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985" tabRatio="965" activeTab="19"/>
  </bookViews>
  <sheets>
    <sheet name="Instructions" sheetId="1" r:id="rId1"/>
    <sheet name="Récap" sheetId="2" r:id="rId2"/>
    <sheet name="Mois01" sheetId="3" r:id="rId3"/>
    <sheet name="Mois02" sheetId="4" r:id="rId4"/>
    <sheet name="Mois03" sheetId="5" r:id="rId5"/>
    <sheet name="Mois04" sheetId="6" r:id="rId6"/>
    <sheet name="Mois05" sheetId="7" r:id="rId7"/>
    <sheet name="Mois06" sheetId="8" r:id="rId8"/>
    <sheet name="Mois07" sheetId="9" r:id="rId9"/>
    <sheet name="Mois08" sheetId="10" r:id="rId10"/>
    <sheet name="Mois09" sheetId="11" r:id="rId11"/>
    <sheet name="Mois10" sheetId="12" r:id="rId12"/>
    <sheet name="Mois11" sheetId="13" r:id="rId13"/>
    <sheet name="Mois12" sheetId="14" r:id="rId14"/>
    <sheet name="Mois13" sheetId="15" r:id="rId15"/>
    <sheet name="Mois14" sheetId="16" r:id="rId16"/>
    <sheet name="Mois15" sheetId="17" r:id="rId17"/>
    <sheet name="Mois16" sheetId="18" r:id="rId18"/>
    <sheet name="Mois17" sheetId="19" r:id="rId19"/>
    <sheet name="Mois18" sheetId="20" r:id="rId20"/>
  </sheets>
  <definedNames>
    <definedName name="_xlnm.Print_Area" localSheetId="0">'Instructions'!$A$1:$I$44</definedName>
    <definedName name="_xlnm.Print_Area" localSheetId="2">'Mois01'!$A$1:$G$53</definedName>
    <definedName name="_xlnm.Print_Area" localSheetId="3">'Mois02'!$A$1:$G$53</definedName>
    <definedName name="_xlnm.Print_Area" localSheetId="4">'Mois03'!$A$1:$G$53</definedName>
    <definedName name="_xlnm.Print_Area" localSheetId="5">'Mois04'!$A$1:$G$53</definedName>
    <definedName name="_xlnm.Print_Area" localSheetId="6">'Mois05'!$A$1:$G$53</definedName>
    <definedName name="_xlnm.Print_Area" localSheetId="7">'Mois06'!$A$1:$G$53</definedName>
    <definedName name="_xlnm.Print_Area" localSheetId="8">'Mois07'!$A$1:$G$53</definedName>
    <definedName name="_xlnm.Print_Area" localSheetId="9">'Mois08'!$A$1:$G$53</definedName>
    <definedName name="_xlnm.Print_Area" localSheetId="10">'Mois09'!$A$1:$G$53</definedName>
    <definedName name="_xlnm.Print_Area" localSheetId="11">'Mois10'!$A$1:$G$53</definedName>
    <definedName name="_xlnm.Print_Area" localSheetId="12">'Mois11'!$A$1:$G$53</definedName>
    <definedName name="_xlnm.Print_Area" localSheetId="13">'Mois12'!$A$1:$G$53</definedName>
    <definedName name="_xlnm.Print_Area" localSheetId="14">'Mois13'!$A$1:$G$53</definedName>
    <definedName name="_xlnm.Print_Area" localSheetId="15">'Mois14'!$A$1:$G$53</definedName>
    <definedName name="_xlnm.Print_Area" localSheetId="16">'Mois15'!$A$1:$G$53</definedName>
    <definedName name="_xlnm.Print_Area" localSheetId="17">'Mois16'!$A$1:$G$53</definedName>
    <definedName name="_xlnm.Print_Area" localSheetId="18">'Mois17'!$A$1:$G$53</definedName>
    <definedName name="_xlnm.Print_Area" localSheetId="19">'Mois18'!$A$1:$G$53</definedName>
    <definedName name="_xlnm.Print_Area" localSheetId="1">'Récap'!$A$1:$J$40</definedName>
  </definedNames>
  <calcPr fullCalcOnLoad="1"/>
</workbook>
</file>

<file path=xl/sharedStrings.xml><?xml version="1.0" encoding="utf-8"?>
<sst xmlns="http://schemas.openxmlformats.org/spreadsheetml/2006/main" count="759" uniqueCount="79">
  <si>
    <t>Januari</t>
  </si>
  <si>
    <t>Februari</t>
  </si>
  <si>
    <t>Maart</t>
  </si>
  <si>
    <t>April</t>
  </si>
  <si>
    <t>Mei</t>
  </si>
  <si>
    <t>Juni</t>
  </si>
  <si>
    <t>Juli</t>
  </si>
  <si>
    <t>Augustus</t>
  </si>
  <si>
    <t>September</t>
  </si>
  <si>
    <t>Oktober</t>
  </si>
  <si>
    <t>November</t>
  </si>
  <si>
    <t>December</t>
  </si>
  <si>
    <t>kies!!!</t>
  </si>
  <si>
    <t xml:space="preserve">Timesheet personnel projet FER </t>
  </si>
  <si>
    <t>Nom travailleur:</t>
  </si>
  <si>
    <t>Fonction:</t>
  </si>
  <si>
    <t>Organisation:</t>
  </si>
  <si>
    <t>Titre projet:</t>
  </si>
  <si>
    <t>Numéro convention:</t>
  </si>
  <si>
    <t>Nom contact:</t>
  </si>
  <si>
    <t>Année FER:</t>
  </si>
  <si>
    <t>Fonds Européen pour réfugiés</t>
  </si>
  <si>
    <t>Période subsidiable:</t>
  </si>
  <si>
    <t>Timesheet personnel projet FER</t>
  </si>
  <si>
    <t>Total pourcentage</t>
  </si>
  <si>
    <t>Mois</t>
  </si>
  <si>
    <t>Travaillé sur FER</t>
  </si>
  <si>
    <t>Travaillé non FER</t>
  </si>
  <si>
    <t>Maladie</t>
  </si>
  <si>
    <t>Repos</t>
  </si>
  <si>
    <t>Commentaires:</t>
  </si>
  <si>
    <t>Nom employé:</t>
  </si>
  <si>
    <t>Signature employé:</t>
  </si>
  <si>
    <t>Signature résponsable:</t>
  </si>
  <si>
    <t>Mois:</t>
  </si>
  <si>
    <t>Année calendrier:</t>
  </si>
  <si>
    <t>choisir!</t>
  </si>
  <si>
    <t>Janvier</t>
  </si>
  <si>
    <t>Février</t>
  </si>
  <si>
    <t>Mars</t>
  </si>
  <si>
    <t>Avril</t>
  </si>
  <si>
    <t>Mai</t>
  </si>
  <si>
    <t>Juin</t>
  </si>
  <si>
    <t>Juillet</t>
  </si>
  <si>
    <t>Août</t>
  </si>
  <si>
    <t>Septembre</t>
  </si>
  <si>
    <t>Octobre</t>
  </si>
  <si>
    <t>Novembre</t>
  </si>
  <si>
    <t>Décembre</t>
  </si>
  <si>
    <t>% nombre d'heures</t>
  </si>
  <si>
    <t>Jour</t>
  </si>
  <si>
    <t>Vacances</t>
  </si>
  <si>
    <t>Total</t>
  </si>
  <si>
    <t>Totaux toutes heures</t>
  </si>
  <si>
    <t>Totaux heures travaillé</t>
  </si>
  <si>
    <t>Totaux heurs</t>
  </si>
  <si>
    <t>INSTRUCTIONS</t>
  </si>
  <si>
    <t>But</t>
  </si>
  <si>
    <t>Récap</t>
  </si>
  <si>
    <t>Utilisation</t>
  </si>
  <si>
    <t>Attention!</t>
  </si>
  <si>
    <t>Mois 01</t>
  </si>
  <si>
    <t>MoisXX</t>
  </si>
  <si>
    <t>idem Mois01</t>
  </si>
  <si>
    <t>Totaux heures</t>
  </si>
  <si>
    <r>
      <t xml:space="preserve">Complétez les cellules B3:B11 avec les données de l'utilisateur et de l'organisation. Les autres feuilles seront complétées automatiquement.
Le tableau est lié aux feuilles individuelles </t>
    </r>
    <r>
      <rPr>
        <b/>
        <sz val="12"/>
        <rFont val="Arial"/>
        <family val="2"/>
      </rPr>
      <t>MoisXX</t>
    </r>
    <r>
      <rPr>
        <sz val="12"/>
        <rFont val="Arial"/>
        <family val="2"/>
      </rPr>
      <t xml:space="preserve"> et sera complété automatiquement avec les informations de ces feuilles. </t>
    </r>
  </si>
  <si>
    <t>Ceci est le tableau récaputilatif des heures prestées sur le projet pour la durée du budget.</t>
  </si>
  <si>
    <t>Utiliser la cellule A35 pour les commentaires.</t>
  </si>
  <si>
    <t xml:space="preserve">Les cellules A37 et G37 doivent être signées par l'employé et son responsable. </t>
  </si>
  <si>
    <t xml:space="preserve">Choisissez dans B6 le mois pour lequel vous complétez le timesheet
Choisissez dans B7 l'année pour laquelle vous complétez le timesheet
Les dates dans le tableau se compléteront toutes seules. </t>
  </si>
  <si>
    <t>Laissez les jours qui tombent en weekend ouvert, ne les complétez pas.</t>
  </si>
  <si>
    <t>Utilisez la cellule A51 pour les commentaires.</t>
  </si>
  <si>
    <t xml:space="preserve">Les cellules A53 et E53 doivent être signées par l'employé et son responsable. </t>
  </si>
  <si>
    <t>Le première feuille individuelle à utiliser après Mois01 est la feuille Mois02, puis Mois03, puis Mois04, etc.</t>
  </si>
  <si>
    <t>à remplir</t>
  </si>
  <si>
    <t>Ceci est un résumé qui explique l'utilisation de ce fichier.
Pour rappel : Au cas ou un employé n'est pas lié à 100% au projet FER, il est obligatoire de prouver le pourcentage de temps de travail consacré au projet. La meilleure façon de le faire est de compléter un timesheet.</t>
  </si>
  <si>
    <r>
      <t xml:space="preserve">Feuille </t>
    </r>
    <r>
      <rPr>
        <b/>
        <sz val="12"/>
        <rFont val="Arial"/>
        <family val="2"/>
      </rPr>
      <t>Mois01</t>
    </r>
    <r>
      <rPr>
        <sz val="12"/>
        <rFont val="Arial"/>
        <family val="2"/>
      </rPr>
      <t xml:space="preserve"> est à compléter avec le premier mois par lequel vous commencez à utliliser le timesheet</t>
    </r>
  </si>
  <si>
    <r>
      <t xml:space="preserve">Les cellules en bleu sont les cellules à compléter. Ici on remplit les heures prestées.
- </t>
    </r>
    <r>
      <rPr>
        <b/>
        <sz val="12"/>
        <rFont val="Arial"/>
        <family val="2"/>
      </rPr>
      <t>Travaillé sur FER</t>
    </r>
    <r>
      <rPr>
        <sz val="12"/>
        <rFont val="Arial"/>
        <family val="2"/>
      </rPr>
      <t xml:space="preserve">: les heures travaillées par jour sur le projet FER
- </t>
    </r>
    <r>
      <rPr>
        <b/>
        <sz val="12"/>
        <rFont val="Arial"/>
        <family val="2"/>
      </rPr>
      <t>Travaillé non FER</t>
    </r>
    <r>
      <rPr>
        <sz val="12"/>
        <rFont val="Arial"/>
        <family val="2"/>
      </rPr>
      <t xml:space="preserve">: les heures non travaillées par jour sur le projet FER
- </t>
    </r>
    <r>
      <rPr>
        <b/>
        <sz val="12"/>
        <rFont val="Arial"/>
        <family val="2"/>
      </rPr>
      <t>Maladie</t>
    </r>
    <r>
      <rPr>
        <sz val="12"/>
        <rFont val="Arial"/>
        <family val="2"/>
      </rPr>
      <t xml:space="preserve">: les heures de maladie par jour
- </t>
    </r>
    <r>
      <rPr>
        <b/>
        <sz val="12"/>
        <rFont val="Arial"/>
        <family val="2"/>
      </rPr>
      <t>Vacances</t>
    </r>
    <r>
      <rPr>
        <sz val="12"/>
        <rFont val="Arial"/>
        <family val="2"/>
      </rPr>
      <t xml:space="preserve">: les heures de vacances par jour
- </t>
    </r>
    <r>
      <rPr>
        <b/>
        <sz val="12"/>
        <rFont val="Arial"/>
        <family val="2"/>
      </rPr>
      <t>Repos</t>
    </r>
    <r>
      <rPr>
        <sz val="12"/>
        <rFont val="Arial"/>
        <family val="2"/>
      </rPr>
      <t>: les heures de repos par jour</t>
    </r>
  </si>
  <si>
    <r>
      <t xml:space="preserve">Utilisez le signe </t>
    </r>
    <r>
      <rPr>
        <b/>
        <sz val="12"/>
        <rFont val="Arial"/>
        <family val="2"/>
      </rPr>
      <t xml:space="preserve">' : ' </t>
    </r>
    <r>
      <rPr>
        <sz val="12"/>
        <rFont val="Arial"/>
        <family val="2"/>
      </rPr>
      <t>(doublepoint) quand vous remplissez les heures, sinon Excel ne reconnaît pas la notation et fait une erreur de calcul.
Par cellule vous pouvez compléter un maximum de 12 heures, sinon la cellule deviendra rouge pour attirer votre attention sur des fautes éventuelles.</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</si>
</sst>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h]:mm"/>
    <numFmt numFmtId="173" formatCode="[hh]:mm"/>
    <numFmt numFmtId="174" formatCode="00"/>
    <numFmt numFmtId="175" formatCode="_-* #,##0.0\ _€_-;\-* #,##0.0\ _€_-;_-* &quot;-&quot;??\ _€_-;_-@_-"/>
    <numFmt numFmtId="176" formatCode="_-* #,##0\ _€_-;\-* #,##0\ _€_-;_-* &quot;-&quot;??\ _€_-;_-@_-"/>
    <numFmt numFmtId="177" formatCode="[$-813]dddd\ d\ mmmm\ yyyy"/>
    <numFmt numFmtId="178" formatCode="h:mm;@"/>
  </numFmts>
  <fonts count="27">
    <font>
      <sz val="10"/>
      <name val="Arial"/>
      <family val="0"/>
    </font>
    <font>
      <sz val="10"/>
      <name val="MS Sans Serif"/>
      <family val="2"/>
    </font>
    <font>
      <b/>
      <sz val="10"/>
      <name val="MS Sans Serif"/>
      <family val="2"/>
    </font>
    <font>
      <b/>
      <sz val="12"/>
      <name val="MS Sans Serif"/>
      <family val="2"/>
    </font>
    <font>
      <i/>
      <sz val="8"/>
      <name val="MS Sans Serif"/>
      <family val="2"/>
    </font>
    <font>
      <sz val="10"/>
      <color indexed="62"/>
      <name val="MS Sans Serif"/>
      <family val="2"/>
    </font>
    <font>
      <sz val="12"/>
      <name val="Arial"/>
      <family val="2"/>
    </font>
    <font>
      <b/>
      <sz val="12"/>
      <name val="Arial"/>
      <family val="2"/>
    </font>
    <font>
      <b/>
      <sz val="16"/>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Cambria"/>
      <family val="2"/>
    </font>
    <font>
      <b/>
      <sz val="11"/>
      <color indexed="8"/>
      <name val="Arial"/>
      <family val="2"/>
    </font>
    <font>
      <sz val="11"/>
      <color indexed="10"/>
      <name val="Arial"/>
      <family val="2"/>
    </font>
    <font>
      <sz val="8"/>
      <name val="Tahoma"/>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style="hair"/>
      <bottom style="thin"/>
    </border>
    <border>
      <left style="thin"/>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medium"/>
      <right style="thin"/>
      <top style="medium"/>
      <bottom style="thin"/>
    </border>
    <border>
      <left style="medium"/>
      <right style="thin"/>
      <top style="thin"/>
      <bottom>
        <color indexed="63"/>
      </bottom>
    </border>
    <border>
      <left style="medium"/>
      <right style="thin"/>
      <top style="thin"/>
      <bottom style="mediu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medium"/>
    </border>
    <border>
      <left style="medium"/>
      <right style="thin"/>
      <top>
        <color indexed="63"/>
      </top>
      <bottom style="thin"/>
    </border>
    <border>
      <left style="medium"/>
      <right style="thin"/>
      <top>
        <color indexed="63"/>
      </top>
      <bottom>
        <color indexed="63"/>
      </bottom>
    </border>
    <border>
      <left style="thin"/>
      <right style="thin"/>
      <top style="medium"/>
      <bottom style="thin"/>
    </border>
    <border>
      <left style="thin"/>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2" fillId="2" borderId="1" applyNumberFormat="0" applyAlignment="0" applyProtection="0"/>
    <xf numFmtId="0" fontId="13" fillId="14" borderId="2" applyNumberFormat="0" applyAlignment="0" applyProtection="0"/>
    <xf numFmtId="0" fontId="20" fillId="0" borderId="3" applyNumberFormat="0" applyFill="0" applyAlignment="0" applyProtection="0"/>
    <xf numFmtId="0" fontId="15" fillId="15" borderId="0" applyNumberFormat="0" applyBorder="0" applyAlignment="0" applyProtection="0"/>
    <xf numFmtId="0" fontId="19" fillId="3" borderId="1" applyNumberFormat="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0" applyNumberFormat="0" applyBorder="0" applyAlignment="0" applyProtection="0"/>
    <xf numFmtId="0" fontId="1" fillId="0" borderId="0">
      <alignment/>
      <protection/>
    </xf>
    <xf numFmtId="0" fontId="0" fillId="4" borderId="7" applyNumberFormat="0" applyFont="0" applyAlignment="0" applyProtection="0"/>
    <xf numFmtId="0" fontId="11" fillId="16"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2" fillId="2" borderId="9" applyNumberFormat="0" applyAlignment="0" applyProtection="0"/>
    <xf numFmtId="0" fontId="14" fillId="0" borderId="0" applyNumberFormat="0" applyFill="0" applyBorder="0" applyAlignment="0" applyProtection="0"/>
    <xf numFmtId="0" fontId="25" fillId="0" borderId="0" applyNumberFormat="0" applyFill="0" applyBorder="0" applyAlignment="0" applyProtection="0"/>
  </cellStyleXfs>
  <cellXfs count="111">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horizontal="center" vertical="center"/>
    </xf>
    <xf numFmtId="0" fontId="1" fillId="0" borderId="0" xfId="0" applyFont="1" applyAlignment="1">
      <alignment vertical="center"/>
    </xf>
    <xf numFmtId="0" fontId="1" fillId="0" borderId="0" xfId="0" applyFont="1" applyAlignment="1">
      <alignment vertical="top"/>
    </xf>
    <xf numFmtId="0" fontId="4"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pplyProtection="1">
      <alignment horizontal="left" vertical="center"/>
      <protection locked="0"/>
    </xf>
    <xf numFmtId="0" fontId="4" fillId="0" borderId="0" xfId="0" applyFont="1" applyAlignment="1">
      <alignment horizontal="left" vertical="center"/>
    </xf>
    <xf numFmtId="0" fontId="2" fillId="4" borderId="10" xfId="0" applyFont="1" applyFill="1" applyBorder="1" applyAlignment="1">
      <alignment horizontal="center" vertical="center"/>
    </xf>
    <xf numFmtId="173" fontId="2" fillId="4" borderId="11" xfId="0" applyNumberFormat="1" applyFont="1" applyFill="1" applyBorder="1" applyAlignment="1">
      <alignment horizontal="center" vertical="center"/>
    </xf>
    <xf numFmtId="173" fontId="2" fillId="4" borderId="12" xfId="0" applyNumberFormat="1" applyFont="1" applyFill="1" applyBorder="1" applyAlignment="1">
      <alignment horizontal="center" vertical="center"/>
    </xf>
    <xf numFmtId="173" fontId="2" fillId="4" borderId="13" xfId="0" applyNumberFormat="1" applyFont="1" applyFill="1" applyBorder="1" applyAlignment="1">
      <alignment horizontal="center" vertical="center"/>
    </xf>
    <xf numFmtId="0" fontId="2" fillId="17" borderId="10" xfId="0" applyFont="1" applyFill="1" applyBorder="1" applyAlignment="1">
      <alignment vertical="center"/>
    </xf>
    <xf numFmtId="9" fontId="2" fillId="17" borderId="10" xfId="56" applyFont="1" applyFill="1" applyBorder="1" applyAlignment="1">
      <alignment horizontal="right" vertical="center"/>
    </xf>
    <xf numFmtId="172" fontId="2" fillId="17" borderId="10" xfId="0" applyNumberFormat="1" applyFont="1" applyFill="1" applyBorder="1" applyAlignment="1">
      <alignment vertical="center"/>
    </xf>
    <xf numFmtId="0" fontId="2" fillId="0" borderId="0" xfId="0" applyFont="1" applyAlignment="1">
      <alignment vertical="center"/>
    </xf>
    <xf numFmtId="172" fontId="2" fillId="17" borderId="10" xfId="0" applyNumberFormat="1" applyFont="1" applyFill="1" applyBorder="1" applyAlignment="1" applyProtection="1">
      <alignment vertical="center"/>
      <protection/>
    </xf>
    <xf numFmtId="0" fontId="2" fillId="4" borderId="10" xfId="0" applyFont="1" applyFill="1" applyBorder="1" applyAlignment="1" applyProtection="1">
      <alignment horizontal="center" vertical="center"/>
      <protection/>
    </xf>
    <xf numFmtId="0" fontId="2" fillId="4" borderId="10" xfId="53" applyFont="1" applyFill="1" applyBorder="1" applyAlignment="1" applyProtection="1">
      <alignment horizontal="center" vertical="center" wrapText="1"/>
      <protection/>
    </xf>
    <xf numFmtId="173" fontId="1" fillId="18" borderId="14" xfId="0" applyNumberFormat="1" applyFont="1" applyFill="1" applyBorder="1" applyAlignment="1" applyProtection="1">
      <alignment horizontal="center" vertical="center"/>
      <protection/>
    </xf>
    <xf numFmtId="173" fontId="2" fillId="4" borderId="11" xfId="0" applyNumberFormat="1" applyFont="1" applyFill="1" applyBorder="1" applyAlignment="1" applyProtection="1">
      <alignment horizontal="center" vertical="center"/>
      <protection/>
    </xf>
    <xf numFmtId="173" fontId="1" fillId="18" borderId="12" xfId="0" applyNumberFormat="1" applyFont="1" applyFill="1" applyBorder="1" applyAlignment="1" applyProtection="1">
      <alignment horizontal="center" vertical="center"/>
      <protection/>
    </xf>
    <xf numFmtId="173" fontId="2" fillId="4" borderId="12" xfId="0" applyNumberFormat="1" applyFont="1" applyFill="1" applyBorder="1" applyAlignment="1" applyProtection="1">
      <alignment horizontal="center" vertical="center"/>
      <protection/>
    </xf>
    <xf numFmtId="173" fontId="1" fillId="18" borderId="13" xfId="0" applyNumberFormat="1" applyFont="1" applyFill="1" applyBorder="1" applyAlignment="1" applyProtection="1">
      <alignment horizontal="center" vertical="center"/>
      <protection/>
    </xf>
    <xf numFmtId="173" fontId="2" fillId="4" borderId="13" xfId="0" applyNumberFormat="1" applyFont="1" applyFill="1" applyBorder="1" applyAlignment="1" applyProtection="1">
      <alignment horizontal="center" vertical="center"/>
      <protection/>
    </xf>
    <xf numFmtId="0" fontId="1" fillId="0" borderId="0" xfId="0" applyFont="1" applyBorder="1" applyAlignment="1">
      <alignment vertical="center"/>
    </xf>
    <xf numFmtId="9" fontId="1" fillId="18" borderId="14" xfId="56" applyFont="1" applyFill="1" applyBorder="1" applyAlignment="1" applyProtection="1">
      <alignment horizontal="center" vertical="center"/>
      <protection/>
    </xf>
    <xf numFmtId="9" fontId="1" fillId="18" borderId="12" xfId="56" applyFont="1" applyFill="1" applyBorder="1" applyAlignment="1" applyProtection="1">
      <alignment horizontal="center" vertical="center"/>
      <protection/>
    </xf>
    <xf numFmtId="9" fontId="1" fillId="18" borderId="13" xfId="56" applyFont="1" applyFill="1" applyBorder="1" applyAlignment="1" applyProtection="1">
      <alignment horizontal="center" vertical="center"/>
      <protection/>
    </xf>
    <xf numFmtId="9" fontId="2" fillId="17" borderId="10" xfId="56" applyFont="1" applyFill="1" applyBorder="1" applyAlignment="1" applyProtection="1">
      <alignment horizontal="center" vertical="center"/>
      <protection/>
    </xf>
    <xf numFmtId="0" fontId="1" fillId="0" borderId="0" xfId="0" applyFont="1" applyAlignment="1" applyProtection="1">
      <alignment horizontal="left" vertical="center"/>
      <protection/>
    </xf>
    <xf numFmtId="0" fontId="2" fillId="18" borderId="14" xfId="0" applyFont="1" applyFill="1" applyBorder="1" applyAlignment="1" applyProtection="1" quotePrefix="1">
      <alignment horizontal="left" vertical="center"/>
      <protection/>
    </xf>
    <xf numFmtId="0" fontId="2" fillId="18" borderId="12" xfId="0" applyFont="1" applyFill="1" applyBorder="1" applyAlignment="1" applyProtection="1" quotePrefix="1">
      <alignment horizontal="left" vertical="center"/>
      <protection/>
    </xf>
    <xf numFmtId="0" fontId="2" fillId="18" borderId="13" xfId="0" applyFont="1" applyFill="1" applyBorder="1" applyAlignment="1" applyProtection="1" quotePrefix="1">
      <alignment horizontal="left" vertical="center"/>
      <protection/>
    </xf>
    <xf numFmtId="0" fontId="2" fillId="0" borderId="15" xfId="0" applyFont="1" applyBorder="1" applyAlignment="1">
      <alignment vertical="top"/>
    </xf>
    <xf numFmtId="0" fontId="0" fillId="0" borderId="16" xfId="0" applyBorder="1" applyAlignment="1">
      <alignment vertical="top"/>
    </xf>
    <xf numFmtId="0" fontId="0" fillId="0" borderId="17" xfId="0" applyBorder="1" applyAlignment="1">
      <alignment vertical="top"/>
    </xf>
    <xf numFmtId="43" fontId="1" fillId="0" borderId="0" xfId="48" applyFont="1" applyAlignment="1">
      <alignment vertical="center"/>
    </xf>
    <xf numFmtId="9" fontId="1" fillId="0" borderId="0" xfId="56" applyFont="1" applyAlignment="1">
      <alignment vertical="center"/>
    </xf>
    <xf numFmtId="0" fontId="2" fillId="0" borderId="0" xfId="0" applyFont="1" applyAlignment="1">
      <alignment horizontal="center" vertical="center"/>
    </xf>
    <xf numFmtId="0" fontId="2" fillId="4" borderId="10" xfId="0" applyFont="1" applyFill="1" applyBorder="1" applyAlignment="1" applyProtection="1">
      <alignment horizontal="center" vertical="center" wrapText="1"/>
      <protection/>
    </xf>
    <xf numFmtId="176" fontId="1" fillId="0" borderId="0" xfId="48" applyNumberFormat="1" applyFont="1" applyAlignment="1">
      <alignment vertical="center"/>
    </xf>
    <xf numFmtId="176" fontId="1" fillId="0" borderId="0" xfId="48" applyNumberFormat="1" applyFont="1" applyAlignment="1">
      <alignment/>
    </xf>
    <xf numFmtId="0" fontId="0" fillId="0" borderId="0" xfId="0" applyAlignment="1">
      <alignment vertical="center"/>
    </xf>
    <xf numFmtId="174" fontId="2" fillId="18" borderId="14" xfId="0" applyNumberFormat="1" applyFont="1" applyFill="1" applyBorder="1" applyAlignment="1" quotePrefix="1">
      <alignment horizontal="right" vertical="center"/>
    </xf>
    <xf numFmtId="174" fontId="2" fillId="18" borderId="12" xfId="0" applyNumberFormat="1" applyFont="1" applyFill="1" applyBorder="1" applyAlignment="1" quotePrefix="1">
      <alignment horizontal="right" vertical="center"/>
    </xf>
    <xf numFmtId="0" fontId="2" fillId="18" borderId="12" xfId="0" applyFont="1" applyFill="1" applyBorder="1" applyAlignment="1" quotePrefix="1">
      <alignment horizontal="right" vertical="center"/>
    </xf>
    <xf numFmtId="0" fontId="2" fillId="18" borderId="13" xfId="0" applyFont="1" applyFill="1" applyBorder="1" applyAlignment="1" quotePrefix="1">
      <alignment horizontal="right" vertical="center"/>
    </xf>
    <xf numFmtId="173" fontId="5" fillId="0" borderId="14" xfId="0" applyNumberFormat="1" applyFont="1" applyFill="1" applyBorder="1" applyAlignment="1" applyProtection="1">
      <alignment horizontal="center" vertical="center"/>
      <protection locked="0"/>
    </xf>
    <xf numFmtId="173" fontId="5" fillId="0" borderId="12" xfId="0" applyNumberFormat="1" applyFont="1" applyFill="1" applyBorder="1" applyAlignment="1" applyProtection="1">
      <alignment horizontal="center" vertical="center"/>
      <protection locked="0"/>
    </xf>
    <xf numFmtId="173" fontId="5" fillId="0" borderId="1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6" fillId="0" borderId="0" xfId="0" applyFont="1" applyFill="1" applyAlignment="1">
      <alignment vertical="center"/>
    </xf>
    <xf numFmtId="0" fontId="7" fillId="4" borderId="18" xfId="0" applyFont="1" applyFill="1" applyBorder="1" applyAlignment="1">
      <alignment horizontal="center" vertical="center"/>
    </xf>
    <xf numFmtId="0" fontId="7" fillId="0" borderId="0" xfId="0" applyFont="1" applyBorder="1" applyAlignment="1">
      <alignment horizontal="center" vertical="center"/>
    </xf>
    <xf numFmtId="0" fontId="6" fillId="0" borderId="0" xfId="0" applyFont="1" applyFill="1" applyBorder="1" applyAlignment="1">
      <alignment horizontal="left" vertical="center" wrapText="1"/>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7" fillId="4" borderId="21" xfId="0" applyFont="1" applyFill="1" applyBorder="1" applyAlignment="1">
      <alignment horizontal="center" vertical="center"/>
    </xf>
    <xf numFmtId="0" fontId="7" fillId="0" borderId="0" xfId="0" applyFont="1" applyAlignment="1">
      <alignment horizontal="center" vertical="center"/>
    </xf>
    <xf numFmtId="0" fontId="6" fillId="0" borderId="0" xfId="0" applyFont="1" applyAlignment="1">
      <alignment vertical="center"/>
    </xf>
    <xf numFmtId="174" fontId="2" fillId="18" borderId="14" xfId="0" applyNumberFormat="1" applyFont="1" applyFill="1" applyBorder="1" applyAlignment="1">
      <alignment horizontal="right" vertical="center"/>
    </xf>
    <xf numFmtId="0" fontId="5" fillId="0" borderId="0" xfId="0" applyFont="1" applyAlignment="1" applyProtection="1">
      <alignment horizontal="left" vertical="center"/>
      <protection locked="0"/>
    </xf>
    <xf numFmtId="0" fontId="1" fillId="0" borderId="0" xfId="0" applyFont="1" applyAlignment="1" applyProtection="1">
      <alignment vertical="center"/>
      <protection locked="0"/>
    </xf>
    <xf numFmtId="0" fontId="6" fillId="0" borderId="16"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8" fillId="6" borderId="23" xfId="0" applyFont="1" applyFill="1" applyBorder="1" applyAlignment="1">
      <alignment horizontal="center" vertical="center"/>
    </xf>
    <xf numFmtId="0" fontId="8" fillId="6" borderId="24" xfId="0" applyFont="1" applyFill="1" applyBorder="1" applyAlignment="1">
      <alignment horizontal="center" vertical="center"/>
    </xf>
    <xf numFmtId="0" fontId="8" fillId="6" borderId="25" xfId="0" applyFont="1" applyFill="1" applyBorder="1" applyAlignment="1">
      <alignment horizontal="center" vertical="center"/>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xf>
    <xf numFmtId="0" fontId="6" fillId="0" borderId="28" xfId="0" applyFont="1" applyFill="1" applyBorder="1" applyAlignment="1">
      <alignment horizontal="left" vertical="center"/>
    </xf>
    <xf numFmtId="0" fontId="6" fillId="0" borderId="29"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3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7" fillId="4" borderId="20"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38" xfId="0" applyFont="1" applyFill="1" applyBorder="1" applyAlignment="1">
      <alignment horizontal="center" vertical="center"/>
    </xf>
    <xf numFmtId="0" fontId="6" fillId="0" borderId="34" xfId="0" applyFont="1" applyFill="1" applyBorder="1" applyAlignment="1">
      <alignment horizontal="left" vertical="center"/>
    </xf>
    <xf numFmtId="0" fontId="6" fillId="0" borderId="35" xfId="0" applyFont="1" applyFill="1" applyBorder="1" applyAlignment="1">
      <alignment horizontal="left" vertical="center"/>
    </xf>
    <xf numFmtId="0" fontId="6" fillId="0" borderId="39"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 fillId="0" borderId="15" xfId="0" applyFont="1" applyBorder="1" applyAlignment="1">
      <alignment vertical="top"/>
    </xf>
    <xf numFmtId="0" fontId="0" fillId="0" borderId="17" xfId="0" applyBorder="1" applyAlignment="1">
      <alignment vertical="top"/>
    </xf>
    <xf numFmtId="0" fontId="3" fillId="0" borderId="15"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2" fillId="17" borderId="15" xfId="0" applyFont="1" applyFill="1" applyBorder="1" applyAlignment="1" applyProtection="1">
      <alignment horizontal="center" vertical="center"/>
      <protection/>
    </xf>
    <xf numFmtId="0" fontId="0" fillId="0" borderId="17" xfId="0" applyBorder="1" applyAlignment="1">
      <alignment horizontal="center" vertical="center"/>
    </xf>
    <xf numFmtId="0" fontId="2" fillId="0" borderId="15" xfId="0" applyFont="1" applyBorder="1" applyAlignment="1" applyProtection="1">
      <alignment vertical="top"/>
      <protection locked="0"/>
    </xf>
    <xf numFmtId="0" fontId="0" fillId="0" borderId="16" xfId="0" applyBorder="1" applyAlignment="1" applyProtection="1">
      <alignment vertical="top"/>
      <protection locked="0"/>
    </xf>
    <xf numFmtId="0" fontId="0" fillId="0" borderId="16" xfId="0" applyBorder="1" applyAlignment="1">
      <alignment/>
    </xf>
    <xf numFmtId="0" fontId="0" fillId="0" borderId="17" xfId="0" applyBorder="1" applyAlignment="1">
      <alignment/>
    </xf>
    <xf numFmtId="0" fontId="0" fillId="0" borderId="16" xfId="0" applyBorder="1" applyAlignment="1">
      <alignment vertical="top"/>
    </xf>
    <xf numFmtId="0" fontId="0" fillId="0" borderId="17" xfId="0" applyBorder="1" applyAlignment="1" applyProtection="1">
      <alignment vertical="top"/>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Kop 1" xfId="44"/>
    <cellStyle name="Kop 2" xfId="45"/>
    <cellStyle name="Kop 3" xfId="46"/>
    <cellStyle name="Kop 4" xfId="47"/>
    <cellStyle name="Comma" xfId="48"/>
    <cellStyle name="Comma [0]" xfId="49"/>
    <cellStyle name="Currency" xfId="50"/>
    <cellStyle name="Currency [0]" xfId="51"/>
    <cellStyle name="Neutraal" xfId="52"/>
    <cellStyle name="Normal_Feuil1" xfId="53"/>
    <cellStyle name="Notitie" xfId="54"/>
    <cellStyle name="Ongeldig" xfId="55"/>
    <cellStyle name="Percent" xfId="56"/>
    <cellStyle name="Titel" xfId="57"/>
    <cellStyle name="Totaal" xfId="58"/>
    <cellStyle name="Uitvoer" xfId="59"/>
    <cellStyle name="Verklarende tekst" xfId="60"/>
    <cellStyle name="Waarschuwingstekst" xfId="61"/>
  </cellStyles>
  <dxfs count="37">
    <dxf>
      <font>
        <b/>
        <i val="0"/>
        <color indexed="10"/>
      </font>
      <fill>
        <patternFill>
          <bgColor indexed="13"/>
        </patternFill>
      </fill>
    </dxf>
    <dxf>
      <font>
        <b/>
        <i val="0"/>
      </font>
      <fill>
        <patternFill>
          <bgColor indexed="10"/>
        </patternFill>
      </fill>
    </dxf>
    <dxf>
      <font>
        <b/>
        <i val="0"/>
        <color indexed="10"/>
      </font>
      <fill>
        <patternFill>
          <bgColor indexed="13"/>
        </patternFill>
      </fill>
    </dxf>
    <dxf>
      <font>
        <b/>
        <i val="0"/>
      </font>
      <fill>
        <patternFill>
          <bgColor indexed="10"/>
        </patternFill>
      </fill>
    </dxf>
    <dxf>
      <font>
        <b/>
        <i val="0"/>
        <color indexed="10"/>
      </font>
      <fill>
        <patternFill>
          <bgColor indexed="13"/>
        </patternFill>
      </fill>
    </dxf>
    <dxf>
      <font>
        <b/>
        <i val="0"/>
      </font>
      <fill>
        <patternFill>
          <bgColor indexed="10"/>
        </patternFill>
      </fill>
    </dxf>
    <dxf>
      <font>
        <b/>
        <i val="0"/>
        <color indexed="10"/>
      </font>
      <fill>
        <patternFill>
          <bgColor indexed="13"/>
        </patternFill>
      </fill>
    </dxf>
    <dxf>
      <font>
        <b/>
        <i val="0"/>
      </font>
      <fill>
        <patternFill>
          <bgColor indexed="10"/>
        </patternFill>
      </fill>
    </dxf>
    <dxf>
      <font>
        <b/>
        <i val="0"/>
        <color indexed="10"/>
      </font>
      <fill>
        <patternFill>
          <bgColor indexed="13"/>
        </patternFill>
      </fill>
    </dxf>
    <dxf>
      <font>
        <b/>
        <i val="0"/>
      </font>
      <fill>
        <patternFill>
          <bgColor indexed="10"/>
        </patternFill>
      </fill>
    </dxf>
    <dxf>
      <font>
        <b/>
        <i val="0"/>
        <color indexed="10"/>
      </font>
      <fill>
        <patternFill>
          <bgColor indexed="13"/>
        </patternFill>
      </fill>
    </dxf>
    <dxf>
      <font>
        <b/>
        <i val="0"/>
      </font>
      <fill>
        <patternFill>
          <bgColor indexed="10"/>
        </patternFill>
      </fill>
    </dxf>
    <dxf>
      <font>
        <b/>
        <i val="0"/>
        <color indexed="10"/>
      </font>
      <fill>
        <patternFill>
          <bgColor indexed="13"/>
        </patternFill>
      </fill>
    </dxf>
    <dxf>
      <font>
        <b/>
        <i val="0"/>
      </font>
      <fill>
        <patternFill>
          <bgColor indexed="10"/>
        </patternFill>
      </fill>
    </dxf>
    <dxf>
      <font>
        <b/>
        <i val="0"/>
        <color indexed="10"/>
      </font>
      <fill>
        <patternFill>
          <bgColor indexed="13"/>
        </patternFill>
      </fill>
    </dxf>
    <dxf>
      <font>
        <b/>
        <i val="0"/>
      </font>
      <fill>
        <patternFill>
          <bgColor indexed="10"/>
        </patternFill>
      </fill>
    </dxf>
    <dxf>
      <font>
        <b/>
        <i val="0"/>
        <color indexed="10"/>
      </font>
      <fill>
        <patternFill>
          <bgColor indexed="13"/>
        </patternFill>
      </fill>
    </dxf>
    <dxf>
      <font>
        <b/>
        <i val="0"/>
      </font>
      <fill>
        <patternFill>
          <bgColor indexed="10"/>
        </patternFill>
      </fill>
    </dxf>
    <dxf>
      <font>
        <b/>
        <i val="0"/>
        <color indexed="10"/>
      </font>
      <fill>
        <patternFill>
          <bgColor indexed="13"/>
        </patternFill>
      </fill>
    </dxf>
    <dxf>
      <font>
        <b/>
        <i val="0"/>
      </font>
      <fill>
        <patternFill>
          <bgColor indexed="10"/>
        </patternFill>
      </fill>
    </dxf>
    <dxf>
      <font>
        <b/>
        <i val="0"/>
        <color indexed="10"/>
      </font>
      <fill>
        <patternFill>
          <bgColor indexed="13"/>
        </patternFill>
      </fill>
    </dxf>
    <dxf>
      <font>
        <b/>
        <i val="0"/>
      </font>
      <fill>
        <patternFill>
          <bgColor indexed="10"/>
        </patternFill>
      </fill>
    </dxf>
    <dxf>
      <font>
        <b/>
        <i val="0"/>
        <color indexed="10"/>
      </font>
      <fill>
        <patternFill>
          <bgColor indexed="13"/>
        </patternFill>
      </fill>
    </dxf>
    <dxf>
      <font>
        <b/>
        <i val="0"/>
      </font>
      <fill>
        <patternFill>
          <bgColor indexed="10"/>
        </patternFill>
      </fill>
    </dxf>
    <dxf>
      <font>
        <b/>
        <i val="0"/>
        <color indexed="10"/>
      </font>
      <fill>
        <patternFill>
          <bgColor indexed="13"/>
        </patternFill>
      </fill>
    </dxf>
    <dxf>
      <font>
        <b/>
        <i val="0"/>
      </font>
      <fill>
        <patternFill>
          <bgColor indexed="10"/>
        </patternFill>
      </fill>
    </dxf>
    <dxf>
      <font>
        <b/>
        <i val="0"/>
        <color indexed="10"/>
      </font>
      <fill>
        <patternFill>
          <bgColor indexed="13"/>
        </patternFill>
      </fill>
    </dxf>
    <dxf>
      <font>
        <b/>
        <i val="0"/>
      </font>
      <fill>
        <patternFill>
          <bgColor indexed="10"/>
        </patternFill>
      </fill>
    </dxf>
    <dxf>
      <font>
        <b/>
        <i val="0"/>
        <color indexed="10"/>
      </font>
      <fill>
        <patternFill>
          <bgColor indexed="13"/>
        </patternFill>
      </fill>
    </dxf>
    <dxf>
      <font>
        <b/>
        <i val="0"/>
      </font>
      <fill>
        <patternFill>
          <bgColor indexed="10"/>
        </patternFill>
      </fill>
    </dxf>
    <dxf>
      <font>
        <b/>
        <i val="0"/>
        <color indexed="10"/>
      </font>
      <fill>
        <patternFill>
          <bgColor indexed="13"/>
        </patternFill>
      </fill>
    </dxf>
    <dxf>
      <font>
        <b/>
        <i val="0"/>
      </font>
      <fill>
        <patternFill>
          <bgColor indexed="10"/>
        </patternFill>
      </fill>
    </dxf>
    <dxf>
      <font>
        <b/>
        <i val="0"/>
        <color indexed="10"/>
      </font>
      <fill>
        <patternFill>
          <bgColor indexed="13"/>
        </patternFill>
      </fill>
    </dxf>
    <dxf>
      <font>
        <b/>
        <i val="0"/>
      </font>
      <fill>
        <patternFill>
          <bgColor indexed="10"/>
        </patternFill>
      </fill>
    </dxf>
    <dxf>
      <font>
        <b/>
        <i val="0"/>
        <color indexed="10"/>
      </font>
      <fill>
        <patternFill>
          <bgColor indexed="13"/>
        </patternFill>
      </fill>
    </dxf>
    <dxf>
      <font>
        <b/>
        <i val="0"/>
      </font>
      <fill>
        <patternFill>
          <bgColor indexed="10"/>
        </patternFill>
      </fill>
    </dxf>
    <dxf>
      <font>
        <b/>
        <i val="0"/>
        <color indexed="10"/>
      </font>
      <fill>
        <patternFill>
          <bgColor indexed="3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E6E6E6"/>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europa.eu/abc/symbols/emblem/images/europ_flag/jaune.jpg"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http://europa.eu/abc/symbols/emblem/images/europ_flag/jaune.jpg"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http://europa.eu/abc/symbols/emblem/images/europ_flag/jaune.jpg"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http://europa.eu/abc/symbols/emblem/images/europ_flag/jaune.jpg"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http://europa.eu/abc/symbols/emblem/images/europ_flag/jaune.jpg"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http://europa.eu/abc/symbols/emblem/images/europ_flag/jaune.jpg"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http://europa.eu/abc/symbols/emblem/images/europ_flag/jaune.jpg"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http://europa.eu/abc/symbols/emblem/images/europ_flag/jaune.jpg"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http://europa.eu/abc/symbols/emblem/images/europ_flag/jaune.jpg"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http://europa.eu/abc/symbols/emblem/images/europ_flag/jaune.jpg"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http://europa.eu/abc/symbols/emblem/images/europ_flag/jaune.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europa.eu/abc/symbols/emblem/images/europ_flag/jaune.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http://europa.eu/abc/symbols/emblem/images/europ_flag/jaune.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http://europa.eu/abc/symbols/emblem/images/europ_flag/jaune.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http://europa.eu/abc/symbols/emblem/images/europ_flag/jaune.jpg"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http://europa.eu/abc/symbols/emblem/images/europ_flag/jaune.jpg"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http://europa.eu/abc/symbols/emblem/images/europ_flag/jaune.jpg"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http://europa.eu/abc/symbols/emblem/images/europ_flag/jaune.jpg"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http://europa.eu/abc/symbols/emblem/images/europ_flag/jaune.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9</xdr:col>
      <xdr:colOff>704850</xdr:colOff>
      <xdr:row>7</xdr:row>
      <xdr:rowOff>38100</xdr:rowOff>
    </xdr:to>
    <xdr:pic>
      <xdr:nvPicPr>
        <xdr:cNvPr id="1" name="Picture 1" descr="http://europa.eu/abc/symbols/emblem/images/europ_flag/jaune.jpg"/>
        <xdr:cNvPicPr preferRelativeResize="1">
          <a:picLocks noChangeAspect="1"/>
        </xdr:cNvPicPr>
      </xdr:nvPicPr>
      <xdr:blipFill>
        <a:blip r:link="rId1"/>
        <a:stretch>
          <a:fillRect/>
        </a:stretch>
      </xdr:blipFill>
      <xdr:spPr>
        <a:xfrm>
          <a:off x="6400800" y="542925"/>
          <a:ext cx="1400175" cy="847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0</xdr:rowOff>
    </xdr:from>
    <xdr:to>
      <xdr:col>6</xdr:col>
      <xdr:colOff>704850</xdr:colOff>
      <xdr:row>6</xdr:row>
      <xdr:rowOff>142875</xdr:rowOff>
    </xdr:to>
    <xdr:pic>
      <xdr:nvPicPr>
        <xdr:cNvPr id="1" name="Picture 1" descr="http://europa.eu/abc/symbols/emblem/images/europ_flag/jaune.jpg"/>
        <xdr:cNvPicPr preferRelativeResize="1">
          <a:picLocks noChangeAspect="1"/>
        </xdr:cNvPicPr>
      </xdr:nvPicPr>
      <xdr:blipFill>
        <a:blip r:link="rId1"/>
        <a:stretch>
          <a:fillRect/>
        </a:stretch>
      </xdr:blipFill>
      <xdr:spPr>
        <a:xfrm>
          <a:off x="4257675" y="542925"/>
          <a:ext cx="1400175" cy="790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0</xdr:rowOff>
    </xdr:from>
    <xdr:to>
      <xdr:col>6</xdr:col>
      <xdr:colOff>704850</xdr:colOff>
      <xdr:row>6</xdr:row>
      <xdr:rowOff>142875</xdr:rowOff>
    </xdr:to>
    <xdr:pic>
      <xdr:nvPicPr>
        <xdr:cNvPr id="1" name="Picture 1" descr="http://europa.eu/abc/symbols/emblem/images/europ_flag/jaune.jpg"/>
        <xdr:cNvPicPr preferRelativeResize="1">
          <a:picLocks noChangeAspect="1"/>
        </xdr:cNvPicPr>
      </xdr:nvPicPr>
      <xdr:blipFill>
        <a:blip r:link="rId1"/>
        <a:stretch>
          <a:fillRect/>
        </a:stretch>
      </xdr:blipFill>
      <xdr:spPr>
        <a:xfrm>
          <a:off x="4257675" y="542925"/>
          <a:ext cx="1400175" cy="7905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0</xdr:rowOff>
    </xdr:from>
    <xdr:to>
      <xdr:col>6</xdr:col>
      <xdr:colOff>704850</xdr:colOff>
      <xdr:row>6</xdr:row>
      <xdr:rowOff>152400</xdr:rowOff>
    </xdr:to>
    <xdr:pic>
      <xdr:nvPicPr>
        <xdr:cNvPr id="1" name="Picture 1" descr="http://europa.eu/abc/symbols/emblem/images/europ_flag/jaune.jpg"/>
        <xdr:cNvPicPr preferRelativeResize="1">
          <a:picLocks noChangeAspect="1"/>
        </xdr:cNvPicPr>
      </xdr:nvPicPr>
      <xdr:blipFill>
        <a:blip r:link="rId1"/>
        <a:stretch>
          <a:fillRect/>
        </a:stretch>
      </xdr:blipFill>
      <xdr:spPr>
        <a:xfrm>
          <a:off x="4257675" y="542925"/>
          <a:ext cx="1400175" cy="800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0</xdr:rowOff>
    </xdr:from>
    <xdr:to>
      <xdr:col>6</xdr:col>
      <xdr:colOff>704850</xdr:colOff>
      <xdr:row>6</xdr:row>
      <xdr:rowOff>133350</xdr:rowOff>
    </xdr:to>
    <xdr:pic>
      <xdr:nvPicPr>
        <xdr:cNvPr id="1" name="Picture 1" descr="http://europa.eu/abc/symbols/emblem/images/europ_flag/jaune.jpg"/>
        <xdr:cNvPicPr preferRelativeResize="1">
          <a:picLocks noChangeAspect="1"/>
        </xdr:cNvPicPr>
      </xdr:nvPicPr>
      <xdr:blipFill>
        <a:blip r:link="rId1"/>
        <a:stretch>
          <a:fillRect/>
        </a:stretch>
      </xdr:blipFill>
      <xdr:spPr>
        <a:xfrm>
          <a:off x="4257675" y="542925"/>
          <a:ext cx="1400175" cy="781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0</xdr:rowOff>
    </xdr:from>
    <xdr:to>
      <xdr:col>6</xdr:col>
      <xdr:colOff>704850</xdr:colOff>
      <xdr:row>6</xdr:row>
      <xdr:rowOff>152400</xdr:rowOff>
    </xdr:to>
    <xdr:pic>
      <xdr:nvPicPr>
        <xdr:cNvPr id="1" name="Picture 1" descr="http://europa.eu/abc/symbols/emblem/images/europ_flag/jaune.jpg"/>
        <xdr:cNvPicPr preferRelativeResize="1">
          <a:picLocks noChangeAspect="1"/>
        </xdr:cNvPicPr>
      </xdr:nvPicPr>
      <xdr:blipFill>
        <a:blip r:link="rId1"/>
        <a:stretch>
          <a:fillRect/>
        </a:stretch>
      </xdr:blipFill>
      <xdr:spPr>
        <a:xfrm>
          <a:off x="4257675" y="542925"/>
          <a:ext cx="1400175" cy="800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0</xdr:rowOff>
    </xdr:from>
    <xdr:to>
      <xdr:col>6</xdr:col>
      <xdr:colOff>704850</xdr:colOff>
      <xdr:row>6</xdr:row>
      <xdr:rowOff>152400</xdr:rowOff>
    </xdr:to>
    <xdr:pic>
      <xdr:nvPicPr>
        <xdr:cNvPr id="1" name="Picture 1" descr="http://europa.eu/abc/symbols/emblem/images/europ_flag/jaune.jpg"/>
        <xdr:cNvPicPr preferRelativeResize="1">
          <a:picLocks noChangeAspect="1"/>
        </xdr:cNvPicPr>
      </xdr:nvPicPr>
      <xdr:blipFill>
        <a:blip r:link="rId1"/>
        <a:stretch>
          <a:fillRect/>
        </a:stretch>
      </xdr:blipFill>
      <xdr:spPr>
        <a:xfrm>
          <a:off x="4257675" y="542925"/>
          <a:ext cx="1400175" cy="800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0</xdr:rowOff>
    </xdr:from>
    <xdr:to>
      <xdr:col>6</xdr:col>
      <xdr:colOff>704850</xdr:colOff>
      <xdr:row>6</xdr:row>
      <xdr:rowOff>142875</xdr:rowOff>
    </xdr:to>
    <xdr:pic>
      <xdr:nvPicPr>
        <xdr:cNvPr id="1" name="Picture 1" descr="http://europa.eu/abc/symbols/emblem/images/europ_flag/jaune.jpg"/>
        <xdr:cNvPicPr preferRelativeResize="1">
          <a:picLocks noChangeAspect="1"/>
        </xdr:cNvPicPr>
      </xdr:nvPicPr>
      <xdr:blipFill>
        <a:blip r:link="rId1"/>
        <a:stretch>
          <a:fillRect/>
        </a:stretch>
      </xdr:blipFill>
      <xdr:spPr>
        <a:xfrm>
          <a:off x="4257675" y="542925"/>
          <a:ext cx="1400175" cy="7905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0</xdr:rowOff>
    </xdr:from>
    <xdr:to>
      <xdr:col>6</xdr:col>
      <xdr:colOff>704850</xdr:colOff>
      <xdr:row>6</xdr:row>
      <xdr:rowOff>152400</xdr:rowOff>
    </xdr:to>
    <xdr:pic>
      <xdr:nvPicPr>
        <xdr:cNvPr id="1" name="Picture 1" descr="http://europa.eu/abc/symbols/emblem/images/europ_flag/jaune.jpg"/>
        <xdr:cNvPicPr preferRelativeResize="1">
          <a:picLocks noChangeAspect="1"/>
        </xdr:cNvPicPr>
      </xdr:nvPicPr>
      <xdr:blipFill>
        <a:blip r:link="rId1"/>
        <a:stretch>
          <a:fillRect/>
        </a:stretch>
      </xdr:blipFill>
      <xdr:spPr>
        <a:xfrm>
          <a:off x="4257675" y="542925"/>
          <a:ext cx="1400175" cy="8001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0</xdr:rowOff>
    </xdr:from>
    <xdr:to>
      <xdr:col>6</xdr:col>
      <xdr:colOff>704850</xdr:colOff>
      <xdr:row>6</xdr:row>
      <xdr:rowOff>133350</xdr:rowOff>
    </xdr:to>
    <xdr:pic>
      <xdr:nvPicPr>
        <xdr:cNvPr id="1" name="Picture 1" descr="http://europa.eu/abc/symbols/emblem/images/europ_flag/jaune.jpg"/>
        <xdr:cNvPicPr preferRelativeResize="1">
          <a:picLocks noChangeAspect="1"/>
        </xdr:cNvPicPr>
      </xdr:nvPicPr>
      <xdr:blipFill>
        <a:blip r:link="rId1"/>
        <a:stretch>
          <a:fillRect/>
        </a:stretch>
      </xdr:blipFill>
      <xdr:spPr>
        <a:xfrm>
          <a:off x="4257675" y="542925"/>
          <a:ext cx="1400175" cy="781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0</xdr:rowOff>
    </xdr:from>
    <xdr:to>
      <xdr:col>6</xdr:col>
      <xdr:colOff>704850</xdr:colOff>
      <xdr:row>6</xdr:row>
      <xdr:rowOff>152400</xdr:rowOff>
    </xdr:to>
    <xdr:pic>
      <xdr:nvPicPr>
        <xdr:cNvPr id="1" name="Picture 1" descr="http://europa.eu/abc/symbols/emblem/images/europ_flag/jaune.jpg"/>
        <xdr:cNvPicPr preferRelativeResize="1">
          <a:picLocks noChangeAspect="1"/>
        </xdr:cNvPicPr>
      </xdr:nvPicPr>
      <xdr:blipFill>
        <a:blip r:link="rId1"/>
        <a:stretch>
          <a:fillRect/>
        </a:stretch>
      </xdr:blipFill>
      <xdr:spPr>
        <a:xfrm>
          <a:off x="4257675" y="542925"/>
          <a:ext cx="140017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0</xdr:rowOff>
    </xdr:from>
    <xdr:to>
      <xdr:col>6</xdr:col>
      <xdr:colOff>704850</xdr:colOff>
      <xdr:row>6</xdr:row>
      <xdr:rowOff>152400</xdr:rowOff>
    </xdr:to>
    <xdr:pic>
      <xdr:nvPicPr>
        <xdr:cNvPr id="1" name="Picture 1" descr="http://europa.eu/abc/symbols/emblem/images/europ_flag/jaune.jpg"/>
        <xdr:cNvPicPr preferRelativeResize="1">
          <a:picLocks noChangeAspect="1"/>
        </xdr:cNvPicPr>
      </xdr:nvPicPr>
      <xdr:blipFill>
        <a:blip r:link="rId1"/>
        <a:stretch>
          <a:fillRect/>
        </a:stretch>
      </xdr:blipFill>
      <xdr:spPr>
        <a:xfrm>
          <a:off x="4257675" y="542925"/>
          <a:ext cx="1400175"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0</xdr:rowOff>
    </xdr:from>
    <xdr:to>
      <xdr:col>6</xdr:col>
      <xdr:colOff>704850</xdr:colOff>
      <xdr:row>7</xdr:row>
      <xdr:rowOff>0</xdr:rowOff>
    </xdr:to>
    <xdr:pic>
      <xdr:nvPicPr>
        <xdr:cNvPr id="1" name="Picture 1" descr="http://europa.eu/abc/symbols/emblem/images/europ_flag/jaune.jpg"/>
        <xdr:cNvPicPr preferRelativeResize="1">
          <a:picLocks noChangeAspect="1"/>
        </xdr:cNvPicPr>
      </xdr:nvPicPr>
      <xdr:blipFill>
        <a:blip r:link="rId1"/>
        <a:stretch>
          <a:fillRect/>
        </a:stretch>
      </xdr:blipFill>
      <xdr:spPr>
        <a:xfrm>
          <a:off x="4257675" y="542925"/>
          <a:ext cx="1400175"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0</xdr:rowOff>
    </xdr:from>
    <xdr:to>
      <xdr:col>6</xdr:col>
      <xdr:colOff>704850</xdr:colOff>
      <xdr:row>7</xdr:row>
      <xdr:rowOff>0</xdr:rowOff>
    </xdr:to>
    <xdr:pic>
      <xdr:nvPicPr>
        <xdr:cNvPr id="1" name="Picture 1" descr="http://europa.eu/abc/symbols/emblem/images/europ_flag/jaune.jpg"/>
        <xdr:cNvPicPr preferRelativeResize="1">
          <a:picLocks noChangeAspect="1"/>
        </xdr:cNvPicPr>
      </xdr:nvPicPr>
      <xdr:blipFill>
        <a:blip r:link="rId1"/>
        <a:stretch>
          <a:fillRect/>
        </a:stretch>
      </xdr:blipFill>
      <xdr:spPr>
        <a:xfrm>
          <a:off x="4257675" y="542925"/>
          <a:ext cx="1400175" cy="809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0</xdr:rowOff>
    </xdr:from>
    <xdr:to>
      <xdr:col>6</xdr:col>
      <xdr:colOff>704850</xdr:colOff>
      <xdr:row>6</xdr:row>
      <xdr:rowOff>142875</xdr:rowOff>
    </xdr:to>
    <xdr:pic>
      <xdr:nvPicPr>
        <xdr:cNvPr id="1" name="Picture 1" descr="http://europa.eu/abc/symbols/emblem/images/europ_flag/jaune.jpg"/>
        <xdr:cNvPicPr preferRelativeResize="1">
          <a:picLocks noChangeAspect="1"/>
        </xdr:cNvPicPr>
      </xdr:nvPicPr>
      <xdr:blipFill>
        <a:blip r:link="rId1"/>
        <a:stretch>
          <a:fillRect/>
        </a:stretch>
      </xdr:blipFill>
      <xdr:spPr>
        <a:xfrm>
          <a:off x="4257675" y="542925"/>
          <a:ext cx="14001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0</xdr:rowOff>
    </xdr:from>
    <xdr:to>
      <xdr:col>6</xdr:col>
      <xdr:colOff>704850</xdr:colOff>
      <xdr:row>6</xdr:row>
      <xdr:rowOff>152400</xdr:rowOff>
    </xdr:to>
    <xdr:pic>
      <xdr:nvPicPr>
        <xdr:cNvPr id="1" name="Picture 1" descr="http://europa.eu/abc/symbols/emblem/images/europ_flag/jaune.jpg"/>
        <xdr:cNvPicPr preferRelativeResize="1">
          <a:picLocks noChangeAspect="1"/>
        </xdr:cNvPicPr>
      </xdr:nvPicPr>
      <xdr:blipFill>
        <a:blip r:link="rId1"/>
        <a:stretch>
          <a:fillRect/>
        </a:stretch>
      </xdr:blipFill>
      <xdr:spPr>
        <a:xfrm>
          <a:off x="4257675" y="542925"/>
          <a:ext cx="140017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0</xdr:rowOff>
    </xdr:from>
    <xdr:to>
      <xdr:col>6</xdr:col>
      <xdr:colOff>704850</xdr:colOff>
      <xdr:row>6</xdr:row>
      <xdr:rowOff>152400</xdr:rowOff>
    </xdr:to>
    <xdr:pic>
      <xdr:nvPicPr>
        <xdr:cNvPr id="1" name="Picture 1" descr="http://europa.eu/abc/symbols/emblem/images/europ_flag/jaune.jpg"/>
        <xdr:cNvPicPr preferRelativeResize="1">
          <a:picLocks noChangeAspect="1"/>
        </xdr:cNvPicPr>
      </xdr:nvPicPr>
      <xdr:blipFill>
        <a:blip r:link="rId1"/>
        <a:stretch>
          <a:fillRect/>
        </a:stretch>
      </xdr:blipFill>
      <xdr:spPr>
        <a:xfrm>
          <a:off x="4257675" y="542925"/>
          <a:ext cx="1400175"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0</xdr:rowOff>
    </xdr:from>
    <xdr:to>
      <xdr:col>6</xdr:col>
      <xdr:colOff>704850</xdr:colOff>
      <xdr:row>6</xdr:row>
      <xdr:rowOff>142875</xdr:rowOff>
    </xdr:to>
    <xdr:pic>
      <xdr:nvPicPr>
        <xdr:cNvPr id="1" name="Picture 1" descr="http://europa.eu/abc/symbols/emblem/images/europ_flag/jaune.jpg"/>
        <xdr:cNvPicPr preferRelativeResize="1">
          <a:picLocks noChangeAspect="1"/>
        </xdr:cNvPicPr>
      </xdr:nvPicPr>
      <xdr:blipFill>
        <a:blip r:link="rId1"/>
        <a:stretch>
          <a:fillRect/>
        </a:stretch>
      </xdr:blipFill>
      <xdr:spPr>
        <a:xfrm>
          <a:off x="4257675" y="542925"/>
          <a:ext cx="1400175" cy="790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0</xdr:rowOff>
    </xdr:from>
    <xdr:to>
      <xdr:col>6</xdr:col>
      <xdr:colOff>704850</xdr:colOff>
      <xdr:row>6</xdr:row>
      <xdr:rowOff>152400</xdr:rowOff>
    </xdr:to>
    <xdr:pic>
      <xdr:nvPicPr>
        <xdr:cNvPr id="1" name="Picture 1" descr="http://europa.eu/abc/symbols/emblem/images/europ_flag/jaune.jpg"/>
        <xdr:cNvPicPr preferRelativeResize="1">
          <a:picLocks noChangeAspect="1"/>
        </xdr:cNvPicPr>
      </xdr:nvPicPr>
      <xdr:blipFill>
        <a:blip r:link="rId1"/>
        <a:stretch>
          <a:fillRect/>
        </a:stretch>
      </xdr:blipFill>
      <xdr:spPr>
        <a:xfrm>
          <a:off x="4257675" y="542925"/>
          <a:ext cx="14001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J2" sqref="J2"/>
    </sheetView>
  </sheetViews>
  <sheetFormatPr defaultColWidth="11.421875" defaultRowHeight="12.75"/>
  <cols>
    <col min="1" max="1" width="11.57421875" style="53" customWidth="1"/>
    <col min="2" max="8" width="9.140625" style="65" customWidth="1"/>
    <col min="9" max="9" width="37.00390625" style="65" customWidth="1"/>
    <col min="10" max="16384" width="9.140625" style="45" customWidth="1"/>
  </cols>
  <sheetData>
    <row r="1" spans="1:9" ht="45" customHeight="1" thickBot="1">
      <c r="A1" s="71" t="s">
        <v>56</v>
      </c>
      <c r="B1" s="72"/>
      <c r="C1" s="72"/>
      <c r="D1" s="72"/>
      <c r="E1" s="72"/>
      <c r="F1" s="72"/>
      <c r="G1" s="72"/>
      <c r="H1" s="72"/>
      <c r="I1" s="73"/>
    </row>
    <row r="2" spans="2:9" ht="15" customHeight="1">
      <c r="B2" s="54"/>
      <c r="C2" s="54"/>
      <c r="D2" s="54"/>
      <c r="E2" s="54"/>
      <c r="F2" s="54"/>
      <c r="G2" s="54"/>
      <c r="H2" s="54"/>
      <c r="I2" s="54"/>
    </row>
    <row r="3" spans="2:9" ht="15" customHeight="1" thickBot="1">
      <c r="B3" s="54"/>
      <c r="C3" s="54"/>
      <c r="D3" s="54"/>
      <c r="E3" s="54"/>
      <c r="F3" s="54"/>
      <c r="G3" s="54"/>
      <c r="H3" s="54"/>
      <c r="I3" s="54"/>
    </row>
    <row r="4" spans="1:9" ht="60" customHeight="1" thickBot="1">
      <c r="A4" s="55" t="s">
        <v>57</v>
      </c>
      <c r="B4" s="82" t="s">
        <v>75</v>
      </c>
      <c r="C4" s="82"/>
      <c r="D4" s="82"/>
      <c r="E4" s="82"/>
      <c r="F4" s="82"/>
      <c r="G4" s="82"/>
      <c r="H4" s="82"/>
      <c r="I4" s="83"/>
    </row>
    <row r="5" spans="1:9" ht="15" customHeight="1">
      <c r="A5" s="56"/>
      <c r="B5" s="57"/>
      <c r="C5" s="57"/>
      <c r="D5" s="57"/>
      <c r="E5" s="57"/>
      <c r="F5" s="57"/>
      <c r="G5" s="57"/>
      <c r="H5" s="57"/>
      <c r="I5" s="57"/>
    </row>
    <row r="6" spans="2:9" ht="15" customHeight="1" thickBot="1">
      <c r="B6" s="54"/>
      <c r="C6" s="54"/>
      <c r="D6" s="54"/>
      <c r="E6" s="54"/>
      <c r="F6" s="54"/>
      <c r="G6" s="54"/>
      <c r="H6" s="54"/>
      <c r="I6" s="54"/>
    </row>
    <row r="7" spans="1:9" ht="20.25" customHeight="1">
      <c r="A7" s="58" t="s">
        <v>58</v>
      </c>
      <c r="B7" s="74" t="s">
        <v>66</v>
      </c>
      <c r="C7" s="75"/>
      <c r="D7" s="75"/>
      <c r="E7" s="75"/>
      <c r="F7" s="75"/>
      <c r="G7" s="75"/>
      <c r="H7" s="75"/>
      <c r="I7" s="76"/>
    </row>
    <row r="8" spans="1:9" ht="80.25" customHeight="1">
      <c r="A8" s="59" t="s">
        <v>59</v>
      </c>
      <c r="B8" s="77" t="s">
        <v>65</v>
      </c>
      <c r="C8" s="77"/>
      <c r="D8" s="77"/>
      <c r="E8" s="77"/>
      <c r="F8" s="77"/>
      <c r="G8" s="77"/>
      <c r="H8" s="77"/>
      <c r="I8" s="78"/>
    </row>
    <row r="9" spans="1:9" ht="20.25" customHeight="1">
      <c r="A9" s="88" t="s">
        <v>60</v>
      </c>
      <c r="B9" s="79" t="s">
        <v>67</v>
      </c>
      <c r="C9" s="80"/>
      <c r="D9" s="80"/>
      <c r="E9" s="80"/>
      <c r="F9" s="80"/>
      <c r="G9" s="80"/>
      <c r="H9" s="80"/>
      <c r="I9" s="81"/>
    </row>
    <row r="10" spans="1:9" ht="20.25" customHeight="1" thickBot="1">
      <c r="A10" s="89"/>
      <c r="B10" s="92" t="s">
        <v>68</v>
      </c>
      <c r="C10" s="92"/>
      <c r="D10" s="92"/>
      <c r="E10" s="92"/>
      <c r="F10" s="92"/>
      <c r="G10" s="92"/>
      <c r="H10" s="92"/>
      <c r="I10" s="93"/>
    </row>
    <row r="11" spans="1:9" ht="15" customHeight="1">
      <c r="A11" s="56"/>
      <c r="B11" s="60"/>
      <c r="C11" s="60"/>
      <c r="D11" s="60"/>
      <c r="E11" s="60"/>
      <c r="F11" s="60"/>
      <c r="G11" s="60"/>
      <c r="H11" s="60"/>
      <c r="I11" s="60"/>
    </row>
    <row r="12" spans="2:9" ht="15" customHeight="1" thickBot="1">
      <c r="B12" s="54"/>
      <c r="C12" s="54"/>
      <c r="D12" s="54"/>
      <c r="E12" s="54"/>
      <c r="F12" s="54"/>
      <c r="G12" s="54"/>
      <c r="H12" s="54"/>
      <c r="I12" s="54"/>
    </row>
    <row r="13" spans="1:9" ht="40.5" customHeight="1">
      <c r="A13" s="58" t="s">
        <v>61</v>
      </c>
      <c r="B13" s="94" t="s">
        <v>76</v>
      </c>
      <c r="C13" s="94"/>
      <c r="D13" s="94"/>
      <c r="E13" s="94"/>
      <c r="F13" s="94"/>
      <c r="G13" s="94"/>
      <c r="H13" s="94"/>
      <c r="I13" s="95"/>
    </row>
    <row r="14" spans="1:9" ht="60" customHeight="1">
      <c r="A14" s="88" t="s">
        <v>59</v>
      </c>
      <c r="B14" s="84" t="s">
        <v>69</v>
      </c>
      <c r="C14" s="84"/>
      <c r="D14" s="84"/>
      <c r="E14" s="84"/>
      <c r="F14" s="84"/>
      <c r="G14" s="84"/>
      <c r="H14" s="84"/>
      <c r="I14" s="85"/>
    </row>
    <row r="15" spans="1:9" ht="120.75" customHeight="1">
      <c r="A15" s="90"/>
      <c r="B15" s="84" t="s">
        <v>77</v>
      </c>
      <c r="C15" s="84"/>
      <c r="D15" s="84"/>
      <c r="E15" s="84"/>
      <c r="F15" s="84"/>
      <c r="G15" s="84"/>
      <c r="H15" s="84"/>
      <c r="I15" s="85"/>
    </row>
    <row r="16" spans="1:9" ht="80.25" customHeight="1">
      <c r="A16" s="88" t="s">
        <v>60</v>
      </c>
      <c r="B16" s="69" t="s">
        <v>78</v>
      </c>
      <c r="C16" s="69"/>
      <c r="D16" s="69"/>
      <c r="E16" s="69"/>
      <c r="F16" s="69"/>
      <c r="G16" s="69"/>
      <c r="H16" s="69"/>
      <c r="I16" s="70"/>
    </row>
    <row r="17" spans="1:9" ht="20.25" customHeight="1">
      <c r="A17" s="91"/>
      <c r="B17" s="96" t="s">
        <v>70</v>
      </c>
      <c r="C17" s="69"/>
      <c r="D17" s="69"/>
      <c r="E17" s="69"/>
      <c r="F17" s="69"/>
      <c r="G17" s="69"/>
      <c r="H17" s="69"/>
      <c r="I17" s="70"/>
    </row>
    <row r="18" spans="1:9" ht="20.25" customHeight="1">
      <c r="A18" s="91"/>
      <c r="B18" s="79" t="s">
        <v>71</v>
      </c>
      <c r="C18" s="80"/>
      <c r="D18" s="80"/>
      <c r="E18" s="80"/>
      <c r="F18" s="80"/>
      <c r="G18" s="80"/>
      <c r="H18" s="80"/>
      <c r="I18" s="81"/>
    </row>
    <row r="19" spans="1:9" ht="20.25" customHeight="1" thickBot="1">
      <c r="A19" s="89"/>
      <c r="B19" s="92" t="s">
        <v>72</v>
      </c>
      <c r="C19" s="92"/>
      <c r="D19" s="92"/>
      <c r="E19" s="92"/>
      <c r="F19" s="92"/>
      <c r="G19" s="92"/>
      <c r="H19" s="92"/>
      <c r="I19" s="93"/>
    </row>
    <row r="20" spans="2:9" ht="15" customHeight="1">
      <c r="B20" s="61"/>
      <c r="C20" s="61"/>
      <c r="D20" s="61"/>
      <c r="E20" s="61"/>
      <c r="F20" s="61"/>
      <c r="G20" s="61"/>
      <c r="H20" s="61"/>
      <c r="I20" s="61"/>
    </row>
    <row r="21" spans="2:9" ht="15" customHeight="1" thickBot="1">
      <c r="B21" s="62"/>
      <c r="C21" s="62"/>
      <c r="D21" s="62"/>
      <c r="E21" s="62"/>
      <c r="F21" s="62"/>
      <c r="G21" s="62"/>
      <c r="H21" s="62"/>
      <c r="I21" s="62"/>
    </row>
    <row r="22" spans="1:9" ht="40.5" customHeight="1">
      <c r="A22" s="58" t="s">
        <v>62</v>
      </c>
      <c r="B22" s="94" t="s">
        <v>73</v>
      </c>
      <c r="C22" s="94"/>
      <c r="D22" s="94"/>
      <c r="E22" s="94"/>
      <c r="F22" s="94"/>
      <c r="G22" s="94"/>
      <c r="H22" s="94"/>
      <c r="I22" s="95"/>
    </row>
    <row r="23" spans="1:9" ht="20.25" customHeight="1">
      <c r="A23" s="59" t="s">
        <v>59</v>
      </c>
      <c r="B23" s="84" t="s">
        <v>63</v>
      </c>
      <c r="C23" s="84"/>
      <c r="D23" s="84"/>
      <c r="E23" s="84"/>
      <c r="F23" s="84"/>
      <c r="G23" s="84"/>
      <c r="H23" s="84"/>
      <c r="I23" s="85"/>
    </row>
    <row r="24" spans="1:9" ht="20.25" customHeight="1" thickBot="1">
      <c r="A24" s="63" t="s">
        <v>60</v>
      </c>
      <c r="B24" s="86" t="s">
        <v>63</v>
      </c>
      <c r="C24" s="86"/>
      <c r="D24" s="86"/>
      <c r="E24" s="86"/>
      <c r="F24" s="86"/>
      <c r="G24" s="86"/>
      <c r="H24" s="86"/>
      <c r="I24" s="87"/>
    </row>
    <row r="25" spans="1:9" ht="13.5" customHeight="1">
      <c r="A25" s="64"/>
      <c r="B25" s="54"/>
      <c r="C25" s="54"/>
      <c r="D25" s="54"/>
      <c r="E25" s="54"/>
      <c r="F25" s="54"/>
      <c r="G25" s="54"/>
      <c r="H25" s="54"/>
      <c r="I25" s="54"/>
    </row>
    <row r="26" spans="2:9" ht="13.5" customHeight="1">
      <c r="B26" s="54"/>
      <c r="C26" s="54"/>
      <c r="D26" s="54"/>
      <c r="E26" s="54"/>
      <c r="F26" s="54"/>
      <c r="G26" s="54"/>
      <c r="H26" s="54"/>
      <c r="I26" s="54"/>
    </row>
    <row r="27" spans="2:9" ht="13.5" customHeight="1">
      <c r="B27" s="54"/>
      <c r="C27" s="54"/>
      <c r="D27" s="54"/>
      <c r="E27" s="54"/>
      <c r="F27" s="54"/>
      <c r="G27" s="54"/>
      <c r="H27" s="54"/>
      <c r="I27" s="54"/>
    </row>
    <row r="28" spans="2:9" ht="13.5" customHeight="1">
      <c r="B28" s="54"/>
      <c r="C28" s="54"/>
      <c r="D28" s="54"/>
      <c r="E28" s="54"/>
      <c r="F28" s="54"/>
      <c r="G28" s="54"/>
      <c r="H28" s="54"/>
      <c r="I28" s="54"/>
    </row>
    <row r="29" spans="2:9" ht="13.5" customHeight="1">
      <c r="B29" s="54"/>
      <c r="C29" s="54"/>
      <c r="D29" s="54"/>
      <c r="E29" s="54"/>
      <c r="F29" s="54"/>
      <c r="G29" s="54"/>
      <c r="H29" s="54"/>
      <c r="I29" s="54"/>
    </row>
    <row r="30" spans="2:9" ht="13.5" customHeight="1">
      <c r="B30" s="54"/>
      <c r="C30" s="54"/>
      <c r="D30" s="54"/>
      <c r="E30" s="54"/>
      <c r="F30" s="54"/>
      <c r="G30" s="54"/>
      <c r="H30" s="54"/>
      <c r="I30" s="54"/>
    </row>
    <row r="31" spans="2:9" ht="13.5" customHeight="1">
      <c r="B31" s="54"/>
      <c r="C31" s="54"/>
      <c r="D31" s="54"/>
      <c r="E31" s="54"/>
      <c r="F31" s="54"/>
      <c r="G31" s="54"/>
      <c r="H31" s="54"/>
      <c r="I31" s="54"/>
    </row>
    <row r="32" spans="2:9" ht="13.5" customHeight="1">
      <c r="B32" s="54"/>
      <c r="C32" s="54"/>
      <c r="D32" s="54"/>
      <c r="E32" s="54"/>
      <c r="F32" s="54"/>
      <c r="G32" s="54"/>
      <c r="H32" s="54"/>
      <c r="I32" s="54"/>
    </row>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sheetData>
  <sheetProtection password="C66B" sheet="1" objects="1" scenarios="1"/>
  <mergeCells count="19">
    <mergeCell ref="B19:I19"/>
    <mergeCell ref="B13:I13"/>
    <mergeCell ref="B14:I14"/>
    <mergeCell ref="B17:I17"/>
    <mergeCell ref="B23:I23"/>
    <mergeCell ref="B24:I24"/>
    <mergeCell ref="A9:A10"/>
    <mergeCell ref="A14:A15"/>
    <mergeCell ref="A16:A19"/>
    <mergeCell ref="B15:I15"/>
    <mergeCell ref="B16:I16"/>
    <mergeCell ref="B18:I18"/>
    <mergeCell ref="B10:I10"/>
    <mergeCell ref="B22:I22"/>
    <mergeCell ref="A1:I1"/>
    <mergeCell ref="B7:I7"/>
    <mergeCell ref="B8:I8"/>
    <mergeCell ref="B9:I9"/>
    <mergeCell ref="B4:I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pageSetUpPr fitToPage="1"/>
  </sheetPr>
  <dimension ref="A1:AA57"/>
  <sheetViews>
    <sheetView zoomScalePageLayoutView="0" workbookViewId="0" topLeftCell="A1">
      <selection activeCell="E9" sqref="E9"/>
    </sheetView>
  </sheetViews>
  <sheetFormatPr defaultColWidth="10.7109375" defaultRowHeight="12.75"/>
  <cols>
    <col min="1" max="1" width="20.7109375" style="1" customWidth="1"/>
    <col min="2" max="25" width="10.7109375" style="1" customWidth="1"/>
    <col min="26" max="27" width="10.7109375" style="1" hidden="1" customWidth="1"/>
    <col min="28" max="16384" width="10.7109375" style="1" customWidth="1"/>
  </cols>
  <sheetData>
    <row r="1" spans="1:27" s="4" customFormat="1" ht="30" customHeight="1">
      <c r="A1" s="99" t="s">
        <v>23</v>
      </c>
      <c r="B1" s="100"/>
      <c r="C1" s="100"/>
      <c r="D1" s="100"/>
      <c r="E1" s="100"/>
      <c r="F1" s="100"/>
      <c r="G1" s="104"/>
      <c r="H1" s="3"/>
      <c r="I1" s="3"/>
      <c r="Z1" s="4" t="s">
        <v>36</v>
      </c>
      <c r="AA1" s="4" t="s">
        <v>36</v>
      </c>
    </row>
    <row r="2" spans="26:27" s="4" customFormat="1" ht="12.75">
      <c r="Z2" s="4" t="s">
        <v>37</v>
      </c>
      <c r="AA2" s="4">
        <v>2012</v>
      </c>
    </row>
    <row r="3" spans="1:27" s="4" customFormat="1" ht="12.75">
      <c r="A3" s="17" t="s">
        <v>14</v>
      </c>
      <c r="B3" s="32" t="str">
        <f>Mois01!B3</f>
        <v>à remplir</v>
      </c>
      <c r="Z3" s="4" t="s">
        <v>38</v>
      </c>
      <c r="AA3" s="4">
        <v>2013</v>
      </c>
    </row>
    <row r="4" spans="1:27" s="4" customFormat="1" ht="12.75">
      <c r="A4" s="17" t="s">
        <v>15</v>
      </c>
      <c r="B4" s="32" t="str">
        <f>Mois01!B4</f>
        <v>à remplir</v>
      </c>
      <c r="Z4" s="4" t="s">
        <v>39</v>
      </c>
      <c r="AA4" s="4">
        <v>2014</v>
      </c>
    </row>
    <row r="5" spans="26:27" s="4" customFormat="1" ht="12.75">
      <c r="Z5" s="4" t="s">
        <v>40</v>
      </c>
      <c r="AA5" s="4">
        <v>2015</v>
      </c>
    </row>
    <row r="6" spans="1:27" s="4" customFormat="1" ht="12.75">
      <c r="A6" s="17" t="s">
        <v>34</v>
      </c>
      <c r="B6" s="8" t="s">
        <v>36</v>
      </c>
      <c r="C6" s="7"/>
      <c r="Z6" s="4" t="s">
        <v>41</v>
      </c>
      <c r="AA6" s="4">
        <v>2016</v>
      </c>
    </row>
    <row r="7" spans="1:27" s="4" customFormat="1" ht="12.75">
      <c r="A7" s="17" t="s">
        <v>35</v>
      </c>
      <c r="B7" s="68" t="s">
        <v>36</v>
      </c>
      <c r="F7" s="9"/>
      <c r="G7" s="6"/>
      <c r="H7" s="9"/>
      <c r="Z7" s="4" t="s">
        <v>42</v>
      </c>
      <c r="AA7" s="4">
        <v>2017</v>
      </c>
    </row>
    <row r="8" spans="1:27" s="4" customFormat="1" ht="12.75">
      <c r="A8" s="17"/>
      <c r="B8" s="8"/>
      <c r="F8" s="9"/>
      <c r="G8" s="6" t="s">
        <v>21</v>
      </c>
      <c r="H8" s="9"/>
      <c r="Z8" s="4" t="s">
        <v>43</v>
      </c>
      <c r="AA8" s="4">
        <v>2018</v>
      </c>
    </row>
    <row r="9" spans="1:27" s="4" customFormat="1" ht="12.75">
      <c r="A9" s="17" t="s">
        <v>16</v>
      </c>
      <c r="B9" s="32" t="str">
        <f>Mois01!B9</f>
        <v>à remplir</v>
      </c>
      <c r="Z9" s="4" t="s">
        <v>44</v>
      </c>
      <c r="AA9" s="4">
        <v>2019</v>
      </c>
    </row>
    <row r="10" spans="1:27" s="4" customFormat="1" ht="12.75">
      <c r="A10" s="17" t="s">
        <v>17</v>
      </c>
      <c r="B10" s="32" t="str">
        <f>Mois01!B10</f>
        <v>à remplir</v>
      </c>
      <c r="Z10" s="4" t="s">
        <v>45</v>
      </c>
      <c r="AA10" s="4">
        <v>2020</v>
      </c>
    </row>
    <row r="11" spans="1:27" s="4" customFormat="1" ht="12.75">
      <c r="A11" s="17" t="s">
        <v>18</v>
      </c>
      <c r="B11" s="32" t="str">
        <f>Mois01!B11</f>
        <v>à remplir</v>
      </c>
      <c r="Z11" s="4" t="s">
        <v>46</v>
      </c>
      <c r="AA11" s="4">
        <v>2021</v>
      </c>
    </row>
    <row r="12" spans="1:27" s="4" customFormat="1" ht="12.75">
      <c r="A12" s="17" t="s">
        <v>19</v>
      </c>
      <c r="B12" s="32" t="str">
        <f>Mois01!B12</f>
        <v>à remplir</v>
      </c>
      <c r="Z12" s="4" t="s">
        <v>47</v>
      </c>
      <c r="AA12" s="4">
        <v>2022</v>
      </c>
    </row>
    <row r="13" spans="1:27" s="4" customFormat="1" ht="12.75">
      <c r="A13" s="17" t="s">
        <v>20</v>
      </c>
      <c r="B13" s="32" t="str">
        <f>Mois01!B13</f>
        <v>à remplir</v>
      </c>
      <c r="Z13" s="4" t="s">
        <v>48</v>
      </c>
      <c r="AA13" s="4">
        <v>2023</v>
      </c>
    </row>
    <row r="14" spans="1:2" s="4" customFormat="1" ht="12.75">
      <c r="A14" s="17" t="s">
        <v>22</v>
      </c>
      <c r="B14" s="32" t="str">
        <f>Mois01!B14</f>
        <v>à remplir</v>
      </c>
    </row>
    <row r="15" s="4" customFormat="1" ht="12.75"/>
    <row r="16" spans="1:3" s="4" customFormat="1" ht="12.75">
      <c r="A16" s="14" t="str">
        <f>Mois01!A16</f>
        <v>% nombre d'heures</v>
      </c>
      <c r="B16" s="15">
        <f>IF(ISERROR(B17/($B$17+$C$17)),0,(B17/($B$17+$C$17)))</f>
        <v>0</v>
      </c>
      <c r="C16" s="15">
        <f>IF(ISERROR(C17/($B$17+$C$17)),0,(C17/($B$17+$C$17)))</f>
        <v>0</v>
      </c>
    </row>
    <row r="17" spans="1:7" s="4" customFormat="1" ht="12.75">
      <c r="A17" s="14" t="str">
        <f>Mois01!A17</f>
        <v>Totaux heures</v>
      </c>
      <c r="B17" s="16">
        <f aca="true" t="shared" si="0" ref="B17:G17">SUM(B19:B49)</f>
        <v>0</v>
      </c>
      <c r="C17" s="16">
        <f t="shared" si="0"/>
        <v>0</v>
      </c>
      <c r="D17" s="16">
        <f t="shared" si="0"/>
        <v>0</v>
      </c>
      <c r="E17" s="16">
        <f t="shared" si="0"/>
        <v>0</v>
      </c>
      <c r="F17" s="16">
        <f t="shared" si="0"/>
        <v>0</v>
      </c>
      <c r="G17" s="16">
        <f t="shared" si="0"/>
        <v>0</v>
      </c>
    </row>
    <row r="18" spans="1:7" s="4" customFormat="1" ht="25.5">
      <c r="A18" s="10" t="s">
        <v>50</v>
      </c>
      <c r="B18" s="20" t="s">
        <v>26</v>
      </c>
      <c r="C18" s="20" t="s">
        <v>27</v>
      </c>
      <c r="D18" s="20" t="s">
        <v>28</v>
      </c>
      <c r="E18" s="20" t="s">
        <v>51</v>
      </c>
      <c r="F18" s="20" t="s">
        <v>29</v>
      </c>
      <c r="G18" s="10" t="s">
        <v>52</v>
      </c>
    </row>
    <row r="19" spans="1:7" s="4" customFormat="1" ht="12.75">
      <c r="A19" s="46" t="str">
        <f>CONCATENATE(1," ",$B$6," ",$B$7)</f>
        <v>1 choisir! choisir!</v>
      </c>
      <c r="B19" s="50">
        <v>0</v>
      </c>
      <c r="C19" s="50">
        <v>0</v>
      </c>
      <c r="D19" s="50">
        <v>0</v>
      </c>
      <c r="E19" s="50">
        <v>0</v>
      </c>
      <c r="F19" s="50">
        <v>0</v>
      </c>
      <c r="G19" s="11">
        <f>SUM(B19:F19)</f>
        <v>0</v>
      </c>
    </row>
    <row r="20" spans="1:7" s="4" customFormat="1" ht="12.75">
      <c r="A20" s="47" t="str">
        <f>CONCATENATE(2," ",$B$6," ",$B$7)</f>
        <v>2 choisir! choisir!</v>
      </c>
      <c r="B20" s="51">
        <v>0</v>
      </c>
      <c r="C20" s="51">
        <v>0</v>
      </c>
      <c r="D20" s="51">
        <v>0</v>
      </c>
      <c r="E20" s="51">
        <v>0</v>
      </c>
      <c r="F20" s="51">
        <v>0</v>
      </c>
      <c r="G20" s="12">
        <f aca="true" t="shared" si="1" ref="G20:G49">SUM(B20:F20)</f>
        <v>0</v>
      </c>
    </row>
    <row r="21" spans="1:7" s="4" customFormat="1" ht="12.75">
      <c r="A21" s="47" t="str">
        <f>CONCATENATE(3," ",$B$6," ",$B$7)</f>
        <v>3 choisir! choisir!</v>
      </c>
      <c r="B21" s="51">
        <v>0</v>
      </c>
      <c r="C21" s="51">
        <v>0</v>
      </c>
      <c r="D21" s="51">
        <v>0</v>
      </c>
      <c r="E21" s="51">
        <v>0</v>
      </c>
      <c r="F21" s="51">
        <v>0</v>
      </c>
      <c r="G21" s="12">
        <f t="shared" si="1"/>
        <v>0</v>
      </c>
    </row>
    <row r="22" spans="1:7" s="4" customFormat="1" ht="12.75">
      <c r="A22" s="47" t="str">
        <f>CONCATENATE(4," ",$B$6," ",$B$7)</f>
        <v>4 choisir! choisir!</v>
      </c>
      <c r="B22" s="51">
        <v>0</v>
      </c>
      <c r="C22" s="51">
        <v>0</v>
      </c>
      <c r="D22" s="51">
        <v>0</v>
      </c>
      <c r="E22" s="51">
        <v>0</v>
      </c>
      <c r="F22" s="51">
        <v>0</v>
      </c>
      <c r="G22" s="12">
        <f t="shared" si="1"/>
        <v>0</v>
      </c>
    </row>
    <row r="23" spans="1:7" s="4" customFormat="1" ht="12.75">
      <c r="A23" s="47" t="str">
        <f>CONCATENATE(5," ",$B$6," ",$B$7)</f>
        <v>5 choisir! choisir!</v>
      </c>
      <c r="B23" s="51">
        <v>0</v>
      </c>
      <c r="C23" s="51">
        <v>0</v>
      </c>
      <c r="D23" s="51">
        <v>0</v>
      </c>
      <c r="E23" s="51">
        <v>0</v>
      </c>
      <c r="F23" s="51">
        <v>0</v>
      </c>
      <c r="G23" s="12">
        <f t="shared" si="1"/>
        <v>0</v>
      </c>
    </row>
    <row r="24" spans="1:7" s="4" customFormat="1" ht="12.75">
      <c r="A24" s="47" t="str">
        <f>CONCATENATE(6," ",$B$6," ",$B$7)</f>
        <v>6 choisir! choisir!</v>
      </c>
      <c r="B24" s="51">
        <v>0</v>
      </c>
      <c r="C24" s="51">
        <v>0</v>
      </c>
      <c r="D24" s="51">
        <v>0</v>
      </c>
      <c r="E24" s="51">
        <v>0</v>
      </c>
      <c r="F24" s="51">
        <v>0</v>
      </c>
      <c r="G24" s="12">
        <f t="shared" si="1"/>
        <v>0</v>
      </c>
    </row>
    <row r="25" spans="1:7" s="4" customFormat="1" ht="12.75">
      <c r="A25" s="47" t="str">
        <f>CONCATENATE(7," ",$B$6," ",$B$7)</f>
        <v>7 choisir! choisir!</v>
      </c>
      <c r="B25" s="51">
        <v>0</v>
      </c>
      <c r="C25" s="51">
        <v>0</v>
      </c>
      <c r="D25" s="51">
        <v>0</v>
      </c>
      <c r="E25" s="51">
        <v>0</v>
      </c>
      <c r="F25" s="51">
        <v>0</v>
      </c>
      <c r="G25" s="12">
        <f t="shared" si="1"/>
        <v>0</v>
      </c>
    </row>
    <row r="26" spans="1:7" s="4" customFormat="1" ht="12.75">
      <c r="A26" s="47" t="str">
        <f>CONCATENATE(8," ",$B$6," ",$B$7)</f>
        <v>8 choisir! choisir!</v>
      </c>
      <c r="B26" s="51">
        <v>0</v>
      </c>
      <c r="C26" s="51">
        <v>0</v>
      </c>
      <c r="D26" s="51">
        <v>0</v>
      </c>
      <c r="E26" s="51">
        <v>0</v>
      </c>
      <c r="F26" s="51">
        <v>0</v>
      </c>
      <c r="G26" s="12">
        <f t="shared" si="1"/>
        <v>0</v>
      </c>
    </row>
    <row r="27" spans="1:7" s="4" customFormat="1" ht="12.75">
      <c r="A27" s="47" t="str">
        <f>CONCATENATE(9," ",$B$6," ",$B$7)</f>
        <v>9 choisir! choisir!</v>
      </c>
      <c r="B27" s="51">
        <v>0</v>
      </c>
      <c r="C27" s="51">
        <v>0</v>
      </c>
      <c r="D27" s="51">
        <v>0</v>
      </c>
      <c r="E27" s="51">
        <v>0</v>
      </c>
      <c r="F27" s="51">
        <v>0</v>
      </c>
      <c r="G27" s="12">
        <f t="shared" si="1"/>
        <v>0</v>
      </c>
    </row>
    <row r="28" spans="1:7" s="4" customFormat="1" ht="12.75">
      <c r="A28" s="48" t="str">
        <f>CONCATENATE(10," ",$B$6," ",$B$7)</f>
        <v>10 choisir! choisir!</v>
      </c>
      <c r="B28" s="51">
        <v>0</v>
      </c>
      <c r="C28" s="51">
        <v>0</v>
      </c>
      <c r="D28" s="51">
        <v>0</v>
      </c>
      <c r="E28" s="51">
        <v>0</v>
      </c>
      <c r="F28" s="51">
        <v>0</v>
      </c>
      <c r="G28" s="12">
        <f t="shared" si="1"/>
        <v>0</v>
      </c>
    </row>
    <row r="29" spans="1:7" s="4" customFormat="1" ht="12.75">
      <c r="A29" s="48" t="str">
        <f>CONCATENATE(11," ",$B$6," ",$B$7)</f>
        <v>11 choisir! choisir!</v>
      </c>
      <c r="B29" s="51">
        <v>0</v>
      </c>
      <c r="C29" s="51">
        <v>0</v>
      </c>
      <c r="D29" s="51">
        <v>0</v>
      </c>
      <c r="E29" s="51">
        <v>0</v>
      </c>
      <c r="F29" s="51">
        <v>0</v>
      </c>
      <c r="G29" s="12">
        <f t="shared" si="1"/>
        <v>0</v>
      </c>
    </row>
    <row r="30" spans="1:7" s="4" customFormat="1" ht="12.75">
      <c r="A30" s="48" t="str">
        <f>CONCATENATE(12," ",$B$6," ",$B$7)</f>
        <v>12 choisir! choisir!</v>
      </c>
      <c r="B30" s="51">
        <v>0</v>
      </c>
      <c r="C30" s="51">
        <v>0</v>
      </c>
      <c r="D30" s="51">
        <v>0</v>
      </c>
      <c r="E30" s="51">
        <v>0</v>
      </c>
      <c r="F30" s="51">
        <v>0</v>
      </c>
      <c r="G30" s="12">
        <f t="shared" si="1"/>
        <v>0</v>
      </c>
    </row>
    <row r="31" spans="1:7" s="4" customFormat="1" ht="12.75">
      <c r="A31" s="48" t="str">
        <f>CONCATENATE(13," ",$B$6," ",$B$7)</f>
        <v>13 choisir! choisir!</v>
      </c>
      <c r="B31" s="51">
        <v>0</v>
      </c>
      <c r="C31" s="51">
        <v>0</v>
      </c>
      <c r="D31" s="51">
        <v>0</v>
      </c>
      <c r="E31" s="51">
        <v>0</v>
      </c>
      <c r="F31" s="51">
        <v>0</v>
      </c>
      <c r="G31" s="12">
        <f t="shared" si="1"/>
        <v>0</v>
      </c>
    </row>
    <row r="32" spans="1:7" s="4" customFormat="1" ht="12.75">
      <c r="A32" s="48" t="str">
        <f>CONCATENATE(14," ",$B$6," ",$B$7)</f>
        <v>14 choisir! choisir!</v>
      </c>
      <c r="B32" s="51">
        <v>0</v>
      </c>
      <c r="C32" s="51">
        <v>0</v>
      </c>
      <c r="D32" s="51">
        <v>0</v>
      </c>
      <c r="E32" s="51">
        <v>0</v>
      </c>
      <c r="F32" s="51">
        <v>0</v>
      </c>
      <c r="G32" s="12">
        <f t="shared" si="1"/>
        <v>0</v>
      </c>
    </row>
    <row r="33" spans="1:7" s="4" customFormat="1" ht="12.75">
      <c r="A33" s="48" t="str">
        <f>CONCATENATE(15," ",$B$6," ",$B$7)</f>
        <v>15 choisir! choisir!</v>
      </c>
      <c r="B33" s="51">
        <v>0</v>
      </c>
      <c r="C33" s="51">
        <v>0</v>
      </c>
      <c r="D33" s="51">
        <v>0</v>
      </c>
      <c r="E33" s="51">
        <v>0</v>
      </c>
      <c r="F33" s="51">
        <v>0</v>
      </c>
      <c r="G33" s="12">
        <f t="shared" si="1"/>
        <v>0</v>
      </c>
    </row>
    <row r="34" spans="1:7" s="4" customFormat="1" ht="12.75">
      <c r="A34" s="48" t="str">
        <f>CONCATENATE(16," ",$B$6," ",$B$7)</f>
        <v>16 choisir! choisir!</v>
      </c>
      <c r="B34" s="51">
        <v>0</v>
      </c>
      <c r="C34" s="51">
        <v>0</v>
      </c>
      <c r="D34" s="51">
        <v>0</v>
      </c>
      <c r="E34" s="51">
        <v>0</v>
      </c>
      <c r="F34" s="51">
        <v>0</v>
      </c>
      <c r="G34" s="12">
        <f t="shared" si="1"/>
        <v>0</v>
      </c>
    </row>
    <row r="35" spans="1:7" s="4" customFormat="1" ht="12.75">
      <c r="A35" s="48" t="str">
        <f>CONCATENATE(17," ",$B$6," ",$B$7)</f>
        <v>17 choisir! choisir!</v>
      </c>
      <c r="B35" s="51">
        <v>0</v>
      </c>
      <c r="C35" s="51">
        <v>0</v>
      </c>
      <c r="D35" s="51">
        <v>0</v>
      </c>
      <c r="E35" s="51">
        <v>0</v>
      </c>
      <c r="F35" s="51">
        <v>0</v>
      </c>
      <c r="G35" s="12">
        <f t="shared" si="1"/>
        <v>0</v>
      </c>
    </row>
    <row r="36" spans="1:7" s="4" customFormat="1" ht="12.75">
      <c r="A36" s="48" t="str">
        <f>CONCATENATE(18," ",$B$6," ",$B$7)</f>
        <v>18 choisir! choisir!</v>
      </c>
      <c r="B36" s="51">
        <v>0</v>
      </c>
      <c r="C36" s="51">
        <v>0</v>
      </c>
      <c r="D36" s="51">
        <v>0</v>
      </c>
      <c r="E36" s="51">
        <v>0</v>
      </c>
      <c r="F36" s="51">
        <v>0</v>
      </c>
      <c r="G36" s="12">
        <f t="shared" si="1"/>
        <v>0</v>
      </c>
    </row>
    <row r="37" spans="1:7" s="4" customFormat="1" ht="12.75">
      <c r="A37" s="48" t="str">
        <f>CONCATENATE(19," ",$B$6," ",$B$7)</f>
        <v>19 choisir! choisir!</v>
      </c>
      <c r="B37" s="51">
        <v>0</v>
      </c>
      <c r="C37" s="51">
        <v>0</v>
      </c>
      <c r="D37" s="51">
        <v>0</v>
      </c>
      <c r="E37" s="51">
        <v>0</v>
      </c>
      <c r="F37" s="51">
        <v>0</v>
      </c>
      <c r="G37" s="12">
        <f t="shared" si="1"/>
        <v>0</v>
      </c>
    </row>
    <row r="38" spans="1:7" s="4" customFormat="1" ht="12.75">
      <c r="A38" s="48" t="str">
        <f>CONCATENATE(20," ",$B$6," ",$B$7)</f>
        <v>20 choisir! choisir!</v>
      </c>
      <c r="B38" s="51">
        <v>0</v>
      </c>
      <c r="C38" s="51">
        <v>0</v>
      </c>
      <c r="D38" s="51">
        <v>0</v>
      </c>
      <c r="E38" s="51">
        <v>0</v>
      </c>
      <c r="F38" s="51">
        <v>0</v>
      </c>
      <c r="G38" s="12">
        <f t="shared" si="1"/>
        <v>0</v>
      </c>
    </row>
    <row r="39" spans="1:7" s="4" customFormat="1" ht="12.75">
      <c r="A39" s="48" t="str">
        <f>CONCATENATE(21," ",$B$6," ",$B$7)</f>
        <v>21 choisir! choisir!</v>
      </c>
      <c r="B39" s="51">
        <v>0</v>
      </c>
      <c r="C39" s="51">
        <v>0</v>
      </c>
      <c r="D39" s="51">
        <v>0</v>
      </c>
      <c r="E39" s="51">
        <v>0</v>
      </c>
      <c r="F39" s="51">
        <v>0</v>
      </c>
      <c r="G39" s="12">
        <f t="shared" si="1"/>
        <v>0</v>
      </c>
    </row>
    <row r="40" spans="1:7" s="4" customFormat="1" ht="12.75">
      <c r="A40" s="48" t="str">
        <f>CONCATENATE(22," ",$B$6," ",$B$7)</f>
        <v>22 choisir! choisir!</v>
      </c>
      <c r="B40" s="51">
        <v>0</v>
      </c>
      <c r="C40" s="51">
        <v>0</v>
      </c>
      <c r="D40" s="51">
        <v>0</v>
      </c>
      <c r="E40" s="51">
        <v>0</v>
      </c>
      <c r="F40" s="51">
        <v>0</v>
      </c>
      <c r="G40" s="12">
        <f t="shared" si="1"/>
        <v>0</v>
      </c>
    </row>
    <row r="41" spans="1:7" s="4" customFormat="1" ht="12.75">
      <c r="A41" s="48" t="str">
        <f>CONCATENATE(23," ",$B$6," ",$B$7)</f>
        <v>23 choisir! choisir!</v>
      </c>
      <c r="B41" s="51">
        <v>0</v>
      </c>
      <c r="C41" s="51">
        <v>0</v>
      </c>
      <c r="D41" s="51">
        <v>0</v>
      </c>
      <c r="E41" s="51">
        <v>0</v>
      </c>
      <c r="F41" s="51">
        <v>0</v>
      </c>
      <c r="G41" s="12">
        <f t="shared" si="1"/>
        <v>0</v>
      </c>
    </row>
    <row r="42" spans="1:7" s="4" customFormat="1" ht="12.75">
      <c r="A42" s="48" t="str">
        <f>CONCATENATE(24," ",$B$6," ",$B$7)</f>
        <v>24 choisir! choisir!</v>
      </c>
      <c r="B42" s="51">
        <v>0</v>
      </c>
      <c r="C42" s="51">
        <v>0</v>
      </c>
      <c r="D42" s="51">
        <v>0</v>
      </c>
      <c r="E42" s="51">
        <v>0</v>
      </c>
      <c r="F42" s="51">
        <v>0</v>
      </c>
      <c r="G42" s="12">
        <f t="shared" si="1"/>
        <v>0</v>
      </c>
    </row>
    <row r="43" spans="1:7" s="4" customFormat="1" ht="12.75">
      <c r="A43" s="48" t="str">
        <f>CONCATENATE(25," ",$B$6," ",$B$7)</f>
        <v>25 choisir! choisir!</v>
      </c>
      <c r="B43" s="51">
        <v>0</v>
      </c>
      <c r="C43" s="51">
        <v>0</v>
      </c>
      <c r="D43" s="51">
        <v>0</v>
      </c>
      <c r="E43" s="51">
        <v>0</v>
      </c>
      <c r="F43" s="51">
        <v>0</v>
      </c>
      <c r="G43" s="12">
        <f t="shared" si="1"/>
        <v>0</v>
      </c>
    </row>
    <row r="44" spans="1:7" s="4" customFormat="1" ht="12.75">
      <c r="A44" s="48" t="str">
        <f>CONCATENATE(26," ",$B$6," ",$B$7)</f>
        <v>26 choisir! choisir!</v>
      </c>
      <c r="B44" s="51">
        <v>0</v>
      </c>
      <c r="C44" s="51">
        <v>0</v>
      </c>
      <c r="D44" s="51">
        <v>0</v>
      </c>
      <c r="E44" s="51">
        <v>0</v>
      </c>
      <c r="F44" s="51">
        <v>0</v>
      </c>
      <c r="G44" s="12">
        <f t="shared" si="1"/>
        <v>0</v>
      </c>
    </row>
    <row r="45" spans="1:7" s="4" customFormat="1" ht="12.75">
      <c r="A45" s="48" t="str">
        <f>CONCATENATE(27," ",$B$6," ",$B$7)</f>
        <v>27 choisir! choisir!</v>
      </c>
      <c r="B45" s="51">
        <v>0</v>
      </c>
      <c r="C45" s="51">
        <v>0</v>
      </c>
      <c r="D45" s="51">
        <v>0</v>
      </c>
      <c r="E45" s="51">
        <v>0</v>
      </c>
      <c r="F45" s="51">
        <v>0</v>
      </c>
      <c r="G45" s="12">
        <f t="shared" si="1"/>
        <v>0</v>
      </c>
    </row>
    <row r="46" spans="1:7" s="4" customFormat="1" ht="12.75">
      <c r="A46" s="48" t="str">
        <f>CONCATENATE(28," ",$B$6," ",$B$7)</f>
        <v>28 choisir! choisir!</v>
      </c>
      <c r="B46" s="51">
        <v>0</v>
      </c>
      <c r="C46" s="51">
        <v>0</v>
      </c>
      <c r="D46" s="51">
        <v>0</v>
      </c>
      <c r="E46" s="51">
        <v>0</v>
      </c>
      <c r="F46" s="51">
        <v>0</v>
      </c>
      <c r="G46" s="12">
        <f t="shared" si="1"/>
        <v>0</v>
      </c>
    </row>
    <row r="47" spans="1:7" s="4" customFormat="1" ht="12.75">
      <c r="A47" s="48" t="str">
        <f>CONCATENATE(29," ",$B$6," ",$B$7)</f>
        <v>29 choisir! choisir!</v>
      </c>
      <c r="B47" s="51">
        <v>0</v>
      </c>
      <c r="C47" s="51">
        <v>0</v>
      </c>
      <c r="D47" s="51">
        <v>0</v>
      </c>
      <c r="E47" s="51">
        <v>0</v>
      </c>
      <c r="F47" s="51">
        <v>0</v>
      </c>
      <c r="G47" s="12">
        <f t="shared" si="1"/>
        <v>0</v>
      </c>
    </row>
    <row r="48" spans="1:7" s="4" customFormat="1" ht="12.75">
      <c r="A48" s="48" t="str">
        <f>CONCATENATE(30," ",$B$6," ",$B$7)</f>
        <v>30 choisir! choisir!</v>
      </c>
      <c r="B48" s="51">
        <v>0</v>
      </c>
      <c r="C48" s="51">
        <v>0</v>
      </c>
      <c r="D48" s="51">
        <v>0</v>
      </c>
      <c r="E48" s="51">
        <v>0</v>
      </c>
      <c r="F48" s="51">
        <v>0</v>
      </c>
      <c r="G48" s="12">
        <f t="shared" si="1"/>
        <v>0</v>
      </c>
    </row>
    <row r="49" spans="1:7" s="4" customFormat="1" ht="12.75">
      <c r="A49" s="49" t="str">
        <f>CONCATENATE(31," ",$B$6," ",$B$7)</f>
        <v>31 choisir! choisir!</v>
      </c>
      <c r="B49" s="52">
        <v>0</v>
      </c>
      <c r="C49" s="52">
        <v>0</v>
      </c>
      <c r="D49" s="52">
        <v>0</v>
      </c>
      <c r="E49" s="52">
        <v>0</v>
      </c>
      <c r="F49" s="52">
        <v>0</v>
      </c>
      <c r="G49" s="13">
        <f t="shared" si="1"/>
        <v>0</v>
      </c>
    </row>
    <row r="50" s="4" customFormat="1" ht="12.75"/>
    <row r="51" spans="1:7" s="4" customFormat="1" ht="39" customHeight="1">
      <c r="A51" s="105" t="s">
        <v>30</v>
      </c>
      <c r="B51" s="106"/>
      <c r="C51" s="106"/>
      <c r="D51" s="106"/>
      <c r="E51" s="106"/>
      <c r="F51" s="106"/>
      <c r="G51" s="110"/>
    </row>
    <row r="52" s="4" customFormat="1" ht="12.75"/>
    <row r="53" spans="1:7" s="4" customFormat="1" ht="51" customHeight="1">
      <c r="A53" s="97" t="s">
        <v>32</v>
      </c>
      <c r="B53" s="98"/>
      <c r="E53" s="97" t="s">
        <v>33</v>
      </c>
      <c r="F53" s="109"/>
      <c r="G53" s="98"/>
    </row>
    <row r="54" spans="1:7" ht="12.75">
      <c r="A54" s="4"/>
      <c r="B54" s="4"/>
      <c r="C54" s="2"/>
      <c r="E54" s="4"/>
      <c r="F54" s="4"/>
      <c r="G54" s="4"/>
    </row>
    <row r="55" spans="1:7" ht="12.75">
      <c r="A55" s="4"/>
      <c r="B55" s="4"/>
      <c r="C55" s="2"/>
      <c r="E55" s="4"/>
      <c r="F55" s="4"/>
      <c r="G55" s="4"/>
    </row>
    <row r="56" spans="1:7" ht="12.75">
      <c r="A56" s="4"/>
      <c r="B56" s="4"/>
      <c r="C56" s="2"/>
      <c r="E56" s="4"/>
      <c r="F56" s="4"/>
      <c r="G56" s="4"/>
    </row>
    <row r="57" spans="5:7" ht="12.75">
      <c r="E57" s="5"/>
      <c r="F57" s="5"/>
      <c r="G57" s="5"/>
    </row>
  </sheetData>
  <sheetProtection password="C66B" sheet="1" objects="1" scenarios="1"/>
  <mergeCells count="4">
    <mergeCell ref="E53:G53"/>
    <mergeCell ref="A53:B53"/>
    <mergeCell ref="A1:G1"/>
    <mergeCell ref="A51:G51"/>
  </mergeCells>
  <conditionalFormatting sqref="B19:F49">
    <cfRule type="cellIs" priority="1" dxfId="1" operator="greaterThan" stopIfTrue="1">
      <formula>0.499305555555556</formula>
    </cfRule>
  </conditionalFormatting>
  <conditionalFormatting sqref="B8">
    <cfRule type="cellIs" priority="2" dxfId="0" operator="equal" stopIfTrue="1">
      <formula>"kies!!!"</formula>
    </cfRule>
  </conditionalFormatting>
  <conditionalFormatting sqref="B6:B7">
    <cfRule type="cellIs" priority="3" dxfId="0" operator="equal" stopIfTrue="1">
      <formula>"choisir!"</formula>
    </cfRule>
  </conditionalFormatting>
  <dataValidations count="2">
    <dataValidation type="list" allowBlank="1" showInputMessage="1" showErrorMessage="1" sqref="B6">
      <formula1>$Z$1:$Z$13</formula1>
    </dataValidation>
    <dataValidation type="list" allowBlank="1" showInputMessage="1" showErrorMessage="1" sqref="B7:B8">
      <formula1>$AA$1:$AA$13</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A57"/>
  <sheetViews>
    <sheetView zoomScalePageLayoutView="0" workbookViewId="0" topLeftCell="A1">
      <selection activeCell="B6" sqref="B6:B7"/>
    </sheetView>
  </sheetViews>
  <sheetFormatPr defaultColWidth="10.7109375" defaultRowHeight="12.75"/>
  <cols>
    <col min="1" max="1" width="20.7109375" style="1" customWidth="1"/>
    <col min="2" max="25" width="10.7109375" style="1" customWidth="1"/>
    <col min="26" max="27" width="10.7109375" style="1" hidden="1" customWidth="1"/>
    <col min="28" max="16384" width="10.7109375" style="1" customWidth="1"/>
  </cols>
  <sheetData>
    <row r="1" spans="1:27" s="4" customFormat="1" ht="30" customHeight="1">
      <c r="A1" s="99" t="s">
        <v>23</v>
      </c>
      <c r="B1" s="100"/>
      <c r="C1" s="100"/>
      <c r="D1" s="100"/>
      <c r="E1" s="100"/>
      <c r="F1" s="100"/>
      <c r="G1" s="104"/>
      <c r="H1" s="3"/>
      <c r="I1" s="3"/>
      <c r="Z1" s="4" t="s">
        <v>36</v>
      </c>
      <c r="AA1" s="4" t="s">
        <v>36</v>
      </c>
    </row>
    <row r="2" spans="26:27" s="4" customFormat="1" ht="12.75">
      <c r="Z2" s="4" t="s">
        <v>37</v>
      </c>
      <c r="AA2" s="4">
        <v>2012</v>
      </c>
    </row>
    <row r="3" spans="1:27" s="4" customFormat="1" ht="12.75">
      <c r="A3" s="17" t="s">
        <v>14</v>
      </c>
      <c r="B3" s="32" t="str">
        <f>Mois01!B3</f>
        <v>à remplir</v>
      </c>
      <c r="Z3" s="4" t="s">
        <v>38</v>
      </c>
      <c r="AA3" s="4">
        <v>2013</v>
      </c>
    </row>
    <row r="4" spans="1:27" s="4" customFormat="1" ht="12.75">
      <c r="A4" s="17" t="s">
        <v>15</v>
      </c>
      <c r="B4" s="32" t="str">
        <f>Mois01!B4</f>
        <v>à remplir</v>
      </c>
      <c r="Z4" s="4" t="s">
        <v>39</v>
      </c>
      <c r="AA4" s="4">
        <v>2014</v>
      </c>
    </row>
    <row r="5" spans="26:27" s="4" customFormat="1" ht="12.75">
      <c r="Z5" s="4" t="s">
        <v>40</v>
      </c>
      <c r="AA5" s="4">
        <v>2015</v>
      </c>
    </row>
    <row r="6" spans="1:27" s="4" customFormat="1" ht="12.75">
      <c r="A6" s="17" t="s">
        <v>34</v>
      </c>
      <c r="B6" s="8" t="s">
        <v>36</v>
      </c>
      <c r="C6" s="7"/>
      <c r="Z6" s="4" t="s">
        <v>41</v>
      </c>
      <c r="AA6" s="4">
        <v>2016</v>
      </c>
    </row>
    <row r="7" spans="1:27" s="4" customFormat="1" ht="12.75">
      <c r="A7" s="17" t="s">
        <v>35</v>
      </c>
      <c r="B7" s="68" t="s">
        <v>36</v>
      </c>
      <c r="F7" s="9"/>
      <c r="G7" s="6"/>
      <c r="H7" s="9"/>
      <c r="Z7" s="4" t="s">
        <v>42</v>
      </c>
      <c r="AA7" s="4">
        <v>2017</v>
      </c>
    </row>
    <row r="8" spans="1:27" s="4" customFormat="1" ht="12.75">
      <c r="A8" s="17"/>
      <c r="B8" s="8"/>
      <c r="F8" s="9"/>
      <c r="G8" s="6" t="s">
        <v>21</v>
      </c>
      <c r="H8" s="9"/>
      <c r="Z8" s="4" t="s">
        <v>43</v>
      </c>
      <c r="AA8" s="4">
        <v>2018</v>
      </c>
    </row>
    <row r="9" spans="1:27" s="4" customFormat="1" ht="12.75">
      <c r="A9" s="17" t="s">
        <v>16</v>
      </c>
      <c r="B9" s="32" t="str">
        <f>Mois01!B9</f>
        <v>à remplir</v>
      </c>
      <c r="Z9" s="4" t="s">
        <v>44</v>
      </c>
      <c r="AA9" s="4">
        <v>2019</v>
      </c>
    </row>
    <row r="10" spans="1:27" s="4" customFormat="1" ht="12.75">
      <c r="A10" s="17" t="s">
        <v>17</v>
      </c>
      <c r="B10" s="32" t="str">
        <f>Mois01!B10</f>
        <v>à remplir</v>
      </c>
      <c r="Z10" s="4" t="s">
        <v>45</v>
      </c>
      <c r="AA10" s="4">
        <v>2020</v>
      </c>
    </row>
    <row r="11" spans="1:27" s="4" customFormat="1" ht="12.75">
      <c r="A11" s="17" t="s">
        <v>18</v>
      </c>
      <c r="B11" s="32" t="str">
        <f>Mois01!B11</f>
        <v>à remplir</v>
      </c>
      <c r="Z11" s="4" t="s">
        <v>46</v>
      </c>
      <c r="AA11" s="4">
        <v>2021</v>
      </c>
    </row>
    <row r="12" spans="1:27" s="4" customFormat="1" ht="12.75">
      <c r="A12" s="17" t="s">
        <v>19</v>
      </c>
      <c r="B12" s="32" t="str">
        <f>Mois01!B12</f>
        <v>à remplir</v>
      </c>
      <c r="Z12" s="4" t="s">
        <v>47</v>
      </c>
      <c r="AA12" s="4">
        <v>2022</v>
      </c>
    </row>
    <row r="13" spans="1:27" s="4" customFormat="1" ht="12.75">
      <c r="A13" s="17" t="s">
        <v>20</v>
      </c>
      <c r="B13" s="32" t="str">
        <f>Mois01!B13</f>
        <v>à remplir</v>
      </c>
      <c r="Z13" s="4" t="s">
        <v>48</v>
      </c>
      <c r="AA13" s="4">
        <v>2023</v>
      </c>
    </row>
    <row r="14" spans="1:2" s="4" customFormat="1" ht="12.75">
      <c r="A14" s="17" t="s">
        <v>22</v>
      </c>
      <c r="B14" s="32" t="str">
        <f>Mois01!B14</f>
        <v>à remplir</v>
      </c>
    </row>
    <row r="15" s="4" customFormat="1" ht="12.75"/>
    <row r="16" spans="1:3" s="4" customFormat="1" ht="12.75">
      <c r="A16" s="14" t="str">
        <f>Mois01!A16</f>
        <v>% nombre d'heures</v>
      </c>
      <c r="B16" s="15">
        <f>IF(ISERROR(B17/($B$17+$C$17)),0,(B17/($B$17+$C$17)))</f>
        <v>0</v>
      </c>
      <c r="C16" s="15">
        <f>IF(ISERROR(C17/($B$17+$C$17)),0,(C17/($B$17+$C$17)))</f>
        <v>0</v>
      </c>
    </row>
    <row r="17" spans="1:7" s="4" customFormat="1" ht="12.75">
      <c r="A17" s="14" t="str">
        <f>Mois01!A17</f>
        <v>Totaux heures</v>
      </c>
      <c r="B17" s="16">
        <f aca="true" t="shared" si="0" ref="B17:G17">SUM(B19:B49)</f>
        <v>0</v>
      </c>
      <c r="C17" s="16">
        <f t="shared" si="0"/>
        <v>0</v>
      </c>
      <c r="D17" s="16">
        <f t="shared" si="0"/>
        <v>0</v>
      </c>
      <c r="E17" s="16">
        <f t="shared" si="0"/>
        <v>0</v>
      </c>
      <c r="F17" s="16">
        <f t="shared" si="0"/>
        <v>0</v>
      </c>
      <c r="G17" s="16">
        <f t="shared" si="0"/>
        <v>0</v>
      </c>
    </row>
    <row r="18" spans="1:7" s="4" customFormat="1" ht="25.5">
      <c r="A18" s="10" t="s">
        <v>50</v>
      </c>
      <c r="B18" s="20" t="s">
        <v>26</v>
      </c>
      <c r="C18" s="20" t="s">
        <v>27</v>
      </c>
      <c r="D18" s="20" t="s">
        <v>28</v>
      </c>
      <c r="E18" s="20" t="s">
        <v>51</v>
      </c>
      <c r="F18" s="20" t="s">
        <v>29</v>
      </c>
      <c r="G18" s="10" t="s">
        <v>52</v>
      </c>
    </row>
    <row r="19" spans="1:7" s="4" customFormat="1" ht="12.75">
      <c r="A19" s="46" t="str">
        <f>CONCATENATE(1," ",$B$6," ",$B$7)</f>
        <v>1 choisir! choisir!</v>
      </c>
      <c r="B19" s="50">
        <v>0</v>
      </c>
      <c r="C19" s="50">
        <v>0</v>
      </c>
      <c r="D19" s="50">
        <v>0</v>
      </c>
      <c r="E19" s="50">
        <v>0</v>
      </c>
      <c r="F19" s="50">
        <v>0</v>
      </c>
      <c r="G19" s="11">
        <f aca="true" t="shared" si="1" ref="G19:G49">SUM(B19:F19)</f>
        <v>0</v>
      </c>
    </row>
    <row r="20" spans="1:7" s="4" customFormat="1" ht="12.75">
      <c r="A20" s="47" t="str">
        <f>CONCATENATE(2," ",$B$6," ",$B$7)</f>
        <v>2 choisir! choisir!</v>
      </c>
      <c r="B20" s="51">
        <v>0</v>
      </c>
      <c r="C20" s="51">
        <v>0</v>
      </c>
      <c r="D20" s="51">
        <v>0</v>
      </c>
      <c r="E20" s="51">
        <v>0</v>
      </c>
      <c r="F20" s="51">
        <v>0</v>
      </c>
      <c r="G20" s="12">
        <f t="shared" si="1"/>
        <v>0</v>
      </c>
    </row>
    <row r="21" spans="1:7" s="4" customFormat="1" ht="12.75">
      <c r="A21" s="47" t="str">
        <f>CONCATENATE(3," ",$B$6," ",$B$7)</f>
        <v>3 choisir! choisir!</v>
      </c>
      <c r="B21" s="51">
        <v>0</v>
      </c>
      <c r="C21" s="51">
        <v>0</v>
      </c>
      <c r="D21" s="51">
        <v>0</v>
      </c>
      <c r="E21" s="51">
        <v>0</v>
      </c>
      <c r="F21" s="51">
        <v>0</v>
      </c>
      <c r="G21" s="12">
        <f t="shared" si="1"/>
        <v>0</v>
      </c>
    </row>
    <row r="22" spans="1:7" s="4" customFormat="1" ht="12.75">
      <c r="A22" s="47" t="str">
        <f>CONCATENATE(4," ",$B$6," ",$B$7)</f>
        <v>4 choisir! choisir!</v>
      </c>
      <c r="B22" s="51">
        <v>0</v>
      </c>
      <c r="C22" s="51">
        <v>0</v>
      </c>
      <c r="D22" s="51">
        <v>0</v>
      </c>
      <c r="E22" s="51">
        <v>0</v>
      </c>
      <c r="F22" s="51">
        <v>0</v>
      </c>
      <c r="G22" s="12">
        <f t="shared" si="1"/>
        <v>0</v>
      </c>
    </row>
    <row r="23" spans="1:7" s="4" customFormat="1" ht="12.75">
      <c r="A23" s="47" t="str">
        <f>CONCATENATE(5," ",$B$6," ",$B$7)</f>
        <v>5 choisir! choisir!</v>
      </c>
      <c r="B23" s="51">
        <v>0</v>
      </c>
      <c r="C23" s="51">
        <v>0</v>
      </c>
      <c r="D23" s="51">
        <v>0</v>
      </c>
      <c r="E23" s="51">
        <v>0</v>
      </c>
      <c r="F23" s="51">
        <v>0</v>
      </c>
      <c r="G23" s="12">
        <f t="shared" si="1"/>
        <v>0</v>
      </c>
    </row>
    <row r="24" spans="1:7" s="4" customFormat="1" ht="12.75">
      <c r="A24" s="47" t="str">
        <f>CONCATENATE(6," ",$B$6," ",$B$7)</f>
        <v>6 choisir! choisir!</v>
      </c>
      <c r="B24" s="51">
        <v>0</v>
      </c>
      <c r="C24" s="51">
        <v>0</v>
      </c>
      <c r="D24" s="51">
        <v>0</v>
      </c>
      <c r="E24" s="51">
        <v>0</v>
      </c>
      <c r="F24" s="51">
        <v>0</v>
      </c>
      <c r="G24" s="12">
        <f t="shared" si="1"/>
        <v>0</v>
      </c>
    </row>
    <row r="25" spans="1:7" s="4" customFormat="1" ht="12.75">
      <c r="A25" s="47" t="str">
        <f>CONCATENATE(7," ",$B$6," ",$B$7)</f>
        <v>7 choisir! choisir!</v>
      </c>
      <c r="B25" s="51">
        <v>0</v>
      </c>
      <c r="C25" s="51">
        <v>0</v>
      </c>
      <c r="D25" s="51">
        <v>0</v>
      </c>
      <c r="E25" s="51">
        <v>0</v>
      </c>
      <c r="F25" s="51">
        <v>0</v>
      </c>
      <c r="G25" s="12">
        <f t="shared" si="1"/>
        <v>0</v>
      </c>
    </row>
    <row r="26" spans="1:7" s="4" customFormat="1" ht="12.75">
      <c r="A26" s="47" t="str">
        <f>CONCATENATE(8," ",$B$6," ",$B$7)</f>
        <v>8 choisir! choisir!</v>
      </c>
      <c r="B26" s="51">
        <v>0</v>
      </c>
      <c r="C26" s="51">
        <v>0</v>
      </c>
      <c r="D26" s="51">
        <v>0</v>
      </c>
      <c r="E26" s="51">
        <v>0</v>
      </c>
      <c r="F26" s="51">
        <v>0</v>
      </c>
      <c r="G26" s="12">
        <f t="shared" si="1"/>
        <v>0</v>
      </c>
    </row>
    <row r="27" spans="1:7" s="4" customFormat="1" ht="12.75">
      <c r="A27" s="47" t="str">
        <f>CONCATENATE(9," ",$B$6," ",$B$7)</f>
        <v>9 choisir! choisir!</v>
      </c>
      <c r="B27" s="51">
        <v>0</v>
      </c>
      <c r="C27" s="51">
        <v>0</v>
      </c>
      <c r="D27" s="51">
        <v>0</v>
      </c>
      <c r="E27" s="51">
        <v>0</v>
      </c>
      <c r="F27" s="51">
        <v>0</v>
      </c>
      <c r="G27" s="12">
        <f t="shared" si="1"/>
        <v>0</v>
      </c>
    </row>
    <row r="28" spans="1:7" s="4" customFormat="1" ht="12.75">
      <c r="A28" s="48" t="str">
        <f>CONCATENATE(10," ",$B$6," ",$B$7)</f>
        <v>10 choisir! choisir!</v>
      </c>
      <c r="B28" s="51">
        <v>0</v>
      </c>
      <c r="C28" s="51">
        <v>0</v>
      </c>
      <c r="D28" s="51">
        <v>0</v>
      </c>
      <c r="E28" s="51">
        <v>0</v>
      </c>
      <c r="F28" s="51">
        <v>0</v>
      </c>
      <c r="G28" s="12">
        <f t="shared" si="1"/>
        <v>0</v>
      </c>
    </row>
    <row r="29" spans="1:7" s="4" customFormat="1" ht="12.75">
      <c r="A29" s="48" t="str">
        <f>CONCATENATE(11," ",$B$6," ",$B$7)</f>
        <v>11 choisir! choisir!</v>
      </c>
      <c r="B29" s="51">
        <v>0</v>
      </c>
      <c r="C29" s="51">
        <v>0</v>
      </c>
      <c r="D29" s="51">
        <v>0</v>
      </c>
      <c r="E29" s="51">
        <v>0</v>
      </c>
      <c r="F29" s="51">
        <v>0</v>
      </c>
      <c r="G29" s="12">
        <f t="shared" si="1"/>
        <v>0</v>
      </c>
    </row>
    <row r="30" spans="1:7" s="4" customFormat="1" ht="12.75">
      <c r="A30" s="48" t="str">
        <f>CONCATENATE(12," ",$B$6," ",$B$7)</f>
        <v>12 choisir! choisir!</v>
      </c>
      <c r="B30" s="51">
        <v>0</v>
      </c>
      <c r="C30" s="51">
        <v>0</v>
      </c>
      <c r="D30" s="51">
        <v>0</v>
      </c>
      <c r="E30" s="51">
        <v>0</v>
      </c>
      <c r="F30" s="51">
        <v>0</v>
      </c>
      <c r="G30" s="12">
        <f t="shared" si="1"/>
        <v>0</v>
      </c>
    </row>
    <row r="31" spans="1:7" s="4" customFormat="1" ht="12.75">
      <c r="A31" s="48" t="str">
        <f>CONCATENATE(13," ",$B$6," ",$B$7)</f>
        <v>13 choisir! choisir!</v>
      </c>
      <c r="B31" s="51">
        <v>0</v>
      </c>
      <c r="C31" s="51">
        <v>0</v>
      </c>
      <c r="D31" s="51">
        <v>0</v>
      </c>
      <c r="E31" s="51">
        <v>0</v>
      </c>
      <c r="F31" s="51">
        <v>0</v>
      </c>
      <c r="G31" s="12">
        <f t="shared" si="1"/>
        <v>0</v>
      </c>
    </row>
    <row r="32" spans="1:7" s="4" customFormat="1" ht="12.75">
      <c r="A32" s="48" t="str">
        <f>CONCATENATE(14," ",$B$6," ",$B$7)</f>
        <v>14 choisir! choisir!</v>
      </c>
      <c r="B32" s="51">
        <v>0</v>
      </c>
      <c r="C32" s="51">
        <v>0</v>
      </c>
      <c r="D32" s="51">
        <v>0</v>
      </c>
      <c r="E32" s="51">
        <v>0</v>
      </c>
      <c r="F32" s="51">
        <v>0</v>
      </c>
      <c r="G32" s="12">
        <f t="shared" si="1"/>
        <v>0</v>
      </c>
    </row>
    <row r="33" spans="1:7" s="4" customFormat="1" ht="12.75">
      <c r="A33" s="48" t="str">
        <f>CONCATENATE(15," ",$B$6," ",$B$7)</f>
        <v>15 choisir! choisir!</v>
      </c>
      <c r="B33" s="51">
        <v>0</v>
      </c>
      <c r="C33" s="51">
        <v>0</v>
      </c>
      <c r="D33" s="51">
        <v>0</v>
      </c>
      <c r="E33" s="51">
        <v>0</v>
      </c>
      <c r="F33" s="51">
        <v>0</v>
      </c>
      <c r="G33" s="12">
        <f t="shared" si="1"/>
        <v>0</v>
      </c>
    </row>
    <row r="34" spans="1:7" s="4" customFormat="1" ht="12.75">
      <c r="A34" s="48" t="str">
        <f>CONCATENATE(16," ",$B$6," ",$B$7)</f>
        <v>16 choisir! choisir!</v>
      </c>
      <c r="B34" s="51">
        <v>0</v>
      </c>
      <c r="C34" s="51">
        <v>0</v>
      </c>
      <c r="D34" s="51">
        <v>0</v>
      </c>
      <c r="E34" s="51">
        <v>0</v>
      </c>
      <c r="F34" s="51">
        <v>0</v>
      </c>
      <c r="G34" s="12">
        <f t="shared" si="1"/>
        <v>0</v>
      </c>
    </row>
    <row r="35" spans="1:7" s="4" customFormat="1" ht="12.75">
      <c r="A35" s="48" t="str">
        <f>CONCATENATE(17," ",$B$6," ",$B$7)</f>
        <v>17 choisir! choisir!</v>
      </c>
      <c r="B35" s="51">
        <v>0</v>
      </c>
      <c r="C35" s="51">
        <v>0</v>
      </c>
      <c r="D35" s="51">
        <v>0</v>
      </c>
      <c r="E35" s="51">
        <v>0</v>
      </c>
      <c r="F35" s="51">
        <v>0</v>
      </c>
      <c r="G35" s="12">
        <f t="shared" si="1"/>
        <v>0</v>
      </c>
    </row>
    <row r="36" spans="1:7" s="4" customFormat="1" ht="12.75">
      <c r="A36" s="48" t="str">
        <f>CONCATENATE(18," ",$B$6," ",$B$7)</f>
        <v>18 choisir! choisir!</v>
      </c>
      <c r="B36" s="51">
        <v>0</v>
      </c>
      <c r="C36" s="51">
        <v>0</v>
      </c>
      <c r="D36" s="51">
        <v>0</v>
      </c>
      <c r="E36" s="51">
        <v>0</v>
      </c>
      <c r="F36" s="51">
        <v>0</v>
      </c>
      <c r="G36" s="12">
        <f t="shared" si="1"/>
        <v>0</v>
      </c>
    </row>
    <row r="37" spans="1:7" s="4" customFormat="1" ht="12.75">
      <c r="A37" s="48" t="str">
        <f>CONCATENATE(19," ",$B$6," ",$B$7)</f>
        <v>19 choisir! choisir!</v>
      </c>
      <c r="B37" s="51">
        <v>0</v>
      </c>
      <c r="C37" s="51">
        <v>0</v>
      </c>
      <c r="D37" s="51">
        <v>0</v>
      </c>
      <c r="E37" s="51">
        <v>0</v>
      </c>
      <c r="F37" s="51">
        <v>0</v>
      </c>
      <c r="G37" s="12">
        <f t="shared" si="1"/>
        <v>0</v>
      </c>
    </row>
    <row r="38" spans="1:7" s="4" customFormat="1" ht="12.75">
      <c r="A38" s="48" t="str">
        <f>CONCATENATE(20," ",$B$6," ",$B$7)</f>
        <v>20 choisir! choisir!</v>
      </c>
      <c r="B38" s="51">
        <v>0</v>
      </c>
      <c r="C38" s="51">
        <v>0</v>
      </c>
      <c r="D38" s="51">
        <v>0</v>
      </c>
      <c r="E38" s="51">
        <v>0</v>
      </c>
      <c r="F38" s="51">
        <v>0</v>
      </c>
      <c r="G38" s="12">
        <f t="shared" si="1"/>
        <v>0</v>
      </c>
    </row>
    <row r="39" spans="1:7" s="4" customFormat="1" ht="12.75">
      <c r="A39" s="48" t="str">
        <f>CONCATENATE(21," ",$B$6," ",$B$7)</f>
        <v>21 choisir! choisir!</v>
      </c>
      <c r="B39" s="51">
        <v>0</v>
      </c>
      <c r="C39" s="51">
        <v>0</v>
      </c>
      <c r="D39" s="51">
        <v>0</v>
      </c>
      <c r="E39" s="51">
        <v>0</v>
      </c>
      <c r="F39" s="51">
        <v>0</v>
      </c>
      <c r="G39" s="12">
        <f t="shared" si="1"/>
        <v>0</v>
      </c>
    </row>
    <row r="40" spans="1:7" s="4" customFormat="1" ht="12.75">
      <c r="A40" s="48" t="str">
        <f>CONCATENATE(22," ",$B$6," ",$B$7)</f>
        <v>22 choisir! choisir!</v>
      </c>
      <c r="B40" s="51">
        <v>0</v>
      </c>
      <c r="C40" s="51">
        <v>0</v>
      </c>
      <c r="D40" s="51">
        <v>0</v>
      </c>
      <c r="E40" s="51">
        <v>0</v>
      </c>
      <c r="F40" s="51">
        <v>0</v>
      </c>
      <c r="G40" s="12">
        <f t="shared" si="1"/>
        <v>0</v>
      </c>
    </row>
    <row r="41" spans="1:7" s="4" customFormat="1" ht="12.75">
      <c r="A41" s="48" t="str">
        <f>CONCATENATE(23," ",$B$6," ",$B$7)</f>
        <v>23 choisir! choisir!</v>
      </c>
      <c r="B41" s="51">
        <v>0</v>
      </c>
      <c r="C41" s="51">
        <v>0</v>
      </c>
      <c r="D41" s="51">
        <v>0</v>
      </c>
      <c r="E41" s="51">
        <v>0</v>
      </c>
      <c r="F41" s="51">
        <v>0</v>
      </c>
      <c r="G41" s="12">
        <f t="shared" si="1"/>
        <v>0</v>
      </c>
    </row>
    <row r="42" spans="1:7" s="4" customFormat="1" ht="12.75">
      <c r="A42" s="48" t="str">
        <f>CONCATENATE(24," ",$B$6," ",$B$7)</f>
        <v>24 choisir! choisir!</v>
      </c>
      <c r="B42" s="51">
        <v>0</v>
      </c>
      <c r="C42" s="51">
        <v>0</v>
      </c>
      <c r="D42" s="51">
        <v>0</v>
      </c>
      <c r="E42" s="51">
        <v>0</v>
      </c>
      <c r="F42" s="51">
        <v>0</v>
      </c>
      <c r="G42" s="12">
        <f t="shared" si="1"/>
        <v>0</v>
      </c>
    </row>
    <row r="43" spans="1:7" s="4" customFormat="1" ht="12.75">
      <c r="A43" s="48" t="str">
        <f>CONCATENATE(25," ",$B$6," ",$B$7)</f>
        <v>25 choisir! choisir!</v>
      </c>
      <c r="B43" s="51">
        <v>0</v>
      </c>
      <c r="C43" s="51">
        <v>0</v>
      </c>
      <c r="D43" s="51">
        <v>0</v>
      </c>
      <c r="E43" s="51">
        <v>0</v>
      </c>
      <c r="F43" s="51">
        <v>0</v>
      </c>
      <c r="G43" s="12">
        <f t="shared" si="1"/>
        <v>0</v>
      </c>
    </row>
    <row r="44" spans="1:7" s="4" customFormat="1" ht="12.75">
      <c r="A44" s="48" t="str">
        <f>CONCATENATE(26," ",$B$6," ",$B$7)</f>
        <v>26 choisir! choisir!</v>
      </c>
      <c r="B44" s="51">
        <v>0</v>
      </c>
      <c r="C44" s="51">
        <v>0</v>
      </c>
      <c r="D44" s="51">
        <v>0</v>
      </c>
      <c r="E44" s="51">
        <v>0</v>
      </c>
      <c r="F44" s="51">
        <v>0</v>
      </c>
      <c r="G44" s="12">
        <f t="shared" si="1"/>
        <v>0</v>
      </c>
    </row>
    <row r="45" spans="1:7" s="4" customFormat="1" ht="12.75">
      <c r="A45" s="48" t="str">
        <f>CONCATENATE(27," ",$B$6," ",$B$7)</f>
        <v>27 choisir! choisir!</v>
      </c>
      <c r="B45" s="51">
        <v>0</v>
      </c>
      <c r="C45" s="51">
        <v>0</v>
      </c>
      <c r="D45" s="51">
        <v>0</v>
      </c>
      <c r="E45" s="51">
        <v>0</v>
      </c>
      <c r="F45" s="51">
        <v>0</v>
      </c>
      <c r="G45" s="12">
        <f t="shared" si="1"/>
        <v>0</v>
      </c>
    </row>
    <row r="46" spans="1:7" s="4" customFormat="1" ht="12.75">
      <c r="A46" s="48" t="str">
        <f>CONCATENATE(28," ",$B$6," ",$B$7)</f>
        <v>28 choisir! choisir!</v>
      </c>
      <c r="B46" s="51">
        <v>0</v>
      </c>
      <c r="C46" s="51">
        <v>0</v>
      </c>
      <c r="D46" s="51">
        <v>0</v>
      </c>
      <c r="E46" s="51">
        <v>0</v>
      </c>
      <c r="F46" s="51">
        <v>0</v>
      </c>
      <c r="G46" s="12">
        <f t="shared" si="1"/>
        <v>0</v>
      </c>
    </row>
    <row r="47" spans="1:7" s="4" customFormat="1" ht="12.75">
      <c r="A47" s="48" t="str">
        <f>CONCATENATE(29," ",$B$6," ",$B$7)</f>
        <v>29 choisir! choisir!</v>
      </c>
      <c r="B47" s="51">
        <v>0</v>
      </c>
      <c r="C47" s="51">
        <v>0</v>
      </c>
      <c r="D47" s="51">
        <v>0</v>
      </c>
      <c r="E47" s="51">
        <v>0</v>
      </c>
      <c r="F47" s="51">
        <v>0</v>
      </c>
      <c r="G47" s="12">
        <f t="shared" si="1"/>
        <v>0</v>
      </c>
    </row>
    <row r="48" spans="1:7" s="4" customFormat="1" ht="12.75">
      <c r="A48" s="48" t="str">
        <f>CONCATENATE(30," ",$B$6," ",$B$7)</f>
        <v>30 choisir! choisir!</v>
      </c>
      <c r="B48" s="51">
        <v>0</v>
      </c>
      <c r="C48" s="51">
        <v>0</v>
      </c>
      <c r="D48" s="51">
        <v>0</v>
      </c>
      <c r="E48" s="51">
        <v>0</v>
      </c>
      <c r="F48" s="51">
        <v>0</v>
      </c>
      <c r="G48" s="12">
        <f t="shared" si="1"/>
        <v>0</v>
      </c>
    </row>
    <row r="49" spans="1:7" s="4" customFormat="1" ht="12.75">
      <c r="A49" s="49" t="str">
        <f>CONCATENATE(31," ",$B$6," ",$B$7)</f>
        <v>31 choisir! choisir!</v>
      </c>
      <c r="B49" s="52">
        <v>0</v>
      </c>
      <c r="C49" s="52">
        <v>0</v>
      </c>
      <c r="D49" s="52">
        <v>0</v>
      </c>
      <c r="E49" s="52">
        <v>0</v>
      </c>
      <c r="F49" s="52">
        <v>0</v>
      </c>
      <c r="G49" s="13">
        <f t="shared" si="1"/>
        <v>0</v>
      </c>
    </row>
    <row r="50" s="4" customFormat="1" ht="12.75"/>
    <row r="51" spans="1:7" s="4" customFormat="1" ht="39" customHeight="1">
      <c r="A51" s="105" t="s">
        <v>30</v>
      </c>
      <c r="B51" s="106"/>
      <c r="C51" s="106"/>
      <c r="D51" s="106"/>
      <c r="E51" s="106"/>
      <c r="F51" s="106"/>
      <c r="G51" s="110"/>
    </row>
    <row r="52" s="4" customFormat="1" ht="12.75"/>
    <row r="53" spans="1:7" s="4" customFormat="1" ht="51" customHeight="1">
      <c r="A53" s="97" t="s">
        <v>32</v>
      </c>
      <c r="B53" s="98"/>
      <c r="E53" s="97" t="s">
        <v>33</v>
      </c>
      <c r="F53" s="109"/>
      <c r="G53" s="98"/>
    </row>
    <row r="54" spans="1:7" ht="12.75">
      <c r="A54" s="4"/>
      <c r="B54" s="4"/>
      <c r="C54" s="2"/>
      <c r="E54" s="4"/>
      <c r="F54" s="4"/>
      <c r="G54" s="4"/>
    </row>
    <row r="55" spans="1:7" ht="12.75">
      <c r="A55" s="4"/>
      <c r="B55" s="4"/>
      <c r="C55" s="2"/>
      <c r="E55" s="4"/>
      <c r="F55" s="4"/>
      <c r="G55" s="4"/>
    </row>
    <row r="56" spans="1:7" ht="12.75">
      <c r="A56" s="4"/>
      <c r="B56" s="4"/>
      <c r="C56" s="2"/>
      <c r="E56" s="4"/>
      <c r="F56" s="4"/>
      <c r="G56" s="4"/>
    </row>
    <row r="57" spans="5:7" ht="12.75">
      <c r="E57" s="5"/>
      <c r="F57" s="5"/>
      <c r="G57" s="5"/>
    </row>
  </sheetData>
  <sheetProtection password="C66B" sheet="1" objects="1" scenarios="1"/>
  <mergeCells count="4">
    <mergeCell ref="E53:G53"/>
    <mergeCell ref="A53:B53"/>
    <mergeCell ref="A1:G1"/>
    <mergeCell ref="A51:G51"/>
  </mergeCells>
  <conditionalFormatting sqref="B19:F49">
    <cfRule type="cellIs" priority="1" dxfId="1" operator="greaterThan" stopIfTrue="1">
      <formula>0.499305555555556</formula>
    </cfRule>
  </conditionalFormatting>
  <conditionalFormatting sqref="B8">
    <cfRule type="cellIs" priority="2" dxfId="0" operator="equal" stopIfTrue="1">
      <formula>"kies!!!"</formula>
    </cfRule>
  </conditionalFormatting>
  <conditionalFormatting sqref="B6:B7">
    <cfRule type="cellIs" priority="3" dxfId="0" operator="equal" stopIfTrue="1">
      <formula>"choisir!"</formula>
    </cfRule>
  </conditionalFormatting>
  <dataValidations count="2">
    <dataValidation type="list" allowBlank="1" showInputMessage="1" showErrorMessage="1" sqref="B6">
      <formula1>$Z$1:$Z$13</formula1>
    </dataValidation>
    <dataValidation type="list" allowBlank="1" showInputMessage="1" showErrorMessage="1" sqref="B7:B8">
      <formula1>$AA$1:$AA$13</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A57"/>
  <sheetViews>
    <sheetView zoomScalePageLayoutView="0" workbookViewId="0" topLeftCell="A1">
      <selection activeCell="B6" sqref="B6:B7"/>
    </sheetView>
  </sheetViews>
  <sheetFormatPr defaultColWidth="10.7109375" defaultRowHeight="12.75"/>
  <cols>
    <col min="1" max="1" width="20.7109375" style="1" customWidth="1"/>
    <col min="2" max="25" width="10.7109375" style="1" customWidth="1"/>
    <col min="26" max="27" width="10.7109375" style="1" hidden="1" customWidth="1"/>
    <col min="28" max="16384" width="10.7109375" style="1" customWidth="1"/>
  </cols>
  <sheetData>
    <row r="1" spans="1:27" s="4" customFormat="1" ht="30" customHeight="1">
      <c r="A1" s="99" t="s">
        <v>23</v>
      </c>
      <c r="B1" s="100"/>
      <c r="C1" s="100"/>
      <c r="D1" s="100"/>
      <c r="E1" s="100"/>
      <c r="F1" s="100"/>
      <c r="G1" s="104"/>
      <c r="H1" s="3"/>
      <c r="I1" s="3"/>
      <c r="Z1" s="4" t="s">
        <v>36</v>
      </c>
      <c r="AA1" s="4" t="s">
        <v>36</v>
      </c>
    </row>
    <row r="2" spans="26:27" s="4" customFormat="1" ht="12.75">
      <c r="Z2" s="4" t="s">
        <v>37</v>
      </c>
      <c r="AA2" s="4">
        <v>2012</v>
      </c>
    </row>
    <row r="3" spans="1:27" s="4" customFormat="1" ht="12.75">
      <c r="A3" s="17" t="s">
        <v>14</v>
      </c>
      <c r="B3" s="32" t="str">
        <f>Mois01!B3</f>
        <v>à remplir</v>
      </c>
      <c r="Z3" s="4" t="s">
        <v>38</v>
      </c>
      <c r="AA3" s="4">
        <v>2013</v>
      </c>
    </row>
    <row r="4" spans="1:27" s="4" customFormat="1" ht="12.75">
      <c r="A4" s="17" t="s">
        <v>15</v>
      </c>
      <c r="B4" s="32" t="str">
        <f>Mois01!B4</f>
        <v>à remplir</v>
      </c>
      <c r="Z4" s="4" t="s">
        <v>39</v>
      </c>
      <c r="AA4" s="4">
        <v>2014</v>
      </c>
    </row>
    <row r="5" spans="26:27" s="4" customFormat="1" ht="12.75">
      <c r="Z5" s="4" t="s">
        <v>40</v>
      </c>
      <c r="AA5" s="4">
        <v>2015</v>
      </c>
    </row>
    <row r="6" spans="1:27" s="4" customFormat="1" ht="12.75">
      <c r="A6" s="17" t="s">
        <v>34</v>
      </c>
      <c r="B6" s="8" t="s">
        <v>36</v>
      </c>
      <c r="C6" s="7"/>
      <c r="Z6" s="4" t="s">
        <v>41</v>
      </c>
      <c r="AA6" s="4">
        <v>2016</v>
      </c>
    </row>
    <row r="7" spans="1:27" s="4" customFormat="1" ht="12.75">
      <c r="A7" s="17" t="s">
        <v>35</v>
      </c>
      <c r="B7" s="68" t="s">
        <v>36</v>
      </c>
      <c r="F7" s="9"/>
      <c r="G7" s="6"/>
      <c r="H7" s="9"/>
      <c r="Z7" s="4" t="s">
        <v>42</v>
      </c>
      <c r="AA7" s="4">
        <v>2017</v>
      </c>
    </row>
    <row r="8" spans="1:27" s="4" customFormat="1" ht="12.75">
      <c r="A8" s="17"/>
      <c r="B8" s="8"/>
      <c r="F8" s="9"/>
      <c r="G8" s="6" t="s">
        <v>21</v>
      </c>
      <c r="H8" s="9"/>
      <c r="Z8" s="4" t="s">
        <v>43</v>
      </c>
      <c r="AA8" s="4">
        <v>2018</v>
      </c>
    </row>
    <row r="9" spans="1:27" s="4" customFormat="1" ht="12.75">
      <c r="A9" s="17" t="s">
        <v>16</v>
      </c>
      <c r="B9" s="32" t="str">
        <f>Mois01!B9</f>
        <v>à remplir</v>
      </c>
      <c r="Z9" s="4" t="s">
        <v>44</v>
      </c>
      <c r="AA9" s="4">
        <v>2019</v>
      </c>
    </row>
    <row r="10" spans="1:27" s="4" customFormat="1" ht="12.75">
      <c r="A10" s="17" t="s">
        <v>17</v>
      </c>
      <c r="B10" s="32" t="str">
        <f>Mois01!B10</f>
        <v>à remplir</v>
      </c>
      <c r="Z10" s="4" t="s">
        <v>45</v>
      </c>
      <c r="AA10" s="4">
        <v>2020</v>
      </c>
    </row>
    <row r="11" spans="1:27" s="4" customFormat="1" ht="12.75">
      <c r="A11" s="17" t="s">
        <v>18</v>
      </c>
      <c r="B11" s="32" t="str">
        <f>Mois01!B11</f>
        <v>à remplir</v>
      </c>
      <c r="Z11" s="4" t="s">
        <v>46</v>
      </c>
      <c r="AA11" s="4">
        <v>2021</v>
      </c>
    </row>
    <row r="12" spans="1:27" s="4" customFormat="1" ht="12.75">
      <c r="A12" s="17" t="s">
        <v>19</v>
      </c>
      <c r="B12" s="32" t="str">
        <f>Mois01!B12</f>
        <v>à remplir</v>
      </c>
      <c r="Z12" s="4" t="s">
        <v>47</v>
      </c>
      <c r="AA12" s="4">
        <v>2022</v>
      </c>
    </row>
    <row r="13" spans="1:27" s="4" customFormat="1" ht="12.75">
      <c r="A13" s="17" t="s">
        <v>20</v>
      </c>
      <c r="B13" s="32" t="str">
        <f>Mois01!B13</f>
        <v>à remplir</v>
      </c>
      <c r="Z13" s="4" t="s">
        <v>48</v>
      </c>
      <c r="AA13" s="4">
        <v>2023</v>
      </c>
    </row>
    <row r="14" spans="1:2" s="4" customFormat="1" ht="12.75">
      <c r="A14" s="17" t="s">
        <v>22</v>
      </c>
      <c r="B14" s="32" t="str">
        <f>Mois01!B14</f>
        <v>à remplir</v>
      </c>
    </row>
    <row r="15" s="4" customFormat="1" ht="12.75"/>
    <row r="16" spans="1:3" s="4" customFormat="1" ht="12.75">
      <c r="A16" s="14" t="str">
        <f>Mois01!A16</f>
        <v>% nombre d'heures</v>
      </c>
      <c r="B16" s="15">
        <f>IF(ISERROR(B17/($B$17+$C$17)),0,(B17/($B$17+$C$17)))</f>
        <v>0</v>
      </c>
      <c r="C16" s="15">
        <f>IF(ISERROR(C17/($B$17+$C$17)),0,(C17/($B$17+$C$17)))</f>
        <v>0</v>
      </c>
    </row>
    <row r="17" spans="1:7" s="4" customFormat="1" ht="12.75">
      <c r="A17" s="14" t="str">
        <f>Mois01!A17</f>
        <v>Totaux heures</v>
      </c>
      <c r="B17" s="16">
        <f aca="true" t="shared" si="0" ref="B17:G17">SUM(B19:B49)</f>
        <v>0</v>
      </c>
      <c r="C17" s="16">
        <f t="shared" si="0"/>
        <v>0</v>
      </c>
      <c r="D17" s="16">
        <f t="shared" si="0"/>
        <v>0</v>
      </c>
      <c r="E17" s="16">
        <f t="shared" si="0"/>
        <v>0</v>
      </c>
      <c r="F17" s="16">
        <f t="shared" si="0"/>
        <v>0</v>
      </c>
      <c r="G17" s="16">
        <f t="shared" si="0"/>
        <v>0</v>
      </c>
    </row>
    <row r="18" spans="1:7" s="4" customFormat="1" ht="25.5">
      <c r="A18" s="10" t="s">
        <v>50</v>
      </c>
      <c r="B18" s="20" t="s">
        <v>26</v>
      </c>
      <c r="C18" s="20" t="s">
        <v>27</v>
      </c>
      <c r="D18" s="20" t="s">
        <v>28</v>
      </c>
      <c r="E18" s="20" t="s">
        <v>51</v>
      </c>
      <c r="F18" s="20" t="s">
        <v>29</v>
      </c>
      <c r="G18" s="10" t="s">
        <v>52</v>
      </c>
    </row>
    <row r="19" spans="1:7" s="4" customFormat="1" ht="12.75">
      <c r="A19" s="46" t="str">
        <f>CONCATENATE(1," ",$B$6," ",$B$7)</f>
        <v>1 choisir! choisir!</v>
      </c>
      <c r="B19" s="50">
        <v>0</v>
      </c>
      <c r="C19" s="50">
        <v>0</v>
      </c>
      <c r="D19" s="50">
        <v>0</v>
      </c>
      <c r="E19" s="50">
        <v>0</v>
      </c>
      <c r="F19" s="50">
        <v>0</v>
      </c>
      <c r="G19" s="11">
        <f aca="true" t="shared" si="1" ref="G19:G49">SUM(B19:F19)</f>
        <v>0</v>
      </c>
    </row>
    <row r="20" spans="1:7" s="4" customFormat="1" ht="12.75">
      <c r="A20" s="47" t="str">
        <f>CONCATENATE(2," ",$B$6," ",$B$7)</f>
        <v>2 choisir! choisir!</v>
      </c>
      <c r="B20" s="51">
        <v>0</v>
      </c>
      <c r="C20" s="51">
        <v>0</v>
      </c>
      <c r="D20" s="51">
        <v>0</v>
      </c>
      <c r="E20" s="51">
        <v>0</v>
      </c>
      <c r="F20" s="51">
        <v>0</v>
      </c>
      <c r="G20" s="12">
        <f t="shared" si="1"/>
        <v>0</v>
      </c>
    </row>
    <row r="21" spans="1:7" s="4" customFormat="1" ht="12.75">
      <c r="A21" s="47" t="str">
        <f>CONCATENATE(3," ",$B$6," ",$B$7)</f>
        <v>3 choisir! choisir!</v>
      </c>
      <c r="B21" s="51">
        <v>0</v>
      </c>
      <c r="C21" s="51">
        <v>0</v>
      </c>
      <c r="D21" s="51">
        <v>0</v>
      </c>
      <c r="E21" s="51">
        <v>0</v>
      </c>
      <c r="F21" s="51">
        <v>0</v>
      </c>
      <c r="G21" s="12">
        <f t="shared" si="1"/>
        <v>0</v>
      </c>
    </row>
    <row r="22" spans="1:7" s="4" customFormat="1" ht="12.75">
      <c r="A22" s="47" t="str">
        <f>CONCATENATE(4," ",$B$6," ",$B$7)</f>
        <v>4 choisir! choisir!</v>
      </c>
      <c r="B22" s="51">
        <v>0</v>
      </c>
      <c r="C22" s="51">
        <v>0</v>
      </c>
      <c r="D22" s="51">
        <v>0</v>
      </c>
      <c r="E22" s="51">
        <v>0</v>
      </c>
      <c r="F22" s="51">
        <v>0</v>
      </c>
      <c r="G22" s="12">
        <f t="shared" si="1"/>
        <v>0</v>
      </c>
    </row>
    <row r="23" spans="1:7" s="4" customFormat="1" ht="12.75">
      <c r="A23" s="47" t="str">
        <f>CONCATENATE(5," ",$B$6," ",$B$7)</f>
        <v>5 choisir! choisir!</v>
      </c>
      <c r="B23" s="51">
        <v>0</v>
      </c>
      <c r="C23" s="51">
        <v>0</v>
      </c>
      <c r="D23" s="51">
        <v>0</v>
      </c>
      <c r="E23" s="51">
        <v>0</v>
      </c>
      <c r="F23" s="51">
        <v>0</v>
      </c>
      <c r="G23" s="12">
        <f t="shared" si="1"/>
        <v>0</v>
      </c>
    </row>
    <row r="24" spans="1:7" s="4" customFormat="1" ht="12.75">
      <c r="A24" s="47" t="str">
        <f>CONCATENATE(6," ",$B$6," ",$B$7)</f>
        <v>6 choisir! choisir!</v>
      </c>
      <c r="B24" s="51">
        <v>0</v>
      </c>
      <c r="C24" s="51">
        <v>0</v>
      </c>
      <c r="D24" s="51">
        <v>0</v>
      </c>
      <c r="E24" s="51">
        <v>0</v>
      </c>
      <c r="F24" s="51">
        <v>0</v>
      </c>
      <c r="G24" s="12">
        <f t="shared" si="1"/>
        <v>0</v>
      </c>
    </row>
    <row r="25" spans="1:7" s="4" customFormat="1" ht="12.75">
      <c r="A25" s="47" t="str">
        <f>CONCATENATE(7," ",$B$6," ",$B$7)</f>
        <v>7 choisir! choisir!</v>
      </c>
      <c r="B25" s="51">
        <v>0</v>
      </c>
      <c r="C25" s="51">
        <v>0</v>
      </c>
      <c r="D25" s="51">
        <v>0</v>
      </c>
      <c r="E25" s="51">
        <v>0</v>
      </c>
      <c r="F25" s="51">
        <v>0</v>
      </c>
      <c r="G25" s="12">
        <f t="shared" si="1"/>
        <v>0</v>
      </c>
    </row>
    <row r="26" spans="1:7" s="4" customFormat="1" ht="12.75">
      <c r="A26" s="47" t="str">
        <f>CONCATENATE(8," ",$B$6," ",$B$7)</f>
        <v>8 choisir! choisir!</v>
      </c>
      <c r="B26" s="51">
        <v>0</v>
      </c>
      <c r="C26" s="51">
        <v>0</v>
      </c>
      <c r="D26" s="51">
        <v>0</v>
      </c>
      <c r="E26" s="51">
        <v>0</v>
      </c>
      <c r="F26" s="51">
        <v>0</v>
      </c>
      <c r="G26" s="12">
        <f t="shared" si="1"/>
        <v>0</v>
      </c>
    </row>
    <row r="27" spans="1:7" s="4" customFormat="1" ht="12.75">
      <c r="A27" s="47" t="str">
        <f>CONCATENATE(9," ",$B$6," ",$B$7)</f>
        <v>9 choisir! choisir!</v>
      </c>
      <c r="B27" s="51">
        <v>0</v>
      </c>
      <c r="C27" s="51">
        <v>0</v>
      </c>
      <c r="D27" s="51">
        <v>0</v>
      </c>
      <c r="E27" s="51">
        <v>0</v>
      </c>
      <c r="F27" s="51">
        <v>0</v>
      </c>
      <c r="G27" s="12">
        <f t="shared" si="1"/>
        <v>0</v>
      </c>
    </row>
    <row r="28" spans="1:7" s="4" customFormat="1" ht="12.75">
      <c r="A28" s="48" t="str">
        <f>CONCATENATE(10," ",$B$6," ",$B$7)</f>
        <v>10 choisir! choisir!</v>
      </c>
      <c r="B28" s="51">
        <v>0</v>
      </c>
      <c r="C28" s="51">
        <v>0</v>
      </c>
      <c r="D28" s="51">
        <v>0</v>
      </c>
      <c r="E28" s="51">
        <v>0</v>
      </c>
      <c r="F28" s="51">
        <v>0</v>
      </c>
      <c r="G28" s="12">
        <f t="shared" si="1"/>
        <v>0</v>
      </c>
    </row>
    <row r="29" spans="1:7" s="4" customFormat="1" ht="12.75">
      <c r="A29" s="48" t="str">
        <f>CONCATENATE(11," ",$B$6," ",$B$7)</f>
        <v>11 choisir! choisir!</v>
      </c>
      <c r="B29" s="51">
        <v>0</v>
      </c>
      <c r="C29" s="51">
        <v>0</v>
      </c>
      <c r="D29" s="51">
        <v>0</v>
      </c>
      <c r="E29" s="51">
        <v>0</v>
      </c>
      <c r="F29" s="51">
        <v>0</v>
      </c>
      <c r="G29" s="12">
        <f t="shared" si="1"/>
        <v>0</v>
      </c>
    </row>
    <row r="30" spans="1:7" s="4" customFormat="1" ht="12.75">
      <c r="A30" s="48" t="str">
        <f>CONCATENATE(12," ",$B$6," ",$B$7)</f>
        <v>12 choisir! choisir!</v>
      </c>
      <c r="B30" s="51">
        <v>0</v>
      </c>
      <c r="C30" s="51">
        <v>0</v>
      </c>
      <c r="D30" s="51">
        <v>0</v>
      </c>
      <c r="E30" s="51">
        <v>0</v>
      </c>
      <c r="F30" s="51">
        <v>0</v>
      </c>
      <c r="G30" s="12">
        <f t="shared" si="1"/>
        <v>0</v>
      </c>
    </row>
    <row r="31" spans="1:7" s="4" customFormat="1" ht="12.75">
      <c r="A31" s="48" t="str">
        <f>CONCATENATE(13," ",$B$6," ",$B$7)</f>
        <v>13 choisir! choisir!</v>
      </c>
      <c r="B31" s="51">
        <v>0</v>
      </c>
      <c r="C31" s="51">
        <v>0</v>
      </c>
      <c r="D31" s="51">
        <v>0</v>
      </c>
      <c r="E31" s="51">
        <v>0</v>
      </c>
      <c r="F31" s="51">
        <v>0</v>
      </c>
      <c r="G31" s="12">
        <f t="shared" si="1"/>
        <v>0</v>
      </c>
    </row>
    <row r="32" spans="1:7" s="4" customFormat="1" ht="12.75">
      <c r="A32" s="48" t="str">
        <f>CONCATENATE(14," ",$B$6," ",$B$7)</f>
        <v>14 choisir! choisir!</v>
      </c>
      <c r="B32" s="51">
        <v>0</v>
      </c>
      <c r="C32" s="51">
        <v>0</v>
      </c>
      <c r="D32" s="51">
        <v>0</v>
      </c>
      <c r="E32" s="51">
        <v>0</v>
      </c>
      <c r="F32" s="51">
        <v>0</v>
      </c>
      <c r="G32" s="12">
        <f t="shared" si="1"/>
        <v>0</v>
      </c>
    </row>
    <row r="33" spans="1:7" s="4" customFormat="1" ht="12.75">
      <c r="A33" s="48" t="str">
        <f>CONCATENATE(15," ",$B$6," ",$B$7)</f>
        <v>15 choisir! choisir!</v>
      </c>
      <c r="B33" s="51">
        <v>0</v>
      </c>
      <c r="C33" s="51">
        <v>0</v>
      </c>
      <c r="D33" s="51">
        <v>0</v>
      </c>
      <c r="E33" s="51">
        <v>0</v>
      </c>
      <c r="F33" s="51">
        <v>0</v>
      </c>
      <c r="G33" s="12">
        <f t="shared" si="1"/>
        <v>0</v>
      </c>
    </row>
    <row r="34" spans="1:7" s="4" customFormat="1" ht="12.75">
      <c r="A34" s="48" t="str">
        <f>CONCATENATE(16," ",$B$6," ",$B$7)</f>
        <v>16 choisir! choisir!</v>
      </c>
      <c r="B34" s="51">
        <v>0</v>
      </c>
      <c r="C34" s="51">
        <v>0</v>
      </c>
      <c r="D34" s="51">
        <v>0</v>
      </c>
      <c r="E34" s="51">
        <v>0</v>
      </c>
      <c r="F34" s="51">
        <v>0</v>
      </c>
      <c r="G34" s="12">
        <f t="shared" si="1"/>
        <v>0</v>
      </c>
    </row>
    <row r="35" spans="1:7" s="4" customFormat="1" ht="12.75">
      <c r="A35" s="48" t="str">
        <f>CONCATENATE(17," ",$B$6," ",$B$7)</f>
        <v>17 choisir! choisir!</v>
      </c>
      <c r="B35" s="51">
        <v>0</v>
      </c>
      <c r="C35" s="51">
        <v>0</v>
      </c>
      <c r="D35" s="51">
        <v>0</v>
      </c>
      <c r="E35" s="51">
        <v>0</v>
      </c>
      <c r="F35" s="51">
        <v>0</v>
      </c>
      <c r="G35" s="12">
        <f t="shared" si="1"/>
        <v>0</v>
      </c>
    </row>
    <row r="36" spans="1:7" s="4" customFormat="1" ht="12.75">
      <c r="A36" s="48" t="str">
        <f>CONCATENATE(18," ",$B$6," ",$B$7)</f>
        <v>18 choisir! choisir!</v>
      </c>
      <c r="B36" s="51">
        <v>0</v>
      </c>
      <c r="C36" s="51">
        <v>0</v>
      </c>
      <c r="D36" s="51">
        <v>0</v>
      </c>
      <c r="E36" s="51">
        <v>0</v>
      </c>
      <c r="F36" s="51">
        <v>0</v>
      </c>
      <c r="G36" s="12">
        <f t="shared" si="1"/>
        <v>0</v>
      </c>
    </row>
    <row r="37" spans="1:7" s="4" customFormat="1" ht="12.75">
      <c r="A37" s="48" t="str">
        <f>CONCATENATE(19," ",$B$6," ",$B$7)</f>
        <v>19 choisir! choisir!</v>
      </c>
      <c r="B37" s="51">
        <v>0</v>
      </c>
      <c r="C37" s="51">
        <v>0</v>
      </c>
      <c r="D37" s="51">
        <v>0</v>
      </c>
      <c r="E37" s="51">
        <v>0</v>
      </c>
      <c r="F37" s="51">
        <v>0</v>
      </c>
      <c r="G37" s="12">
        <f t="shared" si="1"/>
        <v>0</v>
      </c>
    </row>
    <row r="38" spans="1:7" s="4" customFormat="1" ht="12.75">
      <c r="A38" s="48" t="str">
        <f>CONCATENATE(20," ",$B$6," ",$B$7)</f>
        <v>20 choisir! choisir!</v>
      </c>
      <c r="B38" s="51">
        <v>0</v>
      </c>
      <c r="C38" s="51">
        <v>0</v>
      </c>
      <c r="D38" s="51">
        <v>0</v>
      </c>
      <c r="E38" s="51">
        <v>0</v>
      </c>
      <c r="F38" s="51">
        <v>0</v>
      </c>
      <c r="G38" s="12">
        <f t="shared" si="1"/>
        <v>0</v>
      </c>
    </row>
    <row r="39" spans="1:7" s="4" customFormat="1" ht="12.75">
      <c r="A39" s="48" t="str">
        <f>CONCATENATE(21," ",$B$6," ",$B$7)</f>
        <v>21 choisir! choisir!</v>
      </c>
      <c r="B39" s="51">
        <v>0</v>
      </c>
      <c r="C39" s="51">
        <v>0</v>
      </c>
      <c r="D39" s="51">
        <v>0</v>
      </c>
      <c r="E39" s="51">
        <v>0</v>
      </c>
      <c r="F39" s="51">
        <v>0</v>
      </c>
      <c r="G39" s="12">
        <f t="shared" si="1"/>
        <v>0</v>
      </c>
    </row>
    <row r="40" spans="1:7" s="4" customFormat="1" ht="12.75">
      <c r="A40" s="48" t="str">
        <f>CONCATENATE(22," ",$B$6," ",$B$7)</f>
        <v>22 choisir! choisir!</v>
      </c>
      <c r="B40" s="51">
        <v>0</v>
      </c>
      <c r="C40" s="51">
        <v>0</v>
      </c>
      <c r="D40" s="51">
        <v>0</v>
      </c>
      <c r="E40" s="51">
        <v>0</v>
      </c>
      <c r="F40" s="51">
        <v>0</v>
      </c>
      <c r="G40" s="12">
        <f t="shared" si="1"/>
        <v>0</v>
      </c>
    </row>
    <row r="41" spans="1:7" s="4" customFormat="1" ht="12.75">
      <c r="A41" s="48" t="str">
        <f>CONCATENATE(23," ",$B$6," ",$B$7)</f>
        <v>23 choisir! choisir!</v>
      </c>
      <c r="B41" s="51">
        <v>0</v>
      </c>
      <c r="C41" s="51">
        <v>0</v>
      </c>
      <c r="D41" s="51">
        <v>0</v>
      </c>
      <c r="E41" s="51">
        <v>0</v>
      </c>
      <c r="F41" s="51">
        <v>0</v>
      </c>
      <c r="G41" s="12">
        <f t="shared" si="1"/>
        <v>0</v>
      </c>
    </row>
    <row r="42" spans="1:7" s="4" customFormat="1" ht="12.75">
      <c r="A42" s="48" t="str">
        <f>CONCATENATE(24," ",$B$6," ",$B$7)</f>
        <v>24 choisir! choisir!</v>
      </c>
      <c r="B42" s="51">
        <v>0</v>
      </c>
      <c r="C42" s="51">
        <v>0</v>
      </c>
      <c r="D42" s="51">
        <v>0</v>
      </c>
      <c r="E42" s="51">
        <v>0</v>
      </c>
      <c r="F42" s="51">
        <v>0</v>
      </c>
      <c r="G42" s="12">
        <f t="shared" si="1"/>
        <v>0</v>
      </c>
    </row>
    <row r="43" spans="1:7" s="4" customFormat="1" ht="12.75">
      <c r="A43" s="48" t="str">
        <f>CONCATENATE(25," ",$B$6," ",$B$7)</f>
        <v>25 choisir! choisir!</v>
      </c>
      <c r="B43" s="51">
        <v>0</v>
      </c>
      <c r="C43" s="51">
        <v>0</v>
      </c>
      <c r="D43" s="51">
        <v>0</v>
      </c>
      <c r="E43" s="51">
        <v>0</v>
      </c>
      <c r="F43" s="51">
        <v>0</v>
      </c>
      <c r="G43" s="12">
        <f t="shared" si="1"/>
        <v>0</v>
      </c>
    </row>
    <row r="44" spans="1:7" s="4" customFormat="1" ht="12.75">
      <c r="A44" s="48" t="str">
        <f>CONCATENATE(26," ",$B$6," ",$B$7)</f>
        <v>26 choisir! choisir!</v>
      </c>
      <c r="B44" s="51">
        <v>0</v>
      </c>
      <c r="C44" s="51">
        <v>0</v>
      </c>
      <c r="D44" s="51">
        <v>0</v>
      </c>
      <c r="E44" s="51">
        <v>0</v>
      </c>
      <c r="F44" s="51">
        <v>0</v>
      </c>
      <c r="G44" s="12">
        <f t="shared" si="1"/>
        <v>0</v>
      </c>
    </row>
    <row r="45" spans="1:7" s="4" customFormat="1" ht="12.75">
      <c r="A45" s="48" t="str">
        <f>CONCATENATE(27," ",$B$6," ",$B$7)</f>
        <v>27 choisir! choisir!</v>
      </c>
      <c r="B45" s="51">
        <v>0</v>
      </c>
      <c r="C45" s="51">
        <v>0</v>
      </c>
      <c r="D45" s="51">
        <v>0</v>
      </c>
      <c r="E45" s="51">
        <v>0</v>
      </c>
      <c r="F45" s="51">
        <v>0</v>
      </c>
      <c r="G45" s="12">
        <f t="shared" si="1"/>
        <v>0</v>
      </c>
    </row>
    <row r="46" spans="1:7" s="4" customFormat="1" ht="12.75">
      <c r="A46" s="48" t="str">
        <f>CONCATENATE(28," ",$B$6," ",$B$7)</f>
        <v>28 choisir! choisir!</v>
      </c>
      <c r="B46" s="51">
        <v>0</v>
      </c>
      <c r="C46" s="51">
        <v>0</v>
      </c>
      <c r="D46" s="51">
        <v>0</v>
      </c>
      <c r="E46" s="51">
        <v>0</v>
      </c>
      <c r="F46" s="51">
        <v>0</v>
      </c>
      <c r="G46" s="12">
        <f t="shared" si="1"/>
        <v>0</v>
      </c>
    </row>
    <row r="47" spans="1:7" s="4" customFormat="1" ht="12.75">
      <c r="A47" s="48" t="str">
        <f>CONCATENATE(29," ",$B$6," ",$B$7)</f>
        <v>29 choisir! choisir!</v>
      </c>
      <c r="B47" s="51">
        <v>0</v>
      </c>
      <c r="C47" s="51">
        <v>0</v>
      </c>
      <c r="D47" s="51">
        <v>0</v>
      </c>
      <c r="E47" s="51">
        <v>0</v>
      </c>
      <c r="F47" s="51">
        <v>0</v>
      </c>
      <c r="G47" s="12">
        <f t="shared" si="1"/>
        <v>0</v>
      </c>
    </row>
    <row r="48" spans="1:7" s="4" customFormat="1" ht="12.75">
      <c r="A48" s="48" t="str">
        <f>CONCATENATE(30," ",$B$6," ",$B$7)</f>
        <v>30 choisir! choisir!</v>
      </c>
      <c r="B48" s="51">
        <v>0</v>
      </c>
      <c r="C48" s="51">
        <v>0</v>
      </c>
      <c r="D48" s="51">
        <v>0</v>
      </c>
      <c r="E48" s="51">
        <v>0</v>
      </c>
      <c r="F48" s="51">
        <v>0</v>
      </c>
      <c r="G48" s="12">
        <f t="shared" si="1"/>
        <v>0</v>
      </c>
    </row>
    <row r="49" spans="1:7" s="4" customFormat="1" ht="12.75">
      <c r="A49" s="49" t="str">
        <f>CONCATENATE(31," ",$B$6," ",$B$7)</f>
        <v>31 choisir! choisir!</v>
      </c>
      <c r="B49" s="52">
        <v>0</v>
      </c>
      <c r="C49" s="52">
        <v>0</v>
      </c>
      <c r="D49" s="52">
        <v>0</v>
      </c>
      <c r="E49" s="52">
        <v>0</v>
      </c>
      <c r="F49" s="52">
        <v>0</v>
      </c>
      <c r="G49" s="13">
        <f t="shared" si="1"/>
        <v>0</v>
      </c>
    </row>
    <row r="50" s="4" customFormat="1" ht="12.75"/>
    <row r="51" spans="1:7" s="4" customFormat="1" ht="39" customHeight="1">
      <c r="A51" s="105" t="s">
        <v>30</v>
      </c>
      <c r="B51" s="106"/>
      <c r="C51" s="106"/>
      <c r="D51" s="106"/>
      <c r="E51" s="106"/>
      <c r="F51" s="106"/>
      <c r="G51" s="110"/>
    </row>
    <row r="52" s="4" customFormat="1" ht="12.75"/>
    <row r="53" spans="1:7" s="4" customFormat="1" ht="51" customHeight="1">
      <c r="A53" s="97" t="s">
        <v>32</v>
      </c>
      <c r="B53" s="98"/>
      <c r="E53" s="97" t="s">
        <v>33</v>
      </c>
      <c r="F53" s="109"/>
      <c r="G53" s="98"/>
    </row>
    <row r="54" spans="1:7" ht="12.75">
      <c r="A54" s="4"/>
      <c r="B54" s="4"/>
      <c r="C54" s="2"/>
      <c r="E54" s="4"/>
      <c r="F54" s="4"/>
      <c r="G54" s="4"/>
    </row>
    <row r="55" spans="1:7" ht="12.75">
      <c r="A55" s="4"/>
      <c r="B55" s="4"/>
      <c r="C55" s="2"/>
      <c r="E55" s="4"/>
      <c r="F55" s="4"/>
      <c r="G55" s="4"/>
    </row>
    <row r="56" spans="1:7" ht="12.75">
      <c r="A56" s="4"/>
      <c r="B56" s="4"/>
      <c r="C56" s="2"/>
      <c r="E56" s="4"/>
      <c r="F56" s="4"/>
      <c r="G56" s="4"/>
    </row>
    <row r="57" spans="5:7" ht="12.75">
      <c r="E57" s="5"/>
      <c r="F57" s="5"/>
      <c r="G57" s="5"/>
    </row>
  </sheetData>
  <sheetProtection password="C66B" sheet="1" objects="1" scenarios="1"/>
  <mergeCells count="4">
    <mergeCell ref="E53:G53"/>
    <mergeCell ref="A53:B53"/>
    <mergeCell ref="A1:G1"/>
    <mergeCell ref="A51:G51"/>
  </mergeCells>
  <conditionalFormatting sqref="B19:F49">
    <cfRule type="cellIs" priority="1" dxfId="1" operator="greaterThan" stopIfTrue="1">
      <formula>0.499305555555556</formula>
    </cfRule>
  </conditionalFormatting>
  <conditionalFormatting sqref="B8">
    <cfRule type="cellIs" priority="2" dxfId="0" operator="equal" stopIfTrue="1">
      <formula>"kies!!!"</formula>
    </cfRule>
  </conditionalFormatting>
  <conditionalFormatting sqref="B6:B7">
    <cfRule type="cellIs" priority="3" dxfId="0" operator="equal" stopIfTrue="1">
      <formula>"choisir!"</formula>
    </cfRule>
  </conditionalFormatting>
  <dataValidations count="2">
    <dataValidation type="list" allowBlank="1" showInputMessage="1" showErrorMessage="1" sqref="B6">
      <formula1>$Z$1:$Z$13</formula1>
    </dataValidation>
    <dataValidation type="list" allowBlank="1" showInputMessage="1" showErrorMessage="1" sqref="B7:B8">
      <formula1>$AA$1:$AA$13</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A57"/>
  <sheetViews>
    <sheetView zoomScalePageLayoutView="0" workbookViewId="0" topLeftCell="A1">
      <selection activeCell="B6" sqref="B6:B7"/>
    </sheetView>
  </sheetViews>
  <sheetFormatPr defaultColWidth="10.7109375" defaultRowHeight="12.75"/>
  <cols>
    <col min="1" max="1" width="20.7109375" style="1" customWidth="1"/>
    <col min="2" max="25" width="10.7109375" style="1" customWidth="1"/>
    <col min="26" max="27" width="10.7109375" style="1" hidden="1" customWidth="1"/>
    <col min="28" max="16384" width="10.7109375" style="1" customWidth="1"/>
  </cols>
  <sheetData>
    <row r="1" spans="1:27" s="4" customFormat="1" ht="30" customHeight="1">
      <c r="A1" s="99" t="s">
        <v>23</v>
      </c>
      <c r="B1" s="100"/>
      <c r="C1" s="100"/>
      <c r="D1" s="100"/>
      <c r="E1" s="100"/>
      <c r="F1" s="100"/>
      <c r="G1" s="104"/>
      <c r="H1" s="3"/>
      <c r="I1" s="3"/>
      <c r="Z1" s="4" t="s">
        <v>36</v>
      </c>
      <c r="AA1" s="4" t="s">
        <v>36</v>
      </c>
    </row>
    <row r="2" spans="26:27" s="4" customFormat="1" ht="12.75">
      <c r="Z2" s="4" t="s">
        <v>37</v>
      </c>
      <c r="AA2" s="4">
        <v>2012</v>
      </c>
    </row>
    <row r="3" spans="1:27" s="4" customFormat="1" ht="12.75">
      <c r="A3" s="17" t="s">
        <v>14</v>
      </c>
      <c r="B3" s="32" t="str">
        <f>Mois01!B3</f>
        <v>à remplir</v>
      </c>
      <c r="Z3" s="4" t="s">
        <v>38</v>
      </c>
      <c r="AA3" s="4">
        <v>2013</v>
      </c>
    </row>
    <row r="4" spans="1:27" s="4" customFormat="1" ht="12.75">
      <c r="A4" s="17" t="s">
        <v>15</v>
      </c>
      <c r="B4" s="32" t="str">
        <f>Mois01!B4</f>
        <v>à remplir</v>
      </c>
      <c r="Z4" s="4" t="s">
        <v>39</v>
      </c>
      <c r="AA4" s="4">
        <v>2014</v>
      </c>
    </row>
    <row r="5" spans="26:27" s="4" customFormat="1" ht="12.75">
      <c r="Z5" s="4" t="s">
        <v>40</v>
      </c>
      <c r="AA5" s="4">
        <v>2015</v>
      </c>
    </row>
    <row r="6" spans="1:27" s="4" customFormat="1" ht="12.75">
      <c r="A6" s="17" t="s">
        <v>34</v>
      </c>
      <c r="B6" s="8" t="s">
        <v>36</v>
      </c>
      <c r="C6" s="7"/>
      <c r="Z6" s="4" t="s">
        <v>41</v>
      </c>
      <c r="AA6" s="4">
        <v>2016</v>
      </c>
    </row>
    <row r="7" spans="1:27" s="4" customFormat="1" ht="12.75">
      <c r="A7" s="17" t="s">
        <v>35</v>
      </c>
      <c r="B7" s="68" t="s">
        <v>36</v>
      </c>
      <c r="F7" s="9"/>
      <c r="G7" s="6"/>
      <c r="H7" s="9"/>
      <c r="Z7" s="4" t="s">
        <v>42</v>
      </c>
      <c r="AA7" s="4">
        <v>2017</v>
      </c>
    </row>
    <row r="8" spans="1:27" s="4" customFormat="1" ht="12.75">
      <c r="A8" s="17"/>
      <c r="B8" s="8"/>
      <c r="F8" s="9"/>
      <c r="G8" s="6" t="s">
        <v>21</v>
      </c>
      <c r="H8" s="9"/>
      <c r="Z8" s="4" t="s">
        <v>43</v>
      </c>
      <c r="AA8" s="4">
        <v>2018</v>
      </c>
    </row>
    <row r="9" spans="1:27" s="4" customFormat="1" ht="12.75">
      <c r="A9" s="17" t="s">
        <v>16</v>
      </c>
      <c r="B9" s="32" t="str">
        <f>Mois01!B9</f>
        <v>à remplir</v>
      </c>
      <c r="Z9" s="4" t="s">
        <v>44</v>
      </c>
      <c r="AA9" s="4">
        <v>2019</v>
      </c>
    </row>
    <row r="10" spans="1:27" s="4" customFormat="1" ht="12.75">
      <c r="A10" s="17" t="s">
        <v>17</v>
      </c>
      <c r="B10" s="32" t="str">
        <f>Mois01!B10</f>
        <v>à remplir</v>
      </c>
      <c r="Z10" s="4" t="s">
        <v>45</v>
      </c>
      <c r="AA10" s="4">
        <v>2020</v>
      </c>
    </row>
    <row r="11" spans="1:27" s="4" customFormat="1" ht="12.75">
      <c r="A11" s="17" t="s">
        <v>18</v>
      </c>
      <c r="B11" s="32" t="str">
        <f>Mois01!B11</f>
        <v>à remplir</v>
      </c>
      <c r="Z11" s="4" t="s">
        <v>46</v>
      </c>
      <c r="AA11" s="4">
        <v>2021</v>
      </c>
    </row>
    <row r="12" spans="1:27" s="4" customFormat="1" ht="12.75">
      <c r="A12" s="17" t="s">
        <v>19</v>
      </c>
      <c r="B12" s="32" t="str">
        <f>Mois01!B12</f>
        <v>à remplir</v>
      </c>
      <c r="Z12" s="4" t="s">
        <v>47</v>
      </c>
      <c r="AA12" s="4">
        <v>2022</v>
      </c>
    </row>
    <row r="13" spans="1:27" s="4" customFormat="1" ht="12.75">
      <c r="A13" s="17" t="s">
        <v>20</v>
      </c>
      <c r="B13" s="32" t="str">
        <f>Mois01!B13</f>
        <v>à remplir</v>
      </c>
      <c r="Z13" s="4" t="s">
        <v>48</v>
      </c>
      <c r="AA13" s="4">
        <v>2023</v>
      </c>
    </row>
    <row r="14" spans="1:2" s="4" customFormat="1" ht="12.75">
      <c r="A14" s="17" t="s">
        <v>22</v>
      </c>
      <c r="B14" s="32" t="str">
        <f>Mois01!B14</f>
        <v>à remplir</v>
      </c>
    </row>
    <row r="15" s="4" customFormat="1" ht="12.75"/>
    <row r="16" spans="1:3" s="4" customFormat="1" ht="12.75">
      <c r="A16" s="14" t="str">
        <f>Mois01!A16</f>
        <v>% nombre d'heures</v>
      </c>
      <c r="B16" s="15">
        <f>IF(ISERROR(B17/($B$17+$C$17)),0,(B17/($B$17+$C$17)))</f>
        <v>0</v>
      </c>
      <c r="C16" s="15">
        <f>IF(ISERROR(C17/($B$17+$C$17)),0,(C17/($B$17+$C$17)))</f>
        <v>0</v>
      </c>
    </row>
    <row r="17" spans="1:7" s="4" customFormat="1" ht="12.75">
      <c r="A17" s="14" t="str">
        <f>Mois01!A17</f>
        <v>Totaux heures</v>
      </c>
      <c r="B17" s="16">
        <f aca="true" t="shared" si="0" ref="B17:G17">SUM(B19:B49)</f>
        <v>0</v>
      </c>
      <c r="C17" s="16">
        <f t="shared" si="0"/>
        <v>0</v>
      </c>
      <c r="D17" s="16">
        <f t="shared" si="0"/>
        <v>0</v>
      </c>
      <c r="E17" s="16">
        <f t="shared" si="0"/>
        <v>0</v>
      </c>
      <c r="F17" s="16">
        <f t="shared" si="0"/>
        <v>0</v>
      </c>
      <c r="G17" s="16">
        <f t="shared" si="0"/>
        <v>0</v>
      </c>
    </row>
    <row r="18" spans="1:7" s="4" customFormat="1" ht="25.5">
      <c r="A18" s="10" t="s">
        <v>50</v>
      </c>
      <c r="B18" s="20" t="s">
        <v>26</v>
      </c>
      <c r="C18" s="20" t="s">
        <v>27</v>
      </c>
      <c r="D18" s="20" t="s">
        <v>28</v>
      </c>
      <c r="E18" s="20" t="s">
        <v>51</v>
      </c>
      <c r="F18" s="20" t="s">
        <v>29</v>
      </c>
      <c r="G18" s="10" t="s">
        <v>52</v>
      </c>
    </row>
    <row r="19" spans="1:7" s="4" customFormat="1" ht="12.75">
      <c r="A19" s="46" t="str">
        <f>CONCATENATE(1," ",$B$6," ",$B$7)</f>
        <v>1 choisir! choisir!</v>
      </c>
      <c r="B19" s="50">
        <v>0</v>
      </c>
      <c r="C19" s="50">
        <v>0</v>
      </c>
      <c r="D19" s="50">
        <v>0</v>
      </c>
      <c r="E19" s="50">
        <v>0</v>
      </c>
      <c r="F19" s="50">
        <v>0</v>
      </c>
      <c r="G19" s="11">
        <f aca="true" t="shared" si="1" ref="G19:G49">SUM(B19:F19)</f>
        <v>0</v>
      </c>
    </row>
    <row r="20" spans="1:7" s="4" customFormat="1" ht="12.75">
      <c r="A20" s="47" t="str">
        <f>CONCATENATE(2," ",$B$6," ",$B$7)</f>
        <v>2 choisir! choisir!</v>
      </c>
      <c r="B20" s="51">
        <v>0</v>
      </c>
      <c r="C20" s="51">
        <v>0</v>
      </c>
      <c r="D20" s="51">
        <v>0</v>
      </c>
      <c r="E20" s="51">
        <v>0</v>
      </c>
      <c r="F20" s="51">
        <v>0</v>
      </c>
      <c r="G20" s="12">
        <f t="shared" si="1"/>
        <v>0</v>
      </c>
    </row>
    <row r="21" spans="1:7" s="4" customFormat="1" ht="12.75">
      <c r="A21" s="47" t="str">
        <f>CONCATENATE(3," ",$B$6," ",$B$7)</f>
        <v>3 choisir! choisir!</v>
      </c>
      <c r="B21" s="51">
        <v>0</v>
      </c>
      <c r="C21" s="51">
        <v>0</v>
      </c>
      <c r="D21" s="51">
        <v>0</v>
      </c>
      <c r="E21" s="51">
        <v>0</v>
      </c>
      <c r="F21" s="51">
        <v>0</v>
      </c>
      <c r="G21" s="12">
        <f t="shared" si="1"/>
        <v>0</v>
      </c>
    </row>
    <row r="22" spans="1:7" s="4" customFormat="1" ht="12.75">
      <c r="A22" s="47" t="str">
        <f>CONCATENATE(4," ",$B$6," ",$B$7)</f>
        <v>4 choisir! choisir!</v>
      </c>
      <c r="B22" s="51">
        <v>0</v>
      </c>
      <c r="C22" s="51">
        <v>0</v>
      </c>
      <c r="D22" s="51">
        <v>0</v>
      </c>
      <c r="E22" s="51">
        <v>0</v>
      </c>
      <c r="F22" s="51">
        <v>0</v>
      </c>
      <c r="G22" s="12">
        <f t="shared" si="1"/>
        <v>0</v>
      </c>
    </row>
    <row r="23" spans="1:7" s="4" customFormat="1" ht="12.75">
      <c r="A23" s="47" t="str">
        <f>CONCATENATE(5," ",$B$6," ",$B$7)</f>
        <v>5 choisir! choisir!</v>
      </c>
      <c r="B23" s="51">
        <v>0</v>
      </c>
      <c r="C23" s="51">
        <v>0</v>
      </c>
      <c r="D23" s="51">
        <v>0</v>
      </c>
      <c r="E23" s="51">
        <v>0</v>
      </c>
      <c r="F23" s="51">
        <v>0</v>
      </c>
      <c r="G23" s="12">
        <f t="shared" si="1"/>
        <v>0</v>
      </c>
    </row>
    <row r="24" spans="1:7" s="4" customFormat="1" ht="12.75">
      <c r="A24" s="47" t="str">
        <f>CONCATENATE(6," ",$B$6," ",$B$7)</f>
        <v>6 choisir! choisir!</v>
      </c>
      <c r="B24" s="51">
        <v>0</v>
      </c>
      <c r="C24" s="51">
        <v>0</v>
      </c>
      <c r="D24" s="51">
        <v>0</v>
      </c>
      <c r="E24" s="51">
        <v>0</v>
      </c>
      <c r="F24" s="51">
        <v>0</v>
      </c>
      <c r="G24" s="12">
        <f t="shared" si="1"/>
        <v>0</v>
      </c>
    </row>
    <row r="25" spans="1:7" s="4" customFormat="1" ht="12.75">
      <c r="A25" s="47" t="str">
        <f>CONCATENATE(7," ",$B$6," ",$B$7)</f>
        <v>7 choisir! choisir!</v>
      </c>
      <c r="B25" s="51">
        <v>0</v>
      </c>
      <c r="C25" s="51">
        <v>0</v>
      </c>
      <c r="D25" s="51">
        <v>0</v>
      </c>
      <c r="E25" s="51">
        <v>0</v>
      </c>
      <c r="F25" s="51">
        <v>0</v>
      </c>
      <c r="G25" s="12">
        <f t="shared" si="1"/>
        <v>0</v>
      </c>
    </row>
    <row r="26" spans="1:7" s="4" customFormat="1" ht="12.75">
      <c r="A26" s="47" t="str">
        <f>CONCATENATE(8," ",$B$6," ",$B$7)</f>
        <v>8 choisir! choisir!</v>
      </c>
      <c r="B26" s="51">
        <v>0</v>
      </c>
      <c r="C26" s="51">
        <v>0</v>
      </c>
      <c r="D26" s="51">
        <v>0</v>
      </c>
      <c r="E26" s="51">
        <v>0</v>
      </c>
      <c r="F26" s="51">
        <v>0</v>
      </c>
      <c r="G26" s="12">
        <f t="shared" si="1"/>
        <v>0</v>
      </c>
    </row>
    <row r="27" spans="1:7" s="4" customFormat="1" ht="12.75">
      <c r="A27" s="47" t="str">
        <f>CONCATENATE(9," ",$B$6," ",$B$7)</f>
        <v>9 choisir! choisir!</v>
      </c>
      <c r="B27" s="51">
        <v>0</v>
      </c>
      <c r="C27" s="51">
        <v>0</v>
      </c>
      <c r="D27" s="51">
        <v>0</v>
      </c>
      <c r="E27" s="51">
        <v>0</v>
      </c>
      <c r="F27" s="51">
        <v>0</v>
      </c>
      <c r="G27" s="12">
        <f t="shared" si="1"/>
        <v>0</v>
      </c>
    </row>
    <row r="28" spans="1:7" s="4" customFormat="1" ht="12.75">
      <c r="A28" s="48" t="str">
        <f>CONCATENATE(10," ",$B$6," ",$B$7)</f>
        <v>10 choisir! choisir!</v>
      </c>
      <c r="B28" s="51">
        <v>0</v>
      </c>
      <c r="C28" s="51">
        <v>0</v>
      </c>
      <c r="D28" s="51">
        <v>0</v>
      </c>
      <c r="E28" s="51">
        <v>0</v>
      </c>
      <c r="F28" s="51">
        <v>0</v>
      </c>
      <c r="G28" s="12">
        <f t="shared" si="1"/>
        <v>0</v>
      </c>
    </row>
    <row r="29" spans="1:7" s="4" customFormat="1" ht="12.75">
      <c r="A29" s="48" t="str">
        <f>CONCATENATE(11," ",$B$6," ",$B$7)</f>
        <v>11 choisir! choisir!</v>
      </c>
      <c r="B29" s="51">
        <v>0</v>
      </c>
      <c r="C29" s="51">
        <v>0</v>
      </c>
      <c r="D29" s="51">
        <v>0</v>
      </c>
      <c r="E29" s="51">
        <v>0</v>
      </c>
      <c r="F29" s="51">
        <v>0</v>
      </c>
      <c r="G29" s="12">
        <f t="shared" si="1"/>
        <v>0</v>
      </c>
    </row>
    <row r="30" spans="1:7" s="4" customFormat="1" ht="12.75">
      <c r="A30" s="48" t="str">
        <f>CONCATENATE(12," ",$B$6," ",$B$7)</f>
        <v>12 choisir! choisir!</v>
      </c>
      <c r="B30" s="51">
        <v>0</v>
      </c>
      <c r="C30" s="51">
        <v>0</v>
      </c>
      <c r="D30" s="51">
        <v>0</v>
      </c>
      <c r="E30" s="51">
        <v>0</v>
      </c>
      <c r="F30" s="51">
        <v>0</v>
      </c>
      <c r="G30" s="12">
        <f t="shared" si="1"/>
        <v>0</v>
      </c>
    </row>
    <row r="31" spans="1:7" s="4" customFormat="1" ht="12.75">
      <c r="A31" s="48" t="str">
        <f>CONCATENATE(13," ",$B$6," ",$B$7)</f>
        <v>13 choisir! choisir!</v>
      </c>
      <c r="B31" s="51">
        <v>0</v>
      </c>
      <c r="C31" s="51">
        <v>0</v>
      </c>
      <c r="D31" s="51">
        <v>0</v>
      </c>
      <c r="E31" s="51">
        <v>0</v>
      </c>
      <c r="F31" s="51">
        <v>0</v>
      </c>
      <c r="G31" s="12">
        <f t="shared" si="1"/>
        <v>0</v>
      </c>
    </row>
    <row r="32" spans="1:7" s="4" customFormat="1" ht="12.75">
      <c r="A32" s="48" t="str">
        <f>CONCATENATE(14," ",$B$6," ",$B$7)</f>
        <v>14 choisir! choisir!</v>
      </c>
      <c r="B32" s="51">
        <v>0</v>
      </c>
      <c r="C32" s="51">
        <v>0</v>
      </c>
      <c r="D32" s="51">
        <v>0</v>
      </c>
      <c r="E32" s="51">
        <v>0</v>
      </c>
      <c r="F32" s="51">
        <v>0</v>
      </c>
      <c r="G32" s="12">
        <f t="shared" si="1"/>
        <v>0</v>
      </c>
    </row>
    <row r="33" spans="1:7" s="4" customFormat="1" ht="12.75">
      <c r="A33" s="48" t="str">
        <f>CONCATENATE(15," ",$B$6," ",$B$7)</f>
        <v>15 choisir! choisir!</v>
      </c>
      <c r="B33" s="51">
        <v>0</v>
      </c>
      <c r="C33" s="51">
        <v>0</v>
      </c>
      <c r="D33" s="51">
        <v>0</v>
      </c>
      <c r="E33" s="51">
        <v>0</v>
      </c>
      <c r="F33" s="51">
        <v>0</v>
      </c>
      <c r="G33" s="12">
        <f t="shared" si="1"/>
        <v>0</v>
      </c>
    </row>
    <row r="34" spans="1:7" s="4" customFormat="1" ht="12.75">
      <c r="A34" s="48" t="str">
        <f>CONCATENATE(16," ",$B$6," ",$B$7)</f>
        <v>16 choisir! choisir!</v>
      </c>
      <c r="B34" s="51">
        <v>0</v>
      </c>
      <c r="C34" s="51">
        <v>0</v>
      </c>
      <c r="D34" s="51">
        <v>0</v>
      </c>
      <c r="E34" s="51">
        <v>0</v>
      </c>
      <c r="F34" s="51">
        <v>0</v>
      </c>
      <c r="G34" s="12">
        <f t="shared" si="1"/>
        <v>0</v>
      </c>
    </row>
    <row r="35" spans="1:7" s="4" customFormat="1" ht="12.75">
      <c r="A35" s="48" t="str">
        <f>CONCATENATE(17," ",$B$6," ",$B$7)</f>
        <v>17 choisir! choisir!</v>
      </c>
      <c r="B35" s="51">
        <v>0</v>
      </c>
      <c r="C35" s="51">
        <v>0</v>
      </c>
      <c r="D35" s="51">
        <v>0</v>
      </c>
      <c r="E35" s="51">
        <v>0</v>
      </c>
      <c r="F35" s="51">
        <v>0</v>
      </c>
      <c r="G35" s="12">
        <f t="shared" si="1"/>
        <v>0</v>
      </c>
    </row>
    <row r="36" spans="1:7" s="4" customFormat="1" ht="12.75">
      <c r="A36" s="48" t="str">
        <f>CONCATENATE(18," ",$B$6," ",$B$7)</f>
        <v>18 choisir! choisir!</v>
      </c>
      <c r="B36" s="51">
        <v>0</v>
      </c>
      <c r="C36" s="51">
        <v>0</v>
      </c>
      <c r="D36" s="51">
        <v>0</v>
      </c>
      <c r="E36" s="51">
        <v>0</v>
      </c>
      <c r="F36" s="51">
        <v>0</v>
      </c>
      <c r="G36" s="12">
        <f t="shared" si="1"/>
        <v>0</v>
      </c>
    </row>
    <row r="37" spans="1:7" s="4" customFormat="1" ht="12.75">
      <c r="A37" s="48" t="str">
        <f>CONCATENATE(19," ",$B$6," ",$B$7)</f>
        <v>19 choisir! choisir!</v>
      </c>
      <c r="B37" s="51">
        <v>0</v>
      </c>
      <c r="C37" s="51">
        <v>0</v>
      </c>
      <c r="D37" s="51">
        <v>0</v>
      </c>
      <c r="E37" s="51">
        <v>0</v>
      </c>
      <c r="F37" s="51">
        <v>0</v>
      </c>
      <c r="G37" s="12">
        <f t="shared" si="1"/>
        <v>0</v>
      </c>
    </row>
    <row r="38" spans="1:7" s="4" customFormat="1" ht="12.75">
      <c r="A38" s="48" t="str">
        <f>CONCATENATE(20," ",$B$6," ",$B$7)</f>
        <v>20 choisir! choisir!</v>
      </c>
      <c r="B38" s="51">
        <v>0</v>
      </c>
      <c r="C38" s="51">
        <v>0</v>
      </c>
      <c r="D38" s="51">
        <v>0</v>
      </c>
      <c r="E38" s="51">
        <v>0</v>
      </c>
      <c r="F38" s="51">
        <v>0</v>
      </c>
      <c r="G38" s="12">
        <f t="shared" si="1"/>
        <v>0</v>
      </c>
    </row>
    <row r="39" spans="1:7" s="4" customFormat="1" ht="12.75">
      <c r="A39" s="48" t="str">
        <f>CONCATENATE(21," ",$B$6," ",$B$7)</f>
        <v>21 choisir! choisir!</v>
      </c>
      <c r="B39" s="51">
        <v>0</v>
      </c>
      <c r="C39" s="51">
        <v>0</v>
      </c>
      <c r="D39" s="51">
        <v>0</v>
      </c>
      <c r="E39" s="51">
        <v>0</v>
      </c>
      <c r="F39" s="51">
        <v>0</v>
      </c>
      <c r="G39" s="12">
        <f t="shared" si="1"/>
        <v>0</v>
      </c>
    </row>
    <row r="40" spans="1:7" s="4" customFormat="1" ht="12.75">
      <c r="A40" s="48" t="str">
        <f>CONCATENATE(22," ",$B$6," ",$B$7)</f>
        <v>22 choisir! choisir!</v>
      </c>
      <c r="B40" s="51">
        <v>0</v>
      </c>
      <c r="C40" s="51">
        <v>0</v>
      </c>
      <c r="D40" s="51">
        <v>0</v>
      </c>
      <c r="E40" s="51">
        <v>0</v>
      </c>
      <c r="F40" s="51">
        <v>0</v>
      </c>
      <c r="G40" s="12">
        <f t="shared" si="1"/>
        <v>0</v>
      </c>
    </row>
    <row r="41" spans="1:7" s="4" customFormat="1" ht="12.75">
      <c r="A41" s="48" t="str">
        <f>CONCATENATE(23," ",$B$6," ",$B$7)</f>
        <v>23 choisir! choisir!</v>
      </c>
      <c r="B41" s="51">
        <v>0</v>
      </c>
      <c r="C41" s="51">
        <v>0</v>
      </c>
      <c r="D41" s="51">
        <v>0</v>
      </c>
      <c r="E41" s="51">
        <v>0</v>
      </c>
      <c r="F41" s="51">
        <v>0</v>
      </c>
      <c r="G41" s="12">
        <f t="shared" si="1"/>
        <v>0</v>
      </c>
    </row>
    <row r="42" spans="1:7" s="4" customFormat="1" ht="12.75">
      <c r="A42" s="48" t="str">
        <f>CONCATENATE(24," ",$B$6," ",$B$7)</f>
        <v>24 choisir! choisir!</v>
      </c>
      <c r="B42" s="51">
        <v>0</v>
      </c>
      <c r="C42" s="51">
        <v>0</v>
      </c>
      <c r="D42" s="51">
        <v>0</v>
      </c>
      <c r="E42" s="51">
        <v>0</v>
      </c>
      <c r="F42" s="51">
        <v>0</v>
      </c>
      <c r="G42" s="12">
        <f t="shared" si="1"/>
        <v>0</v>
      </c>
    </row>
    <row r="43" spans="1:7" s="4" customFormat="1" ht="12.75">
      <c r="A43" s="48" t="str">
        <f>CONCATENATE(25," ",$B$6," ",$B$7)</f>
        <v>25 choisir! choisir!</v>
      </c>
      <c r="B43" s="51">
        <v>0</v>
      </c>
      <c r="C43" s="51">
        <v>0</v>
      </c>
      <c r="D43" s="51">
        <v>0</v>
      </c>
      <c r="E43" s="51">
        <v>0</v>
      </c>
      <c r="F43" s="51">
        <v>0</v>
      </c>
      <c r="G43" s="12">
        <f t="shared" si="1"/>
        <v>0</v>
      </c>
    </row>
    <row r="44" spans="1:7" s="4" customFormat="1" ht="12.75">
      <c r="A44" s="48" t="str">
        <f>CONCATENATE(26," ",$B$6," ",$B$7)</f>
        <v>26 choisir! choisir!</v>
      </c>
      <c r="B44" s="51">
        <v>0</v>
      </c>
      <c r="C44" s="51">
        <v>0</v>
      </c>
      <c r="D44" s="51">
        <v>0</v>
      </c>
      <c r="E44" s="51">
        <v>0</v>
      </c>
      <c r="F44" s="51">
        <v>0</v>
      </c>
      <c r="G44" s="12">
        <f t="shared" si="1"/>
        <v>0</v>
      </c>
    </row>
    <row r="45" spans="1:7" s="4" customFormat="1" ht="12.75">
      <c r="A45" s="48" t="str">
        <f>CONCATENATE(27," ",$B$6," ",$B$7)</f>
        <v>27 choisir! choisir!</v>
      </c>
      <c r="B45" s="51">
        <v>0</v>
      </c>
      <c r="C45" s="51">
        <v>0</v>
      </c>
      <c r="D45" s="51">
        <v>0</v>
      </c>
      <c r="E45" s="51">
        <v>0</v>
      </c>
      <c r="F45" s="51">
        <v>0</v>
      </c>
      <c r="G45" s="12">
        <f t="shared" si="1"/>
        <v>0</v>
      </c>
    </row>
    <row r="46" spans="1:7" s="4" customFormat="1" ht="12.75">
      <c r="A46" s="48" t="str">
        <f>CONCATENATE(28," ",$B$6," ",$B$7)</f>
        <v>28 choisir! choisir!</v>
      </c>
      <c r="B46" s="51">
        <v>0</v>
      </c>
      <c r="C46" s="51">
        <v>0</v>
      </c>
      <c r="D46" s="51">
        <v>0</v>
      </c>
      <c r="E46" s="51">
        <v>0</v>
      </c>
      <c r="F46" s="51">
        <v>0</v>
      </c>
      <c r="G46" s="12">
        <f t="shared" si="1"/>
        <v>0</v>
      </c>
    </row>
    <row r="47" spans="1:7" s="4" customFormat="1" ht="12.75">
      <c r="A47" s="48" t="str">
        <f>CONCATENATE(29," ",$B$6," ",$B$7)</f>
        <v>29 choisir! choisir!</v>
      </c>
      <c r="B47" s="51">
        <v>0</v>
      </c>
      <c r="C47" s="51">
        <v>0</v>
      </c>
      <c r="D47" s="51">
        <v>0</v>
      </c>
      <c r="E47" s="51">
        <v>0</v>
      </c>
      <c r="F47" s="51">
        <v>0</v>
      </c>
      <c r="G47" s="12">
        <f t="shared" si="1"/>
        <v>0</v>
      </c>
    </row>
    <row r="48" spans="1:7" s="4" customFormat="1" ht="12.75">
      <c r="A48" s="48" t="str">
        <f>CONCATENATE(30," ",$B$6," ",$B$7)</f>
        <v>30 choisir! choisir!</v>
      </c>
      <c r="B48" s="51">
        <v>0</v>
      </c>
      <c r="C48" s="51">
        <v>0</v>
      </c>
      <c r="D48" s="51">
        <v>0</v>
      </c>
      <c r="E48" s="51">
        <v>0</v>
      </c>
      <c r="F48" s="51">
        <v>0</v>
      </c>
      <c r="G48" s="12">
        <f t="shared" si="1"/>
        <v>0</v>
      </c>
    </row>
    <row r="49" spans="1:7" s="4" customFormat="1" ht="12.75">
      <c r="A49" s="49" t="str">
        <f>CONCATENATE(31," ",$B$6," ",$B$7)</f>
        <v>31 choisir! choisir!</v>
      </c>
      <c r="B49" s="52">
        <v>0</v>
      </c>
      <c r="C49" s="52">
        <v>0</v>
      </c>
      <c r="D49" s="52">
        <v>0</v>
      </c>
      <c r="E49" s="52">
        <v>0</v>
      </c>
      <c r="F49" s="52">
        <v>0</v>
      </c>
      <c r="G49" s="13">
        <f t="shared" si="1"/>
        <v>0</v>
      </c>
    </row>
    <row r="50" s="4" customFormat="1" ht="12.75"/>
    <row r="51" spans="1:7" s="4" customFormat="1" ht="39" customHeight="1">
      <c r="A51" s="105" t="s">
        <v>30</v>
      </c>
      <c r="B51" s="106"/>
      <c r="C51" s="106"/>
      <c r="D51" s="106"/>
      <c r="E51" s="106"/>
      <c r="F51" s="106"/>
      <c r="G51" s="110"/>
    </row>
    <row r="52" s="4" customFormat="1" ht="12.75"/>
    <row r="53" spans="1:7" s="4" customFormat="1" ht="51" customHeight="1">
      <c r="A53" s="97" t="s">
        <v>32</v>
      </c>
      <c r="B53" s="98"/>
      <c r="E53" s="97" t="s">
        <v>33</v>
      </c>
      <c r="F53" s="109"/>
      <c r="G53" s="98"/>
    </row>
    <row r="54" spans="1:7" ht="12.75">
      <c r="A54" s="4"/>
      <c r="B54" s="4"/>
      <c r="C54" s="2"/>
      <c r="E54" s="4"/>
      <c r="F54" s="4"/>
      <c r="G54" s="4"/>
    </row>
    <row r="55" spans="1:7" ht="12.75">
      <c r="A55" s="4"/>
      <c r="B55" s="4"/>
      <c r="C55" s="2"/>
      <c r="E55" s="4"/>
      <c r="F55" s="4"/>
      <c r="G55" s="4"/>
    </row>
    <row r="56" spans="1:7" ht="12.75">
      <c r="A56" s="4"/>
      <c r="B56" s="4"/>
      <c r="C56" s="2"/>
      <c r="E56" s="4"/>
      <c r="F56" s="4"/>
      <c r="G56" s="4"/>
    </row>
    <row r="57" spans="5:7" ht="12.75">
      <c r="E57" s="5"/>
      <c r="F57" s="5"/>
      <c r="G57" s="5"/>
    </row>
  </sheetData>
  <sheetProtection password="C66B" sheet="1" objects="1" scenarios="1"/>
  <mergeCells count="4">
    <mergeCell ref="E53:G53"/>
    <mergeCell ref="A53:B53"/>
    <mergeCell ref="A1:G1"/>
    <mergeCell ref="A51:G51"/>
  </mergeCells>
  <conditionalFormatting sqref="B19:F49">
    <cfRule type="cellIs" priority="1" dxfId="1" operator="greaterThan" stopIfTrue="1">
      <formula>0.499305555555556</formula>
    </cfRule>
  </conditionalFormatting>
  <conditionalFormatting sqref="B8">
    <cfRule type="cellIs" priority="2" dxfId="0" operator="equal" stopIfTrue="1">
      <formula>"kies!!!"</formula>
    </cfRule>
  </conditionalFormatting>
  <conditionalFormatting sqref="B6:B7">
    <cfRule type="cellIs" priority="3" dxfId="0" operator="equal" stopIfTrue="1">
      <formula>"choisir!"</formula>
    </cfRule>
  </conditionalFormatting>
  <dataValidations count="2">
    <dataValidation type="list" allowBlank="1" showInputMessage="1" showErrorMessage="1" sqref="B6">
      <formula1>$Z$1:$Z$13</formula1>
    </dataValidation>
    <dataValidation type="list" allowBlank="1" showInputMessage="1" showErrorMessage="1" sqref="B7:B8">
      <formula1>$AA$1:$AA$13</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A57"/>
  <sheetViews>
    <sheetView zoomScalePageLayoutView="0" workbookViewId="0" topLeftCell="A1">
      <selection activeCell="B6" sqref="B6:B7"/>
    </sheetView>
  </sheetViews>
  <sheetFormatPr defaultColWidth="10.7109375" defaultRowHeight="12.75"/>
  <cols>
    <col min="1" max="1" width="20.7109375" style="1" customWidth="1"/>
    <col min="2" max="25" width="10.7109375" style="1" customWidth="1"/>
    <col min="26" max="27" width="10.7109375" style="1" hidden="1" customWidth="1"/>
    <col min="28" max="16384" width="10.7109375" style="1" customWidth="1"/>
  </cols>
  <sheetData>
    <row r="1" spans="1:27" s="4" customFormat="1" ht="30" customHeight="1">
      <c r="A1" s="99" t="s">
        <v>23</v>
      </c>
      <c r="B1" s="100"/>
      <c r="C1" s="100"/>
      <c r="D1" s="100"/>
      <c r="E1" s="100"/>
      <c r="F1" s="100"/>
      <c r="G1" s="104"/>
      <c r="H1" s="3"/>
      <c r="I1" s="3"/>
      <c r="Z1" s="4" t="s">
        <v>36</v>
      </c>
      <c r="AA1" s="4" t="s">
        <v>36</v>
      </c>
    </row>
    <row r="2" spans="26:27" s="4" customFormat="1" ht="12.75">
      <c r="Z2" s="4" t="s">
        <v>37</v>
      </c>
      <c r="AA2" s="4">
        <v>2012</v>
      </c>
    </row>
    <row r="3" spans="1:27" s="4" customFormat="1" ht="12.75">
      <c r="A3" s="17" t="s">
        <v>14</v>
      </c>
      <c r="B3" s="32" t="str">
        <f>Mois01!B3</f>
        <v>à remplir</v>
      </c>
      <c r="Z3" s="4" t="s">
        <v>38</v>
      </c>
      <c r="AA3" s="4">
        <v>2013</v>
      </c>
    </row>
    <row r="4" spans="1:27" s="4" customFormat="1" ht="12.75">
      <c r="A4" s="17" t="s">
        <v>15</v>
      </c>
      <c r="B4" s="32" t="str">
        <f>Mois01!B4</f>
        <v>à remplir</v>
      </c>
      <c r="Z4" s="4" t="s">
        <v>39</v>
      </c>
      <c r="AA4" s="4">
        <v>2014</v>
      </c>
    </row>
    <row r="5" spans="26:27" s="4" customFormat="1" ht="12.75">
      <c r="Z5" s="4" t="s">
        <v>40</v>
      </c>
      <c r="AA5" s="4">
        <v>2015</v>
      </c>
    </row>
    <row r="6" spans="1:27" s="4" customFormat="1" ht="12.75">
      <c r="A6" s="17" t="s">
        <v>34</v>
      </c>
      <c r="B6" s="8" t="s">
        <v>36</v>
      </c>
      <c r="C6" s="7"/>
      <c r="Z6" s="4" t="s">
        <v>41</v>
      </c>
      <c r="AA6" s="4">
        <v>2016</v>
      </c>
    </row>
    <row r="7" spans="1:27" s="4" customFormat="1" ht="12.75">
      <c r="A7" s="17" t="s">
        <v>35</v>
      </c>
      <c r="B7" s="68" t="s">
        <v>36</v>
      </c>
      <c r="F7" s="9"/>
      <c r="G7" s="6"/>
      <c r="H7" s="9"/>
      <c r="Z7" s="4" t="s">
        <v>42</v>
      </c>
      <c r="AA7" s="4">
        <v>2017</v>
      </c>
    </row>
    <row r="8" spans="1:27" s="4" customFormat="1" ht="12.75">
      <c r="A8" s="17"/>
      <c r="B8" s="8"/>
      <c r="F8" s="9"/>
      <c r="G8" s="6" t="s">
        <v>21</v>
      </c>
      <c r="H8" s="9"/>
      <c r="Z8" s="4" t="s">
        <v>43</v>
      </c>
      <c r="AA8" s="4">
        <v>2018</v>
      </c>
    </row>
    <row r="9" spans="1:27" s="4" customFormat="1" ht="12.75">
      <c r="A9" s="17" t="s">
        <v>16</v>
      </c>
      <c r="B9" s="32" t="str">
        <f>Mois01!B9</f>
        <v>à remplir</v>
      </c>
      <c r="Z9" s="4" t="s">
        <v>44</v>
      </c>
      <c r="AA9" s="4">
        <v>2019</v>
      </c>
    </row>
    <row r="10" spans="1:27" s="4" customFormat="1" ht="12.75">
      <c r="A10" s="17" t="s">
        <v>17</v>
      </c>
      <c r="B10" s="32" t="str">
        <f>Mois01!B10</f>
        <v>à remplir</v>
      </c>
      <c r="Z10" s="4" t="s">
        <v>45</v>
      </c>
      <c r="AA10" s="4">
        <v>2020</v>
      </c>
    </row>
    <row r="11" spans="1:27" s="4" customFormat="1" ht="12.75">
      <c r="A11" s="17" t="s">
        <v>18</v>
      </c>
      <c r="B11" s="32" t="str">
        <f>Mois01!B11</f>
        <v>à remplir</v>
      </c>
      <c r="Z11" s="4" t="s">
        <v>46</v>
      </c>
      <c r="AA11" s="4">
        <v>2021</v>
      </c>
    </row>
    <row r="12" spans="1:27" s="4" customFormat="1" ht="12.75">
      <c r="A12" s="17" t="s">
        <v>19</v>
      </c>
      <c r="B12" s="32" t="str">
        <f>Mois01!B12</f>
        <v>à remplir</v>
      </c>
      <c r="Z12" s="4" t="s">
        <v>47</v>
      </c>
      <c r="AA12" s="4">
        <v>2022</v>
      </c>
    </row>
    <row r="13" spans="1:27" s="4" customFormat="1" ht="12.75">
      <c r="A13" s="17" t="s">
        <v>20</v>
      </c>
      <c r="B13" s="32" t="str">
        <f>Mois01!B13</f>
        <v>à remplir</v>
      </c>
      <c r="Z13" s="4" t="s">
        <v>48</v>
      </c>
      <c r="AA13" s="4">
        <v>2023</v>
      </c>
    </row>
    <row r="14" spans="1:2" s="4" customFormat="1" ht="12.75">
      <c r="A14" s="17" t="s">
        <v>22</v>
      </c>
      <c r="B14" s="32" t="str">
        <f>Mois01!B14</f>
        <v>à remplir</v>
      </c>
    </row>
    <row r="15" s="4" customFormat="1" ht="12.75"/>
    <row r="16" spans="1:3" s="4" customFormat="1" ht="12.75">
      <c r="A16" s="14" t="str">
        <f>Mois01!A16</f>
        <v>% nombre d'heures</v>
      </c>
      <c r="B16" s="15">
        <f>IF(ISERROR(B17/($B$17+$C$17)),0,(B17/($B$17+$C$17)))</f>
        <v>0</v>
      </c>
      <c r="C16" s="15">
        <f>IF(ISERROR(C17/($B$17+$C$17)),0,(C17/($B$17+$C$17)))</f>
        <v>0</v>
      </c>
    </row>
    <row r="17" spans="1:7" s="4" customFormat="1" ht="12.75">
      <c r="A17" s="14" t="str">
        <f>Mois01!A17</f>
        <v>Totaux heures</v>
      </c>
      <c r="B17" s="16">
        <f aca="true" t="shared" si="0" ref="B17:G17">SUM(B19:B49)</f>
        <v>0</v>
      </c>
      <c r="C17" s="16">
        <f t="shared" si="0"/>
        <v>0</v>
      </c>
      <c r="D17" s="16">
        <f t="shared" si="0"/>
        <v>0</v>
      </c>
      <c r="E17" s="16">
        <f t="shared" si="0"/>
        <v>0</v>
      </c>
      <c r="F17" s="16">
        <f t="shared" si="0"/>
        <v>0</v>
      </c>
      <c r="G17" s="16">
        <f t="shared" si="0"/>
        <v>0</v>
      </c>
    </row>
    <row r="18" spans="1:7" s="4" customFormat="1" ht="25.5">
      <c r="A18" s="10" t="s">
        <v>50</v>
      </c>
      <c r="B18" s="20" t="s">
        <v>26</v>
      </c>
      <c r="C18" s="20" t="s">
        <v>27</v>
      </c>
      <c r="D18" s="20" t="s">
        <v>28</v>
      </c>
      <c r="E18" s="20" t="s">
        <v>51</v>
      </c>
      <c r="F18" s="20" t="s">
        <v>29</v>
      </c>
      <c r="G18" s="10" t="s">
        <v>52</v>
      </c>
    </row>
    <row r="19" spans="1:7" s="4" customFormat="1" ht="12.75">
      <c r="A19" s="46" t="str">
        <f>CONCATENATE(1," ",$B$6," ",$B$7)</f>
        <v>1 choisir! choisir!</v>
      </c>
      <c r="B19" s="50">
        <v>0</v>
      </c>
      <c r="C19" s="50">
        <v>0</v>
      </c>
      <c r="D19" s="50">
        <v>0</v>
      </c>
      <c r="E19" s="50">
        <v>0</v>
      </c>
      <c r="F19" s="50">
        <v>0</v>
      </c>
      <c r="G19" s="11">
        <f aca="true" t="shared" si="1" ref="G19:G49">SUM(B19:F19)</f>
        <v>0</v>
      </c>
    </row>
    <row r="20" spans="1:7" s="4" customFormat="1" ht="12.75">
      <c r="A20" s="47" t="str">
        <f>CONCATENATE(2," ",$B$6," ",$B$7)</f>
        <v>2 choisir! choisir!</v>
      </c>
      <c r="B20" s="51">
        <v>0</v>
      </c>
      <c r="C20" s="51">
        <v>0</v>
      </c>
      <c r="D20" s="51">
        <v>0</v>
      </c>
      <c r="E20" s="51">
        <v>0</v>
      </c>
      <c r="F20" s="51">
        <v>0</v>
      </c>
      <c r="G20" s="12">
        <f t="shared" si="1"/>
        <v>0</v>
      </c>
    </row>
    <row r="21" spans="1:7" s="4" customFormat="1" ht="12.75">
      <c r="A21" s="47" t="str">
        <f>CONCATENATE(3," ",$B$6," ",$B$7)</f>
        <v>3 choisir! choisir!</v>
      </c>
      <c r="B21" s="51">
        <v>0</v>
      </c>
      <c r="C21" s="51">
        <v>0</v>
      </c>
      <c r="D21" s="51">
        <v>0</v>
      </c>
      <c r="E21" s="51">
        <v>0</v>
      </c>
      <c r="F21" s="51">
        <v>0</v>
      </c>
      <c r="G21" s="12">
        <f t="shared" si="1"/>
        <v>0</v>
      </c>
    </row>
    <row r="22" spans="1:7" s="4" customFormat="1" ht="12.75">
      <c r="A22" s="47" t="str">
        <f>CONCATENATE(4," ",$B$6," ",$B$7)</f>
        <v>4 choisir! choisir!</v>
      </c>
      <c r="B22" s="51">
        <v>0</v>
      </c>
      <c r="C22" s="51">
        <v>0</v>
      </c>
      <c r="D22" s="51">
        <v>0</v>
      </c>
      <c r="E22" s="51">
        <v>0</v>
      </c>
      <c r="F22" s="51">
        <v>0</v>
      </c>
      <c r="G22" s="12">
        <f t="shared" si="1"/>
        <v>0</v>
      </c>
    </row>
    <row r="23" spans="1:7" s="4" customFormat="1" ht="12.75">
      <c r="A23" s="47" t="str">
        <f>CONCATENATE(5," ",$B$6," ",$B$7)</f>
        <v>5 choisir! choisir!</v>
      </c>
      <c r="B23" s="51">
        <v>0</v>
      </c>
      <c r="C23" s="51">
        <v>0</v>
      </c>
      <c r="D23" s="51">
        <v>0</v>
      </c>
      <c r="E23" s="51">
        <v>0</v>
      </c>
      <c r="F23" s="51">
        <v>0</v>
      </c>
      <c r="G23" s="12">
        <f t="shared" si="1"/>
        <v>0</v>
      </c>
    </row>
    <row r="24" spans="1:7" s="4" customFormat="1" ht="12.75">
      <c r="A24" s="47" t="str">
        <f>CONCATENATE(6," ",$B$6," ",$B$7)</f>
        <v>6 choisir! choisir!</v>
      </c>
      <c r="B24" s="51">
        <v>0</v>
      </c>
      <c r="C24" s="51">
        <v>0</v>
      </c>
      <c r="D24" s="51">
        <v>0</v>
      </c>
      <c r="E24" s="51">
        <v>0</v>
      </c>
      <c r="F24" s="51">
        <v>0</v>
      </c>
      <c r="G24" s="12">
        <f t="shared" si="1"/>
        <v>0</v>
      </c>
    </row>
    <row r="25" spans="1:7" s="4" customFormat="1" ht="12.75">
      <c r="A25" s="47" t="str">
        <f>CONCATENATE(7," ",$B$6," ",$B$7)</f>
        <v>7 choisir! choisir!</v>
      </c>
      <c r="B25" s="51">
        <v>0</v>
      </c>
      <c r="C25" s="51">
        <v>0</v>
      </c>
      <c r="D25" s="51">
        <v>0</v>
      </c>
      <c r="E25" s="51">
        <v>0</v>
      </c>
      <c r="F25" s="51">
        <v>0</v>
      </c>
      <c r="G25" s="12">
        <f t="shared" si="1"/>
        <v>0</v>
      </c>
    </row>
    <row r="26" spans="1:7" s="4" customFormat="1" ht="12.75">
      <c r="A26" s="47" t="str">
        <f>CONCATENATE(8," ",$B$6," ",$B$7)</f>
        <v>8 choisir! choisir!</v>
      </c>
      <c r="B26" s="51">
        <v>0</v>
      </c>
      <c r="C26" s="51">
        <v>0</v>
      </c>
      <c r="D26" s="51">
        <v>0</v>
      </c>
      <c r="E26" s="51">
        <v>0</v>
      </c>
      <c r="F26" s="51">
        <v>0</v>
      </c>
      <c r="G26" s="12">
        <f t="shared" si="1"/>
        <v>0</v>
      </c>
    </row>
    <row r="27" spans="1:7" s="4" customFormat="1" ht="12.75">
      <c r="A27" s="47" t="str">
        <f>CONCATENATE(9," ",$B$6," ",$B$7)</f>
        <v>9 choisir! choisir!</v>
      </c>
      <c r="B27" s="51">
        <v>0</v>
      </c>
      <c r="C27" s="51">
        <v>0</v>
      </c>
      <c r="D27" s="51">
        <v>0</v>
      </c>
      <c r="E27" s="51">
        <v>0</v>
      </c>
      <c r="F27" s="51">
        <v>0</v>
      </c>
      <c r="G27" s="12">
        <f t="shared" si="1"/>
        <v>0</v>
      </c>
    </row>
    <row r="28" spans="1:7" s="4" customFormat="1" ht="12.75">
      <c r="A28" s="48" t="str">
        <f>CONCATENATE(10," ",$B$6," ",$B$7)</f>
        <v>10 choisir! choisir!</v>
      </c>
      <c r="B28" s="51">
        <v>0</v>
      </c>
      <c r="C28" s="51">
        <v>0</v>
      </c>
      <c r="D28" s="51">
        <v>0</v>
      </c>
      <c r="E28" s="51">
        <v>0</v>
      </c>
      <c r="F28" s="51">
        <v>0</v>
      </c>
      <c r="G28" s="12">
        <f t="shared" si="1"/>
        <v>0</v>
      </c>
    </row>
    <row r="29" spans="1:7" s="4" customFormat="1" ht="12.75">
      <c r="A29" s="48" t="str">
        <f>CONCATENATE(11," ",$B$6," ",$B$7)</f>
        <v>11 choisir! choisir!</v>
      </c>
      <c r="B29" s="51">
        <v>0</v>
      </c>
      <c r="C29" s="51">
        <v>0</v>
      </c>
      <c r="D29" s="51">
        <v>0</v>
      </c>
      <c r="E29" s="51">
        <v>0</v>
      </c>
      <c r="F29" s="51">
        <v>0</v>
      </c>
      <c r="G29" s="12">
        <f t="shared" si="1"/>
        <v>0</v>
      </c>
    </row>
    <row r="30" spans="1:7" s="4" customFormat="1" ht="12.75">
      <c r="A30" s="48" t="str">
        <f>CONCATENATE(12," ",$B$6," ",$B$7)</f>
        <v>12 choisir! choisir!</v>
      </c>
      <c r="B30" s="51">
        <v>0</v>
      </c>
      <c r="C30" s="51">
        <v>0</v>
      </c>
      <c r="D30" s="51">
        <v>0</v>
      </c>
      <c r="E30" s="51">
        <v>0</v>
      </c>
      <c r="F30" s="51">
        <v>0</v>
      </c>
      <c r="G30" s="12">
        <f t="shared" si="1"/>
        <v>0</v>
      </c>
    </row>
    <row r="31" spans="1:7" s="4" customFormat="1" ht="12.75">
      <c r="A31" s="48" t="str">
        <f>CONCATENATE(13," ",$B$6," ",$B$7)</f>
        <v>13 choisir! choisir!</v>
      </c>
      <c r="B31" s="51">
        <v>0</v>
      </c>
      <c r="C31" s="51">
        <v>0</v>
      </c>
      <c r="D31" s="51">
        <v>0</v>
      </c>
      <c r="E31" s="51">
        <v>0</v>
      </c>
      <c r="F31" s="51">
        <v>0</v>
      </c>
      <c r="G31" s="12">
        <f t="shared" si="1"/>
        <v>0</v>
      </c>
    </row>
    <row r="32" spans="1:7" s="4" customFormat="1" ht="12.75">
      <c r="A32" s="48" t="str">
        <f>CONCATENATE(14," ",$B$6," ",$B$7)</f>
        <v>14 choisir! choisir!</v>
      </c>
      <c r="B32" s="51">
        <v>0</v>
      </c>
      <c r="C32" s="51">
        <v>0</v>
      </c>
      <c r="D32" s="51">
        <v>0</v>
      </c>
      <c r="E32" s="51">
        <v>0</v>
      </c>
      <c r="F32" s="51">
        <v>0</v>
      </c>
      <c r="G32" s="12">
        <f t="shared" si="1"/>
        <v>0</v>
      </c>
    </row>
    <row r="33" spans="1:7" s="4" customFormat="1" ht="12.75">
      <c r="A33" s="48" t="str">
        <f>CONCATENATE(15," ",$B$6," ",$B$7)</f>
        <v>15 choisir! choisir!</v>
      </c>
      <c r="B33" s="51">
        <v>0</v>
      </c>
      <c r="C33" s="51">
        <v>0</v>
      </c>
      <c r="D33" s="51">
        <v>0</v>
      </c>
      <c r="E33" s="51">
        <v>0</v>
      </c>
      <c r="F33" s="51">
        <v>0</v>
      </c>
      <c r="G33" s="12">
        <f t="shared" si="1"/>
        <v>0</v>
      </c>
    </row>
    <row r="34" spans="1:7" s="4" customFormat="1" ht="12.75">
      <c r="A34" s="48" t="str">
        <f>CONCATENATE(16," ",$B$6," ",$B$7)</f>
        <v>16 choisir! choisir!</v>
      </c>
      <c r="B34" s="51">
        <v>0</v>
      </c>
      <c r="C34" s="51">
        <v>0</v>
      </c>
      <c r="D34" s="51">
        <v>0</v>
      </c>
      <c r="E34" s="51">
        <v>0</v>
      </c>
      <c r="F34" s="51">
        <v>0</v>
      </c>
      <c r="G34" s="12">
        <f t="shared" si="1"/>
        <v>0</v>
      </c>
    </row>
    <row r="35" spans="1:7" s="4" customFormat="1" ht="12.75">
      <c r="A35" s="48" t="str">
        <f>CONCATENATE(17," ",$B$6," ",$B$7)</f>
        <v>17 choisir! choisir!</v>
      </c>
      <c r="B35" s="51">
        <v>0</v>
      </c>
      <c r="C35" s="51">
        <v>0</v>
      </c>
      <c r="D35" s="51">
        <v>0</v>
      </c>
      <c r="E35" s="51">
        <v>0</v>
      </c>
      <c r="F35" s="51">
        <v>0</v>
      </c>
      <c r="G35" s="12">
        <f t="shared" si="1"/>
        <v>0</v>
      </c>
    </row>
    <row r="36" spans="1:7" s="4" customFormat="1" ht="12.75">
      <c r="A36" s="48" t="str">
        <f>CONCATENATE(18," ",$B$6," ",$B$7)</f>
        <v>18 choisir! choisir!</v>
      </c>
      <c r="B36" s="51">
        <v>0</v>
      </c>
      <c r="C36" s="51">
        <v>0</v>
      </c>
      <c r="D36" s="51">
        <v>0</v>
      </c>
      <c r="E36" s="51">
        <v>0</v>
      </c>
      <c r="F36" s="51">
        <v>0</v>
      </c>
      <c r="G36" s="12">
        <f t="shared" si="1"/>
        <v>0</v>
      </c>
    </row>
    <row r="37" spans="1:7" s="4" customFormat="1" ht="12.75">
      <c r="A37" s="48" t="str">
        <f>CONCATENATE(19," ",$B$6," ",$B$7)</f>
        <v>19 choisir! choisir!</v>
      </c>
      <c r="B37" s="51">
        <v>0</v>
      </c>
      <c r="C37" s="51">
        <v>0</v>
      </c>
      <c r="D37" s="51">
        <v>0</v>
      </c>
      <c r="E37" s="51">
        <v>0</v>
      </c>
      <c r="F37" s="51">
        <v>0</v>
      </c>
      <c r="G37" s="12">
        <f t="shared" si="1"/>
        <v>0</v>
      </c>
    </row>
    <row r="38" spans="1:7" s="4" customFormat="1" ht="12.75">
      <c r="A38" s="48" t="str">
        <f>CONCATENATE(20," ",$B$6," ",$B$7)</f>
        <v>20 choisir! choisir!</v>
      </c>
      <c r="B38" s="51">
        <v>0</v>
      </c>
      <c r="C38" s="51">
        <v>0</v>
      </c>
      <c r="D38" s="51">
        <v>0</v>
      </c>
      <c r="E38" s="51">
        <v>0</v>
      </c>
      <c r="F38" s="51">
        <v>0</v>
      </c>
      <c r="G38" s="12">
        <f t="shared" si="1"/>
        <v>0</v>
      </c>
    </row>
    <row r="39" spans="1:7" s="4" customFormat="1" ht="12.75">
      <c r="A39" s="48" t="str">
        <f>CONCATENATE(21," ",$B$6," ",$B$7)</f>
        <v>21 choisir! choisir!</v>
      </c>
      <c r="B39" s="51">
        <v>0</v>
      </c>
      <c r="C39" s="51">
        <v>0</v>
      </c>
      <c r="D39" s="51">
        <v>0</v>
      </c>
      <c r="E39" s="51">
        <v>0</v>
      </c>
      <c r="F39" s="51">
        <v>0</v>
      </c>
      <c r="G39" s="12">
        <f t="shared" si="1"/>
        <v>0</v>
      </c>
    </row>
    <row r="40" spans="1:7" s="4" customFormat="1" ht="12.75">
      <c r="A40" s="48" t="str">
        <f>CONCATENATE(22," ",$B$6," ",$B$7)</f>
        <v>22 choisir! choisir!</v>
      </c>
      <c r="B40" s="51">
        <v>0</v>
      </c>
      <c r="C40" s="51">
        <v>0</v>
      </c>
      <c r="D40" s="51">
        <v>0</v>
      </c>
      <c r="E40" s="51">
        <v>0</v>
      </c>
      <c r="F40" s="51">
        <v>0</v>
      </c>
      <c r="G40" s="12">
        <f t="shared" si="1"/>
        <v>0</v>
      </c>
    </row>
    <row r="41" spans="1:7" s="4" customFormat="1" ht="12.75">
      <c r="A41" s="48" t="str">
        <f>CONCATENATE(23," ",$B$6," ",$B$7)</f>
        <v>23 choisir! choisir!</v>
      </c>
      <c r="B41" s="51">
        <v>0</v>
      </c>
      <c r="C41" s="51">
        <v>0</v>
      </c>
      <c r="D41" s="51">
        <v>0</v>
      </c>
      <c r="E41" s="51">
        <v>0</v>
      </c>
      <c r="F41" s="51">
        <v>0</v>
      </c>
      <c r="G41" s="12">
        <f t="shared" si="1"/>
        <v>0</v>
      </c>
    </row>
    <row r="42" spans="1:7" s="4" customFormat="1" ht="12.75">
      <c r="A42" s="48" t="str">
        <f>CONCATENATE(24," ",$B$6," ",$B$7)</f>
        <v>24 choisir! choisir!</v>
      </c>
      <c r="B42" s="51">
        <v>0</v>
      </c>
      <c r="C42" s="51">
        <v>0</v>
      </c>
      <c r="D42" s="51">
        <v>0</v>
      </c>
      <c r="E42" s="51">
        <v>0</v>
      </c>
      <c r="F42" s="51">
        <v>0</v>
      </c>
      <c r="G42" s="12">
        <f t="shared" si="1"/>
        <v>0</v>
      </c>
    </row>
    <row r="43" spans="1:7" s="4" customFormat="1" ht="12.75">
      <c r="A43" s="48" t="str">
        <f>CONCATENATE(25," ",$B$6," ",$B$7)</f>
        <v>25 choisir! choisir!</v>
      </c>
      <c r="B43" s="51">
        <v>0</v>
      </c>
      <c r="C43" s="51">
        <v>0</v>
      </c>
      <c r="D43" s="51">
        <v>0</v>
      </c>
      <c r="E43" s="51">
        <v>0</v>
      </c>
      <c r="F43" s="51">
        <v>0</v>
      </c>
      <c r="G43" s="12">
        <f t="shared" si="1"/>
        <v>0</v>
      </c>
    </row>
    <row r="44" spans="1:7" s="4" customFormat="1" ht="12.75">
      <c r="A44" s="48" t="str">
        <f>CONCATENATE(26," ",$B$6," ",$B$7)</f>
        <v>26 choisir! choisir!</v>
      </c>
      <c r="B44" s="51">
        <v>0</v>
      </c>
      <c r="C44" s="51">
        <v>0</v>
      </c>
      <c r="D44" s="51">
        <v>0</v>
      </c>
      <c r="E44" s="51">
        <v>0</v>
      </c>
      <c r="F44" s="51">
        <v>0</v>
      </c>
      <c r="G44" s="12">
        <f t="shared" si="1"/>
        <v>0</v>
      </c>
    </row>
    <row r="45" spans="1:7" s="4" customFormat="1" ht="12.75">
      <c r="A45" s="48" t="str">
        <f>CONCATENATE(27," ",$B$6," ",$B$7)</f>
        <v>27 choisir! choisir!</v>
      </c>
      <c r="B45" s="51">
        <v>0</v>
      </c>
      <c r="C45" s="51">
        <v>0</v>
      </c>
      <c r="D45" s="51">
        <v>0</v>
      </c>
      <c r="E45" s="51">
        <v>0</v>
      </c>
      <c r="F45" s="51">
        <v>0</v>
      </c>
      <c r="G45" s="12">
        <f t="shared" si="1"/>
        <v>0</v>
      </c>
    </row>
    <row r="46" spans="1:7" s="4" customFormat="1" ht="12.75">
      <c r="A46" s="48" t="str">
        <f>CONCATENATE(28," ",$B$6," ",$B$7)</f>
        <v>28 choisir! choisir!</v>
      </c>
      <c r="B46" s="51">
        <v>0</v>
      </c>
      <c r="C46" s="51">
        <v>0</v>
      </c>
      <c r="D46" s="51">
        <v>0</v>
      </c>
      <c r="E46" s="51">
        <v>0</v>
      </c>
      <c r="F46" s="51">
        <v>0</v>
      </c>
      <c r="G46" s="12">
        <f t="shared" si="1"/>
        <v>0</v>
      </c>
    </row>
    <row r="47" spans="1:7" s="4" customFormat="1" ht="12.75">
      <c r="A47" s="48" t="str">
        <f>CONCATENATE(29," ",$B$6," ",$B$7)</f>
        <v>29 choisir! choisir!</v>
      </c>
      <c r="B47" s="51">
        <v>0</v>
      </c>
      <c r="C47" s="51">
        <v>0</v>
      </c>
      <c r="D47" s="51">
        <v>0</v>
      </c>
      <c r="E47" s="51">
        <v>0</v>
      </c>
      <c r="F47" s="51">
        <v>0</v>
      </c>
      <c r="G47" s="12">
        <f t="shared" si="1"/>
        <v>0</v>
      </c>
    </row>
    <row r="48" spans="1:7" s="4" customFormat="1" ht="12.75">
      <c r="A48" s="48" t="str">
        <f>CONCATENATE(30," ",$B$6," ",$B$7)</f>
        <v>30 choisir! choisir!</v>
      </c>
      <c r="B48" s="51">
        <v>0</v>
      </c>
      <c r="C48" s="51">
        <v>0</v>
      </c>
      <c r="D48" s="51">
        <v>0</v>
      </c>
      <c r="E48" s="51">
        <v>0</v>
      </c>
      <c r="F48" s="51">
        <v>0</v>
      </c>
      <c r="G48" s="12">
        <f t="shared" si="1"/>
        <v>0</v>
      </c>
    </row>
    <row r="49" spans="1:7" s="4" customFormat="1" ht="12.75">
      <c r="A49" s="49" t="str">
        <f>CONCATENATE(31," ",$B$6," ",$B$7)</f>
        <v>31 choisir! choisir!</v>
      </c>
      <c r="B49" s="52">
        <v>0</v>
      </c>
      <c r="C49" s="52">
        <v>0</v>
      </c>
      <c r="D49" s="52">
        <v>0</v>
      </c>
      <c r="E49" s="52">
        <v>0</v>
      </c>
      <c r="F49" s="52">
        <v>0</v>
      </c>
      <c r="G49" s="13">
        <f t="shared" si="1"/>
        <v>0</v>
      </c>
    </row>
    <row r="50" s="4" customFormat="1" ht="12.75"/>
    <row r="51" spans="1:7" s="4" customFormat="1" ht="39" customHeight="1">
      <c r="A51" s="105" t="s">
        <v>30</v>
      </c>
      <c r="B51" s="106"/>
      <c r="C51" s="106"/>
      <c r="D51" s="106"/>
      <c r="E51" s="106"/>
      <c r="F51" s="106"/>
      <c r="G51" s="110"/>
    </row>
    <row r="52" s="4" customFormat="1" ht="12.75"/>
    <row r="53" spans="1:7" s="4" customFormat="1" ht="51" customHeight="1">
      <c r="A53" s="97" t="s">
        <v>32</v>
      </c>
      <c r="B53" s="98"/>
      <c r="E53" s="97" t="s">
        <v>33</v>
      </c>
      <c r="F53" s="109"/>
      <c r="G53" s="98"/>
    </row>
    <row r="54" spans="1:7" ht="12.75">
      <c r="A54" s="4"/>
      <c r="B54" s="4"/>
      <c r="C54" s="2"/>
      <c r="E54" s="4"/>
      <c r="F54" s="4"/>
      <c r="G54" s="4"/>
    </row>
    <row r="55" spans="1:7" ht="12.75">
      <c r="A55" s="4"/>
      <c r="B55" s="4"/>
      <c r="C55" s="2"/>
      <c r="E55" s="4"/>
      <c r="F55" s="4"/>
      <c r="G55" s="4"/>
    </row>
    <row r="56" spans="1:7" ht="12.75">
      <c r="A56" s="4"/>
      <c r="B56" s="4"/>
      <c r="C56" s="2"/>
      <c r="E56" s="4"/>
      <c r="F56" s="4"/>
      <c r="G56" s="4"/>
    </row>
    <row r="57" spans="5:7" ht="12.75">
      <c r="E57" s="5"/>
      <c r="F57" s="5"/>
      <c r="G57" s="5"/>
    </row>
  </sheetData>
  <sheetProtection password="C66B" sheet="1" objects="1" scenarios="1"/>
  <mergeCells count="4">
    <mergeCell ref="E53:G53"/>
    <mergeCell ref="A53:B53"/>
    <mergeCell ref="A1:G1"/>
    <mergeCell ref="A51:G51"/>
  </mergeCells>
  <conditionalFormatting sqref="B19:F49">
    <cfRule type="cellIs" priority="1" dxfId="1" operator="greaterThan" stopIfTrue="1">
      <formula>0.499305555555556</formula>
    </cfRule>
  </conditionalFormatting>
  <conditionalFormatting sqref="B8">
    <cfRule type="cellIs" priority="2" dxfId="0" operator="equal" stopIfTrue="1">
      <formula>"kies!!!"</formula>
    </cfRule>
  </conditionalFormatting>
  <conditionalFormatting sqref="B6:B7">
    <cfRule type="cellIs" priority="3" dxfId="0" operator="equal" stopIfTrue="1">
      <formula>"choisir!"</formula>
    </cfRule>
  </conditionalFormatting>
  <dataValidations count="2">
    <dataValidation type="list" allowBlank="1" showInputMessage="1" showErrorMessage="1" sqref="B6">
      <formula1>$Z$1:$Z$13</formula1>
    </dataValidation>
    <dataValidation type="list" allowBlank="1" showInputMessage="1" showErrorMessage="1" sqref="B7:B8">
      <formula1>$AA$1:$AA$13</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5"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A57"/>
  <sheetViews>
    <sheetView zoomScalePageLayoutView="0" workbookViewId="0" topLeftCell="A1">
      <selection activeCell="B6" sqref="B6:B7"/>
    </sheetView>
  </sheetViews>
  <sheetFormatPr defaultColWidth="10.7109375" defaultRowHeight="12.75"/>
  <cols>
    <col min="1" max="1" width="20.7109375" style="1" customWidth="1"/>
    <col min="2" max="25" width="10.7109375" style="1" customWidth="1"/>
    <col min="26" max="27" width="10.7109375" style="1" hidden="1" customWidth="1"/>
    <col min="28" max="16384" width="10.7109375" style="1" customWidth="1"/>
  </cols>
  <sheetData>
    <row r="1" spans="1:27" s="4" customFormat="1" ht="30" customHeight="1">
      <c r="A1" s="99" t="s">
        <v>23</v>
      </c>
      <c r="B1" s="100"/>
      <c r="C1" s="100"/>
      <c r="D1" s="100"/>
      <c r="E1" s="100"/>
      <c r="F1" s="100"/>
      <c r="G1" s="104"/>
      <c r="H1" s="3"/>
      <c r="I1" s="3"/>
      <c r="Z1" s="4" t="s">
        <v>36</v>
      </c>
      <c r="AA1" s="4" t="s">
        <v>36</v>
      </c>
    </row>
    <row r="2" spans="26:27" s="4" customFormat="1" ht="12.75">
      <c r="Z2" s="4" t="s">
        <v>37</v>
      </c>
      <c r="AA2" s="4">
        <v>2012</v>
      </c>
    </row>
    <row r="3" spans="1:27" s="4" customFormat="1" ht="12.75">
      <c r="A3" s="17" t="s">
        <v>14</v>
      </c>
      <c r="B3" s="32" t="str">
        <f>Mois01!B3</f>
        <v>à remplir</v>
      </c>
      <c r="Z3" s="4" t="s">
        <v>38</v>
      </c>
      <c r="AA3" s="4">
        <v>2013</v>
      </c>
    </row>
    <row r="4" spans="1:27" s="4" customFormat="1" ht="12.75">
      <c r="A4" s="17" t="s">
        <v>15</v>
      </c>
      <c r="B4" s="32" t="str">
        <f>Mois01!B4</f>
        <v>à remplir</v>
      </c>
      <c r="Z4" s="4" t="s">
        <v>39</v>
      </c>
      <c r="AA4" s="4">
        <v>2014</v>
      </c>
    </row>
    <row r="5" spans="26:27" s="4" customFormat="1" ht="12.75">
      <c r="Z5" s="4" t="s">
        <v>40</v>
      </c>
      <c r="AA5" s="4">
        <v>2015</v>
      </c>
    </row>
    <row r="6" spans="1:27" s="4" customFormat="1" ht="12.75">
      <c r="A6" s="17" t="s">
        <v>34</v>
      </c>
      <c r="B6" s="8" t="s">
        <v>36</v>
      </c>
      <c r="C6" s="7"/>
      <c r="Z6" s="4" t="s">
        <v>41</v>
      </c>
      <c r="AA6" s="4">
        <v>2016</v>
      </c>
    </row>
    <row r="7" spans="1:27" s="4" customFormat="1" ht="12.75">
      <c r="A7" s="17" t="s">
        <v>35</v>
      </c>
      <c r="B7" s="68" t="s">
        <v>36</v>
      </c>
      <c r="F7" s="9"/>
      <c r="G7" s="6"/>
      <c r="H7" s="9"/>
      <c r="Z7" s="4" t="s">
        <v>42</v>
      </c>
      <c r="AA7" s="4">
        <v>2017</v>
      </c>
    </row>
    <row r="8" spans="1:27" s="4" customFormat="1" ht="12.75">
      <c r="A8" s="17"/>
      <c r="B8" s="8"/>
      <c r="F8" s="9"/>
      <c r="G8" s="6" t="s">
        <v>21</v>
      </c>
      <c r="H8" s="9"/>
      <c r="Z8" s="4" t="s">
        <v>43</v>
      </c>
      <c r="AA8" s="4">
        <v>2018</v>
      </c>
    </row>
    <row r="9" spans="1:27" s="4" customFormat="1" ht="12.75">
      <c r="A9" s="17" t="s">
        <v>16</v>
      </c>
      <c r="B9" s="32" t="str">
        <f>Mois01!B9</f>
        <v>à remplir</v>
      </c>
      <c r="Z9" s="4" t="s">
        <v>44</v>
      </c>
      <c r="AA9" s="4">
        <v>2019</v>
      </c>
    </row>
    <row r="10" spans="1:27" s="4" customFormat="1" ht="12.75">
      <c r="A10" s="17" t="s">
        <v>17</v>
      </c>
      <c r="B10" s="32" t="str">
        <f>Mois01!B10</f>
        <v>à remplir</v>
      </c>
      <c r="Z10" s="4" t="s">
        <v>45</v>
      </c>
      <c r="AA10" s="4">
        <v>2020</v>
      </c>
    </row>
    <row r="11" spans="1:27" s="4" customFormat="1" ht="12.75">
      <c r="A11" s="17" t="s">
        <v>18</v>
      </c>
      <c r="B11" s="32" t="str">
        <f>Mois01!B11</f>
        <v>à remplir</v>
      </c>
      <c r="Z11" s="4" t="s">
        <v>46</v>
      </c>
      <c r="AA11" s="4">
        <v>2021</v>
      </c>
    </row>
    <row r="12" spans="1:27" s="4" customFormat="1" ht="12.75">
      <c r="A12" s="17" t="s">
        <v>19</v>
      </c>
      <c r="B12" s="32" t="str">
        <f>Mois01!B12</f>
        <v>à remplir</v>
      </c>
      <c r="Z12" s="4" t="s">
        <v>47</v>
      </c>
      <c r="AA12" s="4">
        <v>2022</v>
      </c>
    </row>
    <row r="13" spans="1:27" s="4" customFormat="1" ht="12.75">
      <c r="A13" s="17" t="s">
        <v>20</v>
      </c>
      <c r="B13" s="32" t="str">
        <f>Mois01!B13</f>
        <v>à remplir</v>
      </c>
      <c r="Z13" s="4" t="s">
        <v>48</v>
      </c>
      <c r="AA13" s="4">
        <v>2023</v>
      </c>
    </row>
    <row r="14" spans="1:2" s="4" customFormat="1" ht="12.75">
      <c r="A14" s="17" t="s">
        <v>22</v>
      </c>
      <c r="B14" s="32" t="str">
        <f>Mois01!B14</f>
        <v>à remplir</v>
      </c>
    </row>
    <row r="15" s="4" customFormat="1" ht="12.75"/>
    <row r="16" spans="1:3" s="4" customFormat="1" ht="12.75">
      <c r="A16" s="14" t="str">
        <f>Mois01!A16</f>
        <v>% nombre d'heures</v>
      </c>
      <c r="B16" s="15">
        <f>IF(ISERROR(B17/($B$17+$C$17)),0,(B17/($B$17+$C$17)))</f>
        <v>0</v>
      </c>
      <c r="C16" s="15">
        <f>IF(ISERROR(C17/($B$17+$C$17)),0,(C17/($B$17+$C$17)))</f>
        <v>0</v>
      </c>
    </row>
    <row r="17" spans="1:7" s="4" customFormat="1" ht="12.75">
      <c r="A17" s="14" t="str">
        <f>Mois01!A17</f>
        <v>Totaux heures</v>
      </c>
      <c r="B17" s="16">
        <f aca="true" t="shared" si="0" ref="B17:G17">SUM(B19:B49)</f>
        <v>0</v>
      </c>
      <c r="C17" s="16">
        <f t="shared" si="0"/>
        <v>0</v>
      </c>
      <c r="D17" s="16">
        <f t="shared" si="0"/>
        <v>0</v>
      </c>
      <c r="E17" s="16">
        <f t="shared" si="0"/>
        <v>0</v>
      </c>
      <c r="F17" s="16">
        <f t="shared" si="0"/>
        <v>0</v>
      </c>
      <c r="G17" s="16">
        <f t="shared" si="0"/>
        <v>0</v>
      </c>
    </row>
    <row r="18" spans="1:7" s="4" customFormat="1" ht="25.5">
      <c r="A18" s="10" t="s">
        <v>50</v>
      </c>
      <c r="B18" s="20" t="s">
        <v>26</v>
      </c>
      <c r="C18" s="20" t="s">
        <v>27</v>
      </c>
      <c r="D18" s="20" t="s">
        <v>28</v>
      </c>
      <c r="E18" s="20" t="s">
        <v>51</v>
      </c>
      <c r="F18" s="20" t="s">
        <v>29</v>
      </c>
      <c r="G18" s="10" t="s">
        <v>52</v>
      </c>
    </row>
    <row r="19" spans="1:7" s="4" customFormat="1" ht="12.75">
      <c r="A19" s="46" t="str">
        <f>CONCATENATE(1," ",$B$6," ",$B$7)</f>
        <v>1 choisir! choisir!</v>
      </c>
      <c r="B19" s="50">
        <v>0</v>
      </c>
      <c r="C19" s="50">
        <v>0</v>
      </c>
      <c r="D19" s="50">
        <v>0</v>
      </c>
      <c r="E19" s="50">
        <v>0</v>
      </c>
      <c r="F19" s="50">
        <v>0</v>
      </c>
      <c r="G19" s="11">
        <f aca="true" t="shared" si="1" ref="G19:G49">SUM(B19:F19)</f>
        <v>0</v>
      </c>
    </row>
    <row r="20" spans="1:7" s="4" customFormat="1" ht="12.75">
      <c r="A20" s="47" t="str">
        <f>CONCATENATE(2," ",$B$6," ",$B$7)</f>
        <v>2 choisir! choisir!</v>
      </c>
      <c r="B20" s="51">
        <v>0</v>
      </c>
      <c r="C20" s="51">
        <v>0</v>
      </c>
      <c r="D20" s="51">
        <v>0</v>
      </c>
      <c r="E20" s="51">
        <v>0</v>
      </c>
      <c r="F20" s="51">
        <v>0</v>
      </c>
      <c r="G20" s="12">
        <f t="shared" si="1"/>
        <v>0</v>
      </c>
    </row>
    <row r="21" spans="1:7" s="4" customFormat="1" ht="12.75">
      <c r="A21" s="47" t="str">
        <f>CONCATENATE(3," ",$B$6," ",$B$7)</f>
        <v>3 choisir! choisir!</v>
      </c>
      <c r="B21" s="51">
        <v>0</v>
      </c>
      <c r="C21" s="51">
        <v>0</v>
      </c>
      <c r="D21" s="51">
        <v>0</v>
      </c>
      <c r="E21" s="51">
        <v>0</v>
      </c>
      <c r="F21" s="51">
        <v>0</v>
      </c>
      <c r="G21" s="12">
        <f t="shared" si="1"/>
        <v>0</v>
      </c>
    </row>
    <row r="22" spans="1:7" s="4" customFormat="1" ht="12.75">
      <c r="A22" s="47" t="str">
        <f>CONCATENATE(4," ",$B$6," ",$B$7)</f>
        <v>4 choisir! choisir!</v>
      </c>
      <c r="B22" s="51">
        <v>0</v>
      </c>
      <c r="C22" s="51">
        <v>0</v>
      </c>
      <c r="D22" s="51">
        <v>0</v>
      </c>
      <c r="E22" s="51">
        <v>0</v>
      </c>
      <c r="F22" s="51">
        <v>0</v>
      </c>
      <c r="G22" s="12">
        <f t="shared" si="1"/>
        <v>0</v>
      </c>
    </row>
    <row r="23" spans="1:7" s="4" customFormat="1" ht="12.75">
      <c r="A23" s="47" t="str">
        <f>CONCATENATE(5," ",$B$6," ",$B$7)</f>
        <v>5 choisir! choisir!</v>
      </c>
      <c r="B23" s="51">
        <v>0</v>
      </c>
      <c r="C23" s="51">
        <v>0</v>
      </c>
      <c r="D23" s="51">
        <v>0</v>
      </c>
      <c r="E23" s="51">
        <v>0</v>
      </c>
      <c r="F23" s="51">
        <v>0</v>
      </c>
      <c r="G23" s="12">
        <f t="shared" si="1"/>
        <v>0</v>
      </c>
    </row>
    <row r="24" spans="1:7" s="4" customFormat="1" ht="12.75">
      <c r="A24" s="47" t="str">
        <f>CONCATENATE(6," ",$B$6," ",$B$7)</f>
        <v>6 choisir! choisir!</v>
      </c>
      <c r="B24" s="51">
        <v>0</v>
      </c>
      <c r="C24" s="51">
        <v>0</v>
      </c>
      <c r="D24" s="51">
        <v>0</v>
      </c>
      <c r="E24" s="51">
        <v>0</v>
      </c>
      <c r="F24" s="51">
        <v>0</v>
      </c>
      <c r="G24" s="12">
        <f t="shared" si="1"/>
        <v>0</v>
      </c>
    </row>
    <row r="25" spans="1:7" s="4" customFormat="1" ht="12.75">
      <c r="A25" s="47" t="str">
        <f>CONCATENATE(7," ",$B$6," ",$B$7)</f>
        <v>7 choisir! choisir!</v>
      </c>
      <c r="B25" s="51">
        <v>0</v>
      </c>
      <c r="C25" s="51">
        <v>0</v>
      </c>
      <c r="D25" s="51">
        <v>0</v>
      </c>
      <c r="E25" s="51">
        <v>0</v>
      </c>
      <c r="F25" s="51">
        <v>0</v>
      </c>
      <c r="G25" s="12">
        <f t="shared" si="1"/>
        <v>0</v>
      </c>
    </row>
    <row r="26" spans="1:7" s="4" customFormat="1" ht="12.75">
      <c r="A26" s="47" t="str">
        <f>CONCATENATE(8," ",$B$6," ",$B$7)</f>
        <v>8 choisir! choisir!</v>
      </c>
      <c r="B26" s="51">
        <v>0</v>
      </c>
      <c r="C26" s="51">
        <v>0</v>
      </c>
      <c r="D26" s="51">
        <v>0</v>
      </c>
      <c r="E26" s="51">
        <v>0</v>
      </c>
      <c r="F26" s="51">
        <v>0</v>
      </c>
      <c r="G26" s="12">
        <f t="shared" si="1"/>
        <v>0</v>
      </c>
    </row>
    <row r="27" spans="1:7" s="4" customFormat="1" ht="12.75">
      <c r="A27" s="47" t="str">
        <f>CONCATENATE(9," ",$B$6," ",$B$7)</f>
        <v>9 choisir! choisir!</v>
      </c>
      <c r="B27" s="51">
        <v>0</v>
      </c>
      <c r="C27" s="51">
        <v>0</v>
      </c>
      <c r="D27" s="51">
        <v>0</v>
      </c>
      <c r="E27" s="51">
        <v>0</v>
      </c>
      <c r="F27" s="51">
        <v>0</v>
      </c>
      <c r="G27" s="12">
        <f t="shared" si="1"/>
        <v>0</v>
      </c>
    </row>
    <row r="28" spans="1:7" s="4" customFormat="1" ht="12.75">
      <c r="A28" s="48" t="str">
        <f>CONCATENATE(10," ",$B$6," ",$B$7)</f>
        <v>10 choisir! choisir!</v>
      </c>
      <c r="B28" s="51">
        <v>0</v>
      </c>
      <c r="C28" s="51">
        <v>0</v>
      </c>
      <c r="D28" s="51">
        <v>0</v>
      </c>
      <c r="E28" s="51">
        <v>0</v>
      </c>
      <c r="F28" s="51">
        <v>0</v>
      </c>
      <c r="G28" s="12">
        <f t="shared" si="1"/>
        <v>0</v>
      </c>
    </row>
    <row r="29" spans="1:7" s="4" customFormat="1" ht="12.75">
      <c r="A29" s="48" t="str">
        <f>CONCATENATE(11," ",$B$6," ",$B$7)</f>
        <v>11 choisir! choisir!</v>
      </c>
      <c r="B29" s="51">
        <v>0</v>
      </c>
      <c r="C29" s="51">
        <v>0</v>
      </c>
      <c r="D29" s="51">
        <v>0</v>
      </c>
      <c r="E29" s="51">
        <v>0</v>
      </c>
      <c r="F29" s="51">
        <v>0</v>
      </c>
      <c r="G29" s="12">
        <f t="shared" si="1"/>
        <v>0</v>
      </c>
    </row>
    <row r="30" spans="1:7" s="4" customFormat="1" ht="12.75">
      <c r="A30" s="48" t="str">
        <f>CONCATENATE(12," ",$B$6," ",$B$7)</f>
        <v>12 choisir! choisir!</v>
      </c>
      <c r="B30" s="51">
        <v>0</v>
      </c>
      <c r="C30" s="51">
        <v>0</v>
      </c>
      <c r="D30" s="51">
        <v>0</v>
      </c>
      <c r="E30" s="51">
        <v>0</v>
      </c>
      <c r="F30" s="51">
        <v>0</v>
      </c>
      <c r="G30" s="12">
        <f t="shared" si="1"/>
        <v>0</v>
      </c>
    </row>
    <row r="31" spans="1:7" s="4" customFormat="1" ht="12.75">
      <c r="A31" s="48" t="str">
        <f>CONCATENATE(13," ",$B$6," ",$B$7)</f>
        <v>13 choisir! choisir!</v>
      </c>
      <c r="B31" s="51">
        <v>0</v>
      </c>
      <c r="C31" s="51">
        <v>0</v>
      </c>
      <c r="D31" s="51">
        <v>0</v>
      </c>
      <c r="E31" s="51">
        <v>0</v>
      </c>
      <c r="F31" s="51">
        <v>0</v>
      </c>
      <c r="G31" s="12">
        <f t="shared" si="1"/>
        <v>0</v>
      </c>
    </row>
    <row r="32" spans="1:7" s="4" customFormat="1" ht="12.75">
      <c r="A32" s="48" t="str">
        <f>CONCATENATE(14," ",$B$6," ",$B$7)</f>
        <v>14 choisir! choisir!</v>
      </c>
      <c r="B32" s="51">
        <v>0</v>
      </c>
      <c r="C32" s="51">
        <v>0</v>
      </c>
      <c r="D32" s="51">
        <v>0</v>
      </c>
      <c r="E32" s="51">
        <v>0</v>
      </c>
      <c r="F32" s="51">
        <v>0</v>
      </c>
      <c r="G32" s="12">
        <f t="shared" si="1"/>
        <v>0</v>
      </c>
    </row>
    <row r="33" spans="1:7" s="4" customFormat="1" ht="12.75">
      <c r="A33" s="48" t="str">
        <f>CONCATENATE(15," ",$B$6," ",$B$7)</f>
        <v>15 choisir! choisir!</v>
      </c>
      <c r="B33" s="51">
        <v>0</v>
      </c>
      <c r="C33" s="51">
        <v>0</v>
      </c>
      <c r="D33" s="51">
        <v>0</v>
      </c>
      <c r="E33" s="51">
        <v>0</v>
      </c>
      <c r="F33" s="51">
        <v>0</v>
      </c>
      <c r="G33" s="12">
        <f t="shared" si="1"/>
        <v>0</v>
      </c>
    </row>
    <row r="34" spans="1:7" s="4" customFormat="1" ht="12.75">
      <c r="A34" s="48" t="str">
        <f>CONCATENATE(16," ",$B$6," ",$B$7)</f>
        <v>16 choisir! choisir!</v>
      </c>
      <c r="B34" s="51">
        <v>0</v>
      </c>
      <c r="C34" s="51">
        <v>0</v>
      </c>
      <c r="D34" s="51">
        <v>0</v>
      </c>
      <c r="E34" s="51">
        <v>0</v>
      </c>
      <c r="F34" s="51">
        <v>0</v>
      </c>
      <c r="G34" s="12">
        <f t="shared" si="1"/>
        <v>0</v>
      </c>
    </row>
    <row r="35" spans="1:7" s="4" customFormat="1" ht="12.75">
      <c r="A35" s="48" t="str">
        <f>CONCATENATE(17," ",$B$6," ",$B$7)</f>
        <v>17 choisir! choisir!</v>
      </c>
      <c r="B35" s="51">
        <v>0</v>
      </c>
      <c r="C35" s="51">
        <v>0</v>
      </c>
      <c r="D35" s="51">
        <v>0</v>
      </c>
      <c r="E35" s="51">
        <v>0</v>
      </c>
      <c r="F35" s="51">
        <v>0</v>
      </c>
      <c r="G35" s="12">
        <f t="shared" si="1"/>
        <v>0</v>
      </c>
    </row>
    <row r="36" spans="1:7" s="4" customFormat="1" ht="12.75">
      <c r="A36" s="48" t="str">
        <f>CONCATENATE(18," ",$B$6," ",$B$7)</f>
        <v>18 choisir! choisir!</v>
      </c>
      <c r="B36" s="51">
        <v>0</v>
      </c>
      <c r="C36" s="51">
        <v>0</v>
      </c>
      <c r="D36" s="51">
        <v>0</v>
      </c>
      <c r="E36" s="51">
        <v>0</v>
      </c>
      <c r="F36" s="51">
        <v>0</v>
      </c>
      <c r="G36" s="12">
        <f t="shared" si="1"/>
        <v>0</v>
      </c>
    </row>
    <row r="37" spans="1:7" s="4" customFormat="1" ht="12.75">
      <c r="A37" s="48" t="str">
        <f>CONCATENATE(19," ",$B$6," ",$B$7)</f>
        <v>19 choisir! choisir!</v>
      </c>
      <c r="B37" s="51">
        <v>0</v>
      </c>
      <c r="C37" s="51">
        <v>0</v>
      </c>
      <c r="D37" s="51">
        <v>0</v>
      </c>
      <c r="E37" s="51">
        <v>0</v>
      </c>
      <c r="F37" s="51">
        <v>0</v>
      </c>
      <c r="G37" s="12">
        <f t="shared" si="1"/>
        <v>0</v>
      </c>
    </row>
    <row r="38" spans="1:7" s="4" customFormat="1" ht="12.75">
      <c r="A38" s="48" t="str">
        <f>CONCATENATE(20," ",$B$6," ",$B$7)</f>
        <v>20 choisir! choisir!</v>
      </c>
      <c r="B38" s="51">
        <v>0</v>
      </c>
      <c r="C38" s="51">
        <v>0</v>
      </c>
      <c r="D38" s="51">
        <v>0</v>
      </c>
      <c r="E38" s="51">
        <v>0</v>
      </c>
      <c r="F38" s="51">
        <v>0</v>
      </c>
      <c r="G38" s="12">
        <f t="shared" si="1"/>
        <v>0</v>
      </c>
    </row>
    <row r="39" spans="1:7" s="4" customFormat="1" ht="12.75">
      <c r="A39" s="48" t="str">
        <f>CONCATENATE(21," ",$B$6," ",$B$7)</f>
        <v>21 choisir! choisir!</v>
      </c>
      <c r="B39" s="51">
        <v>0</v>
      </c>
      <c r="C39" s="51">
        <v>0</v>
      </c>
      <c r="D39" s="51">
        <v>0</v>
      </c>
      <c r="E39" s="51">
        <v>0</v>
      </c>
      <c r="F39" s="51">
        <v>0</v>
      </c>
      <c r="G39" s="12">
        <f t="shared" si="1"/>
        <v>0</v>
      </c>
    </row>
    <row r="40" spans="1:7" s="4" customFormat="1" ht="12.75">
      <c r="A40" s="48" t="str">
        <f>CONCATENATE(22," ",$B$6," ",$B$7)</f>
        <v>22 choisir! choisir!</v>
      </c>
      <c r="B40" s="51">
        <v>0</v>
      </c>
      <c r="C40" s="51">
        <v>0</v>
      </c>
      <c r="D40" s="51">
        <v>0</v>
      </c>
      <c r="E40" s="51">
        <v>0</v>
      </c>
      <c r="F40" s="51">
        <v>0</v>
      </c>
      <c r="G40" s="12">
        <f t="shared" si="1"/>
        <v>0</v>
      </c>
    </row>
    <row r="41" spans="1:7" s="4" customFormat="1" ht="12.75">
      <c r="A41" s="48" t="str">
        <f>CONCATENATE(23," ",$B$6," ",$B$7)</f>
        <v>23 choisir! choisir!</v>
      </c>
      <c r="B41" s="51">
        <v>0</v>
      </c>
      <c r="C41" s="51">
        <v>0</v>
      </c>
      <c r="D41" s="51">
        <v>0</v>
      </c>
      <c r="E41" s="51">
        <v>0</v>
      </c>
      <c r="F41" s="51">
        <v>0</v>
      </c>
      <c r="G41" s="12">
        <f t="shared" si="1"/>
        <v>0</v>
      </c>
    </row>
    <row r="42" spans="1:7" s="4" customFormat="1" ht="12.75">
      <c r="A42" s="48" t="str">
        <f>CONCATENATE(24," ",$B$6," ",$B$7)</f>
        <v>24 choisir! choisir!</v>
      </c>
      <c r="B42" s="51">
        <v>0</v>
      </c>
      <c r="C42" s="51">
        <v>0</v>
      </c>
      <c r="D42" s="51">
        <v>0</v>
      </c>
      <c r="E42" s="51">
        <v>0</v>
      </c>
      <c r="F42" s="51">
        <v>0</v>
      </c>
      <c r="G42" s="12">
        <f t="shared" si="1"/>
        <v>0</v>
      </c>
    </row>
    <row r="43" spans="1:7" s="4" customFormat="1" ht="12.75">
      <c r="A43" s="48" t="str">
        <f>CONCATENATE(25," ",$B$6," ",$B$7)</f>
        <v>25 choisir! choisir!</v>
      </c>
      <c r="B43" s="51">
        <v>0</v>
      </c>
      <c r="C43" s="51">
        <v>0</v>
      </c>
      <c r="D43" s="51">
        <v>0</v>
      </c>
      <c r="E43" s="51">
        <v>0</v>
      </c>
      <c r="F43" s="51">
        <v>0</v>
      </c>
      <c r="G43" s="12">
        <f t="shared" si="1"/>
        <v>0</v>
      </c>
    </row>
    <row r="44" spans="1:7" s="4" customFormat="1" ht="12.75">
      <c r="A44" s="48" t="str">
        <f>CONCATENATE(26," ",$B$6," ",$B$7)</f>
        <v>26 choisir! choisir!</v>
      </c>
      <c r="B44" s="51">
        <v>0</v>
      </c>
      <c r="C44" s="51">
        <v>0</v>
      </c>
      <c r="D44" s="51">
        <v>0</v>
      </c>
      <c r="E44" s="51">
        <v>0</v>
      </c>
      <c r="F44" s="51">
        <v>0</v>
      </c>
      <c r="G44" s="12">
        <f t="shared" si="1"/>
        <v>0</v>
      </c>
    </row>
    <row r="45" spans="1:7" s="4" customFormat="1" ht="12.75">
      <c r="A45" s="48" t="str">
        <f>CONCATENATE(27," ",$B$6," ",$B$7)</f>
        <v>27 choisir! choisir!</v>
      </c>
      <c r="B45" s="51">
        <v>0</v>
      </c>
      <c r="C45" s="51">
        <v>0</v>
      </c>
      <c r="D45" s="51">
        <v>0</v>
      </c>
      <c r="E45" s="51">
        <v>0</v>
      </c>
      <c r="F45" s="51">
        <v>0</v>
      </c>
      <c r="G45" s="12">
        <f t="shared" si="1"/>
        <v>0</v>
      </c>
    </row>
    <row r="46" spans="1:7" s="4" customFormat="1" ht="12.75">
      <c r="A46" s="48" t="str">
        <f>CONCATENATE(28," ",$B$6," ",$B$7)</f>
        <v>28 choisir! choisir!</v>
      </c>
      <c r="B46" s="51">
        <v>0</v>
      </c>
      <c r="C46" s="51">
        <v>0</v>
      </c>
      <c r="D46" s="51">
        <v>0</v>
      </c>
      <c r="E46" s="51">
        <v>0</v>
      </c>
      <c r="F46" s="51">
        <v>0</v>
      </c>
      <c r="G46" s="12">
        <f t="shared" si="1"/>
        <v>0</v>
      </c>
    </row>
    <row r="47" spans="1:7" s="4" customFormat="1" ht="12.75">
      <c r="A47" s="48" t="str">
        <f>CONCATENATE(29," ",$B$6," ",$B$7)</f>
        <v>29 choisir! choisir!</v>
      </c>
      <c r="B47" s="51">
        <v>0</v>
      </c>
      <c r="C47" s="51">
        <v>0</v>
      </c>
      <c r="D47" s="51">
        <v>0</v>
      </c>
      <c r="E47" s="51">
        <v>0</v>
      </c>
      <c r="F47" s="51">
        <v>0</v>
      </c>
      <c r="G47" s="12">
        <f t="shared" si="1"/>
        <v>0</v>
      </c>
    </row>
    <row r="48" spans="1:7" s="4" customFormat="1" ht="12.75">
      <c r="A48" s="48" t="str">
        <f>CONCATENATE(30," ",$B$6," ",$B$7)</f>
        <v>30 choisir! choisir!</v>
      </c>
      <c r="B48" s="51">
        <v>0</v>
      </c>
      <c r="C48" s="51">
        <v>0</v>
      </c>
      <c r="D48" s="51">
        <v>0</v>
      </c>
      <c r="E48" s="51">
        <v>0</v>
      </c>
      <c r="F48" s="51">
        <v>0</v>
      </c>
      <c r="G48" s="12">
        <f t="shared" si="1"/>
        <v>0</v>
      </c>
    </row>
    <row r="49" spans="1:7" s="4" customFormat="1" ht="12.75">
      <c r="A49" s="49" t="str">
        <f>CONCATENATE(31," ",$B$6," ",$B$7)</f>
        <v>31 choisir! choisir!</v>
      </c>
      <c r="B49" s="52">
        <v>0</v>
      </c>
      <c r="C49" s="52">
        <v>0</v>
      </c>
      <c r="D49" s="52">
        <v>0</v>
      </c>
      <c r="E49" s="52">
        <v>0</v>
      </c>
      <c r="F49" s="52">
        <v>0</v>
      </c>
      <c r="G49" s="13">
        <f t="shared" si="1"/>
        <v>0</v>
      </c>
    </row>
    <row r="50" s="4" customFormat="1" ht="12.75"/>
    <row r="51" spans="1:7" s="4" customFormat="1" ht="39" customHeight="1">
      <c r="A51" s="105" t="s">
        <v>30</v>
      </c>
      <c r="B51" s="106"/>
      <c r="C51" s="106"/>
      <c r="D51" s="106"/>
      <c r="E51" s="106"/>
      <c r="F51" s="106"/>
      <c r="G51" s="110"/>
    </row>
    <row r="52" s="4" customFormat="1" ht="12.75"/>
    <row r="53" spans="1:7" s="4" customFormat="1" ht="51" customHeight="1">
      <c r="A53" s="97" t="s">
        <v>32</v>
      </c>
      <c r="B53" s="98"/>
      <c r="E53" s="97" t="s">
        <v>33</v>
      </c>
      <c r="F53" s="109"/>
      <c r="G53" s="98"/>
    </row>
    <row r="54" spans="1:7" ht="12.75">
      <c r="A54" s="4"/>
      <c r="B54" s="4"/>
      <c r="C54" s="2"/>
      <c r="E54" s="4"/>
      <c r="F54" s="4"/>
      <c r="G54" s="4"/>
    </row>
    <row r="55" spans="1:7" ht="12.75">
      <c r="A55" s="4"/>
      <c r="B55" s="4"/>
      <c r="C55" s="2"/>
      <c r="E55" s="4"/>
      <c r="F55" s="4"/>
      <c r="G55" s="4"/>
    </row>
    <row r="56" spans="1:7" ht="12.75">
      <c r="A56" s="4"/>
      <c r="B56" s="4"/>
      <c r="C56" s="2"/>
      <c r="E56" s="4"/>
      <c r="F56" s="4"/>
      <c r="G56" s="4"/>
    </row>
    <row r="57" spans="5:7" ht="12.75">
      <c r="E57" s="5"/>
      <c r="F57" s="5"/>
      <c r="G57" s="5"/>
    </row>
  </sheetData>
  <sheetProtection password="C66B" sheet="1" objects="1" scenarios="1"/>
  <mergeCells count="4">
    <mergeCell ref="E53:G53"/>
    <mergeCell ref="A53:B53"/>
    <mergeCell ref="A1:G1"/>
    <mergeCell ref="A51:G51"/>
  </mergeCells>
  <conditionalFormatting sqref="B19:F49">
    <cfRule type="cellIs" priority="1" dxfId="1" operator="greaterThan" stopIfTrue="1">
      <formula>0.499305555555556</formula>
    </cfRule>
  </conditionalFormatting>
  <conditionalFormatting sqref="B8">
    <cfRule type="cellIs" priority="2" dxfId="0" operator="equal" stopIfTrue="1">
      <formula>"kies!!!"</formula>
    </cfRule>
  </conditionalFormatting>
  <conditionalFormatting sqref="B6:B7">
    <cfRule type="cellIs" priority="3" dxfId="0" operator="equal" stopIfTrue="1">
      <formula>"choisir!"</formula>
    </cfRule>
  </conditionalFormatting>
  <dataValidations count="2">
    <dataValidation type="list" allowBlank="1" showInputMessage="1" showErrorMessage="1" sqref="B6">
      <formula1>$Z$1:$Z$13</formula1>
    </dataValidation>
    <dataValidation type="list" allowBlank="1" showInputMessage="1" showErrorMessage="1" sqref="B7:B8">
      <formula1>$AA$1:$AA$13</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5"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A57"/>
  <sheetViews>
    <sheetView zoomScalePageLayoutView="0" workbookViewId="0" topLeftCell="A1">
      <selection activeCell="B6" sqref="B6:B7"/>
    </sheetView>
  </sheetViews>
  <sheetFormatPr defaultColWidth="10.7109375" defaultRowHeight="12.75"/>
  <cols>
    <col min="1" max="1" width="20.7109375" style="1" customWidth="1"/>
    <col min="2" max="25" width="10.7109375" style="1" customWidth="1"/>
    <col min="26" max="27" width="10.7109375" style="1" hidden="1" customWidth="1"/>
    <col min="28" max="16384" width="10.7109375" style="1" customWidth="1"/>
  </cols>
  <sheetData>
    <row r="1" spans="1:27" s="4" customFormat="1" ht="30" customHeight="1">
      <c r="A1" s="99" t="s">
        <v>23</v>
      </c>
      <c r="B1" s="100"/>
      <c r="C1" s="100"/>
      <c r="D1" s="100"/>
      <c r="E1" s="100"/>
      <c r="F1" s="100"/>
      <c r="G1" s="104"/>
      <c r="H1" s="3"/>
      <c r="I1" s="3"/>
      <c r="Z1" s="4" t="s">
        <v>36</v>
      </c>
      <c r="AA1" s="4" t="s">
        <v>36</v>
      </c>
    </row>
    <row r="2" spans="26:27" s="4" customFormat="1" ht="12.75">
      <c r="Z2" s="4" t="s">
        <v>37</v>
      </c>
      <c r="AA2" s="4">
        <v>2012</v>
      </c>
    </row>
    <row r="3" spans="1:27" s="4" customFormat="1" ht="12.75">
      <c r="A3" s="17" t="s">
        <v>14</v>
      </c>
      <c r="B3" s="32" t="str">
        <f>Mois01!B3</f>
        <v>à remplir</v>
      </c>
      <c r="Z3" s="4" t="s">
        <v>38</v>
      </c>
      <c r="AA3" s="4">
        <v>2013</v>
      </c>
    </row>
    <row r="4" spans="1:27" s="4" customFormat="1" ht="12.75">
      <c r="A4" s="17" t="s">
        <v>15</v>
      </c>
      <c r="B4" s="32" t="str">
        <f>Mois01!B4</f>
        <v>à remplir</v>
      </c>
      <c r="Z4" s="4" t="s">
        <v>39</v>
      </c>
      <c r="AA4" s="4">
        <v>2014</v>
      </c>
    </row>
    <row r="5" spans="26:27" s="4" customFormat="1" ht="12.75">
      <c r="Z5" s="4" t="s">
        <v>40</v>
      </c>
      <c r="AA5" s="4">
        <v>2015</v>
      </c>
    </row>
    <row r="6" spans="1:27" s="4" customFormat="1" ht="12.75">
      <c r="A6" s="17" t="s">
        <v>34</v>
      </c>
      <c r="B6" s="8" t="s">
        <v>36</v>
      </c>
      <c r="C6" s="7"/>
      <c r="Z6" s="4" t="s">
        <v>41</v>
      </c>
      <c r="AA6" s="4">
        <v>2016</v>
      </c>
    </row>
    <row r="7" spans="1:27" s="4" customFormat="1" ht="12.75">
      <c r="A7" s="17" t="s">
        <v>35</v>
      </c>
      <c r="B7" s="68" t="s">
        <v>36</v>
      </c>
      <c r="F7" s="9"/>
      <c r="G7" s="6"/>
      <c r="H7" s="9"/>
      <c r="Z7" s="4" t="s">
        <v>42</v>
      </c>
      <c r="AA7" s="4">
        <v>2017</v>
      </c>
    </row>
    <row r="8" spans="1:27" s="4" customFormat="1" ht="12.75">
      <c r="A8" s="17"/>
      <c r="B8" s="8"/>
      <c r="F8" s="9"/>
      <c r="G8" s="6" t="s">
        <v>21</v>
      </c>
      <c r="H8" s="9"/>
      <c r="Z8" s="4" t="s">
        <v>43</v>
      </c>
      <c r="AA8" s="4">
        <v>2018</v>
      </c>
    </row>
    <row r="9" spans="1:27" s="4" customFormat="1" ht="12.75">
      <c r="A9" s="17" t="s">
        <v>16</v>
      </c>
      <c r="B9" s="32" t="str">
        <f>Mois01!B9</f>
        <v>à remplir</v>
      </c>
      <c r="Z9" s="4" t="s">
        <v>44</v>
      </c>
      <c r="AA9" s="4">
        <v>2019</v>
      </c>
    </row>
    <row r="10" spans="1:27" s="4" customFormat="1" ht="12.75">
      <c r="A10" s="17" t="s">
        <v>17</v>
      </c>
      <c r="B10" s="32" t="str">
        <f>Mois01!B10</f>
        <v>à remplir</v>
      </c>
      <c r="Z10" s="4" t="s">
        <v>45</v>
      </c>
      <c r="AA10" s="4">
        <v>2020</v>
      </c>
    </row>
    <row r="11" spans="1:27" s="4" customFormat="1" ht="12.75">
      <c r="A11" s="17" t="s">
        <v>18</v>
      </c>
      <c r="B11" s="32" t="str">
        <f>Mois01!B11</f>
        <v>à remplir</v>
      </c>
      <c r="Z11" s="4" t="s">
        <v>46</v>
      </c>
      <c r="AA11" s="4">
        <v>2021</v>
      </c>
    </row>
    <row r="12" spans="1:27" s="4" customFormat="1" ht="12.75">
      <c r="A12" s="17" t="s">
        <v>19</v>
      </c>
      <c r="B12" s="32" t="str">
        <f>Mois01!B12</f>
        <v>à remplir</v>
      </c>
      <c r="Z12" s="4" t="s">
        <v>47</v>
      </c>
      <c r="AA12" s="4">
        <v>2022</v>
      </c>
    </row>
    <row r="13" spans="1:27" s="4" customFormat="1" ht="12.75">
      <c r="A13" s="17" t="s">
        <v>20</v>
      </c>
      <c r="B13" s="32" t="str">
        <f>Mois01!B13</f>
        <v>à remplir</v>
      </c>
      <c r="Z13" s="4" t="s">
        <v>48</v>
      </c>
      <c r="AA13" s="4">
        <v>2023</v>
      </c>
    </row>
    <row r="14" spans="1:2" s="4" customFormat="1" ht="12.75">
      <c r="A14" s="17" t="s">
        <v>22</v>
      </c>
      <c r="B14" s="32" t="str">
        <f>Mois01!B14</f>
        <v>à remplir</v>
      </c>
    </row>
    <row r="15" s="4" customFormat="1" ht="12.75"/>
    <row r="16" spans="1:3" s="4" customFormat="1" ht="12.75">
      <c r="A16" s="14" t="str">
        <f>Mois01!A16</f>
        <v>% nombre d'heures</v>
      </c>
      <c r="B16" s="15">
        <f>IF(ISERROR(B17/($B$17+$C$17)),0,(B17/($B$17+$C$17)))</f>
        <v>0</v>
      </c>
      <c r="C16" s="15">
        <f>IF(ISERROR(C17/($B$17+$C$17)),0,(C17/($B$17+$C$17)))</f>
        <v>0</v>
      </c>
    </row>
    <row r="17" spans="1:7" s="4" customFormat="1" ht="12.75">
      <c r="A17" s="14" t="str">
        <f>Mois01!A17</f>
        <v>Totaux heures</v>
      </c>
      <c r="B17" s="16">
        <f aca="true" t="shared" si="0" ref="B17:G17">SUM(B19:B49)</f>
        <v>0</v>
      </c>
      <c r="C17" s="16">
        <f t="shared" si="0"/>
        <v>0</v>
      </c>
      <c r="D17" s="16">
        <f t="shared" si="0"/>
        <v>0</v>
      </c>
      <c r="E17" s="16">
        <f t="shared" si="0"/>
        <v>0</v>
      </c>
      <c r="F17" s="16">
        <f t="shared" si="0"/>
        <v>0</v>
      </c>
      <c r="G17" s="16">
        <f t="shared" si="0"/>
        <v>0</v>
      </c>
    </row>
    <row r="18" spans="1:7" s="4" customFormat="1" ht="25.5">
      <c r="A18" s="10" t="s">
        <v>50</v>
      </c>
      <c r="B18" s="20" t="s">
        <v>26</v>
      </c>
      <c r="C18" s="20" t="s">
        <v>27</v>
      </c>
      <c r="D18" s="20" t="s">
        <v>28</v>
      </c>
      <c r="E18" s="20" t="s">
        <v>51</v>
      </c>
      <c r="F18" s="20" t="s">
        <v>29</v>
      </c>
      <c r="G18" s="10" t="s">
        <v>52</v>
      </c>
    </row>
    <row r="19" spans="1:7" s="4" customFormat="1" ht="12.75">
      <c r="A19" s="46" t="str">
        <f>CONCATENATE(1," ",$B$6," ",$B$7)</f>
        <v>1 choisir! choisir!</v>
      </c>
      <c r="B19" s="50">
        <v>0</v>
      </c>
      <c r="C19" s="50">
        <v>0</v>
      </c>
      <c r="D19" s="50">
        <v>0</v>
      </c>
      <c r="E19" s="50">
        <v>0</v>
      </c>
      <c r="F19" s="50">
        <v>0</v>
      </c>
      <c r="G19" s="11">
        <f aca="true" t="shared" si="1" ref="G19:G49">SUM(B19:F19)</f>
        <v>0</v>
      </c>
    </row>
    <row r="20" spans="1:7" s="4" customFormat="1" ht="12.75">
      <c r="A20" s="47" t="str">
        <f>CONCATENATE(2," ",$B$6," ",$B$7)</f>
        <v>2 choisir! choisir!</v>
      </c>
      <c r="B20" s="51">
        <v>0</v>
      </c>
      <c r="C20" s="51">
        <v>0</v>
      </c>
      <c r="D20" s="51">
        <v>0</v>
      </c>
      <c r="E20" s="51">
        <v>0</v>
      </c>
      <c r="F20" s="51">
        <v>0</v>
      </c>
      <c r="G20" s="12">
        <f t="shared" si="1"/>
        <v>0</v>
      </c>
    </row>
    <row r="21" spans="1:7" s="4" customFormat="1" ht="12.75">
      <c r="A21" s="47" t="str">
        <f>CONCATENATE(3," ",$B$6," ",$B$7)</f>
        <v>3 choisir! choisir!</v>
      </c>
      <c r="B21" s="51">
        <v>0</v>
      </c>
      <c r="C21" s="51">
        <v>0</v>
      </c>
      <c r="D21" s="51">
        <v>0</v>
      </c>
      <c r="E21" s="51">
        <v>0</v>
      </c>
      <c r="F21" s="51">
        <v>0</v>
      </c>
      <c r="G21" s="12">
        <f t="shared" si="1"/>
        <v>0</v>
      </c>
    </row>
    <row r="22" spans="1:7" s="4" customFormat="1" ht="12.75">
      <c r="A22" s="47" t="str">
        <f>CONCATENATE(4," ",$B$6," ",$B$7)</f>
        <v>4 choisir! choisir!</v>
      </c>
      <c r="B22" s="51">
        <v>0</v>
      </c>
      <c r="C22" s="51">
        <v>0</v>
      </c>
      <c r="D22" s="51">
        <v>0</v>
      </c>
      <c r="E22" s="51">
        <v>0</v>
      </c>
      <c r="F22" s="51">
        <v>0</v>
      </c>
      <c r="G22" s="12">
        <f t="shared" si="1"/>
        <v>0</v>
      </c>
    </row>
    <row r="23" spans="1:7" s="4" customFormat="1" ht="12.75">
      <c r="A23" s="47" t="str">
        <f>CONCATENATE(5," ",$B$6," ",$B$7)</f>
        <v>5 choisir! choisir!</v>
      </c>
      <c r="B23" s="51">
        <v>0</v>
      </c>
      <c r="C23" s="51">
        <v>0</v>
      </c>
      <c r="D23" s="51">
        <v>0</v>
      </c>
      <c r="E23" s="51">
        <v>0</v>
      </c>
      <c r="F23" s="51">
        <v>0</v>
      </c>
      <c r="G23" s="12">
        <f t="shared" si="1"/>
        <v>0</v>
      </c>
    </row>
    <row r="24" spans="1:7" s="4" customFormat="1" ht="12.75">
      <c r="A24" s="47" t="str">
        <f>CONCATENATE(6," ",$B$6," ",$B$7)</f>
        <v>6 choisir! choisir!</v>
      </c>
      <c r="B24" s="51">
        <v>0</v>
      </c>
      <c r="C24" s="51">
        <v>0</v>
      </c>
      <c r="D24" s="51">
        <v>0</v>
      </c>
      <c r="E24" s="51">
        <v>0</v>
      </c>
      <c r="F24" s="51">
        <v>0</v>
      </c>
      <c r="G24" s="12">
        <f t="shared" si="1"/>
        <v>0</v>
      </c>
    </row>
    <row r="25" spans="1:7" s="4" customFormat="1" ht="12.75">
      <c r="A25" s="47" t="str">
        <f>CONCATENATE(7," ",$B$6," ",$B$7)</f>
        <v>7 choisir! choisir!</v>
      </c>
      <c r="B25" s="51">
        <v>0</v>
      </c>
      <c r="C25" s="51">
        <v>0</v>
      </c>
      <c r="D25" s="51">
        <v>0</v>
      </c>
      <c r="E25" s="51">
        <v>0</v>
      </c>
      <c r="F25" s="51">
        <v>0</v>
      </c>
      <c r="G25" s="12">
        <f t="shared" si="1"/>
        <v>0</v>
      </c>
    </row>
    <row r="26" spans="1:7" s="4" customFormat="1" ht="12.75">
      <c r="A26" s="47" t="str">
        <f>CONCATENATE(8," ",$B$6," ",$B$7)</f>
        <v>8 choisir! choisir!</v>
      </c>
      <c r="B26" s="51">
        <v>0</v>
      </c>
      <c r="C26" s="51">
        <v>0</v>
      </c>
      <c r="D26" s="51">
        <v>0</v>
      </c>
      <c r="E26" s="51">
        <v>0</v>
      </c>
      <c r="F26" s="51">
        <v>0</v>
      </c>
      <c r="G26" s="12">
        <f t="shared" si="1"/>
        <v>0</v>
      </c>
    </row>
    <row r="27" spans="1:7" s="4" customFormat="1" ht="12.75">
      <c r="A27" s="47" t="str">
        <f>CONCATENATE(9," ",$B$6," ",$B$7)</f>
        <v>9 choisir! choisir!</v>
      </c>
      <c r="B27" s="51">
        <v>0</v>
      </c>
      <c r="C27" s="51">
        <v>0</v>
      </c>
      <c r="D27" s="51">
        <v>0</v>
      </c>
      <c r="E27" s="51">
        <v>0</v>
      </c>
      <c r="F27" s="51">
        <v>0</v>
      </c>
      <c r="G27" s="12">
        <f t="shared" si="1"/>
        <v>0</v>
      </c>
    </row>
    <row r="28" spans="1:7" s="4" customFormat="1" ht="12.75">
      <c r="A28" s="48" t="str">
        <f>CONCATENATE(10," ",$B$6," ",$B$7)</f>
        <v>10 choisir! choisir!</v>
      </c>
      <c r="B28" s="51">
        <v>0</v>
      </c>
      <c r="C28" s="51">
        <v>0</v>
      </c>
      <c r="D28" s="51">
        <v>0</v>
      </c>
      <c r="E28" s="51">
        <v>0</v>
      </c>
      <c r="F28" s="51">
        <v>0</v>
      </c>
      <c r="G28" s="12">
        <f t="shared" si="1"/>
        <v>0</v>
      </c>
    </row>
    <row r="29" spans="1:7" s="4" customFormat="1" ht="12.75">
      <c r="A29" s="48" t="str">
        <f>CONCATENATE(11," ",$B$6," ",$B$7)</f>
        <v>11 choisir! choisir!</v>
      </c>
      <c r="B29" s="51">
        <v>0</v>
      </c>
      <c r="C29" s="51">
        <v>0</v>
      </c>
      <c r="D29" s="51">
        <v>0</v>
      </c>
      <c r="E29" s="51">
        <v>0</v>
      </c>
      <c r="F29" s="51">
        <v>0</v>
      </c>
      <c r="G29" s="12">
        <f t="shared" si="1"/>
        <v>0</v>
      </c>
    </row>
    <row r="30" spans="1:7" s="4" customFormat="1" ht="12.75">
      <c r="A30" s="48" t="str">
        <f>CONCATENATE(12," ",$B$6," ",$B$7)</f>
        <v>12 choisir! choisir!</v>
      </c>
      <c r="B30" s="51">
        <v>0</v>
      </c>
      <c r="C30" s="51">
        <v>0</v>
      </c>
      <c r="D30" s="51">
        <v>0</v>
      </c>
      <c r="E30" s="51">
        <v>0</v>
      </c>
      <c r="F30" s="51">
        <v>0</v>
      </c>
      <c r="G30" s="12">
        <f t="shared" si="1"/>
        <v>0</v>
      </c>
    </row>
    <row r="31" spans="1:7" s="4" customFormat="1" ht="12.75">
      <c r="A31" s="48" t="str">
        <f>CONCATENATE(13," ",$B$6," ",$B$7)</f>
        <v>13 choisir! choisir!</v>
      </c>
      <c r="B31" s="51">
        <v>0</v>
      </c>
      <c r="C31" s="51">
        <v>0</v>
      </c>
      <c r="D31" s="51">
        <v>0</v>
      </c>
      <c r="E31" s="51">
        <v>0</v>
      </c>
      <c r="F31" s="51">
        <v>0</v>
      </c>
      <c r="G31" s="12">
        <f t="shared" si="1"/>
        <v>0</v>
      </c>
    </row>
    <row r="32" spans="1:7" s="4" customFormat="1" ht="12.75">
      <c r="A32" s="48" t="str">
        <f>CONCATENATE(14," ",$B$6," ",$B$7)</f>
        <v>14 choisir! choisir!</v>
      </c>
      <c r="B32" s="51">
        <v>0</v>
      </c>
      <c r="C32" s="51">
        <v>0</v>
      </c>
      <c r="D32" s="51">
        <v>0</v>
      </c>
      <c r="E32" s="51">
        <v>0</v>
      </c>
      <c r="F32" s="51">
        <v>0</v>
      </c>
      <c r="G32" s="12">
        <f t="shared" si="1"/>
        <v>0</v>
      </c>
    </row>
    <row r="33" spans="1:7" s="4" customFormat="1" ht="12.75">
      <c r="A33" s="48" t="str">
        <f>CONCATENATE(15," ",$B$6," ",$B$7)</f>
        <v>15 choisir! choisir!</v>
      </c>
      <c r="B33" s="51">
        <v>0</v>
      </c>
      <c r="C33" s="51">
        <v>0</v>
      </c>
      <c r="D33" s="51">
        <v>0</v>
      </c>
      <c r="E33" s="51">
        <v>0</v>
      </c>
      <c r="F33" s="51">
        <v>0</v>
      </c>
      <c r="G33" s="12">
        <f t="shared" si="1"/>
        <v>0</v>
      </c>
    </row>
    <row r="34" spans="1:7" s="4" customFormat="1" ht="12.75">
      <c r="A34" s="48" t="str">
        <f>CONCATENATE(16," ",$B$6," ",$B$7)</f>
        <v>16 choisir! choisir!</v>
      </c>
      <c r="B34" s="51">
        <v>0</v>
      </c>
      <c r="C34" s="51">
        <v>0</v>
      </c>
      <c r="D34" s="51">
        <v>0</v>
      </c>
      <c r="E34" s="51">
        <v>0</v>
      </c>
      <c r="F34" s="51">
        <v>0</v>
      </c>
      <c r="G34" s="12">
        <f t="shared" si="1"/>
        <v>0</v>
      </c>
    </row>
    <row r="35" spans="1:7" s="4" customFormat="1" ht="12.75">
      <c r="A35" s="48" t="str">
        <f>CONCATENATE(17," ",$B$6," ",$B$7)</f>
        <v>17 choisir! choisir!</v>
      </c>
      <c r="B35" s="51">
        <v>0</v>
      </c>
      <c r="C35" s="51">
        <v>0</v>
      </c>
      <c r="D35" s="51">
        <v>0</v>
      </c>
      <c r="E35" s="51">
        <v>0</v>
      </c>
      <c r="F35" s="51">
        <v>0</v>
      </c>
      <c r="G35" s="12">
        <f t="shared" si="1"/>
        <v>0</v>
      </c>
    </row>
    <row r="36" spans="1:7" s="4" customFormat="1" ht="12.75">
      <c r="A36" s="48" t="str">
        <f>CONCATENATE(18," ",$B$6," ",$B$7)</f>
        <v>18 choisir! choisir!</v>
      </c>
      <c r="B36" s="51">
        <v>0</v>
      </c>
      <c r="C36" s="51">
        <v>0</v>
      </c>
      <c r="D36" s="51">
        <v>0</v>
      </c>
      <c r="E36" s="51">
        <v>0</v>
      </c>
      <c r="F36" s="51">
        <v>0</v>
      </c>
      <c r="G36" s="12">
        <f t="shared" si="1"/>
        <v>0</v>
      </c>
    </row>
    <row r="37" spans="1:7" s="4" customFormat="1" ht="12.75">
      <c r="A37" s="48" t="str">
        <f>CONCATENATE(19," ",$B$6," ",$B$7)</f>
        <v>19 choisir! choisir!</v>
      </c>
      <c r="B37" s="51">
        <v>0</v>
      </c>
      <c r="C37" s="51">
        <v>0</v>
      </c>
      <c r="D37" s="51">
        <v>0</v>
      </c>
      <c r="E37" s="51">
        <v>0</v>
      </c>
      <c r="F37" s="51">
        <v>0</v>
      </c>
      <c r="G37" s="12">
        <f t="shared" si="1"/>
        <v>0</v>
      </c>
    </row>
    <row r="38" spans="1:7" s="4" customFormat="1" ht="12.75">
      <c r="A38" s="48" t="str">
        <f>CONCATENATE(20," ",$B$6," ",$B$7)</f>
        <v>20 choisir! choisir!</v>
      </c>
      <c r="B38" s="51">
        <v>0</v>
      </c>
      <c r="C38" s="51">
        <v>0</v>
      </c>
      <c r="D38" s="51">
        <v>0</v>
      </c>
      <c r="E38" s="51">
        <v>0</v>
      </c>
      <c r="F38" s="51">
        <v>0</v>
      </c>
      <c r="G38" s="12">
        <f t="shared" si="1"/>
        <v>0</v>
      </c>
    </row>
    <row r="39" spans="1:7" s="4" customFormat="1" ht="12.75">
      <c r="A39" s="48" t="str">
        <f>CONCATENATE(21," ",$B$6," ",$B$7)</f>
        <v>21 choisir! choisir!</v>
      </c>
      <c r="B39" s="51">
        <v>0</v>
      </c>
      <c r="C39" s="51">
        <v>0</v>
      </c>
      <c r="D39" s="51">
        <v>0</v>
      </c>
      <c r="E39" s="51">
        <v>0</v>
      </c>
      <c r="F39" s="51">
        <v>0</v>
      </c>
      <c r="G39" s="12">
        <f t="shared" si="1"/>
        <v>0</v>
      </c>
    </row>
    <row r="40" spans="1:7" s="4" customFormat="1" ht="12.75">
      <c r="A40" s="48" t="str">
        <f>CONCATENATE(22," ",$B$6," ",$B$7)</f>
        <v>22 choisir! choisir!</v>
      </c>
      <c r="B40" s="51">
        <v>0</v>
      </c>
      <c r="C40" s="51">
        <v>0</v>
      </c>
      <c r="D40" s="51">
        <v>0</v>
      </c>
      <c r="E40" s="51">
        <v>0</v>
      </c>
      <c r="F40" s="51">
        <v>0</v>
      </c>
      <c r="G40" s="12">
        <f t="shared" si="1"/>
        <v>0</v>
      </c>
    </row>
    <row r="41" spans="1:7" s="4" customFormat="1" ht="12.75">
      <c r="A41" s="48" t="str">
        <f>CONCATENATE(23," ",$B$6," ",$B$7)</f>
        <v>23 choisir! choisir!</v>
      </c>
      <c r="B41" s="51">
        <v>0</v>
      </c>
      <c r="C41" s="51">
        <v>0</v>
      </c>
      <c r="D41" s="51">
        <v>0</v>
      </c>
      <c r="E41" s="51">
        <v>0</v>
      </c>
      <c r="F41" s="51">
        <v>0</v>
      </c>
      <c r="G41" s="12">
        <f t="shared" si="1"/>
        <v>0</v>
      </c>
    </row>
    <row r="42" spans="1:7" s="4" customFormat="1" ht="12.75">
      <c r="A42" s="48" t="str">
        <f>CONCATENATE(24," ",$B$6," ",$B$7)</f>
        <v>24 choisir! choisir!</v>
      </c>
      <c r="B42" s="51">
        <v>0</v>
      </c>
      <c r="C42" s="51">
        <v>0</v>
      </c>
      <c r="D42" s="51">
        <v>0</v>
      </c>
      <c r="E42" s="51">
        <v>0</v>
      </c>
      <c r="F42" s="51">
        <v>0</v>
      </c>
      <c r="G42" s="12">
        <f t="shared" si="1"/>
        <v>0</v>
      </c>
    </row>
    <row r="43" spans="1:7" s="4" customFormat="1" ht="12.75">
      <c r="A43" s="48" t="str">
        <f>CONCATENATE(25," ",$B$6," ",$B$7)</f>
        <v>25 choisir! choisir!</v>
      </c>
      <c r="B43" s="51">
        <v>0</v>
      </c>
      <c r="C43" s="51">
        <v>0</v>
      </c>
      <c r="D43" s="51">
        <v>0</v>
      </c>
      <c r="E43" s="51">
        <v>0</v>
      </c>
      <c r="F43" s="51">
        <v>0</v>
      </c>
      <c r="G43" s="12">
        <f t="shared" si="1"/>
        <v>0</v>
      </c>
    </row>
    <row r="44" spans="1:7" s="4" customFormat="1" ht="12.75">
      <c r="A44" s="48" t="str">
        <f>CONCATENATE(26," ",$B$6," ",$B$7)</f>
        <v>26 choisir! choisir!</v>
      </c>
      <c r="B44" s="51">
        <v>0</v>
      </c>
      <c r="C44" s="51">
        <v>0</v>
      </c>
      <c r="D44" s="51">
        <v>0</v>
      </c>
      <c r="E44" s="51">
        <v>0</v>
      </c>
      <c r="F44" s="51">
        <v>0</v>
      </c>
      <c r="G44" s="12">
        <f t="shared" si="1"/>
        <v>0</v>
      </c>
    </row>
    <row r="45" spans="1:7" s="4" customFormat="1" ht="12.75">
      <c r="A45" s="48" t="str">
        <f>CONCATENATE(27," ",$B$6," ",$B$7)</f>
        <v>27 choisir! choisir!</v>
      </c>
      <c r="B45" s="51">
        <v>0</v>
      </c>
      <c r="C45" s="51">
        <v>0</v>
      </c>
      <c r="D45" s="51">
        <v>0</v>
      </c>
      <c r="E45" s="51">
        <v>0</v>
      </c>
      <c r="F45" s="51">
        <v>0</v>
      </c>
      <c r="G45" s="12">
        <f t="shared" si="1"/>
        <v>0</v>
      </c>
    </row>
    <row r="46" spans="1:7" s="4" customFormat="1" ht="12.75">
      <c r="A46" s="48" t="str">
        <f>CONCATENATE(28," ",$B$6," ",$B$7)</f>
        <v>28 choisir! choisir!</v>
      </c>
      <c r="B46" s="51">
        <v>0</v>
      </c>
      <c r="C46" s="51">
        <v>0</v>
      </c>
      <c r="D46" s="51">
        <v>0</v>
      </c>
      <c r="E46" s="51">
        <v>0</v>
      </c>
      <c r="F46" s="51">
        <v>0</v>
      </c>
      <c r="G46" s="12">
        <f t="shared" si="1"/>
        <v>0</v>
      </c>
    </row>
    <row r="47" spans="1:7" s="4" customFormat="1" ht="12.75">
      <c r="A47" s="48" t="str">
        <f>CONCATENATE(29," ",$B$6," ",$B$7)</f>
        <v>29 choisir! choisir!</v>
      </c>
      <c r="B47" s="51">
        <v>0</v>
      </c>
      <c r="C47" s="51">
        <v>0</v>
      </c>
      <c r="D47" s="51">
        <v>0</v>
      </c>
      <c r="E47" s="51">
        <v>0</v>
      </c>
      <c r="F47" s="51">
        <v>0</v>
      </c>
      <c r="G47" s="12">
        <f t="shared" si="1"/>
        <v>0</v>
      </c>
    </row>
    <row r="48" spans="1:7" s="4" customFormat="1" ht="12.75">
      <c r="A48" s="48" t="str">
        <f>CONCATENATE(30," ",$B$6," ",$B$7)</f>
        <v>30 choisir! choisir!</v>
      </c>
      <c r="B48" s="51">
        <v>0</v>
      </c>
      <c r="C48" s="51">
        <v>0</v>
      </c>
      <c r="D48" s="51">
        <v>0</v>
      </c>
      <c r="E48" s="51">
        <v>0</v>
      </c>
      <c r="F48" s="51">
        <v>0</v>
      </c>
      <c r="G48" s="12">
        <f t="shared" si="1"/>
        <v>0</v>
      </c>
    </row>
    <row r="49" spans="1:7" s="4" customFormat="1" ht="12.75">
      <c r="A49" s="49" t="str">
        <f>CONCATENATE(31," ",$B$6," ",$B$7)</f>
        <v>31 choisir! choisir!</v>
      </c>
      <c r="B49" s="52">
        <v>0</v>
      </c>
      <c r="C49" s="52">
        <v>0</v>
      </c>
      <c r="D49" s="52">
        <v>0</v>
      </c>
      <c r="E49" s="52">
        <v>0</v>
      </c>
      <c r="F49" s="52">
        <v>0</v>
      </c>
      <c r="G49" s="13">
        <f t="shared" si="1"/>
        <v>0</v>
      </c>
    </row>
    <row r="50" s="4" customFormat="1" ht="12.75"/>
    <row r="51" spans="1:7" s="4" customFormat="1" ht="39" customHeight="1">
      <c r="A51" s="105" t="s">
        <v>30</v>
      </c>
      <c r="B51" s="106"/>
      <c r="C51" s="106"/>
      <c r="D51" s="106"/>
      <c r="E51" s="106"/>
      <c r="F51" s="106"/>
      <c r="G51" s="110"/>
    </row>
    <row r="52" s="4" customFormat="1" ht="12.75"/>
    <row r="53" spans="1:7" s="4" customFormat="1" ht="51" customHeight="1">
      <c r="A53" s="97" t="s">
        <v>32</v>
      </c>
      <c r="B53" s="98"/>
      <c r="E53" s="97" t="s">
        <v>33</v>
      </c>
      <c r="F53" s="109"/>
      <c r="G53" s="98"/>
    </row>
    <row r="54" spans="1:7" ht="12.75">
      <c r="A54" s="4"/>
      <c r="B54" s="4"/>
      <c r="C54" s="2"/>
      <c r="E54" s="4"/>
      <c r="F54" s="4"/>
      <c r="G54" s="4"/>
    </row>
    <row r="55" spans="1:7" ht="12.75">
      <c r="A55" s="4"/>
      <c r="B55" s="4"/>
      <c r="C55" s="2"/>
      <c r="E55" s="4"/>
      <c r="F55" s="4"/>
      <c r="G55" s="4"/>
    </row>
    <row r="56" spans="1:7" ht="12.75">
      <c r="A56" s="4"/>
      <c r="B56" s="4"/>
      <c r="C56" s="2"/>
      <c r="E56" s="4"/>
      <c r="F56" s="4"/>
      <c r="G56" s="4"/>
    </row>
    <row r="57" spans="5:7" ht="12.75">
      <c r="E57" s="5"/>
      <c r="F57" s="5"/>
      <c r="G57" s="5"/>
    </row>
  </sheetData>
  <sheetProtection password="C66B" sheet="1" objects="1" scenarios="1"/>
  <mergeCells count="4">
    <mergeCell ref="E53:G53"/>
    <mergeCell ref="A53:B53"/>
    <mergeCell ref="A1:G1"/>
    <mergeCell ref="A51:G51"/>
  </mergeCells>
  <conditionalFormatting sqref="B19:F49">
    <cfRule type="cellIs" priority="1" dxfId="1" operator="greaterThan" stopIfTrue="1">
      <formula>0.499305555555556</formula>
    </cfRule>
  </conditionalFormatting>
  <conditionalFormatting sqref="B8">
    <cfRule type="cellIs" priority="2" dxfId="0" operator="equal" stopIfTrue="1">
      <formula>"kies!!!"</formula>
    </cfRule>
  </conditionalFormatting>
  <conditionalFormatting sqref="B6:B7">
    <cfRule type="cellIs" priority="3" dxfId="0" operator="equal" stopIfTrue="1">
      <formula>"choisir!"</formula>
    </cfRule>
  </conditionalFormatting>
  <dataValidations count="2">
    <dataValidation type="list" allowBlank="1" showInputMessage="1" showErrorMessage="1" sqref="B6">
      <formula1>$Z$1:$Z$13</formula1>
    </dataValidation>
    <dataValidation type="list" allowBlank="1" showInputMessage="1" showErrorMessage="1" sqref="B7:B8">
      <formula1>$AA$1:$AA$13</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5"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A57"/>
  <sheetViews>
    <sheetView zoomScalePageLayoutView="0" workbookViewId="0" topLeftCell="A1">
      <selection activeCell="B6" sqref="B6:B7"/>
    </sheetView>
  </sheetViews>
  <sheetFormatPr defaultColWidth="10.7109375" defaultRowHeight="12.75"/>
  <cols>
    <col min="1" max="1" width="20.7109375" style="1" customWidth="1"/>
    <col min="2" max="25" width="10.7109375" style="1" customWidth="1"/>
    <col min="26" max="27" width="10.7109375" style="1" hidden="1" customWidth="1"/>
    <col min="28" max="16384" width="10.7109375" style="1" customWidth="1"/>
  </cols>
  <sheetData>
    <row r="1" spans="1:27" s="4" customFormat="1" ht="30" customHeight="1">
      <c r="A1" s="99" t="s">
        <v>23</v>
      </c>
      <c r="B1" s="100"/>
      <c r="C1" s="100"/>
      <c r="D1" s="100"/>
      <c r="E1" s="100"/>
      <c r="F1" s="100"/>
      <c r="G1" s="104"/>
      <c r="H1" s="3"/>
      <c r="I1" s="3"/>
      <c r="Z1" s="4" t="s">
        <v>36</v>
      </c>
      <c r="AA1" s="4" t="s">
        <v>36</v>
      </c>
    </row>
    <row r="2" spans="26:27" s="4" customFormat="1" ht="12.75">
      <c r="Z2" s="4" t="s">
        <v>37</v>
      </c>
      <c r="AA2" s="4">
        <v>2012</v>
      </c>
    </row>
    <row r="3" spans="1:27" s="4" customFormat="1" ht="12.75">
      <c r="A3" s="17" t="s">
        <v>14</v>
      </c>
      <c r="B3" s="32" t="str">
        <f>Mois01!B3</f>
        <v>à remplir</v>
      </c>
      <c r="Z3" s="4" t="s">
        <v>38</v>
      </c>
      <c r="AA3" s="4">
        <v>2013</v>
      </c>
    </row>
    <row r="4" spans="1:27" s="4" customFormat="1" ht="12.75">
      <c r="A4" s="17" t="s">
        <v>15</v>
      </c>
      <c r="B4" s="32" t="str">
        <f>Mois01!B4</f>
        <v>à remplir</v>
      </c>
      <c r="Z4" s="4" t="s">
        <v>39</v>
      </c>
      <c r="AA4" s="4">
        <v>2014</v>
      </c>
    </row>
    <row r="5" spans="26:27" s="4" customFormat="1" ht="12.75">
      <c r="Z5" s="4" t="s">
        <v>40</v>
      </c>
      <c r="AA5" s="4">
        <v>2015</v>
      </c>
    </row>
    <row r="6" spans="1:27" s="4" customFormat="1" ht="12.75">
      <c r="A6" s="17" t="s">
        <v>34</v>
      </c>
      <c r="B6" s="8" t="s">
        <v>36</v>
      </c>
      <c r="C6" s="7"/>
      <c r="Z6" s="4" t="s">
        <v>41</v>
      </c>
      <c r="AA6" s="4">
        <v>2016</v>
      </c>
    </row>
    <row r="7" spans="1:27" s="4" customFormat="1" ht="12.75">
      <c r="A7" s="17" t="s">
        <v>35</v>
      </c>
      <c r="B7" s="68" t="s">
        <v>36</v>
      </c>
      <c r="F7" s="9"/>
      <c r="G7" s="6"/>
      <c r="H7" s="9"/>
      <c r="Z7" s="4" t="s">
        <v>42</v>
      </c>
      <c r="AA7" s="4">
        <v>2017</v>
      </c>
    </row>
    <row r="8" spans="1:27" s="4" customFormat="1" ht="12.75">
      <c r="A8" s="17"/>
      <c r="B8" s="8"/>
      <c r="F8" s="9"/>
      <c r="G8" s="6" t="s">
        <v>21</v>
      </c>
      <c r="H8" s="9"/>
      <c r="Z8" s="4" t="s">
        <v>43</v>
      </c>
      <c r="AA8" s="4">
        <v>2018</v>
      </c>
    </row>
    <row r="9" spans="1:27" s="4" customFormat="1" ht="12.75">
      <c r="A9" s="17" t="s">
        <v>16</v>
      </c>
      <c r="B9" s="32" t="str">
        <f>Mois01!B9</f>
        <v>à remplir</v>
      </c>
      <c r="Z9" s="4" t="s">
        <v>44</v>
      </c>
      <c r="AA9" s="4">
        <v>2019</v>
      </c>
    </row>
    <row r="10" spans="1:27" s="4" customFormat="1" ht="12.75">
      <c r="A10" s="17" t="s">
        <v>17</v>
      </c>
      <c r="B10" s="32" t="str">
        <f>Mois01!B10</f>
        <v>à remplir</v>
      </c>
      <c r="Z10" s="4" t="s">
        <v>45</v>
      </c>
      <c r="AA10" s="4">
        <v>2020</v>
      </c>
    </row>
    <row r="11" spans="1:27" s="4" customFormat="1" ht="12.75">
      <c r="A11" s="17" t="s">
        <v>18</v>
      </c>
      <c r="B11" s="32" t="str">
        <f>Mois01!B11</f>
        <v>à remplir</v>
      </c>
      <c r="Z11" s="4" t="s">
        <v>46</v>
      </c>
      <c r="AA11" s="4">
        <v>2021</v>
      </c>
    </row>
    <row r="12" spans="1:27" s="4" customFormat="1" ht="12.75">
      <c r="A12" s="17" t="s">
        <v>19</v>
      </c>
      <c r="B12" s="32" t="str">
        <f>Mois01!B12</f>
        <v>à remplir</v>
      </c>
      <c r="Z12" s="4" t="s">
        <v>47</v>
      </c>
      <c r="AA12" s="4">
        <v>2022</v>
      </c>
    </row>
    <row r="13" spans="1:27" s="4" customFormat="1" ht="12.75">
      <c r="A13" s="17" t="s">
        <v>20</v>
      </c>
      <c r="B13" s="32" t="str">
        <f>Mois01!B13</f>
        <v>à remplir</v>
      </c>
      <c r="Z13" s="4" t="s">
        <v>48</v>
      </c>
      <c r="AA13" s="4">
        <v>2023</v>
      </c>
    </row>
    <row r="14" spans="1:2" s="4" customFormat="1" ht="12.75">
      <c r="A14" s="17" t="s">
        <v>22</v>
      </c>
      <c r="B14" s="32" t="str">
        <f>Mois01!B14</f>
        <v>à remplir</v>
      </c>
    </row>
    <row r="15" s="4" customFormat="1" ht="12.75"/>
    <row r="16" spans="1:3" s="4" customFormat="1" ht="12.75">
      <c r="A16" s="14" t="str">
        <f>Mois01!A16</f>
        <v>% nombre d'heures</v>
      </c>
      <c r="B16" s="15">
        <f>IF(ISERROR(B17/($B$17+$C$17)),0,(B17/($B$17+$C$17)))</f>
        <v>0</v>
      </c>
      <c r="C16" s="15">
        <f>IF(ISERROR(C17/($B$17+$C$17)),0,(C17/($B$17+$C$17)))</f>
        <v>0</v>
      </c>
    </row>
    <row r="17" spans="1:7" s="4" customFormat="1" ht="12.75">
      <c r="A17" s="14" t="str">
        <f>Mois01!A17</f>
        <v>Totaux heures</v>
      </c>
      <c r="B17" s="16">
        <f aca="true" t="shared" si="0" ref="B17:G17">SUM(B19:B49)</f>
        <v>0</v>
      </c>
      <c r="C17" s="16">
        <f t="shared" si="0"/>
        <v>0</v>
      </c>
      <c r="D17" s="16">
        <f t="shared" si="0"/>
        <v>0</v>
      </c>
      <c r="E17" s="16">
        <f t="shared" si="0"/>
        <v>0</v>
      </c>
      <c r="F17" s="16">
        <f t="shared" si="0"/>
        <v>0</v>
      </c>
      <c r="G17" s="16">
        <f t="shared" si="0"/>
        <v>0</v>
      </c>
    </row>
    <row r="18" spans="1:7" s="4" customFormat="1" ht="25.5">
      <c r="A18" s="10" t="s">
        <v>50</v>
      </c>
      <c r="B18" s="20" t="s">
        <v>26</v>
      </c>
      <c r="C18" s="20" t="s">
        <v>27</v>
      </c>
      <c r="D18" s="20" t="s">
        <v>28</v>
      </c>
      <c r="E18" s="20" t="s">
        <v>51</v>
      </c>
      <c r="F18" s="20" t="s">
        <v>29</v>
      </c>
      <c r="G18" s="10" t="s">
        <v>52</v>
      </c>
    </row>
    <row r="19" spans="1:7" s="4" customFormat="1" ht="12.75">
      <c r="A19" s="46" t="str">
        <f>CONCATENATE(1," ",$B$6," ",$B$7)</f>
        <v>1 choisir! choisir!</v>
      </c>
      <c r="B19" s="50">
        <v>0</v>
      </c>
      <c r="C19" s="50">
        <v>0</v>
      </c>
      <c r="D19" s="50">
        <v>0</v>
      </c>
      <c r="E19" s="50">
        <v>0</v>
      </c>
      <c r="F19" s="50">
        <v>0</v>
      </c>
      <c r="G19" s="11">
        <f aca="true" t="shared" si="1" ref="G19:G49">SUM(B19:F19)</f>
        <v>0</v>
      </c>
    </row>
    <row r="20" spans="1:7" s="4" customFormat="1" ht="12.75">
      <c r="A20" s="47" t="str">
        <f>CONCATENATE(2," ",$B$6," ",$B$7)</f>
        <v>2 choisir! choisir!</v>
      </c>
      <c r="B20" s="51">
        <v>0</v>
      </c>
      <c r="C20" s="51">
        <v>0</v>
      </c>
      <c r="D20" s="51">
        <v>0</v>
      </c>
      <c r="E20" s="51">
        <v>0</v>
      </c>
      <c r="F20" s="51">
        <v>0</v>
      </c>
      <c r="G20" s="12">
        <f t="shared" si="1"/>
        <v>0</v>
      </c>
    </row>
    <row r="21" spans="1:7" s="4" customFormat="1" ht="12.75">
      <c r="A21" s="47" t="str">
        <f>CONCATENATE(3," ",$B$6," ",$B$7)</f>
        <v>3 choisir! choisir!</v>
      </c>
      <c r="B21" s="51">
        <v>0</v>
      </c>
      <c r="C21" s="51">
        <v>0</v>
      </c>
      <c r="D21" s="51">
        <v>0</v>
      </c>
      <c r="E21" s="51">
        <v>0</v>
      </c>
      <c r="F21" s="51">
        <v>0</v>
      </c>
      <c r="G21" s="12">
        <f t="shared" si="1"/>
        <v>0</v>
      </c>
    </row>
    <row r="22" spans="1:7" s="4" customFormat="1" ht="12.75">
      <c r="A22" s="47" t="str">
        <f>CONCATENATE(4," ",$B$6," ",$B$7)</f>
        <v>4 choisir! choisir!</v>
      </c>
      <c r="B22" s="51">
        <v>0</v>
      </c>
      <c r="C22" s="51">
        <v>0</v>
      </c>
      <c r="D22" s="51">
        <v>0</v>
      </c>
      <c r="E22" s="51">
        <v>0</v>
      </c>
      <c r="F22" s="51">
        <v>0</v>
      </c>
      <c r="G22" s="12">
        <f t="shared" si="1"/>
        <v>0</v>
      </c>
    </row>
    <row r="23" spans="1:7" s="4" customFormat="1" ht="12.75">
      <c r="A23" s="47" t="str">
        <f>CONCATENATE(5," ",$B$6," ",$B$7)</f>
        <v>5 choisir! choisir!</v>
      </c>
      <c r="B23" s="51">
        <v>0</v>
      </c>
      <c r="C23" s="51">
        <v>0</v>
      </c>
      <c r="D23" s="51">
        <v>0</v>
      </c>
      <c r="E23" s="51">
        <v>0</v>
      </c>
      <c r="F23" s="51">
        <v>0</v>
      </c>
      <c r="G23" s="12">
        <f t="shared" si="1"/>
        <v>0</v>
      </c>
    </row>
    <row r="24" spans="1:7" s="4" customFormat="1" ht="12.75">
      <c r="A24" s="47" t="str">
        <f>CONCATENATE(6," ",$B$6," ",$B$7)</f>
        <v>6 choisir! choisir!</v>
      </c>
      <c r="B24" s="51">
        <v>0</v>
      </c>
      <c r="C24" s="51">
        <v>0</v>
      </c>
      <c r="D24" s="51">
        <v>0</v>
      </c>
      <c r="E24" s="51">
        <v>0</v>
      </c>
      <c r="F24" s="51">
        <v>0</v>
      </c>
      <c r="G24" s="12">
        <f t="shared" si="1"/>
        <v>0</v>
      </c>
    </row>
    <row r="25" spans="1:7" s="4" customFormat="1" ht="12.75">
      <c r="A25" s="47" t="str">
        <f>CONCATENATE(7," ",$B$6," ",$B$7)</f>
        <v>7 choisir! choisir!</v>
      </c>
      <c r="B25" s="51">
        <v>0</v>
      </c>
      <c r="C25" s="51">
        <v>0</v>
      </c>
      <c r="D25" s="51">
        <v>0</v>
      </c>
      <c r="E25" s="51">
        <v>0</v>
      </c>
      <c r="F25" s="51">
        <v>0</v>
      </c>
      <c r="G25" s="12">
        <f t="shared" si="1"/>
        <v>0</v>
      </c>
    </row>
    <row r="26" spans="1:7" s="4" customFormat="1" ht="12.75">
      <c r="A26" s="47" t="str">
        <f>CONCATENATE(8," ",$B$6," ",$B$7)</f>
        <v>8 choisir! choisir!</v>
      </c>
      <c r="B26" s="51">
        <v>0</v>
      </c>
      <c r="C26" s="51">
        <v>0</v>
      </c>
      <c r="D26" s="51">
        <v>0</v>
      </c>
      <c r="E26" s="51">
        <v>0</v>
      </c>
      <c r="F26" s="51">
        <v>0</v>
      </c>
      <c r="G26" s="12">
        <f t="shared" si="1"/>
        <v>0</v>
      </c>
    </row>
    <row r="27" spans="1:7" s="4" customFormat="1" ht="12.75">
      <c r="A27" s="47" t="str">
        <f>CONCATENATE(9," ",$B$6," ",$B$7)</f>
        <v>9 choisir! choisir!</v>
      </c>
      <c r="B27" s="51">
        <v>0</v>
      </c>
      <c r="C27" s="51">
        <v>0</v>
      </c>
      <c r="D27" s="51">
        <v>0</v>
      </c>
      <c r="E27" s="51">
        <v>0</v>
      </c>
      <c r="F27" s="51">
        <v>0</v>
      </c>
      <c r="G27" s="12">
        <f t="shared" si="1"/>
        <v>0</v>
      </c>
    </row>
    <row r="28" spans="1:7" s="4" customFormat="1" ht="12.75">
      <c r="A28" s="48" t="str">
        <f>CONCATENATE(10," ",$B$6," ",$B$7)</f>
        <v>10 choisir! choisir!</v>
      </c>
      <c r="B28" s="51">
        <v>0</v>
      </c>
      <c r="C28" s="51">
        <v>0</v>
      </c>
      <c r="D28" s="51">
        <v>0</v>
      </c>
      <c r="E28" s="51">
        <v>0</v>
      </c>
      <c r="F28" s="51">
        <v>0</v>
      </c>
      <c r="G28" s="12">
        <f t="shared" si="1"/>
        <v>0</v>
      </c>
    </row>
    <row r="29" spans="1:7" s="4" customFormat="1" ht="12.75">
      <c r="A29" s="48" t="str">
        <f>CONCATENATE(11," ",$B$6," ",$B$7)</f>
        <v>11 choisir! choisir!</v>
      </c>
      <c r="B29" s="51">
        <v>0</v>
      </c>
      <c r="C29" s="51">
        <v>0</v>
      </c>
      <c r="D29" s="51">
        <v>0</v>
      </c>
      <c r="E29" s="51">
        <v>0</v>
      </c>
      <c r="F29" s="51">
        <v>0</v>
      </c>
      <c r="G29" s="12">
        <f t="shared" si="1"/>
        <v>0</v>
      </c>
    </row>
    <row r="30" spans="1:7" s="4" customFormat="1" ht="12.75">
      <c r="A30" s="48" t="str">
        <f>CONCATENATE(12," ",$B$6," ",$B$7)</f>
        <v>12 choisir! choisir!</v>
      </c>
      <c r="B30" s="51">
        <v>0</v>
      </c>
      <c r="C30" s="51">
        <v>0</v>
      </c>
      <c r="D30" s="51">
        <v>0</v>
      </c>
      <c r="E30" s="51">
        <v>0</v>
      </c>
      <c r="F30" s="51">
        <v>0</v>
      </c>
      <c r="G30" s="12">
        <f t="shared" si="1"/>
        <v>0</v>
      </c>
    </row>
    <row r="31" spans="1:7" s="4" customFormat="1" ht="12.75">
      <c r="A31" s="48" t="str">
        <f>CONCATENATE(13," ",$B$6," ",$B$7)</f>
        <v>13 choisir! choisir!</v>
      </c>
      <c r="B31" s="51">
        <v>0</v>
      </c>
      <c r="C31" s="51">
        <v>0</v>
      </c>
      <c r="D31" s="51">
        <v>0</v>
      </c>
      <c r="E31" s="51">
        <v>0</v>
      </c>
      <c r="F31" s="51">
        <v>0</v>
      </c>
      <c r="G31" s="12">
        <f t="shared" si="1"/>
        <v>0</v>
      </c>
    </row>
    <row r="32" spans="1:7" s="4" customFormat="1" ht="12.75">
      <c r="A32" s="48" t="str">
        <f>CONCATENATE(14," ",$B$6," ",$B$7)</f>
        <v>14 choisir! choisir!</v>
      </c>
      <c r="B32" s="51">
        <v>0</v>
      </c>
      <c r="C32" s="51">
        <v>0</v>
      </c>
      <c r="D32" s="51">
        <v>0</v>
      </c>
      <c r="E32" s="51">
        <v>0</v>
      </c>
      <c r="F32" s="51">
        <v>0</v>
      </c>
      <c r="G32" s="12">
        <f t="shared" si="1"/>
        <v>0</v>
      </c>
    </row>
    <row r="33" spans="1:7" s="4" customFormat="1" ht="12.75">
      <c r="A33" s="48" t="str">
        <f>CONCATENATE(15," ",$B$6," ",$B$7)</f>
        <v>15 choisir! choisir!</v>
      </c>
      <c r="B33" s="51">
        <v>0</v>
      </c>
      <c r="C33" s="51">
        <v>0</v>
      </c>
      <c r="D33" s="51">
        <v>0</v>
      </c>
      <c r="E33" s="51">
        <v>0</v>
      </c>
      <c r="F33" s="51">
        <v>0</v>
      </c>
      <c r="G33" s="12">
        <f t="shared" si="1"/>
        <v>0</v>
      </c>
    </row>
    <row r="34" spans="1:7" s="4" customFormat="1" ht="12.75">
      <c r="A34" s="48" t="str">
        <f>CONCATENATE(16," ",$B$6," ",$B$7)</f>
        <v>16 choisir! choisir!</v>
      </c>
      <c r="B34" s="51">
        <v>0</v>
      </c>
      <c r="C34" s="51">
        <v>0</v>
      </c>
      <c r="D34" s="51">
        <v>0</v>
      </c>
      <c r="E34" s="51">
        <v>0</v>
      </c>
      <c r="F34" s="51">
        <v>0</v>
      </c>
      <c r="G34" s="12">
        <f t="shared" si="1"/>
        <v>0</v>
      </c>
    </row>
    <row r="35" spans="1:7" s="4" customFormat="1" ht="12.75">
      <c r="A35" s="48" t="str">
        <f>CONCATENATE(17," ",$B$6," ",$B$7)</f>
        <v>17 choisir! choisir!</v>
      </c>
      <c r="B35" s="51">
        <v>0</v>
      </c>
      <c r="C35" s="51">
        <v>0</v>
      </c>
      <c r="D35" s="51">
        <v>0</v>
      </c>
      <c r="E35" s="51">
        <v>0</v>
      </c>
      <c r="F35" s="51">
        <v>0</v>
      </c>
      <c r="G35" s="12">
        <f t="shared" si="1"/>
        <v>0</v>
      </c>
    </row>
    <row r="36" spans="1:7" s="4" customFormat="1" ht="12.75">
      <c r="A36" s="48" t="str">
        <f>CONCATENATE(18," ",$B$6," ",$B$7)</f>
        <v>18 choisir! choisir!</v>
      </c>
      <c r="B36" s="51">
        <v>0</v>
      </c>
      <c r="C36" s="51">
        <v>0</v>
      </c>
      <c r="D36" s="51">
        <v>0</v>
      </c>
      <c r="E36" s="51">
        <v>0</v>
      </c>
      <c r="F36" s="51">
        <v>0</v>
      </c>
      <c r="G36" s="12">
        <f t="shared" si="1"/>
        <v>0</v>
      </c>
    </row>
    <row r="37" spans="1:7" s="4" customFormat="1" ht="12.75">
      <c r="A37" s="48" t="str">
        <f>CONCATENATE(19," ",$B$6," ",$B$7)</f>
        <v>19 choisir! choisir!</v>
      </c>
      <c r="B37" s="51">
        <v>0</v>
      </c>
      <c r="C37" s="51">
        <v>0</v>
      </c>
      <c r="D37" s="51">
        <v>0</v>
      </c>
      <c r="E37" s="51">
        <v>0</v>
      </c>
      <c r="F37" s="51">
        <v>0</v>
      </c>
      <c r="G37" s="12">
        <f t="shared" si="1"/>
        <v>0</v>
      </c>
    </row>
    <row r="38" spans="1:7" s="4" customFormat="1" ht="12.75">
      <c r="A38" s="48" t="str">
        <f>CONCATENATE(20," ",$B$6," ",$B$7)</f>
        <v>20 choisir! choisir!</v>
      </c>
      <c r="B38" s="51">
        <v>0</v>
      </c>
      <c r="C38" s="51">
        <v>0</v>
      </c>
      <c r="D38" s="51">
        <v>0</v>
      </c>
      <c r="E38" s="51">
        <v>0</v>
      </c>
      <c r="F38" s="51">
        <v>0</v>
      </c>
      <c r="G38" s="12">
        <f t="shared" si="1"/>
        <v>0</v>
      </c>
    </row>
    <row r="39" spans="1:7" s="4" customFormat="1" ht="12.75">
      <c r="A39" s="48" t="str">
        <f>CONCATENATE(21," ",$B$6," ",$B$7)</f>
        <v>21 choisir! choisir!</v>
      </c>
      <c r="B39" s="51">
        <v>0</v>
      </c>
      <c r="C39" s="51">
        <v>0</v>
      </c>
      <c r="D39" s="51">
        <v>0</v>
      </c>
      <c r="E39" s="51">
        <v>0</v>
      </c>
      <c r="F39" s="51">
        <v>0</v>
      </c>
      <c r="G39" s="12">
        <f t="shared" si="1"/>
        <v>0</v>
      </c>
    </row>
    <row r="40" spans="1:7" s="4" customFormat="1" ht="12.75">
      <c r="A40" s="48" t="str">
        <f>CONCATENATE(22," ",$B$6," ",$B$7)</f>
        <v>22 choisir! choisir!</v>
      </c>
      <c r="B40" s="51">
        <v>0</v>
      </c>
      <c r="C40" s="51">
        <v>0</v>
      </c>
      <c r="D40" s="51">
        <v>0</v>
      </c>
      <c r="E40" s="51">
        <v>0</v>
      </c>
      <c r="F40" s="51">
        <v>0</v>
      </c>
      <c r="G40" s="12">
        <f t="shared" si="1"/>
        <v>0</v>
      </c>
    </row>
    <row r="41" spans="1:7" s="4" customFormat="1" ht="12.75">
      <c r="A41" s="48" t="str">
        <f>CONCATENATE(23," ",$B$6," ",$B$7)</f>
        <v>23 choisir! choisir!</v>
      </c>
      <c r="B41" s="51">
        <v>0</v>
      </c>
      <c r="C41" s="51">
        <v>0</v>
      </c>
      <c r="D41" s="51">
        <v>0</v>
      </c>
      <c r="E41" s="51">
        <v>0</v>
      </c>
      <c r="F41" s="51">
        <v>0</v>
      </c>
      <c r="G41" s="12">
        <f t="shared" si="1"/>
        <v>0</v>
      </c>
    </row>
    <row r="42" spans="1:7" s="4" customFormat="1" ht="12.75">
      <c r="A42" s="48" t="str">
        <f>CONCATENATE(24," ",$B$6," ",$B$7)</f>
        <v>24 choisir! choisir!</v>
      </c>
      <c r="B42" s="51">
        <v>0</v>
      </c>
      <c r="C42" s="51">
        <v>0</v>
      </c>
      <c r="D42" s="51">
        <v>0</v>
      </c>
      <c r="E42" s="51">
        <v>0</v>
      </c>
      <c r="F42" s="51">
        <v>0</v>
      </c>
      <c r="G42" s="12">
        <f t="shared" si="1"/>
        <v>0</v>
      </c>
    </row>
    <row r="43" spans="1:7" s="4" customFormat="1" ht="12.75">
      <c r="A43" s="48" t="str">
        <f>CONCATENATE(25," ",$B$6," ",$B$7)</f>
        <v>25 choisir! choisir!</v>
      </c>
      <c r="B43" s="51">
        <v>0</v>
      </c>
      <c r="C43" s="51">
        <v>0</v>
      </c>
      <c r="D43" s="51">
        <v>0</v>
      </c>
      <c r="E43" s="51">
        <v>0</v>
      </c>
      <c r="F43" s="51">
        <v>0</v>
      </c>
      <c r="G43" s="12">
        <f t="shared" si="1"/>
        <v>0</v>
      </c>
    </row>
    <row r="44" spans="1:7" s="4" customFormat="1" ht="12.75">
      <c r="A44" s="48" t="str">
        <f>CONCATENATE(26," ",$B$6," ",$B$7)</f>
        <v>26 choisir! choisir!</v>
      </c>
      <c r="B44" s="51">
        <v>0</v>
      </c>
      <c r="C44" s="51">
        <v>0</v>
      </c>
      <c r="D44" s="51">
        <v>0</v>
      </c>
      <c r="E44" s="51">
        <v>0</v>
      </c>
      <c r="F44" s="51">
        <v>0</v>
      </c>
      <c r="G44" s="12">
        <f t="shared" si="1"/>
        <v>0</v>
      </c>
    </row>
    <row r="45" spans="1:7" s="4" customFormat="1" ht="12.75">
      <c r="A45" s="48" t="str">
        <f>CONCATENATE(27," ",$B$6," ",$B$7)</f>
        <v>27 choisir! choisir!</v>
      </c>
      <c r="B45" s="51">
        <v>0</v>
      </c>
      <c r="C45" s="51">
        <v>0</v>
      </c>
      <c r="D45" s="51">
        <v>0</v>
      </c>
      <c r="E45" s="51">
        <v>0</v>
      </c>
      <c r="F45" s="51">
        <v>0</v>
      </c>
      <c r="G45" s="12">
        <f t="shared" si="1"/>
        <v>0</v>
      </c>
    </row>
    <row r="46" spans="1:7" s="4" customFormat="1" ht="12.75">
      <c r="A46" s="48" t="str">
        <f>CONCATENATE(28," ",$B$6," ",$B$7)</f>
        <v>28 choisir! choisir!</v>
      </c>
      <c r="B46" s="51">
        <v>0</v>
      </c>
      <c r="C46" s="51">
        <v>0</v>
      </c>
      <c r="D46" s="51">
        <v>0</v>
      </c>
      <c r="E46" s="51">
        <v>0</v>
      </c>
      <c r="F46" s="51">
        <v>0</v>
      </c>
      <c r="G46" s="12">
        <f t="shared" si="1"/>
        <v>0</v>
      </c>
    </row>
    <row r="47" spans="1:7" s="4" customFormat="1" ht="12.75">
      <c r="A47" s="48" t="str">
        <f>CONCATENATE(29," ",$B$6," ",$B$7)</f>
        <v>29 choisir! choisir!</v>
      </c>
      <c r="B47" s="51">
        <v>0</v>
      </c>
      <c r="C47" s="51">
        <v>0</v>
      </c>
      <c r="D47" s="51">
        <v>0</v>
      </c>
      <c r="E47" s="51">
        <v>0</v>
      </c>
      <c r="F47" s="51">
        <v>0</v>
      </c>
      <c r="G47" s="12">
        <f t="shared" si="1"/>
        <v>0</v>
      </c>
    </row>
    <row r="48" spans="1:7" s="4" customFormat="1" ht="12.75">
      <c r="A48" s="48" t="str">
        <f>CONCATENATE(30," ",$B$6," ",$B$7)</f>
        <v>30 choisir! choisir!</v>
      </c>
      <c r="B48" s="51">
        <v>0</v>
      </c>
      <c r="C48" s="51">
        <v>0</v>
      </c>
      <c r="D48" s="51">
        <v>0</v>
      </c>
      <c r="E48" s="51">
        <v>0</v>
      </c>
      <c r="F48" s="51">
        <v>0</v>
      </c>
      <c r="G48" s="12">
        <f t="shared" si="1"/>
        <v>0</v>
      </c>
    </row>
    <row r="49" spans="1:7" s="4" customFormat="1" ht="12.75">
      <c r="A49" s="49" t="str">
        <f>CONCATENATE(31," ",$B$6," ",$B$7)</f>
        <v>31 choisir! choisir!</v>
      </c>
      <c r="B49" s="52">
        <v>0</v>
      </c>
      <c r="C49" s="52">
        <v>0</v>
      </c>
      <c r="D49" s="52">
        <v>0</v>
      </c>
      <c r="E49" s="52">
        <v>0</v>
      </c>
      <c r="F49" s="52">
        <v>0</v>
      </c>
      <c r="G49" s="13">
        <f t="shared" si="1"/>
        <v>0</v>
      </c>
    </row>
    <row r="50" s="4" customFormat="1" ht="12.75"/>
    <row r="51" spans="1:7" s="4" customFormat="1" ht="39" customHeight="1">
      <c r="A51" s="105" t="s">
        <v>30</v>
      </c>
      <c r="B51" s="106"/>
      <c r="C51" s="106"/>
      <c r="D51" s="106"/>
      <c r="E51" s="106"/>
      <c r="F51" s="106"/>
      <c r="G51" s="110"/>
    </row>
    <row r="52" s="4" customFormat="1" ht="12.75"/>
    <row r="53" spans="1:7" s="4" customFormat="1" ht="51" customHeight="1">
      <c r="A53" s="97" t="s">
        <v>32</v>
      </c>
      <c r="B53" s="98"/>
      <c r="E53" s="97" t="s">
        <v>33</v>
      </c>
      <c r="F53" s="109"/>
      <c r="G53" s="98"/>
    </row>
    <row r="54" spans="1:7" ht="12.75">
      <c r="A54" s="4"/>
      <c r="B54" s="4"/>
      <c r="C54" s="2"/>
      <c r="E54" s="4"/>
      <c r="F54" s="4"/>
      <c r="G54" s="4"/>
    </row>
    <row r="55" spans="1:7" ht="12.75">
      <c r="A55" s="4"/>
      <c r="B55" s="4"/>
      <c r="C55" s="2"/>
      <c r="E55" s="4"/>
      <c r="F55" s="4"/>
      <c r="G55" s="4"/>
    </row>
    <row r="56" spans="1:7" ht="12.75">
      <c r="A56" s="4"/>
      <c r="B56" s="4"/>
      <c r="C56" s="2"/>
      <c r="E56" s="4"/>
      <c r="F56" s="4"/>
      <c r="G56" s="4"/>
    </row>
    <row r="57" spans="5:7" ht="12.75">
      <c r="E57" s="5"/>
      <c r="F57" s="5"/>
      <c r="G57" s="5"/>
    </row>
  </sheetData>
  <sheetProtection password="C66B" sheet="1" objects="1" scenarios="1"/>
  <mergeCells count="4">
    <mergeCell ref="E53:G53"/>
    <mergeCell ref="A53:B53"/>
    <mergeCell ref="A1:G1"/>
    <mergeCell ref="A51:G51"/>
  </mergeCells>
  <conditionalFormatting sqref="B19:F49">
    <cfRule type="cellIs" priority="1" dxfId="1" operator="greaterThan" stopIfTrue="1">
      <formula>0.499305555555556</formula>
    </cfRule>
  </conditionalFormatting>
  <conditionalFormatting sqref="B8">
    <cfRule type="cellIs" priority="2" dxfId="0" operator="equal" stopIfTrue="1">
      <formula>"kies!!!"</formula>
    </cfRule>
  </conditionalFormatting>
  <conditionalFormatting sqref="B6:B7">
    <cfRule type="cellIs" priority="3" dxfId="0" operator="equal" stopIfTrue="1">
      <formula>"choisir!"</formula>
    </cfRule>
  </conditionalFormatting>
  <dataValidations count="2">
    <dataValidation type="list" allowBlank="1" showInputMessage="1" showErrorMessage="1" sqref="B6">
      <formula1>$Z$1:$Z$13</formula1>
    </dataValidation>
    <dataValidation type="list" allowBlank="1" showInputMessage="1" showErrorMessage="1" sqref="B7:B8">
      <formula1>$AA$1:$AA$13</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AA57"/>
  <sheetViews>
    <sheetView zoomScalePageLayoutView="0" workbookViewId="0" topLeftCell="A1">
      <selection activeCell="B6" sqref="B6:B7"/>
    </sheetView>
  </sheetViews>
  <sheetFormatPr defaultColWidth="10.7109375" defaultRowHeight="12.75"/>
  <cols>
    <col min="1" max="1" width="20.7109375" style="1" customWidth="1"/>
    <col min="2" max="25" width="10.7109375" style="1" customWidth="1"/>
    <col min="26" max="27" width="10.7109375" style="1" hidden="1" customWidth="1"/>
    <col min="28" max="16384" width="10.7109375" style="1" customWidth="1"/>
  </cols>
  <sheetData>
    <row r="1" spans="1:27" s="4" customFormat="1" ht="30" customHeight="1">
      <c r="A1" s="99" t="s">
        <v>23</v>
      </c>
      <c r="B1" s="100"/>
      <c r="C1" s="100"/>
      <c r="D1" s="100"/>
      <c r="E1" s="100"/>
      <c r="F1" s="100"/>
      <c r="G1" s="104"/>
      <c r="H1" s="3"/>
      <c r="I1" s="3"/>
      <c r="Z1" s="4" t="s">
        <v>36</v>
      </c>
      <c r="AA1" s="4" t="s">
        <v>36</v>
      </c>
    </row>
    <row r="2" spans="26:27" s="4" customFormat="1" ht="12.75">
      <c r="Z2" s="4" t="s">
        <v>37</v>
      </c>
      <c r="AA2" s="4">
        <v>2012</v>
      </c>
    </row>
    <row r="3" spans="1:27" s="4" customFormat="1" ht="12.75">
      <c r="A3" s="17" t="s">
        <v>14</v>
      </c>
      <c r="B3" s="32" t="str">
        <f>Mois01!B3</f>
        <v>à remplir</v>
      </c>
      <c r="Z3" s="4" t="s">
        <v>38</v>
      </c>
      <c r="AA3" s="4">
        <v>2013</v>
      </c>
    </row>
    <row r="4" spans="1:27" s="4" customFormat="1" ht="12.75">
      <c r="A4" s="17" t="s">
        <v>15</v>
      </c>
      <c r="B4" s="32" t="str">
        <f>Mois01!B4</f>
        <v>à remplir</v>
      </c>
      <c r="Z4" s="4" t="s">
        <v>39</v>
      </c>
      <c r="AA4" s="4">
        <v>2014</v>
      </c>
    </row>
    <row r="5" spans="26:27" s="4" customFormat="1" ht="12.75">
      <c r="Z5" s="4" t="s">
        <v>40</v>
      </c>
      <c r="AA5" s="4">
        <v>2015</v>
      </c>
    </row>
    <row r="6" spans="1:27" s="4" customFormat="1" ht="12.75">
      <c r="A6" s="17" t="s">
        <v>34</v>
      </c>
      <c r="B6" s="8" t="s">
        <v>36</v>
      </c>
      <c r="C6" s="7"/>
      <c r="Z6" s="4" t="s">
        <v>41</v>
      </c>
      <c r="AA6" s="4">
        <v>2016</v>
      </c>
    </row>
    <row r="7" spans="1:27" s="4" customFormat="1" ht="12.75">
      <c r="A7" s="17" t="s">
        <v>35</v>
      </c>
      <c r="B7" s="68" t="s">
        <v>36</v>
      </c>
      <c r="F7" s="9"/>
      <c r="G7" s="6"/>
      <c r="H7" s="9"/>
      <c r="Z7" s="4" t="s">
        <v>42</v>
      </c>
      <c r="AA7" s="4">
        <v>2017</v>
      </c>
    </row>
    <row r="8" spans="1:27" s="4" customFormat="1" ht="12.75">
      <c r="A8" s="17"/>
      <c r="B8" s="8"/>
      <c r="F8" s="9"/>
      <c r="G8" s="6" t="s">
        <v>21</v>
      </c>
      <c r="H8" s="9"/>
      <c r="Z8" s="4" t="s">
        <v>43</v>
      </c>
      <c r="AA8" s="4">
        <v>2018</v>
      </c>
    </row>
    <row r="9" spans="1:27" s="4" customFormat="1" ht="12.75">
      <c r="A9" s="17" t="s">
        <v>16</v>
      </c>
      <c r="B9" s="32" t="str">
        <f>Mois01!B9</f>
        <v>à remplir</v>
      </c>
      <c r="Z9" s="4" t="s">
        <v>44</v>
      </c>
      <c r="AA9" s="4">
        <v>2019</v>
      </c>
    </row>
    <row r="10" spans="1:27" s="4" customFormat="1" ht="12.75">
      <c r="A10" s="17" t="s">
        <v>17</v>
      </c>
      <c r="B10" s="32" t="str">
        <f>Mois01!B10</f>
        <v>à remplir</v>
      </c>
      <c r="Z10" s="4" t="s">
        <v>45</v>
      </c>
      <c r="AA10" s="4">
        <v>2020</v>
      </c>
    </row>
    <row r="11" spans="1:27" s="4" customFormat="1" ht="12.75">
      <c r="A11" s="17" t="s">
        <v>18</v>
      </c>
      <c r="B11" s="32" t="str">
        <f>Mois01!B11</f>
        <v>à remplir</v>
      </c>
      <c r="Z11" s="4" t="s">
        <v>46</v>
      </c>
      <c r="AA11" s="4">
        <v>2021</v>
      </c>
    </row>
    <row r="12" spans="1:27" s="4" customFormat="1" ht="12.75">
      <c r="A12" s="17" t="s">
        <v>19</v>
      </c>
      <c r="B12" s="32" t="str">
        <f>Mois01!B12</f>
        <v>à remplir</v>
      </c>
      <c r="Z12" s="4" t="s">
        <v>47</v>
      </c>
      <c r="AA12" s="4">
        <v>2022</v>
      </c>
    </row>
    <row r="13" spans="1:27" s="4" customFormat="1" ht="12.75">
      <c r="A13" s="17" t="s">
        <v>20</v>
      </c>
      <c r="B13" s="32" t="str">
        <f>Mois01!B13</f>
        <v>à remplir</v>
      </c>
      <c r="Z13" s="4" t="s">
        <v>48</v>
      </c>
      <c r="AA13" s="4">
        <v>2023</v>
      </c>
    </row>
    <row r="14" spans="1:2" s="4" customFormat="1" ht="12.75">
      <c r="A14" s="17" t="s">
        <v>22</v>
      </c>
      <c r="B14" s="32" t="str">
        <f>Mois01!B14</f>
        <v>à remplir</v>
      </c>
    </row>
    <row r="15" s="4" customFormat="1" ht="12.75"/>
    <row r="16" spans="1:3" s="4" customFormat="1" ht="12.75">
      <c r="A16" s="14" t="str">
        <f>Mois01!A16</f>
        <v>% nombre d'heures</v>
      </c>
      <c r="B16" s="15">
        <f>IF(ISERROR(B17/($B$17+$C$17)),0,(B17/($B$17+$C$17)))</f>
        <v>0</v>
      </c>
      <c r="C16" s="15">
        <f>IF(ISERROR(C17/($B$17+$C$17)),0,(C17/($B$17+$C$17)))</f>
        <v>0</v>
      </c>
    </row>
    <row r="17" spans="1:7" s="4" customFormat="1" ht="12.75">
      <c r="A17" s="14" t="str">
        <f>Mois01!A17</f>
        <v>Totaux heures</v>
      </c>
      <c r="B17" s="16">
        <f aca="true" t="shared" si="0" ref="B17:G17">SUM(B19:B49)</f>
        <v>0</v>
      </c>
      <c r="C17" s="16">
        <f t="shared" si="0"/>
        <v>0</v>
      </c>
      <c r="D17" s="16">
        <f t="shared" si="0"/>
        <v>0</v>
      </c>
      <c r="E17" s="16">
        <f t="shared" si="0"/>
        <v>0</v>
      </c>
      <c r="F17" s="16">
        <f t="shared" si="0"/>
        <v>0</v>
      </c>
      <c r="G17" s="16">
        <f t="shared" si="0"/>
        <v>0</v>
      </c>
    </row>
    <row r="18" spans="1:7" s="4" customFormat="1" ht="25.5">
      <c r="A18" s="10" t="s">
        <v>50</v>
      </c>
      <c r="B18" s="20" t="s">
        <v>26</v>
      </c>
      <c r="C18" s="20" t="s">
        <v>27</v>
      </c>
      <c r="D18" s="20" t="s">
        <v>28</v>
      </c>
      <c r="E18" s="20" t="s">
        <v>51</v>
      </c>
      <c r="F18" s="20" t="s">
        <v>29</v>
      </c>
      <c r="G18" s="10" t="s">
        <v>52</v>
      </c>
    </row>
    <row r="19" spans="1:7" s="4" customFormat="1" ht="12.75">
      <c r="A19" s="46" t="str">
        <f>CONCATENATE(1," ",$B$6," ",$B$7)</f>
        <v>1 choisir! choisir!</v>
      </c>
      <c r="B19" s="50">
        <v>0</v>
      </c>
      <c r="C19" s="50">
        <v>0</v>
      </c>
      <c r="D19" s="50">
        <v>0</v>
      </c>
      <c r="E19" s="50">
        <v>0</v>
      </c>
      <c r="F19" s="50">
        <v>0</v>
      </c>
      <c r="G19" s="11">
        <f aca="true" t="shared" si="1" ref="G19:G49">SUM(B19:F19)</f>
        <v>0</v>
      </c>
    </row>
    <row r="20" spans="1:7" s="4" customFormat="1" ht="12.75">
      <c r="A20" s="47" t="str">
        <f>CONCATENATE(2," ",$B$6," ",$B$7)</f>
        <v>2 choisir! choisir!</v>
      </c>
      <c r="B20" s="51">
        <v>0</v>
      </c>
      <c r="C20" s="51">
        <v>0</v>
      </c>
      <c r="D20" s="51">
        <v>0</v>
      </c>
      <c r="E20" s="51">
        <v>0</v>
      </c>
      <c r="F20" s="51">
        <v>0</v>
      </c>
      <c r="G20" s="12">
        <f t="shared" si="1"/>
        <v>0</v>
      </c>
    </row>
    <row r="21" spans="1:7" s="4" customFormat="1" ht="12.75">
      <c r="A21" s="47" t="str">
        <f>CONCATENATE(3," ",$B$6," ",$B$7)</f>
        <v>3 choisir! choisir!</v>
      </c>
      <c r="B21" s="51">
        <v>0</v>
      </c>
      <c r="C21" s="51">
        <v>0</v>
      </c>
      <c r="D21" s="51">
        <v>0</v>
      </c>
      <c r="E21" s="51">
        <v>0</v>
      </c>
      <c r="F21" s="51">
        <v>0</v>
      </c>
      <c r="G21" s="12">
        <f t="shared" si="1"/>
        <v>0</v>
      </c>
    </row>
    <row r="22" spans="1:7" s="4" customFormat="1" ht="12.75">
      <c r="A22" s="47" t="str">
        <f>CONCATENATE(4," ",$B$6," ",$B$7)</f>
        <v>4 choisir! choisir!</v>
      </c>
      <c r="B22" s="51">
        <v>0</v>
      </c>
      <c r="C22" s="51">
        <v>0</v>
      </c>
      <c r="D22" s="51">
        <v>0</v>
      </c>
      <c r="E22" s="51">
        <v>0</v>
      </c>
      <c r="F22" s="51">
        <v>0</v>
      </c>
      <c r="G22" s="12">
        <f t="shared" si="1"/>
        <v>0</v>
      </c>
    </row>
    <row r="23" spans="1:7" s="4" customFormat="1" ht="12.75">
      <c r="A23" s="47" t="str">
        <f>CONCATENATE(5," ",$B$6," ",$B$7)</f>
        <v>5 choisir! choisir!</v>
      </c>
      <c r="B23" s="51">
        <v>0</v>
      </c>
      <c r="C23" s="51">
        <v>0</v>
      </c>
      <c r="D23" s="51">
        <v>0</v>
      </c>
      <c r="E23" s="51">
        <v>0</v>
      </c>
      <c r="F23" s="51">
        <v>0</v>
      </c>
      <c r="G23" s="12">
        <f t="shared" si="1"/>
        <v>0</v>
      </c>
    </row>
    <row r="24" spans="1:7" s="4" customFormat="1" ht="12.75">
      <c r="A24" s="47" t="str">
        <f>CONCATENATE(6," ",$B$6," ",$B$7)</f>
        <v>6 choisir! choisir!</v>
      </c>
      <c r="B24" s="51">
        <v>0</v>
      </c>
      <c r="C24" s="51">
        <v>0</v>
      </c>
      <c r="D24" s="51">
        <v>0</v>
      </c>
      <c r="E24" s="51">
        <v>0</v>
      </c>
      <c r="F24" s="51">
        <v>0</v>
      </c>
      <c r="G24" s="12">
        <f t="shared" si="1"/>
        <v>0</v>
      </c>
    </row>
    <row r="25" spans="1:7" s="4" customFormat="1" ht="12.75">
      <c r="A25" s="47" t="str">
        <f>CONCATENATE(7," ",$B$6," ",$B$7)</f>
        <v>7 choisir! choisir!</v>
      </c>
      <c r="B25" s="51">
        <v>0</v>
      </c>
      <c r="C25" s="51">
        <v>0</v>
      </c>
      <c r="D25" s="51">
        <v>0</v>
      </c>
      <c r="E25" s="51">
        <v>0</v>
      </c>
      <c r="F25" s="51">
        <v>0</v>
      </c>
      <c r="G25" s="12">
        <f t="shared" si="1"/>
        <v>0</v>
      </c>
    </row>
    <row r="26" spans="1:7" s="4" customFormat="1" ht="12.75">
      <c r="A26" s="47" t="str">
        <f>CONCATENATE(8," ",$B$6," ",$B$7)</f>
        <v>8 choisir! choisir!</v>
      </c>
      <c r="B26" s="51">
        <v>0</v>
      </c>
      <c r="C26" s="51">
        <v>0</v>
      </c>
      <c r="D26" s="51">
        <v>0</v>
      </c>
      <c r="E26" s="51">
        <v>0</v>
      </c>
      <c r="F26" s="51">
        <v>0</v>
      </c>
      <c r="G26" s="12">
        <f t="shared" si="1"/>
        <v>0</v>
      </c>
    </row>
    <row r="27" spans="1:7" s="4" customFormat="1" ht="12.75">
      <c r="A27" s="47" t="str">
        <f>CONCATENATE(9," ",$B$6," ",$B$7)</f>
        <v>9 choisir! choisir!</v>
      </c>
      <c r="B27" s="51">
        <v>0</v>
      </c>
      <c r="C27" s="51">
        <v>0</v>
      </c>
      <c r="D27" s="51">
        <v>0</v>
      </c>
      <c r="E27" s="51">
        <v>0</v>
      </c>
      <c r="F27" s="51">
        <v>0</v>
      </c>
      <c r="G27" s="12">
        <f t="shared" si="1"/>
        <v>0</v>
      </c>
    </row>
    <row r="28" spans="1:7" s="4" customFormat="1" ht="12.75">
      <c r="A28" s="48" t="str">
        <f>CONCATENATE(10," ",$B$6," ",$B$7)</f>
        <v>10 choisir! choisir!</v>
      </c>
      <c r="B28" s="51">
        <v>0</v>
      </c>
      <c r="C28" s="51">
        <v>0</v>
      </c>
      <c r="D28" s="51">
        <v>0</v>
      </c>
      <c r="E28" s="51">
        <v>0</v>
      </c>
      <c r="F28" s="51">
        <v>0</v>
      </c>
      <c r="G28" s="12">
        <f t="shared" si="1"/>
        <v>0</v>
      </c>
    </row>
    <row r="29" spans="1:7" s="4" customFormat="1" ht="12.75">
      <c r="A29" s="48" t="str">
        <f>CONCATENATE(11," ",$B$6," ",$B$7)</f>
        <v>11 choisir! choisir!</v>
      </c>
      <c r="B29" s="51">
        <v>0</v>
      </c>
      <c r="C29" s="51">
        <v>0</v>
      </c>
      <c r="D29" s="51">
        <v>0</v>
      </c>
      <c r="E29" s="51">
        <v>0</v>
      </c>
      <c r="F29" s="51">
        <v>0</v>
      </c>
      <c r="G29" s="12">
        <f t="shared" si="1"/>
        <v>0</v>
      </c>
    </row>
    <row r="30" spans="1:7" s="4" customFormat="1" ht="12.75">
      <c r="A30" s="48" t="str">
        <f>CONCATENATE(12," ",$B$6," ",$B$7)</f>
        <v>12 choisir! choisir!</v>
      </c>
      <c r="B30" s="51">
        <v>0</v>
      </c>
      <c r="C30" s="51">
        <v>0</v>
      </c>
      <c r="D30" s="51">
        <v>0</v>
      </c>
      <c r="E30" s="51">
        <v>0</v>
      </c>
      <c r="F30" s="51">
        <v>0</v>
      </c>
      <c r="G30" s="12">
        <f t="shared" si="1"/>
        <v>0</v>
      </c>
    </row>
    <row r="31" spans="1:7" s="4" customFormat="1" ht="12.75">
      <c r="A31" s="48" t="str">
        <f>CONCATENATE(13," ",$B$6," ",$B$7)</f>
        <v>13 choisir! choisir!</v>
      </c>
      <c r="B31" s="51">
        <v>0</v>
      </c>
      <c r="C31" s="51">
        <v>0</v>
      </c>
      <c r="D31" s="51">
        <v>0</v>
      </c>
      <c r="E31" s="51">
        <v>0</v>
      </c>
      <c r="F31" s="51">
        <v>0</v>
      </c>
      <c r="G31" s="12">
        <f t="shared" si="1"/>
        <v>0</v>
      </c>
    </row>
    <row r="32" spans="1:7" s="4" customFormat="1" ht="12.75">
      <c r="A32" s="48" t="str">
        <f>CONCATENATE(14," ",$B$6," ",$B$7)</f>
        <v>14 choisir! choisir!</v>
      </c>
      <c r="B32" s="51">
        <v>0</v>
      </c>
      <c r="C32" s="51">
        <v>0</v>
      </c>
      <c r="D32" s="51">
        <v>0</v>
      </c>
      <c r="E32" s="51">
        <v>0</v>
      </c>
      <c r="F32" s="51">
        <v>0</v>
      </c>
      <c r="G32" s="12">
        <f t="shared" si="1"/>
        <v>0</v>
      </c>
    </row>
    <row r="33" spans="1:7" s="4" customFormat="1" ht="12.75">
      <c r="A33" s="48" t="str">
        <f>CONCATENATE(15," ",$B$6," ",$B$7)</f>
        <v>15 choisir! choisir!</v>
      </c>
      <c r="B33" s="51">
        <v>0</v>
      </c>
      <c r="C33" s="51">
        <v>0</v>
      </c>
      <c r="D33" s="51">
        <v>0</v>
      </c>
      <c r="E33" s="51">
        <v>0</v>
      </c>
      <c r="F33" s="51">
        <v>0</v>
      </c>
      <c r="G33" s="12">
        <f t="shared" si="1"/>
        <v>0</v>
      </c>
    </row>
    <row r="34" spans="1:7" s="4" customFormat="1" ht="12.75">
      <c r="A34" s="48" t="str">
        <f>CONCATENATE(16," ",$B$6," ",$B$7)</f>
        <v>16 choisir! choisir!</v>
      </c>
      <c r="B34" s="51">
        <v>0</v>
      </c>
      <c r="C34" s="51">
        <v>0</v>
      </c>
      <c r="D34" s="51">
        <v>0</v>
      </c>
      <c r="E34" s="51">
        <v>0</v>
      </c>
      <c r="F34" s="51">
        <v>0</v>
      </c>
      <c r="G34" s="12">
        <f t="shared" si="1"/>
        <v>0</v>
      </c>
    </row>
    <row r="35" spans="1:7" s="4" customFormat="1" ht="12.75">
      <c r="A35" s="48" t="str">
        <f>CONCATENATE(17," ",$B$6," ",$B$7)</f>
        <v>17 choisir! choisir!</v>
      </c>
      <c r="B35" s="51">
        <v>0</v>
      </c>
      <c r="C35" s="51">
        <v>0</v>
      </c>
      <c r="D35" s="51">
        <v>0</v>
      </c>
      <c r="E35" s="51">
        <v>0</v>
      </c>
      <c r="F35" s="51">
        <v>0</v>
      </c>
      <c r="G35" s="12">
        <f t="shared" si="1"/>
        <v>0</v>
      </c>
    </row>
    <row r="36" spans="1:7" s="4" customFormat="1" ht="12.75">
      <c r="A36" s="48" t="str">
        <f>CONCATENATE(18," ",$B$6," ",$B$7)</f>
        <v>18 choisir! choisir!</v>
      </c>
      <c r="B36" s="51">
        <v>0</v>
      </c>
      <c r="C36" s="51">
        <v>0</v>
      </c>
      <c r="D36" s="51">
        <v>0</v>
      </c>
      <c r="E36" s="51">
        <v>0</v>
      </c>
      <c r="F36" s="51">
        <v>0</v>
      </c>
      <c r="G36" s="12">
        <f t="shared" si="1"/>
        <v>0</v>
      </c>
    </row>
    <row r="37" spans="1:7" s="4" customFormat="1" ht="12.75">
      <c r="A37" s="48" t="str">
        <f>CONCATENATE(19," ",$B$6," ",$B$7)</f>
        <v>19 choisir! choisir!</v>
      </c>
      <c r="B37" s="51">
        <v>0</v>
      </c>
      <c r="C37" s="51">
        <v>0</v>
      </c>
      <c r="D37" s="51">
        <v>0</v>
      </c>
      <c r="E37" s="51">
        <v>0</v>
      </c>
      <c r="F37" s="51">
        <v>0</v>
      </c>
      <c r="G37" s="12">
        <f t="shared" si="1"/>
        <v>0</v>
      </c>
    </row>
    <row r="38" spans="1:7" s="4" customFormat="1" ht="12.75">
      <c r="A38" s="48" t="str">
        <f>CONCATENATE(20," ",$B$6," ",$B$7)</f>
        <v>20 choisir! choisir!</v>
      </c>
      <c r="B38" s="51">
        <v>0</v>
      </c>
      <c r="C38" s="51">
        <v>0</v>
      </c>
      <c r="D38" s="51">
        <v>0</v>
      </c>
      <c r="E38" s="51">
        <v>0</v>
      </c>
      <c r="F38" s="51">
        <v>0</v>
      </c>
      <c r="G38" s="12">
        <f t="shared" si="1"/>
        <v>0</v>
      </c>
    </row>
    <row r="39" spans="1:7" s="4" customFormat="1" ht="12.75">
      <c r="A39" s="48" t="str">
        <f>CONCATENATE(21," ",$B$6," ",$B$7)</f>
        <v>21 choisir! choisir!</v>
      </c>
      <c r="B39" s="51">
        <v>0</v>
      </c>
      <c r="C39" s="51">
        <v>0</v>
      </c>
      <c r="D39" s="51">
        <v>0</v>
      </c>
      <c r="E39" s="51">
        <v>0</v>
      </c>
      <c r="F39" s="51">
        <v>0</v>
      </c>
      <c r="G39" s="12">
        <f t="shared" si="1"/>
        <v>0</v>
      </c>
    </row>
    <row r="40" spans="1:7" s="4" customFormat="1" ht="12.75">
      <c r="A40" s="48" t="str">
        <f>CONCATENATE(22," ",$B$6," ",$B$7)</f>
        <v>22 choisir! choisir!</v>
      </c>
      <c r="B40" s="51">
        <v>0</v>
      </c>
      <c r="C40" s="51">
        <v>0</v>
      </c>
      <c r="D40" s="51">
        <v>0</v>
      </c>
      <c r="E40" s="51">
        <v>0</v>
      </c>
      <c r="F40" s="51">
        <v>0</v>
      </c>
      <c r="G40" s="12">
        <f t="shared" si="1"/>
        <v>0</v>
      </c>
    </row>
    <row r="41" spans="1:7" s="4" customFormat="1" ht="12.75">
      <c r="A41" s="48" t="str">
        <f>CONCATENATE(23," ",$B$6," ",$B$7)</f>
        <v>23 choisir! choisir!</v>
      </c>
      <c r="B41" s="51">
        <v>0</v>
      </c>
      <c r="C41" s="51">
        <v>0</v>
      </c>
      <c r="D41" s="51">
        <v>0</v>
      </c>
      <c r="E41" s="51">
        <v>0</v>
      </c>
      <c r="F41" s="51">
        <v>0</v>
      </c>
      <c r="G41" s="12">
        <f t="shared" si="1"/>
        <v>0</v>
      </c>
    </row>
    <row r="42" spans="1:7" s="4" customFormat="1" ht="12.75">
      <c r="A42" s="48" t="str">
        <f>CONCATENATE(24," ",$B$6," ",$B$7)</f>
        <v>24 choisir! choisir!</v>
      </c>
      <c r="B42" s="51">
        <v>0</v>
      </c>
      <c r="C42" s="51">
        <v>0</v>
      </c>
      <c r="D42" s="51">
        <v>0</v>
      </c>
      <c r="E42" s="51">
        <v>0</v>
      </c>
      <c r="F42" s="51">
        <v>0</v>
      </c>
      <c r="G42" s="12">
        <f t="shared" si="1"/>
        <v>0</v>
      </c>
    </row>
    <row r="43" spans="1:7" s="4" customFormat="1" ht="12.75">
      <c r="A43" s="48" t="str">
        <f>CONCATENATE(25," ",$B$6," ",$B$7)</f>
        <v>25 choisir! choisir!</v>
      </c>
      <c r="B43" s="51">
        <v>0</v>
      </c>
      <c r="C43" s="51">
        <v>0</v>
      </c>
      <c r="D43" s="51">
        <v>0</v>
      </c>
      <c r="E43" s="51">
        <v>0</v>
      </c>
      <c r="F43" s="51">
        <v>0</v>
      </c>
      <c r="G43" s="12">
        <f t="shared" si="1"/>
        <v>0</v>
      </c>
    </row>
    <row r="44" spans="1:7" s="4" customFormat="1" ht="12.75">
      <c r="A44" s="48" t="str">
        <f>CONCATENATE(26," ",$B$6," ",$B$7)</f>
        <v>26 choisir! choisir!</v>
      </c>
      <c r="B44" s="51">
        <v>0</v>
      </c>
      <c r="C44" s="51">
        <v>0</v>
      </c>
      <c r="D44" s="51">
        <v>0</v>
      </c>
      <c r="E44" s="51">
        <v>0</v>
      </c>
      <c r="F44" s="51">
        <v>0</v>
      </c>
      <c r="G44" s="12">
        <f t="shared" si="1"/>
        <v>0</v>
      </c>
    </row>
    <row r="45" spans="1:7" s="4" customFormat="1" ht="12.75">
      <c r="A45" s="48" t="str">
        <f>CONCATENATE(27," ",$B$6," ",$B$7)</f>
        <v>27 choisir! choisir!</v>
      </c>
      <c r="B45" s="51">
        <v>0</v>
      </c>
      <c r="C45" s="51">
        <v>0</v>
      </c>
      <c r="D45" s="51">
        <v>0</v>
      </c>
      <c r="E45" s="51">
        <v>0</v>
      </c>
      <c r="F45" s="51">
        <v>0</v>
      </c>
      <c r="G45" s="12">
        <f t="shared" si="1"/>
        <v>0</v>
      </c>
    </row>
    <row r="46" spans="1:7" s="4" customFormat="1" ht="12.75">
      <c r="A46" s="48" t="str">
        <f>CONCATENATE(28," ",$B$6," ",$B$7)</f>
        <v>28 choisir! choisir!</v>
      </c>
      <c r="B46" s="51">
        <v>0</v>
      </c>
      <c r="C46" s="51">
        <v>0</v>
      </c>
      <c r="D46" s="51">
        <v>0</v>
      </c>
      <c r="E46" s="51">
        <v>0</v>
      </c>
      <c r="F46" s="51">
        <v>0</v>
      </c>
      <c r="G46" s="12">
        <f t="shared" si="1"/>
        <v>0</v>
      </c>
    </row>
    <row r="47" spans="1:7" s="4" customFormat="1" ht="12.75">
      <c r="A47" s="48" t="str">
        <f>CONCATENATE(29," ",$B$6," ",$B$7)</f>
        <v>29 choisir! choisir!</v>
      </c>
      <c r="B47" s="51">
        <v>0</v>
      </c>
      <c r="C47" s="51">
        <v>0</v>
      </c>
      <c r="D47" s="51">
        <v>0</v>
      </c>
      <c r="E47" s="51">
        <v>0</v>
      </c>
      <c r="F47" s="51">
        <v>0</v>
      </c>
      <c r="G47" s="12">
        <f t="shared" si="1"/>
        <v>0</v>
      </c>
    </row>
    <row r="48" spans="1:7" s="4" customFormat="1" ht="12.75">
      <c r="A48" s="48" t="str">
        <f>CONCATENATE(30," ",$B$6," ",$B$7)</f>
        <v>30 choisir! choisir!</v>
      </c>
      <c r="B48" s="51">
        <v>0</v>
      </c>
      <c r="C48" s="51">
        <v>0</v>
      </c>
      <c r="D48" s="51">
        <v>0</v>
      </c>
      <c r="E48" s="51">
        <v>0</v>
      </c>
      <c r="F48" s="51">
        <v>0</v>
      </c>
      <c r="G48" s="12">
        <f t="shared" si="1"/>
        <v>0</v>
      </c>
    </row>
    <row r="49" spans="1:7" s="4" customFormat="1" ht="12.75">
      <c r="A49" s="49" t="str">
        <f>CONCATENATE(31," ",$B$6," ",$B$7)</f>
        <v>31 choisir! choisir!</v>
      </c>
      <c r="B49" s="52">
        <v>0</v>
      </c>
      <c r="C49" s="52">
        <v>0</v>
      </c>
      <c r="D49" s="52">
        <v>0</v>
      </c>
      <c r="E49" s="52">
        <v>0</v>
      </c>
      <c r="F49" s="52">
        <v>0</v>
      </c>
      <c r="G49" s="13">
        <f t="shared" si="1"/>
        <v>0</v>
      </c>
    </row>
    <row r="50" s="4" customFormat="1" ht="12.75"/>
    <row r="51" spans="1:7" s="4" customFormat="1" ht="39" customHeight="1">
      <c r="A51" s="105" t="s">
        <v>30</v>
      </c>
      <c r="B51" s="106"/>
      <c r="C51" s="106"/>
      <c r="D51" s="106"/>
      <c r="E51" s="106"/>
      <c r="F51" s="106"/>
      <c r="G51" s="110"/>
    </row>
    <row r="52" s="4" customFormat="1" ht="12.75"/>
    <row r="53" spans="1:7" s="4" customFormat="1" ht="51" customHeight="1">
      <c r="A53" s="97" t="s">
        <v>32</v>
      </c>
      <c r="B53" s="98"/>
      <c r="E53" s="97" t="s">
        <v>33</v>
      </c>
      <c r="F53" s="109"/>
      <c r="G53" s="98"/>
    </row>
    <row r="54" spans="1:7" ht="12.75">
      <c r="A54" s="4"/>
      <c r="B54" s="4"/>
      <c r="C54" s="2"/>
      <c r="E54" s="4"/>
      <c r="F54" s="4"/>
      <c r="G54" s="4"/>
    </row>
    <row r="55" spans="1:7" ht="12.75">
      <c r="A55" s="4"/>
      <c r="B55" s="4"/>
      <c r="C55" s="2"/>
      <c r="E55" s="4"/>
      <c r="F55" s="4"/>
      <c r="G55" s="4"/>
    </row>
    <row r="56" spans="1:7" ht="12.75">
      <c r="A56" s="4"/>
      <c r="B56" s="4"/>
      <c r="C56" s="2"/>
      <c r="E56" s="4"/>
      <c r="F56" s="4"/>
      <c r="G56" s="4"/>
    </row>
    <row r="57" spans="5:7" ht="12.75">
      <c r="E57" s="5"/>
      <c r="F57" s="5"/>
      <c r="G57" s="5"/>
    </row>
  </sheetData>
  <sheetProtection password="C66B" sheet="1" objects="1" scenarios="1"/>
  <mergeCells count="4">
    <mergeCell ref="E53:G53"/>
    <mergeCell ref="A53:B53"/>
    <mergeCell ref="A1:G1"/>
    <mergeCell ref="A51:G51"/>
  </mergeCells>
  <conditionalFormatting sqref="B19:F49">
    <cfRule type="cellIs" priority="1" dxfId="1" operator="greaterThan" stopIfTrue="1">
      <formula>0.499305555555556</formula>
    </cfRule>
  </conditionalFormatting>
  <conditionalFormatting sqref="B8">
    <cfRule type="cellIs" priority="2" dxfId="0" operator="equal" stopIfTrue="1">
      <formula>"kies!!!"</formula>
    </cfRule>
  </conditionalFormatting>
  <conditionalFormatting sqref="B6:B7">
    <cfRule type="cellIs" priority="3" dxfId="0" operator="equal" stopIfTrue="1">
      <formula>"choisir!"</formula>
    </cfRule>
  </conditionalFormatting>
  <dataValidations count="2">
    <dataValidation type="list" allowBlank="1" showInputMessage="1" showErrorMessage="1" sqref="B6">
      <formula1>$Z$1:$Z$13</formula1>
    </dataValidation>
    <dataValidation type="list" allowBlank="1" showInputMessage="1" showErrorMessage="1" sqref="B7:B8">
      <formula1>$AA$1:$AA$13</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5"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AA57"/>
  <sheetViews>
    <sheetView zoomScalePageLayoutView="0" workbookViewId="0" topLeftCell="A1">
      <selection activeCell="B6" sqref="B6:B7"/>
    </sheetView>
  </sheetViews>
  <sheetFormatPr defaultColWidth="10.7109375" defaultRowHeight="12.75"/>
  <cols>
    <col min="1" max="1" width="20.7109375" style="1" customWidth="1"/>
    <col min="2" max="25" width="10.7109375" style="1" customWidth="1"/>
    <col min="26" max="27" width="10.7109375" style="1" hidden="1" customWidth="1"/>
    <col min="28" max="16384" width="10.7109375" style="1" customWidth="1"/>
  </cols>
  <sheetData>
    <row r="1" spans="1:27" s="4" customFormat="1" ht="30" customHeight="1">
      <c r="A1" s="99" t="s">
        <v>23</v>
      </c>
      <c r="B1" s="100"/>
      <c r="C1" s="100"/>
      <c r="D1" s="100"/>
      <c r="E1" s="100"/>
      <c r="F1" s="100"/>
      <c r="G1" s="104"/>
      <c r="H1" s="3"/>
      <c r="I1" s="3"/>
      <c r="Z1" s="4" t="s">
        <v>36</v>
      </c>
      <c r="AA1" s="4" t="s">
        <v>36</v>
      </c>
    </row>
    <row r="2" spans="26:27" s="4" customFormat="1" ht="12.75">
      <c r="Z2" s="4" t="s">
        <v>37</v>
      </c>
      <c r="AA2" s="4">
        <v>2012</v>
      </c>
    </row>
    <row r="3" spans="1:27" s="4" customFormat="1" ht="12.75">
      <c r="A3" s="17" t="s">
        <v>14</v>
      </c>
      <c r="B3" s="32" t="str">
        <f>Mois01!B3</f>
        <v>à remplir</v>
      </c>
      <c r="Z3" s="4" t="s">
        <v>38</v>
      </c>
      <c r="AA3" s="4">
        <v>2013</v>
      </c>
    </row>
    <row r="4" spans="1:27" s="4" customFormat="1" ht="12.75">
      <c r="A4" s="17" t="s">
        <v>15</v>
      </c>
      <c r="B4" s="32" t="str">
        <f>Mois01!B4</f>
        <v>à remplir</v>
      </c>
      <c r="Z4" s="4" t="s">
        <v>39</v>
      </c>
      <c r="AA4" s="4">
        <v>2014</v>
      </c>
    </row>
    <row r="5" spans="26:27" s="4" customFormat="1" ht="12.75">
      <c r="Z5" s="4" t="s">
        <v>40</v>
      </c>
      <c r="AA5" s="4">
        <v>2015</v>
      </c>
    </row>
    <row r="6" spans="1:27" s="4" customFormat="1" ht="12.75">
      <c r="A6" s="17" t="s">
        <v>34</v>
      </c>
      <c r="B6" s="8" t="s">
        <v>36</v>
      </c>
      <c r="C6" s="7"/>
      <c r="Z6" s="4" t="s">
        <v>41</v>
      </c>
      <c r="AA6" s="4">
        <v>2016</v>
      </c>
    </row>
    <row r="7" spans="1:27" s="4" customFormat="1" ht="12.75">
      <c r="A7" s="17" t="s">
        <v>35</v>
      </c>
      <c r="B7" s="68" t="s">
        <v>36</v>
      </c>
      <c r="F7" s="9"/>
      <c r="G7" s="6"/>
      <c r="H7" s="9"/>
      <c r="Z7" s="4" t="s">
        <v>42</v>
      </c>
      <c r="AA7" s="4">
        <v>2017</v>
      </c>
    </row>
    <row r="8" spans="1:27" s="4" customFormat="1" ht="12.75">
      <c r="A8" s="17"/>
      <c r="B8" s="8"/>
      <c r="F8" s="9"/>
      <c r="G8" s="6" t="s">
        <v>21</v>
      </c>
      <c r="H8" s="9"/>
      <c r="Z8" s="4" t="s">
        <v>43</v>
      </c>
      <c r="AA8" s="4">
        <v>2018</v>
      </c>
    </row>
    <row r="9" spans="1:27" s="4" customFormat="1" ht="12.75">
      <c r="A9" s="17" t="s">
        <v>16</v>
      </c>
      <c r="B9" s="32" t="str">
        <f>Mois01!B9</f>
        <v>à remplir</v>
      </c>
      <c r="Z9" s="4" t="s">
        <v>44</v>
      </c>
      <c r="AA9" s="4">
        <v>2019</v>
      </c>
    </row>
    <row r="10" spans="1:27" s="4" customFormat="1" ht="12.75">
      <c r="A10" s="17" t="s">
        <v>17</v>
      </c>
      <c r="B10" s="32" t="str">
        <f>Mois01!B10</f>
        <v>à remplir</v>
      </c>
      <c r="Z10" s="4" t="s">
        <v>45</v>
      </c>
      <c r="AA10" s="4">
        <v>2020</v>
      </c>
    </row>
    <row r="11" spans="1:27" s="4" customFormat="1" ht="12.75">
      <c r="A11" s="17" t="s">
        <v>18</v>
      </c>
      <c r="B11" s="32" t="str">
        <f>Mois01!B11</f>
        <v>à remplir</v>
      </c>
      <c r="Z11" s="4" t="s">
        <v>46</v>
      </c>
      <c r="AA11" s="4">
        <v>2021</v>
      </c>
    </row>
    <row r="12" spans="1:27" s="4" customFormat="1" ht="12.75">
      <c r="A12" s="17" t="s">
        <v>19</v>
      </c>
      <c r="B12" s="32" t="str">
        <f>Mois01!B12</f>
        <v>à remplir</v>
      </c>
      <c r="Z12" s="4" t="s">
        <v>47</v>
      </c>
      <c r="AA12" s="4">
        <v>2022</v>
      </c>
    </row>
    <row r="13" spans="1:27" s="4" customFormat="1" ht="12.75">
      <c r="A13" s="17" t="s">
        <v>20</v>
      </c>
      <c r="B13" s="32" t="str">
        <f>Mois01!B13</f>
        <v>à remplir</v>
      </c>
      <c r="Z13" s="4" t="s">
        <v>48</v>
      </c>
      <c r="AA13" s="4">
        <v>2023</v>
      </c>
    </row>
    <row r="14" spans="1:2" s="4" customFormat="1" ht="12.75">
      <c r="A14" s="17" t="s">
        <v>22</v>
      </c>
      <c r="B14" s="32" t="str">
        <f>Mois01!B14</f>
        <v>à remplir</v>
      </c>
    </row>
    <row r="15" s="4" customFormat="1" ht="12.75"/>
    <row r="16" spans="1:3" s="4" customFormat="1" ht="12.75">
      <c r="A16" s="14" t="str">
        <f>Mois01!A16</f>
        <v>% nombre d'heures</v>
      </c>
      <c r="B16" s="15">
        <f>IF(ISERROR(B17/($B$17+$C$17)),0,(B17/($B$17+$C$17)))</f>
        <v>0</v>
      </c>
      <c r="C16" s="15">
        <f>IF(ISERROR(C17/($B$17+$C$17)),0,(C17/($B$17+$C$17)))</f>
        <v>0</v>
      </c>
    </row>
    <row r="17" spans="1:7" s="4" customFormat="1" ht="12.75">
      <c r="A17" s="14" t="str">
        <f>Mois01!A17</f>
        <v>Totaux heures</v>
      </c>
      <c r="B17" s="16">
        <f aca="true" t="shared" si="0" ref="B17:G17">SUM(B19:B49)</f>
        <v>0</v>
      </c>
      <c r="C17" s="16">
        <f t="shared" si="0"/>
        <v>0</v>
      </c>
      <c r="D17" s="16">
        <f t="shared" si="0"/>
        <v>0</v>
      </c>
      <c r="E17" s="16">
        <f t="shared" si="0"/>
        <v>0</v>
      </c>
      <c r="F17" s="16">
        <f t="shared" si="0"/>
        <v>0</v>
      </c>
      <c r="G17" s="16">
        <f t="shared" si="0"/>
        <v>0</v>
      </c>
    </row>
    <row r="18" spans="1:7" s="4" customFormat="1" ht="25.5">
      <c r="A18" s="10" t="s">
        <v>50</v>
      </c>
      <c r="B18" s="20" t="s">
        <v>26</v>
      </c>
      <c r="C18" s="20" t="s">
        <v>27</v>
      </c>
      <c r="D18" s="20" t="s">
        <v>28</v>
      </c>
      <c r="E18" s="20" t="s">
        <v>51</v>
      </c>
      <c r="F18" s="20" t="s">
        <v>29</v>
      </c>
      <c r="G18" s="10" t="s">
        <v>52</v>
      </c>
    </row>
    <row r="19" spans="1:7" s="4" customFormat="1" ht="12.75">
      <c r="A19" s="46" t="str">
        <f>CONCATENATE(1," ",$B$6," ",$B$7)</f>
        <v>1 choisir! choisir!</v>
      </c>
      <c r="B19" s="50">
        <v>0</v>
      </c>
      <c r="C19" s="50">
        <v>0</v>
      </c>
      <c r="D19" s="50">
        <v>0</v>
      </c>
      <c r="E19" s="50">
        <v>0</v>
      </c>
      <c r="F19" s="50">
        <v>0</v>
      </c>
      <c r="G19" s="11">
        <f aca="true" t="shared" si="1" ref="G19:G49">SUM(B19:F19)</f>
        <v>0</v>
      </c>
    </row>
    <row r="20" spans="1:7" s="4" customFormat="1" ht="12.75">
      <c r="A20" s="47" t="str">
        <f>CONCATENATE(2," ",$B$6," ",$B$7)</f>
        <v>2 choisir! choisir!</v>
      </c>
      <c r="B20" s="51">
        <v>0</v>
      </c>
      <c r="C20" s="51">
        <v>0</v>
      </c>
      <c r="D20" s="51">
        <v>0</v>
      </c>
      <c r="E20" s="51">
        <v>0</v>
      </c>
      <c r="F20" s="51">
        <v>0</v>
      </c>
      <c r="G20" s="12">
        <f t="shared" si="1"/>
        <v>0</v>
      </c>
    </row>
    <row r="21" spans="1:7" s="4" customFormat="1" ht="12.75">
      <c r="A21" s="47" t="str">
        <f>CONCATENATE(3," ",$B$6," ",$B$7)</f>
        <v>3 choisir! choisir!</v>
      </c>
      <c r="B21" s="51">
        <v>0</v>
      </c>
      <c r="C21" s="51">
        <v>0</v>
      </c>
      <c r="D21" s="51">
        <v>0</v>
      </c>
      <c r="E21" s="51">
        <v>0</v>
      </c>
      <c r="F21" s="51">
        <v>0</v>
      </c>
      <c r="G21" s="12">
        <f t="shared" si="1"/>
        <v>0</v>
      </c>
    </row>
    <row r="22" spans="1:7" s="4" customFormat="1" ht="12.75">
      <c r="A22" s="47" t="str">
        <f>CONCATENATE(4," ",$B$6," ",$B$7)</f>
        <v>4 choisir! choisir!</v>
      </c>
      <c r="B22" s="51">
        <v>0</v>
      </c>
      <c r="C22" s="51">
        <v>0</v>
      </c>
      <c r="D22" s="51">
        <v>0</v>
      </c>
      <c r="E22" s="51">
        <v>0</v>
      </c>
      <c r="F22" s="51">
        <v>0</v>
      </c>
      <c r="G22" s="12">
        <f t="shared" si="1"/>
        <v>0</v>
      </c>
    </row>
    <row r="23" spans="1:7" s="4" customFormat="1" ht="12.75">
      <c r="A23" s="47" t="str">
        <f>CONCATENATE(5," ",$B$6," ",$B$7)</f>
        <v>5 choisir! choisir!</v>
      </c>
      <c r="B23" s="51">
        <v>0</v>
      </c>
      <c r="C23" s="51">
        <v>0</v>
      </c>
      <c r="D23" s="51">
        <v>0</v>
      </c>
      <c r="E23" s="51">
        <v>0</v>
      </c>
      <c r="F23" s="51">
        <v>0</v>
      </c>
      <c r="G23" s="12">
        <f t="shared" si="1"/>
        <v>0</v>
      </c>
    </row>
    <row r="24" spans="1:7" s="4" customFormat="1" ht="12.75">
      <c r="A24" s="47" t="str">
        <f>CONCATENATE(6," ",$B$6," ",$B$7)</f>
        <v>6 choisir! choisir!</v>
      </c>
      <c r="B24" s="51">
        <v>0</v>
      </c>
      <c r="C24" s="51">
        <v>0</v>
      </c>
      <c r="D24" s="51">
        <v>0</v>
      </c>
      <c r="E24" s="51">
        <v>0</v>
      </c>
      <c r="F24" s="51">
        <v>0</v>
      </c>
      <c r="G24" s="12">
        <f t="shared" si="1"/>
        <v>0</v>
      </c>
    </row>
    <row r="25" spans="1:7" s="4" customFormat="1" ht="12.75">
      <c r="A25" s="47" t="str">
        <f>CONCATENATE(7," ",$B$6," ",$B$7)</f>
        <v>7 choisir! choisir!</v>
      </c>
      <c r="B25" s="51">
        <v>0</v>
      </c>
      <c r="C25" s="51">
        <v>0</v>
      </c>
      <c r="D25" s="51">
        <v>0</v>
      </c>
      <c r="E25" s="51">
        <v>0</v>
      </c>
      <c r="F25" s="51">
        <v>0</v>
      </c>
      <c r="G25" s="12">
        <f t="shared" si="1"/>
        <v>0</v>
      </c>
    </row>
    <row r="26" spans="1:7" s="4" customFormat="1" ht="12.75">
      <c r="A26" s="47" t="str">
        <f>CONCATENATE(8," ",$B$6," ",$B$7)</f>
        <v>8 choisir! choisir!</v>
      </c>
      <c r="B26" s="51">
        <v>0</v>
      </c>
      <c r="C26" s="51">
        <v>0</v>
      </c>
      <c r="D26" s="51">
        <v>0</v>
      </c>
      <c r="E26" s="51">
        <v>0</v>
      </c>
      <c r="F26" s="51">
        <v>0</v>
      </c>
      <c r="G26" s="12">
        <f t="shared" si="1"/>
        <v>0</v>
      </c>
    </row>
    <row r="27" spans="1:7" s="4" customFormat="1" ht="12.75">
      <c r="A27" s="47" t="str">
        <f>CONCATENATE(9," ",$B$6," ",$B$7)</f>
        <v>9 choisir! choisir!</v>
      </c>
      <c r="B27" s="51">
        <v>0</v>
      </c>
      <c r="C27" s="51">
        <v>0</v>
      </c>
      <c r="D27" s="51">
        <v>0</v>
      </c>
      <c r="E27" s="51">
        <v>0</v>
      </c>
      <c r="F27" s="51">
        <v>0</v>
      </c>
      <c r="G27" s="12">
        <f t="shared" si="1"/>
        <v>0</v>
      </c>
    </row>
    <row r="28" spans="1:7" s="4" customFormat="1" ht="12.75">
      <c r="A28" s="48" t="str">
        <f>CONCATENATE(10," ",$B$6," ",$B$7)</f>
        <v>10 choisir! choisir!</v>
      </c>
      <c r="B28" s="51">
        <v>0</v>
      </c>
      <c r="C28" s="51">
        <v>0</v>
      </c>
      <c r="D28" s="51">
        <v>0</v>
      </c>
      <c r="E28" s="51">
        <v>0</v>
      </c>
      <c r="F28" s="51">
        <v>0</v>
      </c>
      <c r="G28" s="12">
        <f t="shared" si="1"/>
        <v>0</v>
      </c>
    </row>
    <row r="29" spans="1:7" s="4" customFormat="1" ht="12.75">
      <c r="A29" s="48" t="str">
        <f>CONCATENATE(11," ",$B$6," ",$B$7)</f>
        <v>11 choisir! choisir!</v>
      </c>
      <c r="B29" s="51">
        <v>0</v>
      </c>
      <c r="C29" s="51">
        <v>0</v>
      </c>
      <c r="D29" s="51">
        <v>0</v>
      </c>
      <c r="E29" s="51">
        <v>0</v>
      </c>
      <c r="F29" s="51">
        <v>0</v>
      </c>
      <c r="G29" s="12">
        <f t="shared" si="1"/>
        <v>0</v>
      </c>
    </row>
    <row r="30" spans="1:7" s="4" customFormat="1" ht="12.75">
      <c r="A30" s="48" t="str">
        <f>CONCATENATE(12," ",$B$6," ",$B$7)</f>
        <v>12 choisir! choisir!</v>
      </c>
      <c r="B30" s="51">
        <v>0</v>
      </c>
      <c r="C30" s="51">
        <v>0</v>
      </c>
      <c r="D30" s="51">
        <v>0</v>
      </c>
      <c r="E30" s="51">
        <v>0</v>
      </c>
      <c r="F30" s="51">
        <v>0</v>
      </c>
      <c r="G30" s="12">
        <f t="shared" si="1"/>
        <v>0</v>
      </c>
    </row>
    <row r="31" spans="1:7" s="4" customFormat="1" ht="12.75">
      <c r="A31" s="48" t="str">
        <f>CONCATENATE(13," ",$B$6," ",$B$7)</f>
        <v>13 choisir! choisir!</v>
      </c>
      <c r="B31" s="51">
        <v>0</v>
      </c>
      <c r="C31" s="51">
        <v>0</v>
      </c>
      <c r="D31" s="51">
        <v>0</v>
      </c>
      <c r="E31" s="51">
        <v>0</v>
      </c>
      <c r="F31" s="51">
        <v>0</v>
      </c>
      <c r="G31" s="12">
        <f t="shared" si="1"/>
        <v>0</v>
      </c>
    </row>
    <row r="32" spans="1:7" s="4" customFormat="1" ht="12.75">
      <c r="A32" s="48" t="str">
        <f>CONCATENATE(14," ",$B$6," ",$B$7)</f>
        <v>14 choisir! choisir!</v>
      </c>
      <c r="B32" s="51">
        <v>0</v>
      </c>
      <c r="C32" s="51">
        <v>0</v>
      </c>
      <c r="D32" s="51">
        <v>0</v>
      </c>
      <c r="E32" s="51">
        <v>0</v>
      </c>
      <c r="F32" s="51">
        <v>0</v>
      </c>
      <c r="G32" s="12">
        <f t="shared" si="1"/>
        <v>0</v>
      </c>
    </row>
    <row r="33" spans="1:7" s="4" customFormat="1" ht="12.75">
      <c r="A33" s="48" t="str">
        <f>CONCATENATE(15," ",$B$6," ",$B$7)</f>
        <v>15 choisir! choisir!</v>
      </c>
      <c r="B33" s="51">
        <v>0</v>
      </c>
      <c r="C33" s="51">
        <v>0</v>
      </c>
      <c r="D33" s="51">
        <v>0</v>
      </c>
      <c r="E33" s="51">
        <v>0</v>
      </c>
      <c r="F33" s="51">
        <v>0</v>
      </c>
      <c r="G33" s="12">
        <f t="shared" si="1"/>
        <v>0</v>
      </c>
    </row>
    <row r="34" spans="1:7" s="4" customFormat="1" ht="12.75">
      <c r="A34" s="48" t="str">
        <f>CONCATENATE(16," ",$B$6," ",$B$7)</f>
        <v>16 choisir! choisir!</v>
      </c>
      <c r="B34" s="51">
        <v>0</v>
      </c>
      <c r="C34" s="51">
        <v>0</v>
      </c>
      <c r="D34" s="51">
        <v>0</v>
      </c>
      <c r="E34" s="51">
        <v>0</v>
      </c>
      <c r="F34" s="51">
        <v>0</v>
      </c>
      <c r="G34" s="12">
        <f t="shared" si="1"/>
        <v>0</v>
      </c>
    </row>
    <row r="35" spans="1:7" s="4" customFormat="1" ht="12.75">
      <c r="A35" s="48" t="str">
        <f>CONCATENATE(17," ",$B$6," ",$B$7)</f>
        <v>17 choisir! choisir!</v>
      </c>
      <c r="B35" s="51">
        <v>0</v>
      </c>
      <c r="C35" s="51">
        <v>0</v>
      </c>
      <c r="D35" s="51">
        <v>0</v>
      </c>
      <c r="E35" s="51">
        <v>0</v>
      </c>
      <c r="F35" s="51">
        <v>0</v>
      </c>
      <c r="G35" s="12">
        <f t="shared" si="1"/>
        <v>0</v>
      </c>
    </row>
    <row r="36" spans="1:7" s="4" customFormat="1" ht="12.75">
      <c r="A36" s="48" t="str">
        <f>CONCATENATE(18," ",$B$6," ",$B$7)</f>
        <v>18 choisir! choisir!</v>
      </c>
      <c r="B36" s="51">
        <v>0</v>
      </c>
      <c r="C36" s="51">
        <v>0</v>
      </c>
      <c r="D36" s="51">
        <v>0</v>
      </c>
      <c r="E36" s="51">
        <v>0</v>
      </c>
      <c r="F36" s="51">
        <v>0</v>
      </c>
      <c r="G36" s="12">
        <f t="shared" si="1"/>
        <v>0</v>
      </c>
    </row>
    <row r="37" spans="1:7" s="4" customFormat="1" ht="12.75">
      <c r="A37" s="48" t="str">
        <f>CONCATENATE(19," ",$B$6," ",$B$7)</f>
        <v>19 choisir! choisir!</v>
      </c>
      <c r="B37" s="51">
        <v>0</v>
      </c>
      <c r="C37" s="51">
        <v>0</v>
      </c>
      <c r="D37" s="51">
        <v>0</v>
      </c>
      <c r="E37" s="51">
        <v>0</v>
      </c>
      <c r="F37" s="51">
        <v>0</v>
      </c>
      <c r="G37" s="12">
        <f t="shared" si="1"/>
        <v>0</v>
      </c>
    </row>
    <row r="38" spans="1:7" s="4" customFormat="1" ht="12.75">
      <c r="A38" s="48" t="str">
        <f>CONCATENATE(20," ",$B$6," ",$B$7)</f>
        <v>20 choisir! choisir!</v>
      </c>
      <c r="B38" s="51">
        <v>0</v>
      </c>
      <c r="C38" s="51">
        <v>0</v>
      </c>
      <c r="D38" s="51">
        <v>0</v>
      </c>
      <c r="E38" s="51">
        <v>0</v>
      </c>
      <c r="F38" s="51">
        <v>0</v>
      </c>
      <c r="G38" s="12">
        <f t="shared" si="1"/>
        <v>0</v>
      </c>
    </row>
    <row r="39" spans="1:7" s="4" customFormat="1" ht="12.75">
      <c r="A39" s="48" t="str">
        <f>CONCATENATE(21," ",$B$6," ",$B$7)</f>
        <v>21 choisir! choisir!</v>
      </c>
      <c r="B39" s="51">
        <v>0</v>
      </c>
      <c r="C39" s="51">
        <v>0</v>
      </c>
      <c r="D39" s="51">
        <v>0</v>
      </c>
      <c r="E39" s="51">
        <v>0</v>
      </c>
      <c r="F39" s="51">
        <v>0</v>
      </c>
      <c r="G39" s="12">
        <f t="shared" si="1"/>
        <v>0</v>
      </c>
    </row>
    <row r="40" spans="1:7" s="4" customFormat="1" ht="12.75">
      <c r="A40" s="48" t="str">
        <f>CONCATENATE(22," ",$B$6," ",$B$7)</f>
        <v>22 choisir! choisir!</v>
      </c>
      <c r="B40" s="51">
        <v>0</v>
      </c>
      <c r="C40" s="51">
        <v>0</v>
      </c>
      <c r="D40" s="51">
        <v>0</v>
      </c>
      <c r="E40" s="51">
        <v>0</v>
      </c>
      <c r="F40" s="51">
        <v>0</v>
      </c>
      <c r="G40" s="12">
        <f t="shared" si="1"/>
        <v>0</v>
      </c>
    </row>
    <row r="41" spans="1:7" s="4" customFormat="1" ht="12.75">
      <c r="A41" s="48" t="str">
        <f>CONCATENATE(23," ",$B$6," ",$B$7)</f>
        <v>23 choisir! choisir!</v>
      </c>
      <c r="B41" s="51">
        <v>0</v>
      </c>
      <c r="C41" s="51">
        <v>0</v>
      </c>
      <c r="D41" s="51">
        <v>0</v>
      </c>
      <c r="E41" s="51">
        <v>0</v>
      </c>
      <c r="F41" s="51">
        <v>0</v>
      </c>
      <c r="G41" s="12">
        <f t="shared" si="1"/>
        <v>0</v>
      </c>
    </row>
    <row r="42" spans="1:7" s="4" customFormat="1" ht="12.75">
      <c r="A42" s="48" t="str">
        <f>CONCATENATE(24," ",$B$6," ",$B$7)</f>
        <v>24 choisir! choisir!</v>
      </c>
      <c r="B42" s="51">
        <v>0</v>
      </c>
      <c r="C42" s="51">
        <v>0</v>
      </c>
      <c r="D42" s="51">
        <v>0</v>
      </c>
      <c r="E42" s="51">
        <v>0</v>
      </c>
      <c r="F42" s="51">
        <v>0</v>
      </c>
      <c r="G42" s="12">
        <f t="shared" si="1"/>
        <v>0</v>
      </c>
    </row>
    <row r="43" spans="1:7" s="4" customFormat="1" ht="12.75">
      <c r="A43" s="48" t="str">
        <f>CONCATENATE(25," ",$B$6," ",$B$7)</f>
        <v>25 choisir! choisir!</v>
      </c>
      <c r="B43" s="51">
        <v>0</v>
      </c>
      <c r="C43" s="51">
        <v>0</v>
      </c>
      <c r="D43" s="51">
        <v>0</v>
      </c>
      <c r="E43" s="51">
        <v>0</v>
      </c>
      <c r="F43" s="51">
        <v>0</v>
      </c>
      <c r="G43" s="12">
        <f t="shared" si="1"/>
        <v>0</v>
      </c>
    </row>
    <row r="44" spans="1:7" s="4" customFormat="1" ht="12.75">
      <c r="A44" s="48" t="str">
        <f>CONCATENATE(26," ",$B$6," ",$B$7)</f>
        <v>26 choisir! choisir!</v>
      </c>
      <c r="B44" s="51">
        <v>0</v>
      </c>
      <c r="C44" s="51">
        <v>0</v>
      </c>
      <c r="D44" s="51">
        <v>0</v>
      </c>
      <c r="E44" s="51">
        <v>0</v>
      </c>
      <c r="F44" s="51">
        <v>0</v>
      </c>
      <c r="G44" s="12">
        <f t="shared" si="1"/>
        <v>0</v>
      </c>
    </row>
    <row r="45" spans="1:7" s="4" customFormat="1" ht="12.75">
      <c r="A45" s="48" t="str">
        <f>CONCATENATE(27," ",$B$6," ",$B$7)</f>
        <v>27 choisir! choisir!</v>
      </c>
      <c r="B45" s="51">
        <v>0</v>
      </c>
      <c r="C45" s="51">
        <v>0</v>
      </c>
      <c r="D45" s="51">
        <v>0</v>
      </c>
      <c r="E45" s="51">
        <v>0</v>
      </c>
      <c r="F45" s="51">
        <v>0</v>
      </c>
      <c r="G45" s="12">
        <f t="shared" si="1"/>
        <v>0</v>
      </c>
    </row>
    <row r="46" spans="1:7" s="4" customFormat="1" ht="12.75">
      <c r="A46" s="48" t="str">
        <f>CONCATENATE(28," ",$B$6," ",$B$7)</f>
        <v>28 choisir! choisir!</v>
      </c>
      <c r="B46" s="51">
        <v>0</v>
      </c>
      <c r="C46" s="51">
        <v>0</v>
      </c>
      <c r="D46" s="51">
        <v>0</v>
      </c>
      <c r="E46" s="51">
        <v>0</v>
      </c>
      <c r="F46" s="51">
        <v>0</v>
      </c>
      <c r="G46" s="12">
        <f t="shared" si="1"/>
        <v>0</v>
      </c>
    </row>
    <row r="47" spans="1:7" s="4" customFormat="1" ht="12.75">
      <c r="A47" s="48" t="str">
        <f>CONCATENATE(29," ",$B$6," ",$B$7)</f>
        <v>29 choisir! choisir!</v>
      </c>
      <c r="B47" s="51">
        <v>0</v>
      </c>
      <c r="C47" s="51">
        <v>0</v>
      </c>
      <c r="D47" s="51">
        <v>0</v>
      </c>
      <c r="E47" s="51">
        <v>0</v>
      </c>
      <c r="F47" s="51">
        <v>0</v>
      </c>
      <c r="G47" s="12">
        <f t="shared" si="1"/>
        <v>0</v>
      </c>
    </row>
    <row r="48" spans="1:7" s="4" customFormat="1" ht="12.75">
      <c r="A48" s="48" t="str">
        <f>CONCATENATE(30," ",$B$6," ",$B$7)</f>
        <v>30 choisir! choisir!</v>
      </c>
      <c r="B48" s="51">
        <v>0</v>
      </c>
      <c r="C48" s="51">
        <v>0</v>
      </c>
      <c r="D48" s="51">
        <v>0</v>
      </c>
      <c r="E48" s="51">
        <v>0</v>
      </c>
      <c r="F48" s="51">
        <v>0</v>
      </c>
      <c r="G48" s="12">
        <f t="shared" si="1"/>
        <v>0</v>
      </c>
    </row>
    <row r="49" spans="1:7" s="4" customFormat="1" ht="12.75">
      <c r="A49" s="49" t="str">
        <f>CONCATENATE(31," ",$B$6," ",$B$7)</f>
        <v>31 choisir! choisir!</v>
      </c>
      <c r="B49" s="52">
        <v>0</v>
      </c>
      <c r="C49" s="52">
        <v>0</v>
      </c>
      <c r="D49" s="52">
        <v>0</v>
      </c>
      <c r="E49" s="52">
        <v>0</v>
      </c>
      <c r="F49" s="52">
        <v>0</v>
      </c>
      <c r="G49" s="13">
        <f t="shared" si="1"/>
        <v>0</v>
      </c>
    </row>
    <row r="50" s="4" customFormat="1" ht="12.75"/>
    <row r="51" spans="1:7" s="4" customFormat="1" ht="39" customHeight="1">
      <c r="A51" s="105" t="s">
        <v>30</v>
      </c>
      <c r="B51" s="106"/>
      <c r="C51" s="106"/>
      <c r="D51" s="106"/>
      <c r="E51" s="106"/>
      <c r="F51" s="106"/>
      <c r="G51" s="110"/>
    </row>
    <row r="52" s="4" customFormat="1" ht="12.75"/>
    <row r="53" spans="1:7" s="4" customFormat="1" ht="51" customHeight="1">
      <c r="A53" s="97" t="s">
        <v>32</v>
      </c>
      <c r="B53" s="98"/>
      <c r="E53" s="97" t="s">
        <v>33</v>
      </c>
      <c r="F53" s="109"/>
      <c r="G53" s="98"/>
    </row>
    <row r="54" spans="1:7" ht="12.75">
      <c r="A54" s="4"/>
      <c r="B54" s="4"/>
      <c r="C54" s="2"/>
      <c r="E54" s="4"/>
      <c r="F54" s="4"/>
      <c r="G54" s="4"/>
    </row>
    <row r="55" spans="1:7" ht="12.75">
      <c r="A55" s="4"/>
      <c r="B55" s="4"/>
      <c r="C55" s="2"/>
      <c r="E55" s="4"/>
      <c r="F55" s="4"/>
      <c r="G55" s="4"/>
    </row>
    <row r="56" spans="1:7" ht="12.75">
      <c r="A56" s="4"/>
      <c r="B56" s="4"/>
      <c r="C56" s="2"/>
      <c r="E56" s="4"/>
      <c r="F56" s="4"/>
      <c r="G56" s="4"/>
    </row>
    <row r="57" spans="5:7" ht="12.75">
      <c r="E57" s="5"/>
      <c r="F57" s="5"/>
      <c r="G57" s="5"/>
    </row>
  </sheetData>
  <sheetProtection password="C66B" sheet="1" objects="1" scenarios="1"/>
  <mergeCells count="4">
    <mergeCell ref="E53:G53"/>
    <mergeCell ref="A53:B53"/>
    <mergeCell ref="A1:G1"/>
    <mergeCell ref="A51:G51"/>
  </mergeCells>
  <conditionalFormatting sqref="B19:F49">
    <cfRule type="cellIs" priority="1" dxfId="1" operator="greaterThan" stopIfTrue="1">
      <formula>0.499305555555556</formula>
    </cfRule>
  </conditionalFormatting>
  <conditionalFormatting sqref="B8">
    <cfRule type="cellIs" priority="2" dxfId="0" operator="equal" stopIfTrue="1">
      <formula>"kies!!!"</formula>
    </cfRule>
  </conditionalFormatting>
  <conditionalFormatting sqref="B6:B7">
    <cfRule type="cellIs" priority="3" dxfId="0" operator="equal" stopIfTrue="1">
      <formula>"choisir!"</formula>
    </cfRule>
  </conditionalFormatting>
  <dataValidations count="2">
    <dataValidation type="list" allowBlank="1" showInputMessage="1" showErrorMessage="1" sqref="B6">
      <formula1>$Z$1:$Z$13</formula1>
    </dataValidation>
    <dataValidation type="list" allowBlank="1" showInputMessage="1" showErrorMessage="1" sqref="B7:B8">
      <formula1>$AA$1:$AA$13</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44"/>
  <sheetViews>
    <sheetView zoomScalePageLayoutView="0" workbookViewId="0" topLeftCell="A1">
      <selection activeCell="A2" sqref="A2"/>
    </sheetView>
  </sheetViews>
  <sheetFormatPr defaultColWidth="10.7109375" defaultRowHeight="12.75"/>
  <cols>
    <col min="1" max="1" width="20.7109375" style="1" customWidth="1"/>
    <col min="2" max="10" width="10.7109375" style="1" customWidth="1"/>
    <col min="11" max="11" width="7.00390625" style="44" bestFit="1" customWidth="1"/>
    <col min="12" max="16384" width="10.7109375" style="1" customWidth="1"/>
  </cols>
  <sheetData>
    <row r="1" spans="1:27" s="4" customFormat="1" ht="30" customHeight="1">
      <c r="A1" s="99" t="s">
        <v>13</v>
      </c>
      <c r="B1" s="100"/>
      <c r="C1" s="100"/>
      <c r="D1" s="100"/>
      <c r="E1" s="100"/>
      <c r="F1" s="100"/>
      <c r="G1" s="100"/>
      <c r="H1" s="100"/>
      <c r="I1" s="101"/>
      <c r="J1" s="102"/>
      <c r="K1" s="43"/>
      <c r="Z1" s="4" t="s">
        <v>12</v>
      </c>
      <c r="AA1" s="4" t="s">
        <v>12</v>
      </c>
    </row>
    <row r="2" spans="11:27" s="4" customFormat="1" ht="12.75">
      <c r="K2" s="43"/>
      <c r="Z2" s="4" t="s">
        <v>0</v>
      </c>
      <c r="AA2" s="4">
        <v>2012</v>
      </c>
    </row>
    <row r="3" spans="1:27" s="4" customFormat="1" ht="12.75">
      <c r="A3" s="17" t="s">
        <v>31</v>
      </c>
      <c r="B3" s="67" t="s">
        <v>74</v>
      </c>
      <c r="K3" s="43"/>
      <c r="Z3" s="4" t="s">
        <v>1</v>
      </c>
      <c r="AA3" s="4">
        <v>2013</v>
      </c>
    </row>
    <row r="4" spans="1:27" s="4" customFormat="1" ht="12.75">
      <c r="A4" s="17" t="s">
        <v>15</v>
      </c>
      <c r="B4" s="67" t="s">
        <v>74</v>
      </c>
      <c r="K4" s="43"/>
      <c r="Z4" s="4" t="s">
        <v>2</v>
      </c>
      <c r="AA4" s="4">
        <v>2014</v>
      </c>
    </row>
    <row r="5" spans="2:27" s="4" customFormat="1" ht="12.75">
      <c r="B5" s="68"/>
      <c r="K5" s="43"/>
      <c r="Z5" s="4" t="s">
        <v>3</v>
      </c>
      <c r="AA5" s="4">
        <v>2015</v>
      </c>
    </row>
    <row r="6" spans="2:27" s="4" customFormat="1" ht="12.75">
      <c r="B6" s="8"/>
      <c r="C6" s="7"/>
      <c r="K6" s="43"/>
      <c r="Z6" s="4" t="s">
        <v>4</v>
      </c>
      <c r="AA6" s="4">
        <v>2016</v>
      </c>
    </row>
    <row r="7" spans="2:27" s="4" customFormat="1" ht="12.75">
      <c r="B7" s="8"/>
      <c r="C7" s="7"/>
      <c r="K7" s="43"/>
      <c r="Z7" s="4" t="s">
        <v>5</v>
      </c>
      <c r="AA7" s="4">
        <v>2017</v>
      </c>
    </row>
    <row r="8" spans="2:27" s="4" customFormat="1" ht="12.75">
      <c r="B8" s="8"/>
      <c r="F8" s="9"/>
      <c r="G8" s="6"/>
      <c r="H8" s="6"/>
      <c r="J8" s="6" t="s">
        <v>21</v>
      </c>
      <c r="K8" s="43"/>
      <c r="Z8" s="4" t="s">
        <v>6</v>
      </c>
      <c r="AA8" s="4">
        <v>2018</v>
      </c>
    </row>
    <row r="9" spans="1:27" s="4" customFormat="1" ht="12.75">
      <c r="A9" s="17" t="s">
        <v>16</v>
      </c>
      <c r="B9" s="67" t="s">
        <v>74</v>
      </c>
      <c r="K9" s="43"/>
      <c r="Z9" s="4" t="s">
        <v>7</v>
      </c>
      <c r="AA9" s="4">
        <v>2019</v>
      </c>
    </row>
    <row r="10" spans="1:27" s="4" customFormat="1" ht="12.75">
      <c r="A10" s="17" t="s">
        <v>17</v>
      </c>
      <c r="B10" s="67" t="s">
        <v>74</v>
      </c>
      <c r="K10" s="43"/>
      <c r="Z10" s="4" t="s">
        <v>8</v>
      </c>
      <c r="AA10" s="4">
        <v>2020</v>
      </c>
    </row>
    <row r="11" spans="1:27" s="4" customFormat="1" ht="12.75">
      <c r="A11" s="17" t="s">
        <v>18</v>
      </c>
      <c r="B11" s="67" t="s">
        <v>74</v>
      </c>
      <c r="K11" s="43"/>
      <c r="Z11" s="4" t="s">
        <v>9</v>
      </c>
      <c r="AA11" s="4">
        <v>2021</v>
      </c>
    </row>
    <row r="12" spans="1:11" s="4" customFormat="1" ht="12.75">
      <c r="A12" s="17" t="s">
        <v>19</v>
      </c>
      <c r="B12" s="67" t="s">
        <v>74</v>
      </c>
      <c r="K12" s="43"/>
    </row>
    <row r="13" spans="1:11" s="4" customFormat="1" ht="12.75">
      <c r="A13" s="17" t="s">
        <v>20</v>
      </c>
      <c r="B13" s="67" t="s">
        <v>74</v>
      </c>
      <c r="K13" s="43"/>
    </row>
    <row r="14" spans="1:11" s="4" customFormat="1" ht="12.75">
      <c r="A14" s="17" t="s">
        <v>22</v>
      </c>
      <c r="B14" s="67" t="s">
        <v>74</v>
      </c>
      <c r="K14" s="43"/>
    </row>
    <row r="15" spans="11:27" s="4" customFormat="1" ht="12.75">
      <c r="K15" s="43"/>
      <c r="Z15" s="4" t="s">
        <v>10</v>
      </c>
      <c r="AA15" s="4">
        <v>2022</v>
      </c>
    </row>
    <row r="16" spans="2:27" s="4" customFormat="1" ht="12.75">
      <c r="B16" s="103" t="s">
        <v>55</v>
      </c>
      <c r="C16" s="100"/>
      <c r="D16" s="100"/>
      <c r="E16" s="100"/>
      <c r="F16" s="104"/>
      <c r="I16" s="103" t="s">
        <v>24</v>
      </c>
      <c r="J16" s="104"/>
      <c r="K16" s="43"/>
      <c r="Z16" s="4" t="s">
        <v>11</v>
      </c>
      <c r="AA16" s="4">
        <v>2023</v>
      </c>
    </row>
    <row r="17" spans="1:11" s="4" customFormat="1" ht="12.75">
      <c r="A17" s="27"/>
      <c r="B17" s="18">
        <f>SUM(B19:B36)</f>
        <v>0</v>
      </c>
      <c r="C17" s="18">
        <f>SUM(C19:C36)</f>
        <v>0</v>
      </c>
      <c r="D17" s="18">
        <f>SUM(D19:D36)</f>
        <v>0</v>
      </c>
      <c r="E17" s="18">
        <f>SUM(E19:E36)</f>
        <v>0</v>
      </c>
      <c r="F17" s="18">
        <f>SUM(F19:F36)</f>
        <v>0</v>
      </c>
      <c r="I17" s="31">
        <f>IF(ISERROR(B17/($B$17+$C$17)),0,(B17/($B$17+$C$17)))</f>
        <v>0</v>
      </c>
      <c r="J17" s="31">
        <f>IF(ISERROR(C17/($B$17+$C$17)),0,(C17/($B$17+$C$17)))</f>
        <v>0</v>
      </c>
      <c r="K17" s="43"/>
    </row>
    <row r="18" spans="1:11" s="4" customFormat="1" ht="38.25">
      <c r="A18" s="19" t="s">
        <v>25</v>
      </c>
      <c r="B18" s="20" t="s">
        <v>26</v>
      </c>
      <c r="C18" s="20" t="s">
        <v>27</v>
      </c>
      <c r="D18" s="20" t="s">
        <v>28</v>
      </c>
      <c r="E18" s="20" t="s">
        <v>51</v>
      </c>
      <c r="F18" s="20" t="s">
        <v>29</v>
      </c>
      <c r="G18" s="42" t="s">
        <v>53</v>
      </c>
      <c r="H18" s="42" t="s">
        <v>54</v>
      </c>
      <c r="I18" s="20" t="s">
        <v>26</v>
      </c>
      <c r="J18" s="20" t="s">
        <v>27</v>
      </c>
      <c r="K18" s="43"/>
    </row>
    <row r="19" spans="1:11" s="4" customFormat="1" ht="12.75">
      <c r="A19" s="33" t="str">
        <f>CONCATENATE(Mois01!$B$6," ",Mois01!$B$7)</f>
        <v>choisir! choisir!</v>
      </c>
      <c r="B19" s="21">
        <f>Mois01!$B$17</f>
        <v>0</v>
      </c>
      <c r="C19" s="21">
        <f>Mois01!$C$17</f>
        <v>0</v>
      </c>
      <c r="D19" s="21">
        <f>Mois01!$D$17</f>
        <v>0</v>
      </c>
      <c r="E19" s="21">
        <f>Mois01!$E$17</f>
        <v>0</v>
      </c>
      <c r="F19" s="21">
        <f>Mois01!$F$17</f>
        <v>0</v>
      </c>
      <c r="G19" s="22">
        <f>SUM(B19:F19)</f>
        <v>0</v>
      </c>
      <c r="H19" s="22">
        <f>SUM(B19:C19)</f>
        <v>0</v>
      </c>
      <c r="I19" s="28">
        <f>IF(ISERROR(B19/$H19),0,(B19/$H19))</f>
        <v>0</v>
      </c>
      <c r="J19" s="28">
        <f>IF(ISERROR(C19/$H19),0,(C19/$H19))</f>
        <v>0</v>
      </c>
      <c r="K19" s="43"/>
    </row>
    <row r="20" spans="1:11" s="4" customFormat="1" ht="12.75">
      <c r="A20" s="34" t="str">
        <f>CONCATENATE(Mois02!$B$6," ",Mois02!$B$7)</f>
        <v>choisir! choisir!</v>
      </c>
      <c r="B20" s="23">
        <f>Mois02!$B$17</f>
        <v>0</v>
      </c>
      <c r="C20" s="23">
        <f>Mois02!$C$17</f>
        <v>0</v>
      </c>
      <c r="D20" s="23">
        <f>Mois02!$D$17</f>
        <v>0</v>
      </c>
      <c r="E20" s="23">
        <f>Mois02!$E$17</f>
        <v>0</v>
      </c>
      <c r="F20" s="23">
        <f>Mois02!$F$17</f>
        <v>0</v>
      </c>
      <c r="G20" s="24">
        <f aca="true" t="shared" si="0" ref="G20:G36">SUM(B20:F20)</f>
        <v>0</v>
      </c>
      <c r="H20" s="24">
        <f aca="true" t="shared" si="1" ref="H20:H36">SUM(B20:C20)</f>
        <v>0</v>
      </c>
      <c r="I20" s="29">
        <f aca="true" t="shared" si="2" ref="I20:I36">IF(ISERROR(B20/H20),0,(B20/H20))</f>
        <v>0</v>
      </c>
      <c r="J20" s="29">
        <f aca="true" t="shared" si="3" ref="J20:J36">IF(ISERROR(C20/$H20),0,(C20/$H20))</f>
        <v>0</v>
      </c>
      <c r="K20" s="43"/>
    </row>
    <row r="21" spans="1:11" s="4" customFormat="1" ht="12.75">
      <c r="A21" s="34" t="str">
        <f>CONCATENATE(Mois03!$B$6," ",Mois03!$B$7)</f>
        <v>choisir! choisir!</v>
      </c>
      <c r="B21" s="23">
        <f>Mois03!$B$17</f>
        <v>0</v>
      </c>
      <c r="C21" s="23">
        <f>Mois03!$C$17</f>
        <v>0</v>
      </c>
      <c r="D21" s="23">
        <f>Mois03!$D$17</f>
        <v>0</v>
      </c>
      <c r="E21" s="23">
        <f>Mois03!$E$17</f>
        <v>0</v>
      </c>
      <c r="F21" s="23">
        <f>Mois03!$F$17</f>
        <v>0</v>
      </c>
      <c r="G21" s="24">
        <f t="shared" si="0"/>
        <v>0</v>
      </c>
      <c r="H21" s="24">
        <f t="shared" si="1"/>
        <v>0</v>
      </c>
      <c r="I21" s="29">
        <f t="shared" si="2"/>
        <v>0</v>
      </c>
      <c r="J21" s="29">
        <f t="shared" si="3"/>
        <v>0</v>
      </c>
      <c r="K21" s="43"/>
    </row>
    <row r="22" spans="1:11" s="4" customFormat="1" ht="12.75">
      <c r="A22" s="34" t="str">
        <f>CONCATENATE(Mois04!$B$6," ",Mois04!$B$7)</f>
        <v>choisir! choisir!</v>
      </c>
      <c r="B22" s="23">
        <f>Mois04!$B$17</f>
        <v>0</v>
      </c>
      <c r="C22" s="23">
        <f>Mois04!$C$17</f>
        <v>0</v>
      </c>
      <c r="D22" s="23">
        <f>Mois04!$D$17</f>
        <v>0</v>
      </c>
      <c r="E22" s="23">
        <f>Mois04!$E$17</f>
        <v>0</v>
      </c>
      <c r="F22" s="23">
        <f>Mois04!$F$17</f>
        <v>0</v>
      </c>
      <c r="G22" s="24">
        <f t="shared" si="0"/>
        <v>0</v>
      </c>
      <c r="H22" s="24">
        <f t="shared" si="1"/>
        <v>0</v>
      </c>
      <c r="I22" s="29">
        <f t="shared" si="2"/>
        <v>0</v>
      </c>
      <c r="J22" s="29">
        <f t="shared" si="3"/>
        <v>0</v>
      </c>
      <c r="K22" s="43"/>
    </row>
    <row r="23" spans="1:11" s="4" customFormat="1" ht="12.75">
      <c r="A23" s="34" t="str">
        <f>CONCATENATE(Mois05!$B$6," ",Mois05!$B$7)</f>
        <v>choisir! choisir!</v>
      </c>
      <c r="B23" s="23">
        <f>Mois05!$B$17</f>
        <v>0</v>
      </c>
      <c r="C23" s="23">
        <f>Mois05!$C$17</f>
        <v>0</v>
      </c>
      <c r="D23" s="23">
        <f>Mois05!$D$17</f>
        <v>0</v>
      </c>
      <c r="E23" s="23">
        <f>Mois05!$E$17</f>
        <v>0</v>
      </c>
      <c r="F23" s="23">
        <f>Mois05!$F$17</f>
        <v>0</v>
      </c>
      <c r="G23" s="24">
        <f t="shared" si="0"/>
        <v>0</v>
      </c>
      <c r="H23" s="24">
        <f t="shared" si="1"/>
        <v>0</v>
      </c>
      <c r="I23" s="29">
        <f t="shared" si="2"/>
        <v>0</v>
      </c>
      <c r="J23" s="29">
        <f t="shared" si="3"/>
        <v>0</v>
      </c>
      <c r="K23" s="43"/>
    </row>
    <row r="24" spans="1:11" s="4" customFormat="1" ht="12.75">
      <c r="A24" s="34" t="str">
        <f>CONCATENATE(Mois06!$B$6," ",Mois06!$B$7)</f>
        <v>choisir! choisir!</v>
      </c>
      <c r="B24" s="23">
        <f>Mois06!$B$17</f>
        <v>0</v>
      </c>
      <c r="C24" s="23">
        <f>Mois06!$C$17</f>
        <v>0</v>
      </c>
      <c r="D24" s="23">
        <f>Mois06!$D$17</f>
        <v>0</v>
      </c>
      <c r="E24" s="23">
        <f>Mois06!$E$17</f>
        <v>0</v>
      </c>
      <c r="F24" s="23">
        <f>Mois06!$F$17</f>
        <v>0</v>
      </c>
      <c r="G24" s="24">
        <f t="shared" si="0"/>
        <v>0</v>
      </c>
      <c r="H24" s="24">
        <f t="shared" si="1"/>
        <v>0</v>
      </c>
      <c r="I24" s="29">
        <f t="shared" si="2"/>
        <v>0</v>
      </c>
      <c r="J24" s="29">
        <f t="shared" si="3"/>
        <v>0</v>
      </c>
      <c r="K24" s="43"/>
    </row>
    <row r="25" spans="1:11" s="4" customFormat="1" ht="12.75">
      <c r="A25" s="34" t="str">
        <f>CONCATENATE(Mois07!$B$6," ",Mois07!$B$7)</f>
        <v>choisir! choisir!</v>
      </c>
      <c r="B25" s="23">
        <f>Mois07!$B$17</f>
        <v>0</v>
      </c>
      <c r="C25" s="23">
        <f>Mois07!$C$17</f>
        <v>0</v>
      </c>
      <c r="D25" s="23">
        <f>Mois07!$D$17</f>
        <v>0</v>
      </c>
      <c r="E25" s="23">
        <f>Mois07!$E$17</f>
        <v>0</v>
      </c>
      <c r="F25" s="23">
        <f>Mois07!$F$17</f>
        <v>0</v>
      </c>
      <c r="G25" s="24">
        <f t="shared" si="0"/>
        <v>0</v>
      </c>
      <c r="H25" s="24">
        <f t="shared" si="1"/>
        <v>0</v>
      </c>
      <c r="I25" s="29">
        <f t="shared" si="2"/>
        <v>0</v>
      </c>
      <c r="J25" s="29">
        <f t="shared" si="3"/>
        <v>0</v>
      </c>
      <c r="K25" s="43"/>
    </row>
    <row r="26" spans="1:11" s="4" customFormat="1" ht="12.75">
      <c r="A26" s="34" t="str">
        <f>CONCATENATE(Mois08!$B$6," ",Mois08!$B$7)</f>
        <v>choisir! choisir!</v>
      </c>
      <c r="B26" s="23">
        <f>Mois08!$B$17</f>
        <v>0</v>
      </c>
      <c r="C26" s="23">
        <f>Mois08!$C$17</f>
        <v>0</v>
      </c>
      <c r="D26" s="23">
        <f>Mois08!$D$17</f>
        <v>0</v>
      </c>
      <c r="E26" s="23">
        <f>Mois08!$E$17</f>
        <v>0</v>
      </c>
      <c r="F26" s="23">
        <f>Mois08!$F$17</f>
        <v>0</v>
      </c>
      <c r="G26" s="24">
        <f t="shared" si="0"/>
        <v>0</v>
      </c>
      <c r="H26" s="24">
        <f t="shared" si="1"/>
        <v>0</v>
      </c>
      <c r="I26" s="29">
        <f t="shared" si="2"/>
        <v>0</v>
      </c>
      <c r="J26" s="29">
        <f t="shared" si="3"/>
        <v>0</v>
      </c>
      <c r="K26" s="43"/>
    </row>
    <row r="27" spans="1:11" s="4" customFormat="1" ht="12.75">
      <c r="A27" s="34" t="str">
        <f>CONCATENATE(Mois09!$B$6," ",Mois09!$B$7)</f>
        <v>choisir! choisir!</v>
      </c>
      <c r="B27" s="23">
        <f>Mois09!$B$17</f>
        <v>0</v>
      </c>
      <c r="C27" s="23">
        <f>Mois09!$C$17</f>
        <v>0</v>
      </c>
      <c r="D27" s="23">
        <f>Mois09!$D$17</f>
        <v>0</v>
      </c>
      <c r="E27" s="23">
        <f>Mois09!$E$17</f>
        <v>0</v>
      </c>
      <c r="F27" s="23">
        <f>Mois09!$F$17</f>
        <v>0</v>
      </c>
      <c r="G27" s="24">
        <f t="shared" si="0"/>
        <v>0</v>
      </c>
      <c r="H27" s="24">
        <f t="shared" si="1"/>
        <v>0</v>
      </c>
      <c r="I27" s="29">
        <f t="shared" si="2"/>
        <v>0</v>
      </c>
      <c r="J27" s="29">
        <f t="shared" si="3"/>
        <v>0</v>
      </c>
      <c r="K27" s="43"/>
    </row>
    <row r="28" spans="1:11" s="4" customFormat="1" ht="12.75">
      <c r="A28" s="34" t="str">
        <f>CONCATENATE(Mois10!$B$6," ",Mois10!$B$7)</f>
        <v>choisir! choisir!</v>
      </c>
      <c r="B28" s="23">
        <f>Mois10!$B$17</f>
        <v>0</v>
      </c>
      <c r="C28" s="23">
        <f>Mois10!$C$17</f>
        <v>0</v>
      </c>
      <c r="D28" s="23">
        <f>Mois10!$D$17</f>
        <v>0</v>
      </c>
      <c r="E28" s="23">
        <f>Mois10!$E$17</f>
        <v>0</v>
      </c>
      <c r="F28" s="23">
        <f>Mois10!$F$17</f>
        <v>0</v>
      </c>
      <c r="G28" s="24">
        <f t="shared" si="0"/>
        <v>0</v>
      </c>
      <c r="H28" s="24">
        <f t="shared" si="1"/>
        <v>0</v>
      </c>
      <c r="I28" s="29">
        <f t="shared" si="2"/>
        <v>0</v>
      </c>
      <c r="J28" s="29">
        <f t="shared" si="3"/>
        <v>0</v>
      </c>
      <c r="K28" s="43"/>
    </row>
    <row r="29" spans="1:11" s="4" customFormat="1" ht="12.75">
      <c r="A29" s="34" t="str">
        <f>CONCATENATE(Mois11!$B$6," ",Mois11!$B$7)</f>
        <v>choisir! choisir!</v>
      </c>
      <c r="B29" s="23">
        <f>Mois11!$B$17</f>
        <v>0</v>
      </c>
      <c r="C29" s="23">
        <f>Mois11!$C$17</f>
        <v>0</v>
      </c>
      <c r="D29" s="23">
        <f>Mois11!$D$17</f>
        <v>0</v>
      </c>
      <c r="E29" s="23">
        <f>Mois11!$E$17</f>
        <v>0</v>
      </c>
      <c r="F29" s="23">
        <f>Mois11!$F$17</f>
        <v>0</v>
      </c>
      <c r="G29" s="24">
        <f t="shared" si="0"/>
        <v>0</v>
      </c>
      <c r="H29" s="24">
        <f t="shared" si="1"/>
        <v>0</v>
      </c>
      <c r="I29" s="29">
        <f t="shared" si="2"/>
        <v>0</v>
      </c>
      <c r="J29" s="29">
        <f t="shared" si="3"/>
        <v>0</v>
      </c>
      <c r="K29" s="43"/>
    </row>
    <row r="30" spans="1:11" s="4" customFormat="1" ht="12.75">
      <c r="A30" s="34" t="str">
        <f>CONCATENATE(Mois12!$B$6," ",Mois12!$B$7)</f>
        <v>choisir! choisir!</v>
      </c>
      <c r="B30" s="23">
        <f>Mois12!$B$17</f>
        <v>0</v>
      </c>
      <c r="C30" s="23">
        <f>Mois12!$C$17</f>
        <v>0</v>
      </c>
      <c r="D30" s="23">
        <f>Mois12!$D$17</f>
        <v>0</v>
      </c>
      <c r="E30" s="23">
        <f>Mois12!$E$17</f>
        <v>0</v>
      </c>
      <c r="F30" s="23">
        <f>Mois12!$F$17</f>
        <v>0</v>
      </c>
      <c r="G30" s="24">
        <f t="shared" si="0"/>
        <v>0</v>
      </c>
      <c r="H30" s="24">
        <f t="shared" si="1"/>
        <v>0</v>
      </c>
      <c r="I30" s="29">
        <f t="shared" si="2"/>
        <v>0</v>
      </c>
      <c r="J30" s="29">
        <f t="shared" si="3"/>
        <v>0</v>
      </c>
      <c r="K30" s="43"/>
    </row>
    <row r="31" spans="1:11" s="4" customFormat="1" ht="12.75">
      <c r="A31" s="34" t="str">
        <f>CONCATENATE(Mois13!$B$6," ",Mois13!$B$7)</f>
        <v>choisir! choisir!</v>
      </c>
      <c r="B31" s="23">
        <f>Mois13!$B$17</f>
        <v>0</v>
      </c>
      <c r="C31" s="23">
        <f>Mois13!$C$17</f>
        <v>0</v>
      </c>
      <c r="D31" s="23">
        <f>Mois13!$D$17</f>
        <v>0</v>
      </c>
      <c r="E31" s="23">
        <f>Mois13!$E$17</f>
        <v>0</v>
      </c>
      <c r="F31" s="23">
        <f>Mois13!$F$17</f>
        <v>0</v>
      </c>
      <c r="G31" s="24">
        <f t="shared" si="0"/>
        <v>0</v>
      </c>
      <c r="H31" s="24">
        <f t="shared" si="1"/>
        <v>0</v>
      </c>
      <c r="I31" s="29">
        <f t="shared" si="2"/>
        <v>0</v>
      </c>
      <c r="J31" s="29">
        <f t="shared" si="3"/>
        <v>0</v>
      </c>
      <c r="K31" s="43"/>
    </row>
    <row r="32" spans="1:11" s="4" customFormat="1" ht="12.75">
      <c r="A32" s="34" t="str">
        <f>CONCATENATE(Mois14!$B$6," ",Mois14!$B$7)</f>
        <v>choisir! choisir!</v>
      </c>
      <c r="B32" s="23">
        <f>Mois14!$B$17</f>
        <v>0</v>
      </c>
      <c r="C32" s="23">
        <f>Mois14!$C$17</f>
        <v>0</v>
      </c>
      <c r="D32" s="23">
        <f>Mois14!$D$17</f>
        <v>0</v>
      </c>
      <c r="E32" s="23">
        <f>Mois14!$E$17</f>
        <v>0</v>
      </c>
      <c r="F32" s="23">
        <f>Mois14!$F$17</f>
        <v>0</v>
      </c>
      <c r="G32" s="24">
        <f t="shared" si="0"/>
        <v>0</v>
      </c>
      <c r="H32" s="24">
        <f t="shared" si="1"/>
        <v>0</v>
      </c>
      <c r="I32" s="29">
        <f t="shared" si="2"/>
        <v>0</v>
      </c>
      <c r="J32" s="29">
        <f t="shared" si="3"/>
        <v>0</v>
      </c>
      <c r="K32" s="43"/>
    </row>
    <row r="33" spans="1:11" s="4" customFormat="1" ht="12.75">
      <c r="A33" s="34" t="str">
        <f>CONCATENATE(Mois15!$B$6," ",Mois15!$B$7)</f>
        <v>choisir! choisir!</v>
      </c>
      <c r="B33" s="23">
        <f>Mois15!$B$17</f>
        <v>0</v>
      </c>
      <c r="C33" s="23">
        <f>Mois15!$C$17</f>
        <v>0</v>
      </c>
      <c r="D33" s="23">
        <f>Mois15!$D$17</f>
        <v>0</v>
      </c>
      <c r="E33" s="23">
        <f>Mois15!$E$17</f>
        <v>0</v>
      </c>
      <c r="F33" s="23">
        <f>Mois15!$F$17</f>
        <v>0</v>
      </c>
      <c r="G33" s="24">
        <f t="shared" si="0"/>
        <v>0</v>
      </c>
      <c r="H33" s="24">
        <f t="shared" si="1"/>
        <v>0</v>
      </c>
      <c r="I33" s="29">
        <f t="shared" si="2"/>
        <v>0</v>
      </c>
      <c r="J33" s="29">
        <f t="shared" si="3"/>
        <v>0</v>
      </c>
      <c r="K33" s="43"/>
    </row>
    <row r="34" spans="1:11" s="4" customFormat="1" ht="12.75">
      <c r="A34" s="34" t="str">
        <f>CONCATENATE(Mois16!$B$6," ",Mois16!$B$7)</f>
        <v>choisir! choisir!</v>
      </c>
      <c r="B34" s="23">
        <f>Mois16!$B$17</f>
        <v>0</v>
      </c>
      <c r="C34" s="23">
        <f>Mois16!$C$17</f>
        <v>0</v>
      </c>
      <c r="D34" s="23">
        <f>Mois16!$D$17</f>
        <v>0</v>
      </c>
      <c r="E34" s="23">
        <f>Mois16!$E$17</f>
        <v>0</v>
      </c>
      <c r="F34" s="23">
        <f>Mois16!$F$17</f>
        <v>0</v>
      </c>
      <c r="G34" s="24">
        <f t="shared" si="0"/>
        <v>0</v>
      </c>
      <c r="H34" s="24">
        <f t="shared" si="1"/>
        <v>0</v>
      </c>
      <c r="I34" s="29">
        <f t="shared" si="2"/>
        <v>0</v>
      </c>
      <c r="J34" s="29">
        <f t="shared" si="3"/>
        <v>0</v>
      </c>
      <c r="K34" s="43"/>
    </row>
    <row r="35" spans="1:11" s="4" customFormat="1" ht="12.75">
      <c r="A35" s="34" t="str">
        <f>CONCATENATE(Mois17!$B$6," ",Mois17!$B$7)</f>
        <v>choisir! choisir!</v>
      </c>
      <c r="B35" s="23">
        <f>Mois17!$B$17</f>
        <v>0</v>
      </c>
      <c r="C35" s="23">
        <f>Mois17!$C$17</f>
        <v>0</v>
      </c>
      <c r="D35" s="23">
        <f>Mois17!$D$17</f>
        <v>0</v>
      </c>
      <c r="E35" s="23">
        <f>Mois17!$E$17</f>
        <v>0</v>
      </c>
      <c r="F35" s="23">
        <f>Mois17!$F$17</f>
        <v>0</v>
      </c>
      <c r="G35" s="24">
        <f t="shared" si="0"/>
        <v>0</v>
      </c>
      <c r="H35" s="24">
        <f t="shared" si="1"/>
        <v>0</v>
      </c>
      <c r="I35" s="29">
        <f t="shared" si="2"/>
        <v>0</v>
      </c>
      <c r="J35" s="29">
        <f t="shared" si="3"/>
        <v>0</v>
      </c>
      <c r="K35" s="43"/>
    </row>
    <row r="36" spans="1:11" s="4" customFormat="1" ht="12.75">
      <c r="A36" s="35" t="str">
        <f>CONCATENATE(Mois18!$B$6," ",Mois18!$B$7)</f>
        <v>choisir! choisir!</v>
      </c>
      <c r="B36" s="25">
        <f>Mois18!$B$17</f>
        <v>0</v>
      </c>
      <c r="C36" s="25">
        <f>Mois18!$C$17</f>
        <v>0</v>
      </c>
      <c r="D36" s="25">
        <f>Mois18!$D$17</f>
        <v>0</v>
      </c>
      <c r="E36" s="25">
        <f>Mois18!$E$17</f>
        <v>0</v>
      </c>
      <c r="F36" s="25">
        <f>Mois18!$F$17</f>
        <v>0</v>
      </c>
      <c r="G36" s="26">
        <f t="shared" si="0"/>
        <v>0</v>
      </c>
      <c r="H36" s="26">
        <f t="shared" si="1"/>
        <v>0</v>
      </c>
      <c r="I36" s="30">
        <f t="shared" si="2"/>
        <v>0</v>
      </c>
      <c r="J36" s="30">
        <f t="shared" si="3"/>
        <v>0</v>
      </c>
      <c r="K36" s="43"/>
    </row>
    <row r="37" s="4" customFormat="1" ht="12.75">
      <c r="K37" s="43"/>
    </row>
    <row r="38" spans="1:11" s="4" customFormat="1" ht="51.75" customHeight="1">
      <c r="A38" s="105" t="s">
        <v>30</v>
      </c>
      <c r="B38" s="106"/>
      <c r="C38" s="106"/>
      <c r="D38" s="106"/>
      <c r="E38" s="106"/>
      <c r="F38" s="106"/>
      <c r="G38" s="106"/>
      <c r="H38" s="106"/>
      <c r="I38" s="107"/>
      <c r="J38" s="108"/>
      <c r="K38" s="43"/>
    </row>
    <row r="39" s="4" customFormat="1" ht="12.75">
      <c r="K39" s="43"/>
    </row>
    <row r="40" spans="1:11" s="4" customFormat="1" ht="51.75" customHeight="1">
      <c r="A40" s="97" t="s">
        <v>32</v>
      </c>
      <c r="B40" s="98"/>
      <c r="H40" s="36" t="s">
        <v>33</v>
      </c>
      <c r="I40" s="37"/>
      <c r="J40" s="38"/>
      <c r="K40" s="43"/>
    </row>
    <row r="41" spans="1:8" ht="12.75">
      <c r="A41" s="4"/>
      <c r="B41" s="4"/>
      <c r="C41" s="2"/>
      <c r="E41" s="4"/>
      <c r="F41" s="4"/>
      <c r="G41" s="4"/>
      <c r="H41" s="4"/>
    </row>
    <row r="42" spans="1:8" ht="12.75">
      <c r="A42" s="4"/>
      <c r="B42" s="4"/>
      <c r="C42" s="2"/>
      <c r="E42" s="4"/>
      <c r="F42" s="4"/>
      <c r="G42" s="4"/>
      <c r="H42" s="4"/>
    </row>
    <row r="43" spans="1:8" ht="12.75">
      <c r="A43" s="4"/>
      <c r="B43" s="4"/>
      <c r="C43" s="2"/>
      <c r="E43" s="4"/>
      <c r="F43" s="4"/>
      <c r="G43" s="4"/>
      <c r="H43" s="4"/>
    </row>
    <row r="44" spans="5:8" ht="12.75">
      <c r="E44" s="5"/>
      <c r="F44" s="5"/>
      <c r="G44" s="5"/>
      <c r="H44" s="5"/>
    </row>
  </sheetData>
  <sheetProtection password="C66B" sheet="1" objects="1" scenarios="1"/>
  <mergeCells count="5">
    <mergeCell ref="A40:B40"/>
    <mergeCell ref="A1:J1"/>
    <mergeCell ref="I16:J16"/>
    <mergeCell ref="B16:F16"/>
    <mergeCell ref="A38:J38"/>
  </mergeCells>
  <conditionalFormatting sqref="B9:B14 B3:B4">
    <cfRule type="cellIs" priority="1" dxfId="0" operator="equal" stopIfTrue="1">
      <formula>"à remplir"</formula>
    </cfRule>
  </conditionalFormatting>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78"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AA57"/>
  <sheetViews>
    <sheetView tabSelected="1" zoomScalePageLayoutView="0" workbookViewId="0" topLeftCell="A1">
      <selection activeCell="B6" sqref="B6:B7"/>
    </sheetView>
  </sheetViews>
  <sheetFormatPr defaultColWidth="10.7109375" defaultRowHeight="12.75"/>
  <cols>
    <col min="1" max="1" width="20.7109375" style="1" customWidth="1"/>
    <col min="2" max="25" width="10.7109375" style="1" customWidth="1"/>
    <col min="26" max="27" width="10.7109375" style="1" hidden="1" customWidth="1"/>
    <col min="28" max="16384" width="10.7109375" style="1" customWidth="1"/>
  </cols>
  <sheetData>
    <row r="1" spans="1:27" s="4" customFormat="1" ht="30" customHeight="1">
      <c r="A1" s="99" t="s">
        <v>23</v>
      </c>
      <c r="B1" s="100"/>
      <c r="C1" s="100"/>
      <c r="D1" s="100"/>
      <c r="E1" s="100"/>
      <c r="F1" s="100"/>
      <c r="G1" s="104"/>
      <c r="H1" s="3"/>
      <c r="I1" s="3"/>
      <c r="Z1" s="4" t="s">
        <v>36</v>
      </c>
      <c r="AA1" s="4" t="s">
        <v>36</v>
      </c>
    </row>
    <row r="2" spans="26:27" s="4" customFormat="1" ht="12.75">
      <c r="Z2" s="4" t="s">
        <v>37</v>
      </c>
      <c r="AA2" s="4">
        <v>2012</v>
      </c>
    </row>
    <row r="3" spans="1:27" s="4" customFormat="1" ht="12.75">
      <c r="A3" s="17" t="s">
        <v>14</v>
      </c>
      <c r="B3" s="32" t="str">
        <f>Mois01!B3</f>
        <v>à remplir</v>
      </c>
      <c r="Z3" s="4" t="s">
        <v>38</v>
      </c>
      <c r="AA3" s="4">
        <v>2013</v>
      </c>
    </row>
    <row r="4" spans="1:27" s="4" customFormat="1" ht="12.75">
      <c r="A4" s="17" t="s">
        <v>15</v>
      </c>
      <c r="B4" s="32" t="str">
        <f>Mois01!B4</f>
        <v>à remplir</v>
      </c>
      <c r="Z4" s="4" t="s">
        <v>39</v>
      </c>
      <c r="AA4" s="4">
        <v>2014</v>
      </c>
    </row>
    <row r="5" spans="26:27" s="4" customFormat="1" ht="12.75">
      <c r="Z5" s="4" t="s">
        <v>40</v>
      </c>
      <c r="AA5" s="4">
        <v>2015</v>
      </c>
    </row>
    <row r="6" spans="1:27" s="4" customFormat="1" ht="12.75">
      <c r="A6" s="17" t="s">
        <v>34</v>
      </c>
      <c r="B6" s="8" t="s">
        <v>36</v>
      </c>
      <c r="C6" s="7"/>
      <c r="Z6" s="4" t="s">
        <v>41</v>
      </c>
      <c r="AA6" s="4">
        <v>2016</v>
      </c>
    </row>
    <row r="7" spans="1:27" s="4" customFormat="1" ht="12.75">
      <c r="A7" s="17" t="s">
        <v>35</v>
      </c>
      <c r="B7" s="68" t="s">
        <v>36</v>
      </c>
      <c r="F7" s="9"/>
      <c r="G7" s="6"/>
      <c r="H7" s="9"/>
      <c r="Z7" s="4" t="s">
        <v>42</v>
      </c>
      <c r="AA7" s="4">
        <v>2017</v>
      </c>
    </row>
    <row r="8" spans="1:27" s="4" customFormat="1" ht="12.75">
      <c r="A8" s="17"/>
      <c r="B8" s="8"/>
      <c r="F8" s="9"/>
      <c r="G8" s="6" t="s">
        <v>21</v>
      </c>
      <c r="H8" s="9"/>
      <c r="Z8" s="4" t="s">
        <v>43</v>
      </c>
      <c r="AA8" s="4">
        <v>2018</v>
      </c>
    </row>
    <row r="9" spans="1:27" s="4" customFormat="1" ht="12.75">
      <c r="A9" s="17" t="s">
        <v>16</v>
      </c>
      <c r="B9" s="32" t="str">
        <f>Mois01!B9</f>
        <v>à remplir</v>
      </c>
      <c r="Z9" s="4" t="s">
        <v>44</v>
      </c>
      <c r="AA9" s="4">
        <v>2019</v>
      </c>
    </row>
    <row r="10" spans="1:27" s="4" customFormat="1" ht="12.75">
      <c r="A10" s="17" t="s">
        <v>17</v>
      </c>
      <c r="B10" s="32" t="str">
        <f>Mois01!B10</f>
        <v>à remplir</v>
      </c>
      <c r="Z10" s="4" t="s">
        <v>45</v>
      </c>
      <c r="AA10" s="4">
        <v>2020</v>
      </c>
    </row>
    <row r="11" spans="1:27" s="4" customFormat="1" ht="12.75">
      <c r="A11" s="17" t="s">
        <v>18</v>
      </c>
      <c r="B11" s="32" t="str">
        <f>Mois01!B11</f>
        <v>à remplir</v>
      </c>
      <c r="Z11" s="4" t="s">
        <v>46</v>
      </c>
      <c r="AA11" s="4">
        <v>2021</v>
      </c>
    </row>
    <row r="12" spans="1:27" s="4" customFormat="1" ht="12.75">
      <c r="A12" s="17" t="s">
        <v>19</v>
      </c>
      <c r="B12" s="32" t="str">
        <f>Mois01!B12</f>
        <v>à remplir</v>
      </c>
      <c r="Z12" s="4" t="s">
        <v>47</v>
      </c>
      <c r="AA12" s="4">
        <v>2022</v>
      </c>
    </row>
    <row r="13" spans="1:27" s="4" customFormat="1" ht="12.75">
      <c r="A13" s="17" t="s">
        <v>20</v>
      </c>
      <c r="B13" s="32" t="str">
        <f>Mois01!B13</f>
        <v>à remplir</v>
      </c>
      <c r="Z13" s="4" t="s">
        <v>48</v>
      </c>
      <c r="AA13" s="4">
        <v>2023</v>
      </c>
    </row>
    <row r="14" spans="1:2" s="4" customFormat="1" ht="12.75">
      <c r="A14" s="17" t="s">
        <v>22</v>
      </c>
      <c r="B14" s="32" t="str">
        <f>Mois01!B14</f>
        <v>à remplir</v>
      </c>
    </row>
    <row r="15" s="4" customFormat="1" ht="12.75"/>
    <row r="16" spans="1:3" s="4" customFormat="1" ht="12.75">
      <c r="A16" s="14" t="str">
        <f>Mois01!A16</f>
        <v>% nombre d'heures</v>
      </c>
      <c r="B16" s="15">
        <f>IF(ISERROR(B17/($B$17+$C$17)),0,(B17/($B$17+$C$17)))</f>
        <v>0</v>
      </c>
      <c r="C16" s="15">
        <f>IF(ISERROR(C17/($B$17+$C$17)),0,(C17/($B$17+$C$17)))</f>
        <v>0</v>
      </c>
    </row>
    <row r="17" spans="1:7" s="4" customFormat="1" ht="12.75">
      <c r="A17" s="14" t="str">
        <f>Mois01!A17</f>
        <v>Totaux heures</v>
      </c>
      <c r="B17" s="16">
        <f aca="true" t="shared" si="0" ref="B17:G17">SUM(B19:B49)</f>
        <v>0</v>
      </c>
      <c r="C17" s="16">
        <f t="shared" si="0"/>
        <v>0</v>
      </c>
      <c r="D17" s="16">
        <f t="shared" si="0"/>
        <v>0</v>
      </c>
      <c r="E17" s="16">
        <f t="shared" si="0"/>
        <v>0</v>
      </c>
      <c r="F17" s="16">
        <f t="shared" si="0"/>
        <v>0</v>
      </c>
      <c r="G17" s="16">
        <f t="shared" si="0"/>
        <v>0</v>
      </c>
    </row>
    <row r="18" spans="1:7" s="4" customFormat="1" ht="25.5">
      <c r="A18" s="10" t="s">
        <v>50</v>
      </c>
      <c r="B18" s="20" t="s">
        <v>26</v>
      </c>
      <c r="C18" s="20" t="s">
        <v>27</v>
      </c>
      <c r="D18" s="20" t="s">
        <v>28</v>
      </c>
      <c r="E18" s="20" t="s">
        <v>51</v>
      </c>
      <c r="F18" s="20" t="s">
        <v>29</v>
      </c>
      <c r="G18" s="10" t="s">
        <v>52</v>
      </c>
    </row>
    <row r="19" spans="1:7" s="4" customFormat="1" ht="12.75">
      <c r="A19" s="46" t="str">
        <f>CONCATENATE(1," ",$B$6," ",$B$7)</f>
        <v>1 choisir! choisir!</v>
      </c>
      <c r="B19" s="50">
        <v>0</v>
      </c>
      <c r="C19" s="50">
        <v>0</v>
      </c>
      <c r="D19" s="50">
        <v>0</v>
      </c>
      <c r="E19" s="50">
        <v>0</v>
      </c>
      <c r="F19" s="50">
        <v>0</v>
      </c>
      <c r="G19" s="11">
        <f aca="true" t="shared" si="1" ref="G19:G49">SUM(B19:F19)</f>
        <v>0</v>
      </c>
    </row>
    <row r="20" spans="1:7" s="4" customFormat="1" ht="12.75">
      <c r="A20" s="47" t="str">
        <f>CONCATENATE(2," ",$B$6," ",$B$7)</f>
        <v>2 choisir! choisir!</v>
      </c>
      <c r="B20" s="51">
        <v>0</v>
      </c>
      <c r="C20" s="51">
        <v>0</v>
      </c>
      <c r="D20" s="51">
        <v>0</v>
      </c>
      <c r="E20" s="51">
        <v>0</v>
      </c>
      <c r="F20" s="51">
        <v>0</v>
      </c>
      <c r="G20" s="12">
        <f t="shared" si="1"/>
        <v>0</v>
      </c>
    </row>
    <row r="21" spans="1:7" s="4" customFormat="1" ht="12.75">
      <c r="A21" s="47" t="str">
        <f>CONCATENATE(3," ",$B$6," ",$B$7)</f>
        <v>3 choisir! choisir!</v>
      </c>
      <c r="B21" s="51">
        <v>0</v>
      </c>
      <c r="C21" s="51">
        <v>0</v>
      </c>
      <c r="D21" s="51">
        <v>0</v>
      </c>
      <c r="E21" s="51">
        <v>0</v>
      </c>
      <c r="F21" s="51">
        <v>0</v>
      </c>
      <c r="G21" s="12">
        <f t="shared" si="1"/>
        <v>0</v>
      </c>
    </row>
    <row r="22" spans="1:7" s="4" customFormat="1" ht="12.75">
      <c r="A22" s="47" t="str">
        <f>CONCATENATE(4," ",$B$6," ",$B$7)</f>
        <v>4 choisir! choisir!</v>
      </c>
      <c r="B22" s="51">
        <v>0</v>
      </c>
      <c r="C22" s="51">
        <v>0</v>
      </c>
      <c r="D22" s="51">
        <v>0</v>
      </c>
      <c r="E22" s="51">
        <v>0</v>
      </c>
      <c r="F22" s="51">
        <v>0</v>
      </c>
      <c r="G22" s="12">
        <f t="shared" si="1"/>
        <v>0</v>
      </c>
    </row>
    <row r="23" spans="1:7" s="4" customFormat="1" ht="12.75">
      <c r="A23" s="47" t="str">
        <f>CONCATENATE(5," ",$B$6," ",$B$7)</f>
        <v>5 choisir! choisir!</v>
      </c>
      <c r="B23" s="51">
        <v>0</v>
      </c>
      <c r="C23" s="51">
        <v>0</v>
      </c>
      <c r="D23" s="51">
        <v>0</v>
      </c>
      <c r="E23" s="51">
        <v>0</v>
      </c>
      <c r="F23" s="51">
        <v>0</v>
      </c>
      <c r="G23" s="12">
        <f t="shared" si="1"/>
        <v>0</v>
      </c>
    </row>
    <row r="24" spans="1:7" s="4" customFormat="1" ht="12.75">
      <c r="A24" s="47" t="str">
        <f>CONCATENATE(6," ",$B$6," ",$B$7)</f>
        <v>6 choisir! choisir!</v>
      </c>
      <c r="B24" s="51">
        <v>0</v>
      </c>
      <c r="C24" s="51">
        <v>0</v>
      </c>
      <c r="D24" s="51">
        <v>0</v>
      </c>
      <c r="E24" s="51">
        <v>0</v>
      </c>
      <c r="F24" s="51">
        <v>0</v>
      </c>
      <c r="G24" s="12">
        <f t="shared" si="1"/>
        <v>0</v>
      </c>
    </row>
    <row r="25" spans="1:7" s="4" customFormat="1" ht="12.75">
      <c r="A25" s="47" t="str">
        <f>CONCATENATE(7," ",$B$6," ",$B$7)</f>
        <v>7 choisir! choisir!</v>
      </c>
      <c r="B25" s="51">
        <v>0</v>
      </c>
      <c r="C25" s="51">
        <v>0</v>
      </c>
      <c r="D25" s="51">
        <v>0</v>
      </c>
      <c r="E25" s="51">
        <v>0</v>
      </c>
      <c r="F25" s="51">
        <v>0</v>
      </c>
      <c r="G25" s="12">
        <f t="shared" si="1"/>
        <v>0</v>
      </c>
    </row>
    <row r="26" spans="1:7" s="4" customFormat="1" ht="12.75">
      <c r="A26" s="47" t="str">
        <f>CONCATENATE(8," ",$B$6," ",$B$7)</f>
        <v>8 choisir! choisir!</v>
      </c>
      <c r="B26" s="51">
        <v>0</v>
      </c>
      <c r="C26" s="51">
        <v>0</v>
      </c>
      <c r="D26" s="51">
        <v>0</v>
      </c>
      <c r="E26" s="51">
        <v>0</v>
      </c>
      <c r="F26" s="51">
        <v>0</v>
      </c>
      <c r="G26" s="12">
        <f t="shared" si="1"/>
        <v>0</v>
      </c>
    </row>
    <row r="27" spans="1:7" s="4" customFormat="1" ht="12.75">
      <c r="A27" s="47" t="str">
        <f>CONCATENATE(9," ",$B$6," ",$B$7)</f>
        <v>9 choisir! choisir!</v>
      </c>
      <c r="B27" s="51">
        <v>0</v>
      </c>
      <c r="C27" s="51">
        <v>0</v>
      </c>
      <c r="D27" s="51">
        <v>0</v>
      </c>
      <c r="E27" s="51">
        <v>0</v>
      </c>
      <c r="F27" s="51">
        <v>0</v>
      </c>
      <c r="G27" s="12">
        <f t="shared" si="1"/>
        <v>0</v>
      </c>
    </row>
    <row r="28" spans="1:7" s="4" customFormat="1" ht="12.75">
      <c r="A28" s="48" t="str">
        <f>CONCATENATE(10," ",$B$6," ",$B$7)</f>
        <v>10 choisir! choisir!</v>
      </c>
      <c r="B28" s="51">
        <v>0</v>
      </c>
      <c r="C28" s="51">
        <v>0</v>
      </c>
      <c r="D28" s="51">
        <v>0</v>
      </c>
      <c r="E28" s="51">
        <v>0</v>
      </c>
      <c r="F28" s="51">
        <v>0</v>
      </c>
      <c r="G28" s="12">
        <f t="shared" si="1"/>
        <v>0</v>
      </c>
    </row>
    <row r="29" spans="1:7" s="4" customFormat="1" ht="12.75">
      <c r="A29" s="48" t="str">
        <f>CONCATENATE(11," ",$B$6," ",$B$7)</f>
        <v>11 choisir! choisir!</v>
      </c>
      <c r="B29" s="51">
        <v>0</v>
      </c>
      <c r="C29" s="51">
        <v>0</v>
      </c>
      <c r="D29" s="51">
        <v>0</v>
      </c>
      <c r="E29" s="51">
        <v>0</v>
      </c>
      <c r="F29" s="51">
        <v>0</v>
      </c>
      <c r="G29" s="12">
        <f t="shared" si="1"/>
        <v>0</v>
      </c>
    </row>
    <row r="30" spans="1:7" s="4" customFormat="1" ht="12.75">
      <c r="A30" s="48" t="str">
        <f>CONCATENATE(12," ",$B$6," ",$B$7)</f>
        <v>12 choisir! choisir!</v>
      </c>
      <c r="B30" s="51">
        <v>0</v>
      </c>
      <c r="C30" s="51">
        <v>0</v>
      </c>
      <c r="D30" s="51">
        <v>0</v>
      </c>
      <c r="E30" s="51">
        <v>0</v>
      </c>
      <c r="F30" s="51">
        <v>0</v>
      </c>
      <c r="G30" s="12">
        <f t="shared" si="1"/>
        <v>0</v>
      </c>
    </row>
    <row r="31" spans="1:7" s="4" customFormat="1" ht="12.75">
      <c r="A31" s="48" t="str">
        <f>CONCATENATE(13," ",$B$6," ",$B$7)</f>
        <v>13 choisir! choisir!</v>
      </c>
      <c r="B31" s="51">
        <v>0</v>
      </c>
      <c r="C31" s="51">
        <v>0</v>
      </c>
      <c r="D31" s="51">
        <v>0</v>
      </c>
      <c r="E31" s="51">
        <v>0</v>
      </c>
      <c r="F31" s="51">
        <v>0</v>
      </c>
      <c r="G31" s="12">
        <f t="shared" si="1"/>
        <v>0</v>
      </c>
    </row>
    <row r="32" spans="1:7" s="4" customFormat="1" ht="12.75">
      <c r="A32" s="48" t="str">
        <f>CONCATENATE(14," ",$B$6," ",$B$7)</f>
        <v>14 choisir! choisir!</v>
      </c>
      <c r="B32" s="51">
        <v>0</v>
      </c>
      <c r="C32" s="51">
        <v>0</v>
      </c>
      <c r="D32" s="51">
        <v>0</v>
      </c>
      <c r="E32" s="51">
        <v>0</v>
      </c>
      <c r="F32" s="51">
        <v>0</v>
      </c>
      <c r="G32" s="12">
        <f t="shared" si="1"/>
        <v>0</v>
      </c>
    </row>
    <row r="33" spans="1:7" s="4" customFormat="1" ht="12.75">
      <c r="A33" s="48" t="str">
        <f>CONCATENATE(15," ",$B$6," ",$B$7)</f>
        <v>15 choisir! choisir!</v>
      </c>
      <c r="B33" s="51">
        <v>0</v>
      </c>
      <c r="C33" s="51">
        <v>0</v>
      </c>
      <c r="D33" s="51">
        <v>0</v>
      </c>
      <c r="E33" s="51">
        <v>0</v>
      </c>
      <c r="F33" s="51">
        <v>0</v>
      </c>
      <c r="G33" s="12">
        <f t="shared" si="1"/>
        <v>0</v>
      </c>
    </row>
    <row r="34" spans="1:7" s="4" customFormat="1" ht="12.75">
      <c r="A34" s="48" t="str">
        <f>CONCATENATE(16," ",$B$6," ",$B$7)</f>
        <v>16 choisir! choisir!</v>
      </c>
      <c r="B34" s="51">
        <v>0</v>
      </c>
      <c r="C34" s="51">
        <v>0</v>
      </c>
      <c r="D34" s="51">
        <v>0</v>
      </c>
      <c r="E34" s="51">
        <v>0</v>
      </c>
      <c r="F34" s="51">
        <v>0</v>
      </c>
      <c r="G34" s="12">
        <f t="shared" si="1"/>
        <v>0</v>
      </c>
    </row>
    <row r="35" spans="1:7" s="4" customFormat="1" ht="12.75">
      <c r="A35" s="48" t="str">
        <f>CONCATENATE(17," ",$B$6," ",$B$7)</f>
        <v>17 choisir! choisir!</v>
      </c>
      <c r="B35" s="51">
        <v>0</v>
      </c>
      <c r="C35" s="51">
        <v>0</v>
      </c>
      <c r="D35" s="51">
        <v>0</v>
      </c>
      <c r="E35" s="51">
        <v>0</v>
      </c>
      <c r="F35" s="51">
        <v>0</v>
      </c>
      <c r="G35" s="12">
        <f t="shared" si="1"/>
        <v>0</v>
      </c>
    </row>
    <row r="36" spans="1:7" s="4" customFormat="1" ht="12.75">
      <c r="A36" s="48" t="str">
        <f>CONCATENATE(18," ",$B$6," ",$B$7)</f>
        <v>18 choisir! choisir!</v>
      </c>
      <c r="B36" s="51">
        <v>0</v>
      </c>
      <c r="C36" s="51">
        <v>0</v>
      </c>
      <c r="D36" s="51">
        <v>0</v>
      </c>
      <c r="E36" s="51">
        <v>0</v>
      </c>
      <c r="F36" s="51">
        <v>0</v>
      </c>
      <c r="G36" s="12">
        <f t="shared" si="1"/>
        <v>0</v>
      </c>
    </row>
    <row r="37" spans="1:7" s="4" customFormat="1" ht="12.75">
      <c r="A37" s="48" t="str">
        <f>CONCATENATE(19," ",$B$6," ",$B$7)</f>
        <v>19 choisir! choisir!</v>
      </c>
      <c r="B37" s="51">
        <v>0</v>
      </c>
      <c r="C37" s="51">
        <v>0</v>
      </c>
      <c r="D37" s="51">
        <v>0</v>
      </c>
      <c r="E37" s="51">
        <v>0</v>
      </c>
      <c r="F37" s="51">
        <v>0</v>
      </c>
      <c r="G37" s="12">
        <f t="shared" si="1"/>
        <v>0</v>
      </c>
    </row>
    <row r="38" spans="1:7" s="4" customFormat="1" ht="12.75">
      <c r="A38" s="48" t="str">
        <f>CONCATENATE(20," ",$B$6," ",$B$7)</f>
        <v>20 choisir! choisir!</v>
      </c>
      <c r="B38" s="51">
        <v>0</v>
      </c>
      <c r="C38" s="51">
        <v>0</v>
      </c>
      <c r="D38" s="51">
        <v>0</v>
      </c>
      <c r="E38" s="51">
        <v>0</v>
      </c>
      <c r="F38" s="51">
        <v>0</v>
      </c>
      <c r="G38" s="12">
        <f t="shared" si="1"/>
        <v>0</v>
      </c>
    </row>
    <row r="39" spans="1:7" s="4" customFormat="1" ht="12.75">
      <c r="A39" s="48" t="str">
        <f>CONCATENATE(21," ",$B$6," ",$B$7)</f>
        <v>21 choisir! choisir!</v>
      </c>
      <c r="B39" s="51">
        <v>0</v>
      </c>
      <c r="C39" s="51">
        <v>0</v>
      </c>
      <c r="D39" s="51">
        <v>0</v>
      </c>
      <c r="E39" s="51">
        <v>0</v>
      </c>
      <c r="F39" s="51">
        <v>0</v>
      </c>
      <c r="G39" s="12">
        <f t="shared" si="1"/>
        <v>0</v>
      </c>
    </row>
    <row r="40" spans="1:7" s="4" customFormat="1" ht="12.75">
      <c r="A40" s="48" t="str">
        <f>CONCATENATE(22," ",$B$6," ",$B$7)</f>
        <v>22 choisir! choisir!</v>
      </c>
      <c r="B40" s="51">
        <v>0</v>
      </c>
      <c r="C40" s="51">
        <v>0</v>
      </c>
      <c r="D40" s="51">
        <v>0</v>
      </c>
      <c r="E40" s="51">
        <v>0</v>
      </c>
      <c r="F40" s="51">
        <v>0</v>
      </c>
      <c r="G40" s="12">
        <f t="shared" si="1"/>
        <v>0</v>
      </c>
    </row>
    <row r="41" spans="1:7" s="4" customFormat="1" ht="12.75">
      <c r="A41" s="48" t="str">
        <f>CONCATENATE(23," ",$B$6," ",$B$7)</f>
        <v>23 choisir! choisir!</v>
      </c>
      <c r="B41" s="51">
        <v>0</v>
      </c>
      <c r="C41" s="51">
        <v>0</v>
      </c>
      <c r="D41" s="51">
        <v>0</v>
      </c>
      <c r="E41" s="51">
        <v>0</v>
      </c>
      <c r="F41" s="51">
        <v>0</v>
      </c>
      <c r="G41" s="12">
        <f t="shared" si="1"/>
        <v>0</v>
      </c>
    </row>
    <row r="42" spans="1:7" s="4" customFormat="1" ht="12.75">
      <c r="A42" s="48" t="str">
        <f>CONCATENATE(24," ",$B$6," ",$B$7)</f>
        <v>24 choisir! choisir!</v>
      </c>
      <c r="B42" s="51">
        <v>0</v>
      </c>
      <c r="C42" s="51">
        <v>0</v>
      </c>
      <c r="D42" s="51">
        <v>0</v>
      </c>
      <c r="E42" s="51">
        <v>0</v>
      </c>
      <c r="F42" s="51">
        <v>0</v>
      </c>
      <c r="G42" s="12">
        <f t="shared" si="1"/>
        <v>0</v>
      </c>
    </row>
    <row r="43" spans="1:7" s="4" customFormat="1" ht="12.75">
      <c r="A43" s="48" t="str">
        <f>CONCATENATE(25," ",$B$6," ",$B$7)</f>
        <v>25 choisir! choisir!</v>
      </c>
      <c r="B43" s="51">
        <v>0</v>
      </c>
      <c r="C43" s="51">
        <v>0</v>
      </c>
      <c r="D43" s="51">
        <v>0</v>
      </c>
      <c r="E43" s="51">
        <v>0</v>
      </c>
      <c r="F43" s="51">
        <v>0</v>
      </c>
      <c r="G43" s="12">
        <f t="shared" si="1"/>
        <v>0</v>
      </c>
    </row>
    <row r="44" spans="1:7" s="4" customFormat="1" ht="12.75">
      <c r="A44" s="48" t="str">
        <f>CONCATENATE(26," ",$B$6," ",$B$7)</f>
        <v>26 choisir! choisir!</v>
      </c>
      <c r="B44" s="51">
        <v>0</v>
      </c>
      <c r="C44" s="51">
        <v>0</v>
      </c>
      <c r="D44" s="51">
        <v>0</v>
      </c>
      <c r="E44" s="51">
        <v>0</v>
      </c>
      <c r="F44" s="51">
        <v>0</v>
      </c>
      <c r="G44" s="12">
        <f t="shared" si="1"/>
        <v>0</v>
      </c>
    </row>
    <row r="45" spans="1:7" s="4" customFormat="1" ht="12.75">
      <c r="A45" s="48" t="str">
        <f>CONCATENATE(27," ",$B$6," ",$B$7)</f>
        <v>27 choisir! choisir!</v>
      </c>
      <c r="B45" s="51">
        <v>0</v>
      </c>
      <c r="C45" s="51">
        <v>0</v>
      </c>
      <c r="D45" s="51">
        <v>0</v>
      </c>
      <c r="E45" s="51">
        <v>0</v>
      </c>
      <c r="F45" s="51">
        <v>0</v>
      </c>
      <c r="G45" s="12">
        <f t="shared" si="1"/>
        <v>0</v>
      </c>
    </row>
    <row r="46" spans="1:7" s="4" customFormat="1" ht="12.75">
      <c r="A46" s="48" t="str">
        <f>CONCATENATE(28," ",$B$6," ",$B$7)</f>
        <v>28 choisir! choisir!</v>
      </c>
      <c r="B46" s="51">
        <v>0</v>
      </c>
      <c r="C46" s="51">
        <v>0</v>
      </c>
      <c r="D46" s="51">
        <v>0</v>
      </c>
      <c r="E46" s="51">
        <v>0</v>
      </c>
      <c r="F46" s="51">
        <v>0</v>
      </c>
      <c r="G46" s="12">
        <f t="shared" si="1"/>
        <v>0</v>
      </c>
    </row>
    <row r="47" spans="1:7" s="4" customFormat="1" ht="12.75">
      <c r="A47" s="48" t="str">
        <f>CONCATENATE(29," ",$B$6," ",$B$7)</f>
        <v>29 choisir! choisir!</v>
      </c>
      <c r="B47" s="51">
        <v>0</v>
      </c>
      <c r="C47" s="51">
        <v>0</v>
      </c>
      <c r="D47" s="51">
        <v>0</v>
      </c>
      <c r="E47" s="51">
        <v>0</v>
      </c>
      <c r="F47" s="51">
        <v>0</v>
      </c>
      <c r="G47" s="12">
        <f t="shared" si="1"/>
        <v>0</v>
      </c>
    </row>
    <row r="48" spans="1:7" s="4" customFormat="1" ht="12.75">
      <c r="A48" s="48" t="str">
        <f>CONCATENATE(30," ",$B$6," ",$B$7)</f>
        <v>30 choisir! choisir!</v>
      </c>
      <c r="B48" s="51">
        <v>0</v>
      </c>
      <c r="C48" s="51">
        <v>0</v>
      </c>
      <c r="D48" s="51">
        <v>0</v>
      </c>
      <c r="E48" s="51">
        <v>0</v>
      </c>
      <c r="F48" s="51">
        <v>0</v>
      </c>
      <c r="G48" s="12">
        <f t="shared" si="1"/>
        <v>0</v>
      </c>
    </row>
    <row r="49" spans="1:7" s="4" customFormat="1" ht="12.75">
      <c r="A49" s="49" t="str">
        <f>CONCATENATE(31," ",$B$6," ",$B$7)</f>
        <v>31 choisir! choisir!</v>
      </c>
      <c r="B49" s="52">
        <v>0</v>
      </c>
      <c r="C49" s="52">
        <v>0</v>
      </c>
      <c r="D49" s="52">
        <v>0</v>
      </c>
      <c r="E49" s="52">
        <v>0</v>
      </c>
      <c r="F49" s="52">
        <v>0</v>
      </c>
      <c r="G49" s="13">
        <f t="shared" si="1"/>
        <v>0</v>
      </c>
    </row>
    <row r="50" s="4" customFormat="1" ht="12.75"/>
    <row r="51" spans="1:7" s="4" customFormat="1" ht="39" customHeight="1">
      <c r="A51" s="105" t="s">
        <v>30</v>
      </c>
      <c r="B51" s="106"/>
      <c r="C51" s="106"/>
      <c r="D51" s="106"/>
      <c r="E51" s="106"/>
      <c r="F51" s="106"/>
      <c r="G51" s="110"/>
    </row>
    <row r="52" s="4" customFormat="1" ht="12.75"/>
    <row r="53" spans="1:7" s="4" customFormat="1" ht="51" customHeight="1">
      <c r="A53" s="97" t="s">
        <v>32</v>
      </c>
      <c r="B53" s="98"/>
      <c r="E53" s="97" t="s">
        <v>33</v>
      </c>
      <c r="F53" s="109"/>
      <c r="G53" s="98"/>
    </row>
    <row r="54" spans="1:7" ht="12.75">
      <c r="A54" s="4"/>
      <c r="B54" s="4"/>
      <c r="C54" s="2"/>
      <c r="E54" s="4"/>
      <c r="F54" s="4"/>
      <c r="G54" s="4"/>
    </row>
    <row r="55" spans="1:7" ht="12.75">
      <c r="A55" s="4"/>
      <c r="B55" s="4"/>
      <c r="C55" s="2"/>
      <c r="E55" s="4"/>
      <c r="F55" s="4"/>
      <c r="G55" s="4"/>
    </row>
    <row r="56" spans="1:7" ht="12.75">
      <c r="A56" s="4"/>
      <c r="B56" s="4"/>
      <c r="C56" s="2"/>
      <c r="E56" s="4"/>
      <c r="F56" s="4"/>
      <c r="G56" s="4"/>
    </row>
    <row r="57" spans="5:7" ht="12.75">
      <c r="E57" s="5"/>
      <c r="F57" s="5"/>
      <c r="G57" s="5"/>
    </row>
  </sheetData>
  <sheetProtection password="C66B" sheet="1" objects="1" scenarios="1"/>
  <mergeCells count="4">
    <mergeCell ref="E53:G53"/>
    <mergeCell ref="A53:B53"/>
    <mergeCell ref="A1:G1"/>
    <mergeCell ref="A51:G51"/>
  </mergeCells>
  <conditionalFormatting sqref="B19:F49">
    <cfRule type="cellIs" priority="1" dxfId="1" operator="greaterThan" stopIfTrue="1">
      <formula>0.499305555555556</formula>
    </cfRule>
  </conditionalFormatting>
  <conditionalFormatting sqref="B8">
    <cfRule type="cellIs" priority="2" dxfId="0" operator="equal" stopIfTrue="1">
      <formula>"kies!!!"</formula>
    </cfRule>
  </conditionalFormatting>
  <conditionalFormatting sqref="B6:B7">
    <cfRule type="cellIs" priority="3" dxfId="0" operator="equal" stopIfTrue="1">
      <formula>"choisir!"</formula>
    </cfRule>
  </conditionalFormatting>
  <dataValidations count="2">
    <dataValidation type="list" allowBlank="1" showInputMessage="1" showErrorMessage="1" sqref="B6">
      <formula1>$Z$1:$Z$13</formula1>
    </dataValidation>
    <dataValidation type="list" allowBlank="1" showInputMessage="1" showErrorMessage="1" sqref="B7:B8">
      <formula1>$AA$1:$AA$13</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A57"/>
  <sheetViews>
    <sheetView zoomScalePageLayoutView="0" workbookViewId="0" topLeftCell="A1">
      <selection activeCell="D8" sqref="D8"/>
    </sheetView>
  </sheetViews>
  <sheetFormatPr defaultColWidth="10.7109375" defaultRowHeight="12.75"/>
  <cols>
    <col min="1" max="1" width="20.7109375" style="1" customWidth="1"/>
    <col min="2" max="25" width="10.7109375" style="1" customWidth="1"/>
    <col min="26" max="27" width="10.421875" style="1" hidden="1" customWidth="1"/>
    <col min="28" max="16384" width="10.7109375" style="1" customWidth="1"/>
  </cols>
  <sheetData>
    <row r="1" spans="1:27" s="4" customFormat="1" ht="30" customHeight="1">
      <c r="A1" s="99" t="s">
        <v>23</v>
      </c>
      <c r="B1" s="100"/>
      <c r="C1" s="100"/>
      <c r="D1" s="100"/>
      <c r="E1" s="100"/>
      <c r="F1" s="100"/>
      <c r="G1" s="104"/>
      <c r="H1" s="3"/>
      <c r="I1" s="3"/>
      <c r="Z1" s="4" t="s">
        <v>36</v>
      </c>
      <c r="AA1" s="4" t="s">
        <v>36</v>
      </c>
    </row>
    <row r="2" spans="26:27" s="4" customFormat="1" ht="12.75">
      <c r="Z2" s="4" t="s">
        <v>37</v>
      </c>
      <c r="AA2" s="4">
        <v>2012</v>
      </c>
    </row>
    <row r="3" spans="1:27" s="4" customFormat="1" ht="12.75">
      <c r="A3" s="17" t="s">
        <v>14</v>
      </c>
      <c r="B3" s="4" t="str">
        <f>Récap!B3</f>
        <v>à remplir</v>
      </c>
      <c r="Z3" s="4" t="s">
        <v>38</v>
      </c>
      <c r="AA3" s="4">
        <v>2013</v>
      </c>
    </row>
    <row r="4" spans="1:27" s="4" customFormat="1" ht="12.75">
      <c r="A4" s="17" t="s">
        <v>15</v>
      </c>
      <c r="B4" s="4" t="str">
        <f>Récap!B4</f>
        <v>à remplir</v>
      </c>
      <c r="Z4" s="4" t="s">
        <v>39</v>
      </c>
      <c r="AA4" s="4">
        <v>2014</v>
      </c>
    </row>
    <row r="5" spans="26:27" s="4" customFormat="1" ht="12.75">
      <c r="Z5" s="4" t="s">
        <v>40</v>
      </c>
      <c r="AA5" s="4">
        <v>2015</v>
      </c>
    </row>
    <row r="6" spans="1:27" s="4" customFormat="1" ht="12.75">
      <c r="A6" s="17" t="s">
        <v>34</v>
      </c>
      <c r="B6" s="8" t="s">
        <v>36</v>
      </c>
      <c r="C6" s="7"/>
      <c r="Z6" s="4" t="s">
        <v>41</v>
      </c>
      <c r="AA6" s="4">
        <v>2016</v>
      </c>
    </row>
    <row r="7" spans="1:27" s="4" customFormat="1" ht="12.75">
      <c r="A7" s="17" t="s">
        <v>35</v>
      </c>
      <c r="B7" s="68" t="s">
        <v>36</v>
      </c>
      <c r="F7" s="9"/>
      <c r="G7" s="6"/>
      <c r="H7" s="9"/>
      <c r="Z7" s="4" t="s">
        <v>42</v>
      </c>
      <c r="AA7" s="4">
        <v>2017</v>
      </c>
    </row>
    <row r="8" spans="1:27" s="4" customFormat="1" ht="12.75">
      <c r="A8" s="17"/>
      <c r="B8" s="8"/>
      <c r="F8" s="9"/>
      <c r="G8" s="6" t="s">
        <v>21</v>
      </c>
      <c r="H8" s="9"/>
      <c r="Z8" s="4" t="s">
        <v>43</v>
      </c>
      <c r="AA8" s="4">
        <v>2018</v>
      </c>
    </row>
    <row r="9" spans="1:27" s="4" customFormat="1" ht="12.75">
      <c r="A9" s="17" t="s">
        <v>16</v>
      </c>
      <c r="B9" s="4" t="str">
        <f>Récap!B9</f>
        <v>à remplir</v>
      </c>
      <c r="Z9" s="4" t="s">
        <v>44</v>
      </c>
      <c r="AA9" s="4">
        <v>2019</v>
      </c>
    </row>
    <row r="10" spans="1:27" s="4" customFormat="1" ht="12.75">
      <c r="A10" s="17" t="s">
        <v>17</v>
      </c>
      <c r="B10" s="4" t="str">
        <f>Récap!B10</f>
        <v>à remplir</v>
      </c>
      <c r="Z10" s="4" t="s">
        <v>45</v>
      </c>
      <c r="AA10" s="4">
        <v>2020</v>
      </c>
    </row>
    <row r="11" spans="1:27" s="4" customFormat="1" ht="12.75">
      <c r="A11" s="17" t="s">
        <v>18</v>
      </c>
      <c r="B11" s="4" t="str">
        <f>Récap!B11</f>
        <v>à remplir</v>
      </c>
      <c r="Z11" s="4" t="s">
        <v>46</v>
      </c>
      <c r="AA11" s="4">
        <v>2021</v>
      </c>
    </row>
    <row r="12" spans="1:27" s="4" customFormat="1" ht="12.75">
      <c r="A12" s="17" t="s">
        <v>19</v>
      </c>
      <c r="B12" s="4" t="str">
        <f>Récap!B12</f>
        <v>à remplir</v>
      </c>
      <c r="Z12" s="4" t="s">
        <v>47</v>
      </c>
      <c r="AA12" s="4">
        <v>2022</v>
      </c>
    </row>
    <row r="13" spans="1:27" s="4" customFormat="1" ht="12.75">
      <c r="A13" s="17" t="s">
        <v>20</v>
      </c>
      <c r="B13" s="4" t="str">
        <f>Récap!B13</f>
        <v>à remplir</v>
      </c>
      <c r="Z13" s="4" t="s">
        <v>48</v>
      </c>
      <c r="AA13" s="4">
        <v>2023</v>
      </c>
    </row>
    <row r="14" spans="1:2" s="4" customFormat="1" ht="12.75">
      <c r="A14" s="17" t="s">
        <v>22</v>
      </c>
      <c r="B14" s="4" t="str">
        <f>Récap!B14</f>
        <v>à remplir</v>
      </c>
    </row>
    <row r="15" spans="10:12" s="4" customFormat="1" ht="12.75">
      <c r="J15" s="40"/>
      <c r="K15" s="40"/>
      <c r="L15" s="40"/>
    </row>
    <row r="16" spans="1:11" s="4" customFormat="1" ht="12.75">
      <c r="A16" s="14" t="s">
        <v>49</v>
      </c>
      <c r="B16" s="15">
        <f>IF(ISERROR(B17/($B$17+$C$17)),0,(B17/($B$17+$C$17)))</f>
        <v>0</v>
      </c>
      <c r="C16" s="15">
        <f>IF(ISERROR(C17/($B$17+$C$17)),0,(C17/($B$17+$C$17)))</f>
        <v>0</v>
      </c>
      <c r="J16" s="41"/>
      <c r="K16" s="41"/>
    </row>
    <row r="17" spans="1:7" s="4" customFormat="1" ht="12.75">
      <c r="A17" s="14" t="s">
        <v>64</v>
      </c>
      <c r="B17" s="16">
        <f aca="true" t="shared" si="0" ref="B17:G17">SUM(B19:B49)</f>
        <v>0</v>
      </c>
      <c r="C17" s="16">
        <f t="shared" si="0"/>
        <v>0</v>
      </c>
      <c r="D17" s="16">
        <f t="shared" si="0"/>
        <v>0</v>
      </c>
      <c r="E17" s="16">
        <f t="shared" si="0"/>
        <v>0</v>
      </c>
      <c r="F17" s="16">
        <f t="shared" si="0"/>
        <v>0</v>
      </c>
      <c r="G17" s="16">
        <f t="shared" si="0"/>
        <v>0</v>
      </c>
    </row>
    <row r="18" spans="1:15" s="4" customFormat="1" ht="25.5">
      <c r="A18" s="10" t="s">
        <v>50</v>
      </c>
      <c r="B18" s="20" t="s">
        <v>26</v>
      </c>
      <c r="C18" s="20" t="s">
        <v>27</v>
      </c>
      <c r="D18" s="20" t="s">
        <v>28</v>
      </c>
      <c r="E18" s="20" t="s">
        <v>51</v>
      </c>
      <c r="F18" s="20" t="s">
        <v>29</v>
      </c>
      <c r="G18" s="10" t="s">
        <v>52</v>
      </c>
      <c r="J18" s="40"/>
      <c r="K18" s="40"/>
      <c r="L18" s="40"/>
      <c r="M18" s="40"/>
      <c r="N18" s="40"/>
      <c r="O18" s="40"/>
    </row>
    <row r="19" spans="1:11" s="4" customFormat="1" ht="12.75">
      <c r="A19" s="66" t="str">
        <f>CONCATENATE(1," ",$B$6," ",$B$7)</f>
        <v>1 choisir! choisir!</v>
      </c>
      <c r="B19" s="50">
        <v>0</v>
      </c>
      <c r="C19" s="50">
        <v>0</v>
      </c>
      <c r="D19" s="50">
        <v>0</v>
      </c>
      <c r="E19" s="50">
        <v>0</v>
      </c>
      <c r="F19" s="50">
        <v>0</v>
      </c>
      <c r="G19" s="11">
        <f>SUM(B19:F19)</f>
        <v>0</v>
      </c>
      <c r="I19" s="39"/>
      <c r="J19" s="39"/>
      <c r="K19" s="39"/>
    </row>
    <row r="20" spans="1:9" s="4" customFormat="1" ht="12.75">
      <c r="A20" s="47" t="str">
        <f>CONCATENATE(2," ",$B$6," ",$B$7)</f>
        <v>2 choisir! choisir!</v>
      </c>
      <c r="B20" s="51">
        <v>0</v>
      </c>
      <c r="C20" s="51">
        <v>0</v>
      </c>
      <c r="D20" s="51">
        <v>0</v>
      </c>
      <c r="E20" s="51">
        <v>0</v>
      </c>
      <c r="F20" s="51">
        <v>0</v>
      </c>
      <c r="G20" s="12">
        <f aca="true" t="shared" si="1" ref="G20:G49">SUM(B20:F20)</f>
        <v>0</v>
      </c>
      <c r="I20" s="39"/>
    </row>
    <row r="21" spans="1:7" s="4" customFormat="1" ht="12.75">
      <c r="A21" s="47" t="str">
        <f>CONCATENATE(3," ",$B$6," ",$B$7)</f>
        <v>3 choisir! choisir!</v>
      </c>
      <c r="B21" s="51">
        <v>0</v>
      </c>
      <c r="C21" s="51">
        <v>0</v>
      </c>
      <c r="D21" s="51">
        <v>0</v>
      </c>
      <c r="E21" s="51">
        <v>0</v>
      </c>
      <c r="F21" s="51">
        <v>0</v>
      </c>
      <c r="G21" s="12">
        <f t="shared" si="1"/>
        <v>0</v>
      </c>
    </row>
    <row r="22" spans="1:12" s="4" customFormat="1" ht="12.75">
      <c r="A22" s="47" t="str">
        <f>CONCATENATE(4," ",$B$6," ",$B$7)</f>
        <v>4 choisir! choisir!</v>
      </c>
      <c r="B22" s="51">
        <v>0</v>
      </c>
      <c r="C22" s="51">
        <v>0</v>
      </c>
      <c r="D22" s="51">
        <v>0</v>
      </c>
      <c r="E22" s="51">
        <v>0</v>
      </c>
      <c r="F22" s="51">
        <v>0</v>
      </c>
      <c r="G22" s="12">
        <f t="shared" si="1"/>
        <v>0</v>
      </c>
      <c r="J22" s="40"/>
      <c r="K22" s="40"/>
      <c r="L22" s="40"/>
    </row>
    <row r="23" spans="1:11" s="4" customFormat="1" ht="12.75">
      <c r="A23" s="47" t="str">
        <f>CONCATENATE(5," ",$B$6," ",$B$7)</f>
        <v>5 choisir! choisir!</v>
      </c>
      <c r="B23" s="51">
        <v>0</v>
      </c>
      <c r="C23" s="51">
        <v>0</v>
      </c>
      <c r="D23" s="51">
        <v>0</v>
      </c>
      <c r="E23" s="51">
        <v>0</v>
      </c>
      <c r="F23" s="51">
        <v>0</v>
      </c>
      <c r="G23" s="12">
        <f t="shared" si="1"/>
        <v>0</v>
      </c>
      <c r="J23" s="41"/>
      <c r="K23" s="41"/>
    </row>
    <row r="24" spans="1:7" s="4" customFormat="1" ht="12.75">
      <c r="A24" s="47" t="str">
        <f>CONCATENATE(6," ",$B$6," ",$B$7)</f>
        <v>6 choisir! choisir!</v>
      </c>
      <c r="B24" s="51">
        <v>0</v>
      </c>
      <c r="C24" s="51">
        <v>0</v>
      </c>
      <c r="D24" s="51">
        <v>0</v>
      </c>
      <c r="E24" s="51">
        <v>0</v>
      </c>
      <c r="F24" s="51">
        <v>0</v>
      </c>
      <c r="G24" s="12">
        <f t="shared" si="1"/>
        <v>0</v>
      </c>
    </row>
    <row r="25" spans="1:15" s="4" customFormat="1" ht="12.75">
      <c r="A25" s="47" t="str">
        <f>CONCATENATE(7," ",$B$6," ",$B$7)</f>
        <v>7 choisir! choisir!</v>
      </c>
      <c r="B25" s="51">
        <v>0</v>
      </c>
      <c r="C25" s="51">
        <v>0</v>
      </c>
      <c r="D25" s="51">
        <v>0</v>
      </c>
      <c r="E25" s="51">
        <v>0</v>
      </c>
      <c r="F25" s="51">
        <v>0</v>
      </c>
      <c r="G25" s="12">
        <f t="shared" si="1"/>
        <v>0</v>
      </c>
      <c r="J25" s="40"/>
      <c r="K25" s="40"/>
      <c r="L25" s="40"/>
      <c r="M25" s="40"/>
      <c r="N25" s="40"/>
      <c r="O25" s="40"/>
    </row>
    <row r="26" spans="1:11" s="4" customFormat="1" ht="12.75">
      <c r="A26" s="47" t="str">
        <f>CONCATENATE(8," ",$B$6," ",$B$7)</f>
        <v>8 choisir! choisir!</v>
      </c>
      <c r="B26" s="51">
        <v>0</v>
      </c>
      <c r="C26" s="51">
        <v>0</v>
      </c>
      <c r="D26" s="51">
        <v>0</v>
      </c>
      <c r="E26" s="51">
        <v>0</v>
      </c>
      <c r="F26" s="51">
        <v>0</v>
      </c>
      <c r="G26" s="12">
        <f t="shared" si="1"/>
        <v>0</v>
      </c>
      <c r="I26" s="39"/>
      <c r="J26" s="39"/>
      <c r="K26" s="39"/>
    </row>
    <row r="27" spans="1:9" s="4" customFormat="1" ht="12.75">
      <c r="A27" s="47" t="str">
        <f>CONCATENATE(9," ",$B$6," ",$B$7)</f>
        <v>9 choisir! choisir!</v>
      </c>
      <c r="B27" s="51">
        <v>0</v>
      </c>
      <c r="C27" s="51">
        <v>0</v>
      </c>
      <c r="D27" s="51">
        <v>0</v>
      </c>
      <c r="E27" s="51">
        <v>0</v>
      </c>
      <c r="F27" s="51">
        <v>0</v>
      </c>
      <c r="G27" s="12">
        <f t="shared" si="1"/>
        <v>0</v>
      </c>
      <c r="I27" s="39"/>
    </row>
    <row r="28" spans="1:7" s="4" customFormat="1" ht="12.75">
      <c r="A28" s="48" t="str">
        <f>CONCATENATE(10," ",$B$6," ",$B$7)</f>
        <v>10 choisir! choisir!</v>
      </c>
      <c r="B28" s="51">
        <v>0</v>
      </c>
      <c r="C28" s="51">
        <v>0</v>
      </c>
      <c r="D28" s="51">
        <v>0</v>
      </c>
      <c r="E28" s="51">
        <v>0</v>
      </c>
      <c r="F28" s="51">
        <v>0</v>
      </c>
      <c r="G28" s="12">
        <f t="shared" si="1"/>
        <v>0</v>
      </c>
    </row>
    <row r="29" spans="1:7" s="4" customFormat="1" ht="12.75">
      <c r="A29" s="48" t="str">
        <f>CONCATENATE(11," ",$B$6," ",$B$7)</f>
        <v>11 choisir! choisir!</v>
      </c>
      <c r="B29" s="51">
        <v>0</v>
      </c>
      <c r="C29" s="51">
        <v>0</v>
      </c>
      <c r="D29" s="51">
        <v>0</v>
      </c>
      <c r="E29" s="51">
        <v>0</v>
      </c>
      <c r="F29" s="51">
        <v>0</v>
      </c>
      <c r="G29" s="12">
        <f t="shared" si="1"/>
        <v>0</v>
      </c>
    </row>
    <row r="30" spans="1:7" s="4" customFormat="1" ht="12.75">
      <c r="A30" s="48" t="str">
        <f>CONCATENATE(12," ",$B$6," ",$B$7)</f>
        <v>12 choisir! choisir!</v>
      </c>
      <c r="B30" s="51">
        <v>0</v>
      </c>
      <c r="C30" s="51">
        <v>0</v>
      </c>
      <c r="D30" s="51">
        <v>0</v>
      </c>
      <c r="E30" s="51">
        <v>0</v>
      </c>
      <c r="F30" s="51">
        <v>0</v>
      </c>
      <c r="G30" s="12">
        <f t="shared" si="1"/>
        <v>0</v>
      </c>
    </row>
    <row r="31" spans="1:7" s="4" customFormat="1" ht="12.75">
      <c r="A31" s="48" t="str">
        <f>CONCATENATE(13," ",$B$6," ",$B$7)</f>
        <v>13 choisir! choisir!</v>
      </c>
      <c r="B31" s="51">
        <v>0</v>
      </c>
      <c r="C31" s="51">
        <v>0</v>
      </c>
      <c r="D31" s="51">
        <v>0</v>
      </c>
      <c r="E31" s="51">
        <v>0</v>
      </c>
      <c r="F31" s="51">
        <v>0</v>
      </c>
      <c r="G31" s="12">
        <f t="shared" si="1"/>
        <v>0</v>
      </c>
    </row>
    <row r="32" spans="1:7" s="4" customFormat="1" ht="12.75">
      <c r="A32" s="48" t="str">
        <f>CONCATENATE(14," ",$B$6," ",$B$7)</f>
        <v>14 choisir! choisir!</v>
      </c>
      <c r="B32" s="51">
        <v>0</v>
      </c>
      <c r="C32" s="51">
        <v>0</v>
      </c>
      <c r="D32" s="51">
        <v>0</v>
      </c>
      <c r="E32" s="51">
        <v>0</v>
      </c>
      <c r="F32" s="51">
        <v>0</v>
      </c>
      <c r="G32" s="12">
        <f t="shared" si="1"/>
        <v>0</v>
      </c>
    </row>
    <row r="33" spans="1:7" s="4" customFormat="1" ht="12.75">
      <c r="A33" s="48" t="str">
        <f>CONCATENATE(15," ",$B$6," ",$B$7)</f>
        <v>15 choisir! choisir!</v>
      </c>
      <c r="B33" s="51">
        <v>0</v>
      </c>
      <c r="C33" s="51">
        <v>0</v>
      </c>
      <c r="D33" s="51">
        <v>0</v>
      </c>
      <c r="E33" s="51">
        <v>0</v>
      </c>
      <c r="F33" s="51">
        <v>0</v>
      </c>
      <c r="G33" s="12">
        <f t="shared" si="1"/>
        <v>0</v>
      </c>
    </row>
    <row r="34" spans="1:7" s="4" customFormat="1" ht="12.75">
      <c r="A34" s="48" t="str">
        <f>CONCATENATE(16," ",$B$6," ",$B$7)</f>
        <v>16 choisir! choisir!</v>
      </c>
      <c r="B34" s="51">
        <v>0</v>
      </c>
      <c r="C34" s="51">
        <v>0</v>
      </c>
      <c r="D34" s="51">
        <v>0</v>
      </c>
      <c r="E34" s="51">
        <v>0</v>
      </c>
      <c r="F34" s="51">
        <v>0</v>
      </c>
      <c r="G34" s="12">
        <f t="shared" si="1"/>
        <v>0</v>
      </c>
    </row>
    <row r="35" spans="1:7" s="4" customFormat="1" ht="12.75">
      <c r="A35" s="48" t="str">
        <f>CONCATENATE(17," ",$B$6," ",$B$7)</f>
        <v>17 choisir! choisir!</v>
      </c>
      <c r="B35" s="51">
        <v>0</v>
      </c>
      <c r="C35" s="51">
        <v>0</v>
      </c>
      <c r="D35" s="51">
        <v>0</v>
      </c>
      <c r="E35" s="51">
        <v>0</v>
      </c>
      <c r="F35" s="51">
        <v>0</v>
      </c>
      <c r="G35" s="12">
        <f t="shared" si="1"/>
        <v>0</v>
      </c>
    </row>
    <row r="36" spans="1:7" s="4" customFormat="1" ht="12.75">
      <c r="A36" s="48" t="str">
        <f>CONCATENATE(18," ",$B$6," ",$B$7)</f>
        <v>18 choisir! choisir!</v>
      </c>
      <c r="B36" s="51">
        <v>0</v>
      </c>
      <c r="C36" s="51">
        <v>0</v>
      </c>
      <c r="D36" s="51">
        <v>0</v>
      </c>
      <c r="E36" s="51">
        <v>0</v>
      </c>
      <c r="F36" s="51">
        <v>0</v>
      </c>
      <c r="G36" s="12">
        <f t="shared" si="1"/>
        <v>0</v>
      </c>
    </row>
    <row r="37" spans="1:7" s="4" customFormat="1" ht="12.75">
      <c r="A37" s="48" t="str">
        <f>CONCATENATE(19," ",$B$6," ",$B$7)</f>
        <v>19 choisir! choisir!</v>
      </c>
      <c r="B37" s="51">
        <v>0</v>
      </c>
      <c r="C37" s="51">
        <v>0</v>
      </c>
      <c r="D37" s="51">
        <v>0</v>
      </c>
      <c r="E37" s="51">
        <v>0</v>
      </c>
      <c r="F37" s="51">
        <v>0</v>
      </c>
      <c r="G37" s="12">
        <f t="shared" si="1"/>
        <v>0</v>
      </c>
    </row>
    <row r="38" spans="1:7" s="4" customFormat="1" ht="12.75">
      <c r="A38" s="48" t="str">
        <f>CONCATENATE(20," ",$B$6," ",$B$7)</f>
        <v>20 choisir! choisir!</v>
      </c>
      <c r="B38" s="51">
        <v>0</v>
      </c>
      <c r="C38" s="51">
        <v>0</v>
      </c>
      <c r="D38" s="51">
        <v>0</v>
      </c>
      <c r="E38" s="51">
        <v>0</v>
      </c>
      <c r="F38" s="51">
        <v>0</v>
      </c>
      <c r="G38" s="12">
        <f t="shared" si="1"/>
        <v>0</v>
      </c>
    </row>
    <row r="39" spans="1:7" s="4" customFormat="1" ht="12.75">
      <c r="A39" s="48" t="str">
        <f>CONCATENATE(21," ",$B$6," ",$B$7)</f>
        <v>21 choisir! choisir!</v>
      </c>
      <c r="B39" s="51">
        <v>0</v>
      </c>
      <c r="C39" s="51">
        <v>0</v>
      </c>
      <c r="D39" s="51">
        <v>0</v>
      </c>
      <c r="E39" s="51">
        <v>0</v>
      </c>
      <c r="F39" s="51">
        <v>0</v>
      </c>
      <c r="G39" s="12">
        <f t="shared" si="1"/>
        <v>0</v>
      </c>
    </row>
    <row r="40" spans="1:7" s="4" customFormat="1" ht="12.75">
      <c r="A40" s="48" t="str">
        <f>CONCATENATE(22," ",$B$6," ",$B$7)</f>
        <v>22 choisir! choisir!</v>
      </c>
      <c r="B40" s="51">
        <v>0</v>
      </c>
      <c r="C40" s="51">
        <v>0</v>
      </c>
      <c r="D40" s="51">
        <v>0</v>
      </c>
      <c r="E40" s="51">
        <v>0</v>
      </c>
      <c r="F40" s="51">
        <v>0</v>
      </c>
      <c r="G40" s="12">
        <f t="shared" si="1"/>
        <v>0</v>
      </c>
    </row>
    <row r="41" spans="1:7" s="4" customFormat="1" ht="12.75">
      <c r="A41" s="48" t="str">
        <f>CONCATENATE(23," ",$B$6," ",$B$7)</f>
        <v>23 choisir! choisir!</v>
      </c>
      <c r="B41" s="51">
        <v>0</v>
      </c>
      <c r="C41" s="51">
        <v>0</v>
      </c>
      <c r="D41" s="51">
        <v>0</v>
      </c>
      <c r="E41" s="51">
        <v>0</v>
      </c>
      <c r="F41" s="51">
        <v>0</v>
      </c>
      <c r="G41" s="12">
        <f t="shared" si="1"/>
        <v>0</v>
      </c>
    </row>
    <row r="42" spans="1:7" s="4" customFormat="1" ht="12.75">
      <c r="A42" s="48" t="str">
        <f>CONCATENATE(24," ",$B$6," ",$B$7)</f>
        <v>24 choisir! choisir!</v>
      </c>
      <c r="B42" s="51">
        <v>0</v>
      </c>
      <c r="C42" s="51">
        <v>0</v>
      </c>
      <c r="D42" s="51">
        <v>0</v>
      </c>
      <c r="E42" s="51">
        <v>0</v>
      </c>
      <c r="F42" s="51">
        <v>0</v>
      </c>
      <c r="G42" s="12">
        <f t="shared" si="1"/>
        <v>0</v>
      </c>
    </row>
    <row r="43" spans="1:7" s="4" customFormat="1" ht="12.75">
      <c r="A43" s="48" t="str">
        <f>CONCATENATE(25," ",$B$6," ",$B$7)</f>
        <v>25 choisir! choisir!</v>
      </c>
      <c r="B43" s="51">
        <v>0</v>
      </c>
      <c r="C43" s="51">
        <v>0</v>
      </c>
      <c r="D43" s="51">
        <v>0</v>
      </c>
      <c r="E43" s="51">
        <v>0</v>
      </c>
      <c r="F43" s="51">
        <v>0</v>
      </c>
      <c r="G43" s="12">
        <f t="shared" si="1"/>
        <v>0</v>
      </c>
    </row>
    <row r="44" spans="1:7" s="4" customFormat="1" ht="12.75">
      <c r="A44" s="48" t="str">
        <f>CONCATENATE(26," ",$B$6," ",$B$7)</f>
        <v>26 choisir! choisir!</v>
      </c>
      <c r="B44" s="51">
        <v>0</v>
      </c>
      <c r="C44" s="51">
        <v>0</v>
      </c>
      <c r="D44" s="51">
        <v>0</v>
      </c>
      <c r="E44" s="51">
        <v>0</v>
      </c>
      <c r="F44" s="51">
        <v>0</v>
      </c>
      <c r="G44" s="12">
        <f t="shared" si="1"/>
        <v>0</v>
      </c>
    </row>
    <row r="45" spans="1:7" s="4" customFormat="1" ht="12.75">
      <c r="A45" s="48" t="str">
        <f>CONCATENATE(27," ",$B$6," ",$B$7)</f>
        <v>27 choisir! choisir!</v>
      </c>
      <c r="B45" s="51">
        <v>0</v>
      </c>
      <c r="C45" s="51">
        <v>0</v>
      </c>
      <c r="D45" s="51">
        <v>0</v>
      </c>
      <c r="E45" s="51">
        <v>0</v>
      </c>
      <c r="F45" s="51">
        <v>0</v>
      </c>
      <c r="G45" s="12">
        <f t="shared" si="1"/>
        <v>0</v>
      </c>
    </row>
    <row r="46" spans="1:7" s="4" customFormat="1" ht="12.75">
      <c r="A46" s="48" t="str">
        <f>CONCATENATE(28," ",$B$6," ",$B$7)</f>
        <v>28 choisir! choisir!</v>
      </c>
      <c r="B46" s="51">
        <v>0</v>
      </c>
      <c r="C46" s="51">
        <v>0</v>
      </c>
      <c r="D46" s="51">
        <v>0</v>
      </c>
      <c r="E46" s="51">
        <v>0</v>
      </c>
      <c r="F46" s="51">
        <v>0</v>
      </c>
      <c r="G46" s="12">
        <f t="shared" si="1"/>
        <v>0</v>
      </c>
    </row>
    <row r="47" spans="1:7" s="4" customFormat="1" ht="12.75">
      <c r="A47" s="48" t="str">
        <f>CONCATENATE(29," ",$B$6," ",$B$7)</f>
        <v>29 choisir! choisir!</v>
      </c>
      <c r="B47" s="51">
        <v>0</v>
      </c>
      <c r="C47" s="51">
        <v>0</v>
      </c>
      <c r="D47" s="51">
        <v>0</v>
      </c>
      <c r="E47" s="51">
        <v>0</v>
      </c>
      <c r="F47" s="51">
        <v>0</v>
      </c>
      <c r="G47" s="12">
        <f t="shared" si="1"/>
        <v>0</v>
      </c>
    </row>
    <row r="48" spans="1:7" s="4" customFormat="1" ht="12.75">
      <c r="A48" s="48" t="str">
        <f>CONCATENATE(30," ",$B$6," ",$B$7)</f>
        <v>30 choisir! choisir!</v>
      </c>
      <c r="B48" s="51">
        <v>0</v>
      </c>
      <c r="C48" s="51">
        <v>0</v>
      </c>
      <c r="D48" s="51">
        <v>0</v>
      </c>
      <c r="E48" s="51">
        <v>0</v>
      </c>
      <c r="F48" s="51">
        <v>0</v>
      </c>
      <c r="G48" s="12">
        <f t="shared" si="1"/>
        <v>0</v>
      </c>
    </row>
    <row r="49" spans="1:7" s="4" customFormat="1" ht="12.75">
      <c r="A49" s="49" t="str">
        <f>CONCATENATE(31," ",$B$6," ",$B$7)</f>
        <v>31 choisir! choisir!</v>
      </c>
      <c r="B49" s="52">
        <v>0</v>
      </c>
      <c r="C49" s="52">
        <v>0</v>
      </c>
      <c r="D49" s="52">
        <v>0</v>
      </c>
      <c r="E49" s="52">
        <v>0</v>
      </c>
      <c r="F49" s="52">
        <v>0</v>
      </c>
      <c r="G49" s="13">
        <f t="shared" si="1"/>
        <v>0</v>
      </c>
    </row>
    <row r="50" s="4" customFormat="1" ht="12.75"/>
    <row r="51" spans="1:7" s="4" customFormat="1" ht="39" customHeight="1">
      <c r="A51" s="105" t="s">
        <v>30</v>
      </c>
      <c r="B51" s="106"/>
      <c r="C51" s="106"/>
      <c r="D51" s="106"/>
      <c r="E51" s="106"/>
      <c r="F51" s="106"/>
      <c r="G51" s="110"/>
    </row>
    <row r="52" s="4" customFormat="1" ht="12.75"/>
    <row r="53" spans="1:7" s="4" customFormat="1" ht="51" customHeight="1">
      <c r="A53" s="97" t="s">
        <v>32</v>
      </c>
      <c r="B53" s="98"/>
      <c r="E53" s="97" t="s">
        <v>33</v>
      </c>
      <c r="F53" s="109"/>
      <c r="G53" s="98"/>
    </row>
    <row r="54" spans="1:7" ht="12.75">
      <c r="A54" s="4"/>
      <c r="B54" s="4"/>
      <c r="C54" s="2"/>
      <c r="E54" s="4"/>
      <c r="F54" s="4"/>
      <c r="G54" s="4"/>
    </row>
    <row r="55" spans="1:7" ht="12.75">
      <c r="A55" s="4"/>
      <c r="B55" s="4"/>
      <c r="C55" s="2"/>
      <c r="E55" s="4"/>
      <c r="F55" s="4"/>
      <c r="G55" s="4"/>
    </row>
    <row r="56" spans="1:7" ht="12.75">
      <c r="A56" s="4"/>
      <c r="B56" s="4"/>
      <c r="C56" s="2"/>
      <c r="E56" s="4"/>
      <c r="F56" s="4"/>
      <c r="G56" s="4"/>
    </row>
    <row r="57" spans="5:7" ht="12.75">
      <c r="E57" s="5"/>
      <c r="F57" s="5"/>
      <c r="G57" s="5"/>
    </row>
  </sheetData>
  <sheetProtection password="C66B" sheet="1" objects="1" scenarios="1"/>
  <mergeCells count="4">
    <mergeCell ref="E53:G53"/>
    <mergeCell ref="A53:B53"/>
    <mergeCell ref="A1:G1"/>
    <mergeCell ref="A51:G51"/>
  </mergeCells>
  <conditionalFormatting sqref="B19:F49">
    <cfRule type="cellIs" priority="1" dxfId="1" operator="greaterThan" stopIfTrue="1">
      <formula>0.499305555555556</formula>
    </cfRule>
  </conditionalFormatting>
  <conditionalFormatting sqref="B8">
    <cfRule type="cellIs" priority="2" dxfId="0" operator="equal" stopIfTrue="1">
      <formula>"kies!!!"</formula>
    </cfRule>
  </conditionalFormatting>
  <conditionalFormatting sqref="B6:B7">
    <cfRule type="cellIs" priority="3" dxfId="0" operator="equal" stopIfTrue="1">
      <formula>"choisir!"</formula>
    </cfRule>
  </conditionalFormatting>
  <dataValidations count="2">
    <dataValidation type="list" allowBlank="1" showInputMessage="1" showErrorMessage="1" sqref="B6">
      <formula1>$Z$1:$Z$13</formula1>
    </dataValidation>
    <dataValidation type="list" allowBlank="1" showInputMessage="1" showErrorMessage="1" sqref="B7:B8">
      <formula1>$AA$1:$AA$13</formula1>
    </dataValidation>
  </dataValidation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A57"/>
  <sheetViews>
    <sheetView zoomScalePageLayoutView="0" workbookViewId="0" topLeftCell="A1">
      <selection activeCell="B7" sqref="B7"/>
    </sheetView>
  </sheetViews>
  <sheetFormatPr defaultColWidth="10.7109375" defaultRowHeight="12.75"/>
  <cols>
    <col min="1" max="1" width="20.7109375" style="1" customWidth="1"/>
    <col min="2" max="25" width="10.7109375" style="1" customWidth="1"/>
    <col min="26" max="27" width="10.7109375" style="1" hidden="1" customWidth="1"/>
    <col min="28" max="16384" width="10.7109375" style="1" customWidth="1"/>
  </cols>
  <sheetData>
    <row r="1" spans="1:27" s="4" customFormat="1" ht="30" customHeight="1">
      <c r="A1" s="99" t="s">
        <v>23</v>
      </c>
      <c r="B1" s="100"/>
      <c r="C1" s="100"/>
      <c r="D1" s="100"/>
      <c r="E1" s="100"/>
      <c r="F1" s="100"/>
      <c r="G1" s="104"/>
      <c r="H1" s="3"/>
      <c r="I1" s="3"/>
      <c r="Z1" s="4" t="s">
        <v>36</v>
      </c>
      <c r="AA1" s="4" t="s">
        <v>36</v>
      </c>
    </row>
    <row r="2" spans="26:27" s="4" customFormat="1" ht="12.75">
      <c r="Z2" s="4" t="s">
        <v>37</v>
      </c>
      <c r="AA2" s="4">
        <v>2012</v>
      </c>
    </row>
    <row r="3" spans="1:27" s="4" customFormat="1" ht="12.75">
      <c r="A3" s="17" t="s">
        <v>14</v>
      </c>
      <c r="B3" s="32" t="str">
        <f>Mois01!B3</f>
        <v>à remplir</v>
      </c>
      <c r="Z3" s="4" t="s">
        <v>38</v>
      </c>
      <c r="AA3" s="4">
        <v>2013</v>
      </c>
    </row>
    <row r="4" spans="1:27" s="4" customFormat="1" ht="12.75">
      <c r="A4" s="17" t="s">
        <v>15</v>
      </c>
      <c r="B4" s="32" t="str">
        <f>Mois01!B4</f>
        <v>à remplir</v>
      </c>
      <c r="Z4" s="4" t="s">
        <v>39</v>
      </c>
      <c r="AA4" s="4">
        <v>2014</v>
      </c>
    </row>
    <row r="5" spans="26:27" s="4" customFormat="1" ht="12.75">
      <c r="Z5" s="4" t="s">
        <v>40</v>
      </c>
      <c r="AA5" s="4">
        <v>2015</v>
      </c>
    </row>
    <row r="6" spans="1:27" s="4" customFormat="1" ht="12.75">
      <c r="A6" s="17" t="s">
        <v>34</v>
      </c>
      <c r="B6" s="8" t="s">
        <v>36</v>
      </c>
      <c r="C6" s="7"/>
      <c r="Z6" s="4" t="s">
        <v>41</v>
      </c>
      <c r="AA6" s="4">
        <v>2016</v>
      </c>
    </row>
    <row r="7" spans="1:27" s="4" customFormat="1" ht="12.75">
      <c r="A7" s="17" t="s">
        <v>35</v>
      </c>
      <c r="B7" s="68" t="s">
        <v>36</v>
      </c>
      <c r="F7" s="9"/>
      <c r="G7" s="6"/>
      <c r="H7" s="9"/>
      <c r="Z7" s="4" t="s">
        <v>42</v>
      </c>
      <c r="AA7" s="4">
        <v>2017</v>
      </c>
    </row>
    <row r="8" spans="1:27" s="4" customFormat="1" ht="12.75">
      <c r="A8" s="17"/>
      <c r="B8" s="8"/>
      <c r="F8" s="9"/>
      <c r="G8" s="6" t="s">
        <v>21</v>
      </c>
      <c r="H8" s="9"/>
      <c r="Z8" s="4" t="s">
        <v>43</v>
      </c>
      <c r="AA8" s="4">
        <v>2018</v>
      </c>
    </row>
    <row r="9" spans="1:27" s="4" customFormat="1" ht="12.75">
      <c r="A9" s="17" t="s">
        <v>16</v>
      </c>
      <c r="B9" s="32" t="str">
        <f>Mois01!B9</f>
        <v>à remplir</v>
      </c>
      <c r="Z9" s="4" t="s">
        <v>44</v>
      </c>
      <c r="AA9" s="4">
        <v>2019</v>
      </c>
    </row>
    <row r="10" spans="1:27" s="4" customFormat="1" ht="12.75">
      <c r="A10" s="17" t="s">
        <v>17</v>
      </c>
      <c r="B10" s="32" t="str">
        <f>Mois01!B10</f>
        <v>à remplir</v>
      </c>
      <c r="Z10" s="4" t="s">
        <v>45</v>
      </c>
      <c r="AA10" s="4">
        <v>2020</v>
      </c>
    </row>
    <row r="11" spans="1:27" s="4" customFormat="1" ht="12.75">
      <c r="A11" s="17" t="s">
        <v>18</v>
      </c>
      <c r="B11" s="32" t="str">
        <f>Mois01!B11</f>
        <v>à remplir</v>
      </c>
      <c r="Z11" s="4" t="s">
        <v>46</v>
      </c>
      <c r="AA11" s="4">
        <v>2021</v>
      </c>
    </row>
    <row r="12" spans="1:27" s="4" customFormat="1" ht="12.75">
      <c r="A12" s="17" t="s">
        <v>19</v>
      </c>
      <c r="B12" s="32" t="str">
        <f>Mois01!B12</f>
        <v>à remplir</v>
      </c>
      <c r="Z12" s="4" t="s">
        <v>47</v>
      </c>
      <c r="AA12" s="4">
        <v>2022</v>
      </c>
    </row>
    <row r="13" spans="1:27" s="4" customFormat="1" ht="12.75">
      <c r="A13" s="17" t="s">
        <v>20</v>
      </c>
      <c r="B13" s="32" t="str">
        <f>Mois01!B13</f>
        <v>à remplir</v>
      </c>
      <c r="Z13" s="4" t="s">
        <v>48</v>
      </c>
      <c r="AA13" s="4">
        <v>2023</v>
      </c>
    </row>
    <row r="14" spans="1:2" s="4" customFormat="1" ht="12.75">
      <c r="A14" s="17" t="s">
        <v>22</v>
      </c>
      <c r="B14" s="32" t="str">
        <f>Mois01!B14</f>
        <v>à remplir</v>
      </c>
    </row>
    <row r="15" s="4" customFormat="1" ht="12.75"/>
    <row r="16" spans="1:3" s="4" customFormat="1" ht="12.75">
      <c r="A16" s="14" t="str">
        <f>Mois01!A16</f>
        <v>% nombre d'heures</v>
      </c>
      <c r="B16" s="15">
        <f>IF(ISERROR(B17/($B$17+$C$17)),0,(B17/($B$17+$C$17)))</f>
        <v>0</v>
      </c>
      <c r="C16" s="15">
        <f>IF(ISERROR(C17/($B$17+$C$17)),0,(C17/($B$17+$C$17)))</f>
        <v>0</v>
      </c>
    </row>
    <row r="17" spans="1:7" s="4" customFormat="1" ht="12.75">
      <c r="A17" s="14" t="str">
        <f>Mois01!A17</f>
        <v>Totaux heures</v>
      </c>
      <c r="B17" s="16">
        <f aca="true" t="shared" si="0" ref="B17:G17">SUM(B19:B49)</f>
        <v>0</v>
      </c>
      <c r="C17" s="16">
        <f t="shared" si="0"/>
        <v>0</v>
      </c>
      <c r="D17" s="16">
        <f t="shared" si="0"/>
        <v>0</v>
      </c>
      <c r="E17" s="16">
        <f t="shared" si="0"/>
        <v>0</v>
      </c>
      <c r="F17" s="16">
        <f t="shared" si="0"/>
        <v>0</v>
      </c>
      <c r="G17" s="16">
        <f t="shared" si="0"/>
        <v>0</v>
      </c>
    </row>
    <row r="18" spans="1:7" s="4" customFormat="1" ht="25.5">
      <c r="A18" s="10" t="s">
        <v>50</v>
      </c>
      <c r="B18" s="20" t="s">
        <v>26</v>
      </c>
      <c r="C18" s="20" t="s">
        <v>27</v>
      </c>
      <c r="D18" s="20" t="s">
        <v>28</v>
      </c>
      <c r="E18" s="20" t="s">
        <v>51</v>
      </c>
      <c r="F18" s="20" t="s">
        <v>29</v>
      </c>
      <c r="G18" s="10" t="s">
        <v>52</v>
      </c>
    </row>
    <row r="19" spans="1:7" s="4" customFormat="1" ht="12.75">
      <c r="A19" s="46" t="str">
        <f>CONCATENATE(1," ",$B$6," ",$B$7)</f>
        <v>1 choisir! choisir!</v>
      </c>
      <c r="B19" s="50">
        <v>0</v>
      </c>
      <c r="C19" s="50">
        <v>0</v>
      </c>
      <c r="D19" s="50">
        <v>0</v>
      </c>
      <c r="E19" s="50">
        <v>0</v>
      </c>
      <c r="F19" s="50">
        <v>0</v>
      </c>
      <c r="G19" s="11">
        <f aca="true" t="shared" si="1" ref="G19:G49">SUM(B19:F19)</f>
        <v>0</v>
      </c>
    </row>
    <row r="20" spans="1:7" s="4" customFormat="1" ht="12.75">
      <c r="A20" s="47" t="str">
        <f>CONCATENATE(2," ",$B$6," ",$B$7)</f>
        <v>2 choisir! choisir!</v>
      </c>
      <c r="B20" s="51">
        <v>0</v>
      </c>
      <c r="C20" s="51">
        <v>0</v>
      </c>
      <c r="D20" s="51">
        <v>0</v>
      </c>
      <c r="E20" s="51">
        <v>0</v>
      </c>
      <c r="F20" s="51">
        <v>0</v>
      </c>
      <c r="G20" s="12">
        <f t="shared" si="1"/>
        <v>0</v>
      </c>
    </row>
    <row r="21" spans="1:7" s="4" customFormat="1" ht="12.75">
      <c r="A21" s="47" t="str">
        <f>CONCATENATE(3," ",$B$6," ",$B$7)</f>
        <v>3 choisir! choisir!</v>
      </c>
      <c r="B21" s="51">
        <v>0</v>
      </c>
      <c r="C21" s="51">
        <v>0</v>
      </c>
      <c r="D21" s="51">
        <v>0</v>
      </c>
      <c r="E21" s="51">
        <v>0</v>
      </c>
      <c r="F21" s="51">
        <v>0</v>
      </c>
      <c r="G21" s="12">
        <f t="shared" si="1"/>
        <v>0</v>
      </c>
    </row>
    <row r="22" spans="1:7" s="4" customFormat="1" ht="12.75">
      <c r="A22" s="47" t="str">
        <f>CONCATENATE(4," ",$B$6," ",$B$7)</f>
        <v>4 choisir! choisir!</v>
      </c>
      <c r="B22" s="51">
        <v>0</v>
      </c>
      <c r="C22" s="51">
        <v>0</v>
      </c>
      <c r="D22" s="51">
        <v>0</v>
      </c>
      <c r="E22" s="51">
        <v>0</v>
      </c>
      <c r="F22" s="51">
        <v>0</v>
      </c>
      <c r="G22" s="12">
        <f t="shared" si="1"/>
        <v>0</v>
      </c>
    </row>
    <row r="23" spans="1:7" s="4" customFormat="1" ht="12.75">
      <c r="A23" s="47" t="str">
        <f>CONCATENATE(5," ",$B$6," ",$B$7)</f>
        <v>5 choisir! choisir!</v>
      </c>
      <c r="B23" s="51">
        <v>0</v>
      </c>
      <c r="C23" s="51">
        <v>0</v>
      </c>
      <c r="D23" s="51">
        <v>0</v>
      </c>
      <c r="E23" s="51">
        <v>0</v>
      </c>
      <c r="F23" s="51">
        <v>0</v>
      </c>
      <c r="G23" s="12">
        <f t="shared" si="1"/>
        <v>0</v>
      </c>
    </row>
    <row r="24" spans="1:7" s="4" customFormat="1" ht="12.75">
      <c r="A24" s="47" t="str">
        <f>CONCATENATE(6," ",$B$6," ",$B$7)</f>
        <v>6 choisir! choisir!</v>
      </c>
      <c r="B24" s="51">
        <v>0</v>
      </c>
      <c r="C24" s="51">
        <v>0</v>
      </c>
      <c r="D24" s="51">
        <v>0</v>
      </c>
      <c r="E24" s="51">
        <v>0</v>
      </c>
      <c r="F24" s="51">
        <v>0</v>
      </c>
      <c r="G24" s="12">
        <f t="shared" si="1"/>
        <v>0</v>
      </c>
    </row>
    <row r="25" spans="1:7" s="4" customFormat="1" ht="12.75">
      <c r="A25" s="47" t="str">
        <f>CONCATENATE(7," ",$B$6," ",$B$7)</f>
        <v>7 choisir! choisir!</v>
      </c>
      <c r="B25" s="51">
        <v>0</v>
      </c>
      <c r="C25" s="51">
        <v>0</v>
      </c>
      <c r="D25" s="51">
        <v>0</v>
      </c>
      <c r="E25" s="51">
        <v>0</v>
      </c>
      <c r="F25" s="51">
        <v>0</v>
      </c>
      <c r="G25" s="12">
        <f t="shared" si="1"/>
        <v>0</v>
      </c>
    </row>
    <row r="26" spans="1:7" s="4" customFormat="1" ht="12.75">
      <c r="A26" s="47" t="str">
        <f>CONCATENATE(8," ",$B$6," ",$B$7)</f>
        <v>8 choisir! choisir!</v>
      </c>
      <c r="B26" s="51">
        <v>0</v>
      </c>
      <c r="C26" s="51">
        <v>0</v>
      </c>
      <c r="D26" s="51">
        <v>0</v>
      </c>
      <c r="E26" s="51">
        <v>0</v>
      </c>
      <c r="F26" s="51">
        <v>0</v>
      </c>
      <c r="G26" s="12">
        <f t="shared" si="1"/>
        <v>0</v>
      </c>
    </row>
    <row r="27" spans="1:7" s="4" customFormat="1" ht="12.75">
      <c r="A27" s="47" t="str">
        <f>CONCATENATE(9," ",$B$6," ",$B$7)</f>
        <v>9 choisir! choisir!</v>
      </c>
      <c r="B27" s="51">
        <v>0</v>
      </c>
      <c r="C27" s="51">
        <v>0</v>
      </c>
      <c r="D27" s="51">
        <v>0</v>
      </c>
      <c r="E27" s="51">
        <v>0</v>
      </c>
      <c r="F27" s="51">
        <v>0</v>
      </c>
      <c r="G27" s="12">
        <f t="shared" si="1"/>
        <v>0</v>
      </c>
    </row>
    <row r="28" spans="1:7" s="4" customFormat="1" ht="12.75">
      <c r="A28" s="48" t="str">
        <f>CONCATENATE(10," ",$B$6," ",$B$7)</f>
        <v>10 choisir! choisir!</v>
      </c>
      <c r="B28" s="51">
        <v>0</v>
      </c>
      <c r="C28" s="51">
        <v>0</v>
      </c>
      <c r="D28" s="51">
        <v>0</v>
      </c>
      <c r="E28" s="51">
        <v>0</v>
      </c>
      <c r="F28" s="51">
        <v>0</v>
      </c>
      <c r="G28" s="12">
        <f t="shared" si="1"/>
        <v>0</v>
      </c>
    </row>
    <row r="29" spans="1:7" s="4" customFormat="1" ht="12.75">
      <c r="A29" s="48" t="str">
        <f>CONCATENATE(11," ",$B$6," ",$B$7)</f>
        <v>11 choisir! choisir!</v>
      </c>
      <c r="B29" s="51">
        <v>0</v>
      </c>
      <c r="C29" s="51">
        <v>0</v>
      </c>
      <c r="D29" s="51">
        <v>0</v>
      </c>
      <c r="E29" s="51">
        <v>0</v>
      </c>
      <c r="F29" s="51">
        <v>0</v>
      </c>
      <c r="G29" s="12">
        <f t="shared" si="1"/>
        <v>0</v>
      </c>
    </row>
    <row r="30" spans="1:7" s="4" customFormat="1" ht="12.75">
      <c r="A30" s="48" t="str">
        <f>CONCATENATE(12," ",$B$6," ",$B$7)</f>
        <v>12 choisir! choisir!</v>
      </c>
      <c r="B30" s="51">
        <v>0</v>
      </c>
      <c r="C30" s="51">
        <v>0</v>
      </c>
      <c r="D30" s="51">
        <v>0</v>
      </c>
      <c r="E30" s="51">
        <v>0</v>
      </c>
      <c r="F30" s="51">
        <v>0</v>
      </c>
      <c r="G30" s="12">
        <f t="shared" si="1"/>
        <v>0</v>
      </c>
    </row>
    <row r="31" spans="1:7" s="4" customFormat="1" ht="12.75">
      <c r="A31" s="48" t="str">
        <f>CONCATENATE(13," ",$B$6," ",$B$7)</f>
        <v>13 choisir! choisir!</v>
      </c>
      <c r="B31" s="51">
        <v>0</v>
      </c>
      <c r="C31" s="51">
        <v>0</v>
      </c>
      <c r="D31" s="51">
        <v>0</v>
      </c>
      <c r="E31" s="51">
        <v>0</v>
      </c>
      <c r="F31" s="51">
        <v>0</v>
      </c>
      <c r="G31" s="12">
        <f t="shared" si="1"/>
        <v>0</v>
      </c>
    </row>
    <row r="32" spans="1:7" s="4" customFormat="1" ht="12.75">
      <c r="A32" s="48" t="str">
        <f>CONCATENATE(14," ",$B$6," ",$B$7)</f>
        <v>14 choisir! choisir!</v>
      </c>
      <c r="B32" s="51">
        <v>0</v>
      </c>
      <c r="C32" s="51">
        <v>0</v>
      </c>
      <c r="D32" s="51">
        <v>0</v>
      </c>
      <c r="E32" s="51">
        <v>0</v>
      </c>
      <c r="F32" s="51">
        <v>0</v>
      </c>
      <c r="G32" s="12">
        <f t="shared" si="1"/>
        <v>0</v>
      </c>
    </row>
    <row r="33" spans="1:7" s="4" customFormat="1" ht="12.75">
      <c r="A33" s="48" t="str">
        <f>CONCATENATE(15," ",$B$6," ",$B$7)</f>
        <v>15 choisir! choisir!</v>
      </c>
      <c r="B33" s="51">
        <v>0</v>
      </c>
      <c r="C33" s="51">
        <v>0</v>
      </c>
      <c r="D33" s="51">
        <v>0</v>
      </c>
      <c r="E33" s="51">
        <v>0</v>
      </c>
      <c r="F33" s="51">
        <v>0</v>
      </c>
      <c r="G33" s="12">
        <f t="shared" si="1"/>
        <v>0</v>
      </c>
    </row>
    <row r="34" spans="1:7" s="4" customFormat="1" ht="12.75">
      <c r="A34" s="48" t="str">
        <f>CONCATENATE(16," ",$B$6," ",$B$7)</f>
        <v>16 choisir! choisir!</v>
      </c>
      <c r="B34" s="51">
        <v>0</v>
      </c>
      <c r="C34" s="51">
        <v>0</v>
      </c>
      <c r="D34" s="51">
        <v>0</v>
      </c>
      <c r="E34" s="51">
        <v>0</v>
      </c>
      <c r="F34" s="51">
        <v>0</v>
      </c>
      <c r="G34" s="12">
        <f t="shared" si="1"/>
        <v>0</v>
      </c>
    </row>
    <row r="35" spans="1:7" s="4" customFormat="1" ht="12.75">
      <c r="A35" s="48" t="str">
        <f>CONCATENATE(17," ",$B$6," ",$B$7)</f>
        <v>17 choisir! choisir!</v>
      </c>
      <c r="B35" s="51">
        <v>0</v>
      </c>
      <c r="C35" s="51">
        <v>0</v>
      </c>
      <c r="D35" s="51">
        <v>0</v>
      </c>
      <c r="E35" s="51">
        <v>0</v>
      </c>
      <c r="F35" s="51">
        <v>0</v>
      </c>
      <c r="G35" s="12">
        <f t="shared" si="1"/>
        <v>0</v>
      </c>
    </row>
    <row r="36" spans="1:7" s="4" customFormat="1" ht="12.75">
      <c r="A36" s="48" t="str">
        <f>CONCATENATE(18," ",$B$6," ",$B$7)</f>
        <v>18 choisir! choisir!</v>
      </c>
      <c r="B36" s="51">
        <v>0</v>
      </c>
      <c r="C36" s="51">
        <v>0</v>
      </c>
      <c r="D36" s="51">
        <v>0</v>
      </c>
      <c r="E36" s="51">
        <v>0</v>
      </c>
      <c r="F36" s="51">
        <v>0</v>
      </c>
      <c r="G36" s="12">
        <f t="shared" si="1"/>
        <v>0</v>
      </c>
    </row>
    <row r="37" spans="1:7" s="4" customFormat="1" ht="12.75">
      <c r="A37" s="48" t="str">
        <f>CONCATENATE(19," ",$B$6," ",$B$7)</f>
        <v>19 choisir! choisir!</v>
      </c>
      <c r="B37" s="51">
        <v>0</v>
      </c>
      <c r="C37" s="51">
        <v>0</v>
      </c>
      <c r="D37" s="51">
        <v>0</v>
      </c>
      <c r="E37" s="51">
        <v>0</v>
      </c>
      <c r="F37" s="51">
        <v>0</v>
      </c>
      <c r="G37" s="12">
        <f t="shared" si="1"/>
        <v>0</v>
      </c>
    </row>
    <row r="38" spans="1:7" s="4" customFormat="1" ht="12.75">
      <c r="A38" s="48" t="str">
        <f>CONCATENATE(20," ",$B$6," ",$B$7)</f>
        <v>20 choisir! choisir!</v>
      </c>
      <c r="B38" s="51">
        <v>0</v>
      </c>
      <c r="C38" s="51">
        <v>0</v>
      </c>
      <c r="D38" s="51">
        <v>0</v>
      </c>
      <c r="E38" s="51">
        <v>0</v>
      </c>
      <c r="F38" s="51">
        <v>0</v>
      </c>
      <c r="G38" s="12">
        <f t="shared" si="1"/>
        <v>0</v>
      </c>
    </row>
    <row r="39" spans="1:7" s="4" customFormat="1" ht="12.75">
      <c r="A39" s="48" t="str">
        <f>CONCATENATE(21," ",$B$6," ",$B$7)</f>
        <v>21 choisir! choisir!</v>
      </c>
      <c r="B39" s="51">
        <v>0</v>
      </c>
      <c r="C39" s="51">
        <v>0</v>
      </c>
      <c r="D39" s="51">
        <v>0</v>
      </c>
      <c r="E39" s="51">
        <v>0</v>
      </c>
      <c r="F39" s="51">
        <v>0</v>
      </c>
      <c r="G39" s="12">
        <f t="shared" si="1"/>
        <v>0</v>
      </c>
    </row>
    <row r="40" spans="1:7" s="4" customFormat="1" ht="12.75">
      <c r="A40" s="48" t="str">
        <f>CONCATENATE(22," ",$B$6," ",$B$7)</f>
        <v>22 choisir! choisir!</v>
      </c>
      <c r="B40" s="51">
        <v>0</v>
      </c>
      <c r="C40" s="51">
        <v>0</v>
      </c>
      <c r="D40" s="51">
        <v>0</v>
      </c>
      <c r="E40" s="51">
        <v>0</v>
      </c>
      <c r="F40" s="51">
        <v>0</v>
      </c>
      <c r="G40" s="12">
        <f t="shared" si="1"/>
        <v>0</v>
      </c>
    </row>
    <row r="41" spans="1:7" s="4" customFormat="1" ht="12.75">
      <c r="A41" s="48" t="str">
        <f>CONCATENATE(23," ",$B$6," ",$B$7)</f>
        <v>23 choisir! choisir!</v>
      </c>
      <c r="B41" s="51">
        <v>0</v>
      </c>
      <c r="C41" s="51">
        <v>0</v>
      </c>
      <c r="D41" s="51">
        <v>0</v>
      </c>
      <c r="E41" s="51">
        <v>0</v>
      </c>
      <c r="F41" s="51">
        <v>0</v>
      </c>
      <c r="G41" s="12">
        <f t="shared" si="1"/>
        <v>0</v>
      </c>
    </row>
    <row r="42" spans="1:7" s="4" customFormat="1" ht="12.75">
      <c r="A42" s="48" t="str">
        <f>CONCATENATE(24," ",$B$6," ",$B$7)</f>
        <v>24 choisir! choisir!</v>
      </c>
      <c r="B42" s="51">
        <v>0</v>
      </c>
      <c r="C42" s="51">
        <v>0</v>
      </c>
      <c r="D42" s="51">
        <v>0</v>
      </c>
      <c r="E42" s="51">
        <v>0</v>
      </c>
      <c r="F42" s="51">
        <v>0</v>
      </c>
      <c r="G42" s="12">
        <f t="shared" si="1"/>
        <v>0</v>
      </c>
    </row>
    <row r="43" spans="1:7" s="4" customFormat="1" ht="12.75">
      <c r="A43" s="48" t="str">
        <f>CONCATENATE(25," ",$B$6," ",$B$7)</f>
        <v>25 choisir! choisir!</v>
      </c>
      <c r="B43" s="51">
        <v>0</v>
      </c>
      <c r="C43" s="51">
        <v>0</v>
      </c>
      <c r="D43" s="51">
        <v>0</v>
      </c>
      <c r="E43" s="51">
        <v>0</v>
      </c>
      <c r="F43" s="51">
        <v>0</v>
      </c>
      <c r="G43" s="12">
        <f t="shared" si="1"/>
        <v>0</v>
      </c>
    </row>
    <row r="44" spans="1:7" s="4" customFormat="1" ht="12.75">
      <c r="A44" s="48" t="str">
        <f>CONCATENATE(26," ",$B$6," ",$B$7)</f>
        <v>26 choisir! choisir!</v>
      </c>
      <c r="B44" s="51">
        <v>0</v>
      </c>
      <c r="C44" s="51">
        <v>0</v>
      </c>
      <c r="D44" s="51">
        <v>0</v>
      </c>
      <c r="E44" s="51">
        <v>0</v>
      </c>
      <c r="F44" s="51">
        <v>0</v>
      </c>
      <c r="G44" s="12">
        <f t="shared" si="1"/>
        <v>0</v>
      </c>
    </row>
    <row r="45" spans="1:7" s="4" customFormat="1" ht="12.75">
      <c r="A45" s="48" t="str">
        <f>CONCATENATE(27," ",$B$6," ",$B$7)</f>
        <v>27 choisir! choisir!</v>
      </c>
      <c r="B45" s="51">
        <v>0</v>
      </c>
      <c r="C45" s="51">
        <v>0</v>
      </c>
      <c r="D45" s="51">
        <v>0</v>
      </c>
      <c r="E45" s="51">
        <v>0</v>
      </c>
      <c r="F45" s="51">
        <v>0</v>
      </c>
      <c r="G45" s="12">
        <f t="shared" si="1"/>
        <v>0</v>
      </c>
    </row>
    <row r="46" spans="1:7" s="4" customFormat="1" ht="12.75">
      <c r="A46" s="48" t="str">
        <f>CONCATENATE(28," ",$B$6," ",$B$7)</f>
        <v>28 choisir! choisir!</v>
      </c>
      <c r="B46" s="51">
        <v>0</v>
      </c>
      <c r="C46" s="51">
        <v>0</v>
      </c>
      <c r="D46" s="51">
        <v>0</v>
      </c>
      <c r="E46" s="51">
        <v>0</v>
      </c>
      <c r="F46" s="51">
        <v>0</v>
      </c>
      <c r="G46" s="12">
        <f t="shared" si="1"/>
        <v>0</v>
      </c>
    </row>
    <row r="47" spans="1:7" s="4" customFormat="1" ht="12.75">
      <c r="A47" s="48" t="str">
        <f>CONCATENATE(29," ",$B$6," ",$B$7)</f>
        <v>29 choisir! choisir!</v>
      </c>
      <c r="B47" s="51">
        <v>0</v>
      </c>
      <c r="C47" s="51">
        <v>0</v>
      </c>
      <c r="D47" s="51">
        <v>0</v>
      </c>
      <c r="E47" s="51">
        <v>0</v>
      </c>
      <c r="F47" s="51">
        <v>0</v>
      </c>
      <c r="G47" s="12">
        <f t="shared" si="1"/>
        <v>0</v>
      </c>
    </row>
    <row r="48" spans="1:7" s="4" customFormat="1" ht="12.75">
      <c r="A48" s="48" t="str">
        <f>CONCATENATE(30," ",$B$6," ",$B$7)</f>
        <v>30 choisir! choisir!</v>
      </c>
      <c r="B48" s="51">
        <v>0</v>
      </c>
      <c r="C48" s="51">
        <v>0</v>
      </c>
      <c r="D48" s="51">
        <v>0</v>
      </c>
      <c r="E48" s="51">
        <v>0</v>
      </c>
      <c r="F48" s="51">
        <v>0</v>
      </c>
      <c r="G48" s="12">
        <f t="shared" si="1"/>
        <v>0</v>
      </c>
    </row>
    <row r="49" spans="1:7" s="4" customFormat="1" ht="12.75">
      <c r="A49" s="49" t="str">
        <f>CONCATENATE(31," ",$B$6," ",$B$7)</f>
        <v>31 choisir! choisir!</v>
      </c>
      <c r="B49" s="52">
        <v>0</v>
      </c>
      <c r="C49" s="52">
        <v>0</v>
      </c>
      <c r="D49" s="52">
        <v>0</v>
      </c>
      <c r="E49" s="52">
        <v>0</v>
      </c>
      <c r="F49" s="52">
        <v>0</v>
      </c>
      <c r="G49" s="13">
        <f t="shared" si="1"/>
        <v>0</v>
      </c>
    </row>
    <row r="50" s="4" customFormat="1" ht="12.75"/>
    <row r="51" spans="1:7" s="4" customFormat="1" ht="39" customHeight="1">
      <c r="A51" s="105" t="s">
        <v>30</v>
      </c>
      <c r="B51" s="106"/>
      <c r="C51" s="106"/>
      <c r="D51" s="106"/>
      <c r="E51" s="106"/>
      <c r="F51" s="106"/>
      <c r="G51" s="110"/>
    </row>
    <row r="52" s="4" customFormat="1" ht="12.75"/>
    <row r="53" spans="1:7" s="4" customFormat="1" ht="51" customHeight="1">
      <c r="A53" s="97" t="s">
        <v>32</v>
      </c>
      <c r="B53" s="98"/>
      <c r="E53" s="97" t="s">
        <v>33</v>
      </c>
      <c r="F53" s="109"/>
      <c r="G53" s="98"/>
    </row>
    <row r="54" spans="1:7" ht="12.75">
      <c r="A54" s="4"/>
      <c r="B54" s="4"/>
      <c r="C54" s="2"/>
      <c r="E54" s="4"/>
      <c r="F54" s="4"/>
      <c r="G54" s="4"/>
    </row>
    <row r="55" spans="1:7" ht="12.75">
      <c r="A55" s="4"/>
      <c r="B55" s="4"/>
      <c r="C55" s="2"/>
      <c r="E55" s="4"/>
      <c r="F55" s="4"/>
      <c r="G55" s="4"/>
    </row>
    <row r="56" spans="1:7" ht="12.75">
      <c r="A56" s="4"/>
      <c r="B56" s="4"/>
      <c r="C56" s="2"/>
      <c r="E56" s="4"/>
      <c r="F56" s="4"/>
      <c r="G56" s="4"/>
    </row>
    <row r="57" spans="5:7" ht="12.75">
      <c r="E57" s="5"/>
      <c r="F57" s="5"/>
      <c r="G57" s="5"/>
    </row>
  </sheetData>
  <sheetProtection password="C66B" sheet="1" objects="1" scenarios="1"/>
  <mergeCells count="4">
    <mergeCell ref="E53:G53"/>
    <mergeCell ref="A53:B53"/>
    <mergeCell ref="A1:G1"/>
    <mergeCell ref="A51:G51"/>
  </mergeCells>
  <conditionalFormatting sqref="B19:F49">
    <cfRule type="cellIs" priority="1" dxfId="1" operator="greaterThan" stopIfTrue="1">
      <formula>0.499305555555556</formula>
    </cfRule>
  </conditionalFormatting>
  <conditionalFormatting sqref="B8">
    <cfRule type="cellIs" priority="2" dxfId="0" operator="equal" stopIfTrue="1">
      <formula>"kies!!!"</formula>
    </cfRule>
  </conditionalFormatting>
  <conditionalFormatting sqref="B6:B7">
    <cfRule type="cellIs" priority="3" dxfId="0" operator="equal" stopIfTrue="1">
      <formula>"choisir!"</formula>
    </cfRule>
  </conditionalFormatting>
  <dataValidations count="2">
    <dataValidation type="list" allowBlank="1" showInputMessage="1" showErrorMessage="1" sqref="B6">
      <formula1>$Z$1:$Z$13</formula1>
    </dataValidation>
    <dataValidation type="list" allowBlank="1" showInputMessage="1" showErrorMessage="1" sqref="B7:B8">
      <formula1>$AA$1:$AA$13</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A57"/>
  <sheetViews>
    <sheetView zoomScalePageLayoutView="0" workbookViewId="0" topLeftCell="A1">
      <selection activeCell="B6" sqref="B6"/>
    </sheetView>
  </sheetViews>
  <sheetFormatPr defaultColWidth="10.7109375" defaultRowHeight="12.75"/>
  <cols>
    <col min="1" max="1" width="20.7109375" style="1" customWidth="1"/>
    <col min="2" max="25" width="10.7109375" style="1" customWidth="1"/>
    <col min="26" max="27" width="10.7109375" style="1" hidden="1" customWidth="1"/>
    <col min="28" max="16384" width="10.7109375" style="1" customWidth="1"/>
  </cols>
  <sheetData>
    <row r="1" spans="1:27" s="4" customFormat="1" ht="30" customHeight="1">
      <c r="A1" s="99" t="s">
        <v>23</v>
      </c>
      <c r="B1" s="100"/>
      <c r="C1" s="100"/>
      <c r="D1" s="100"/>
      <c r="E1" s="100"/>
      <c r="F1" s="100"/>
      <c r="G1" s="104"/>
      <c r="H1" s="3"/>
      <c r="I1" s="3"/>
      <c r="Z1" s="4" t="s">
        <v>36</v>
      </c>
      <c r="AA1" s="4" t="s">
        <v>36</v>
      </c>
    </row>
    <row r="2" spans="26:27" s="4" customFormat="1" ht="12.75">
      <c r="Z2" s="4" t="s">
        <v>37</v>
      </c>
      <c r="AA2" s="4">
        <v>2012</v>
      </c>
    </row>
    <row r="3" spans="1:27" s="4" customFormat="1" ht="12.75">
      <c r="A3" s="17" t="s">
        <v>14</v>
      </c>
      <c r="B3" s="32" t="str">
        <f>Mois01!B3</f>
        <v>à remplir</v>
      </c>
      <c r="Z3" s="4" t="s">
        <v>38</v>
      </c>
      <c r="AA3" s="4">
        <v>2013</v>
      </c>
    </row>
    <row r="4" spans="1:27" s="4" customFormat="1" ht="12.75">
      <c r="A4" s="17" t="s">
        <v>15</v>
      </c>
      <c r="B4" s="32" t="str">
        <f>Mois01!B4</f>
        <v>à remplir</v>
      </c>
      <c r="Z4" s="4" t="s">
        <v>39</v>
      </c>
      <c r="AA4" s="4">
        <v>2014</v>
      </c>
    </row>
    <row r="5" spans="26:27" s="4" customFormat="1" ht="12.75">
      <c r="Z5" s="4" t="s">
        <v>40</v>
      </c>
      <c r="AA5" s="4">
        <v>2015</v>
      </c>
    </row>
    <row r="6" spans="1:27" s="4" customFormat="1" ht="12.75">
      <c r="A6" s="17" t="s">
        <v>34</v>
      </c>
      <c r="B6" s="8" t="s">
        <v>36</v>
      </c>
      <c r="C6" s="7"/>
      <c r="Z6" s="4" t="s">
        <v>41</v>
      </c>
      <c r="AA6" s="4">
        <v>2016</v>
      </c>
    </row>
    <row r="7" spans="1:27" s="4" customFormat="1" ht="12.75">
      <c r="A7" s="17" t="s">
        <v>35</v>
      </c>
      <c r="B7" s="68" t="s">
        <v>36</v>
      </c>
      <c r="F7" s="9"/>
      <c r="G7" s="6"/>
      <c r="H7" s="9"/>
      <c r="Z7" s="4" t="s">
        <v>42</v>
      </c>
      <c r="AA7" s="4">
        <v>2017</v>
      </c>
    </row>
    <row r="8" spans="1:27" s="4" customFormat="1" ht="12.75">
      <c r="A8" s="17"/>
      <c r="B8" s="8"/>
      <c r="F8" s="9"/>
      <c r="G8" s="6" t="s">
        <v>21</v>
      </c>
      <c r="H8" s="9"/>
      <c r="Z8" s="4" t="s">
        <v>43</v>
      </c>
      <c r="AA8" s="4">
        <v>2018</v>
      </c>
    </row>
    <row r="9" spans="1:27" s="4" customFormat="1" ht="12.75">
      <c r="A9" s="17" t="s">
        <v>16</v>
      </c>
      <c r="B9" s="32" t="str">
        <f>Mois01!B9</f>
        <v>à remplir</v>
      </c>
      <c r="Z9" s="4" t="s">
        <v>44</v>
      </c>
      <c r="AA9" s="4">
        <v>2019</v>
      </c>
    </row>
    <row r="10" spans="1:27" s="4" customFormat="1" ht="12.75">
      <c r="A10" s="17" t="s">
        <v>17</v>
      </c>
      <c r="B10" s="32" t="str">
        <f>Mois01!B10</f>
        <v>à remplir</v>
      </c>
      <c r="Z10" s="4" t="s">
        <v>45</v>
      </c>
      <c r="AA10" s="4">
        <v>2020</v>
      </c>
    </row>
    <row r="11" spans="1:27" s="4" customFormat="1" ht="12.75">
      <c r="A11" s="17" t="s">
        <v>18</v>
      </c>
      <c r="B11" s="32" t="str">
        <f>Mois01!B11</f>
        <v>à remplir</v>
      </c>
      <c r="Z11" s="4" t="s">
        <v>46</v>
      </c>
      <c r="AA11" s="4">
        <v>2021</v>
      </c>
    </row>
    <row r="12" spans="1:27" s="4" customFormat="1" ht="12.75">
      <c r="A12" s="17" t="s">
        <v>19</v>
      </c>
      <c r="B12" s="32" t="str">
        <f>Mois01!B12</f>
        <v>à remplir</v>
      </c>
      <c r="Z12" s="4" t="s">
        <v>47</v>
      </c>
      <c r="AA12" s="4">
        <v>2022</v>
      </c>
    </row>
    <row r="13" spans="1:27" s="4" customFormat="1" ht="12.75">
      <c r="A13" s="17" t="s">
        <v>20</v>
      </c>
      <c r="B13" s="32" t="str">
        <f>Mois01!B13</f>
        <v>à remplir</v>
      </c>
      <c r="Z13" s="4" t="s">
        <v>48</v>
      </c>
      <c r="AA13" s="4">
        <v>2023</v>
      </c>
    </row>
    <row r="14" spans="1:2" s="4" customFormat="1" ht="12.75">
      <c r="A14" s="17" t="s">
        <v>22</v>
      </c>
      <c r="B14" s="32" t="str">
        <f>Mois01!B14</f>
        <v>à remplir</v>
      </c>
    </row>
    <row r="15" s="4" customFormat="1" ht="12.75"/>
    <row r="16" spans="1:3" s="4" customFormat="1" ht="12.75">
      <c r="A16" s="14" t="str">
        <f>Mois01!A16</f>
        <v>% nombre d'heures</v>
      </c>
      <c r="B16" s="15">
        <f>IF(ISERROR(B17/($B$17+$C$17)),0,(B17/($B$17+$C$17)))</f>
        <v>0</v>
      </c>
      <c r="C16" s="15">
        <f>IF(ISERROR(C17/($B$17+$C$17)),0,(C17/($B$17+$C$17)))</f>
        <v>0</v>
      </c>
    </row>
    <row r="17" spans="1:7" s="4" customFormat="1" ht="12.75">
      <c r="A17" s="14" t="str">
        <f>Mois01!A17</f>
        <v>Totaux heures</v>
      </c>
      <c r="B17" s="16">
        <f aca="true" t="shared" si="0" ref="B17:G17">SUM(B19:B49)</f>
        <v>0</v>
      </c>
      <c r="C17" s="16">
        <f t="shared" si="0"/>
        <v>0</v>
      </c>
      <c r="D17" s="16">
        <f t="shared" si="0"/>
        <v>0</v>
      </c>
      <c r="E17" s="16">
        <f t="shared" si="0"/>
        <v>0</v>
      </c>
      <c r="F17" s="16">
        <f t="shared" si="0"/>
        <v>0</v>
      </c>
      <c r="G17" s="16">
        <f t="shared" si="0"/>
        <v>0</v>
      </c>
    </row>
    <row r="18" spans="1:7" s="4" customFormat="1" ht="25.5">
      <c r="A18" s="10" t="s">
        <v>50</v>
      </c>
      <c r="B18" s="20" t="s">
        <v>26</v>
      </c>
      <c r="C18" s="20" t="s">
        <v>27</v>
      </c>
      <c r="D18" s="20" t="s">
        <v>28</v>
      </c>
      <c r="E18" s="20" t="s">
        <v>51</v>
      </c>
      <c r="F18" s="20" t="s">
        <v>29</v>
      </c>
      <c r="G18" s="10" t="s">
        <v>52</v>
      </c>
    </row>
    <row r="19" spans="1:7" s="4" customFormat="1" ht="12.75">
      <c r="A19" s="46" t="str">
        <f>CONCATENATE(1," ",$B$6," ",$B$7)</f>
        <v>1 choisir! choisir!</v>
      </c>
      <c r="B19" s="50">
        <v>0</v>
      </c>
      <c r="C19" s="50">
        <v>0</v>
      </c>
      <c r="D19" s="50">
        <v>0</v>
      </c>
      <c r="E19" s="50">
        <v>0</v>
      </c>
      <c r="F19" s="50">
        <v>0</v>
      </c>
      <c r="G19" s="11">
        <f aca="true" t="shared" si="1" ref="G19:G49">SUM(B19:F19)</f>
        <v>0</v>
      </c>
    </row>
    <row r="20" spans="1:7" s="4" customFormat="1" ht="12.75">
      <c r="A20" s="47" t="str">
        <f>CONCATENATE(2," ",$B$6," ",$B$7)</f>
        <v>2 choisir! choisir!</v>
      </c>
      <c r="B20" s="51">
        <v>0</v>
      </c>
      <c r="C20" s="51">
        <v>0</v>
      </c>
      <c r="D20" s="51">
        <v>0</v>
      </c>
      <c r="E20" s="51">
        <v>0</v>
      </c>
      <c r="F20" s="51">
        <v>0</v>
      </c>
      <c r="G20" s="12">
        <f t="shared" si="1"/>
        <v>0</v>
      </c>
    </row>
    <row r="21" spans="1:7" s="4" customFormat="1" ht="12.75">
      <c r="A21" s="47" t="str">
        <f>CONCATENATE(3," ",$B$6," ",$B$7)</f>
        <v>3 choisir! choisir!</v>
      </c>
      <c r="B21" s="51">
        <v>0</v>
      </c>
      <c r="C21" s="51">
        <v>0</v>
      </c>
      <c r="D21" s="51">
        <v>0</v>
      </c>
      <c r="E21" s="51">
        <v>0</v>
      </c>
      <c r="F21" s="51">
        <v>0</v>
      </c>
      <c r="G21" s="12">
        <f t="shared" si="1"/>
        <v>0</v>
      </c>
    </row>
    <row r="22" spans="1:7" s="4" customFormat="1" ht="12.75">
      <c r="A22" s="47" t="str">
        <f>CONCATENATE(4," ",$B$6," ",$B$7)</f>
        <v>4 choisir! choisir!</v>
      </c>
      <c r="B22" s="51">
        <v>0</v>
      </c>
      <c r="C22" s="51">
        <v>0</v>
      </c>
      <c r="D22" s="51">
        <v>0</v>
      </c>
      <c r="E22" s="51">
        <v>0</v>
      </c>
      <c r="F22" s="51">
        <v>0</v>
      </c>
      <c r="G22" s="12">
        <f t="shared" si="1"/>
        <v>0</v>
      </c>
    </row>
    <row r="23" spans="1:7" s="4" customFormat="1" ht="12.75">
      <c r="A23" s="47" t="str">
        <f>CONCATENATE(5," ",$B$6," ",$B$7)</f>
        <v>5 choisir! choisir!</v>
      </c>
      <c r="B23" s="51">
        <v>0</v>
      </c>
      <c r="C23" s="51">
        <v>0</v>
      </c>
      <c r="D23" s="51">
        <v>0</v>
      </c>
      <c r="E23" s="51">
        <v>0</v>
      </c>
      <c r="F23" s="51">
        <v>0</v>
      </c>
      <c r="G23" s="12">
        <f t="shared" si="1"/>
        <v>0</v>
      </c>
    </row>
    <row r="24" spans="1:7" s="4" customFormat="1" ht="12.75">
      <c r="A24" s="47" t="str">
        <f>CONCATENATE(6," ",$B$6," ",$B$7)</f>
        <v>6 choisir! choisir!</v>
      </c>
      <c r="B24" s="51">
        <v>0</v>
      </c>
      <c r="C24" s="51">
        <v>0</v>
      </c>
      <c r="D24" s="51">
        <v>0</v>
      </c>
      <c r="E24" s="51">
        <v>0</v>
      </c>
      <c r="F24" s="51">
        <v>0</v>
      </c>
      <c r="G24" s="12">
        <f t="shared" si="1"/>
        <v>0</v>
      </c>
    </row>
    <row r="25" spans="1:7" s="4" customFormat="1" ht="12.75">
      <c r="A25" s="47" t="str">
        <f>CONCATENATE(7," ",$B$6," ",$B$7)</f>
        <v>7 choisir! choisir!</v>
      </c>
      <c r="B25" s="51">
        <v>0</v>
      </c>
      <c r="C25" s="51">
        <v>0</v>
      </c>
      <c r="D25" s="51">
        <v>0</v>
      </c>
      <c r="E25" s="51">
        <v>0</v>
      </c>
      <c r="F25" s="51">
        <v>0</v>
      </c>
      <c r="G25" s="12">
        <f t="shared" si="1"/>
        <v>0</v>
      </c>
    </row>
    <row r="26" spans="1:7" s="4" customFormat="1" ht="12.75">
      <c r="A26" s="47" t="str">
        <f>CONCATENATE(8," ",$B$6," ",$B$7)</f>
        <v>8 choisir! choisir!</v>
      </c>
      <c r="B26" s="51">
        <v>0</v>
      </c>
      <c r="C26" s="51">
        <v>0</v>
      </c>
      <c r="D26" s="51">
        <v>0</v>
      </c>
      <c r="E26" s="51">
        <v>0</v>
      </c>
      <c r="F26" s="51">
        <v>0</v>
      </c>
      <c r="G26" s="12">
        <f t="shared" si="1"/>
        <v>0</v>
      </c>
    </row>
    <row r="27" spans="1:7" s="4" customFormat="1" ht="12.75">
      <c r="A27" s="47" t="str">
        <f>CONCATENATE(9," ",$B$6," ",$B$7)</f>
        <v>9 choisir! choisir!</v>
      </c>
      <c r="B27" s="51">
        <v>0</v>
      </c>
      <c r="C27" s="51">
        <v>0</v>
      </c>
      <c r="D27" s="51">
        <v>0</v>
      </c>
      <c r="E27" s="51">
        <v>0</v>
      </c>
      <c r="F27" s="51">
        <v>0</v>
      </c>
      <c r="G27" s="12">
        <f t="shared" si="1"/>
        <v>0</v>
      </c>
    </row>
    <row r="28" spans="1:7" s="4" customFormat="1" ht="12.75">
      <c r="A28" s="48" t="str">
        <f>CONCATENATE(10," ",$B$6," ",$B$7)</f>
        <v>10 choisir! choisir!</v>
      </c>
      <c r="B28" s="51">
        <v>0</v>
      </c>
      <c r="C28" s="51">
        <v>0</v>
      </c>
      <c r="D28" s="51">
        <v>0</v>
      </c>
      <c r="E28" s="51">
        <v>0</v>
      </c>
      <c r="F28" s="51">
        <v>0</v>
      </c>
      <c r="G28" s="12">
        <f t="shared" si="1"/>
        <v>0</v>
      </c>
    </row>
    <row r="29" spans="1:7" s="4" customFormat="1" ht="12.75">
      <c r="A29" s="48" t="str">
        <f>CONCATENATE(11," ",$B$6," ",$B$7)</f>
        <v>11 choisir! choisir!</v>
      </c>
      <c r="B29" s="51">
        <v>0</v>
      </c>
      <c r="C29" s="51">
        <v>0</v>
      </c>
      <c r="D29" s="51">
        <v>0</v>
      </c>
      <c r="E29" s="51">
        <v>0</v>
      </c>
      <c r="F29" s="51">
        <v>0</v>
      </c>
      <c r="G29" s="12">
        <f t="shared" si="1"/>
        <v>0</v>
      </c>
    </row>
    <row r="30" spans="1:7" s="4" customFormat="1" ht="12.75">
      <c r="A30" s="48" t="str">
        <f>CONCATENATE(12," ",$B$6," ",$B$7)</f>
        <v>12 choisir! choisir!</v>
      </c>
      <c r="B30" s="51">
        <v>0</v>
      </c>
      <c r="C30" s="51">
        <v>0</v>
      </c>
      <c r="D30" s="51">
        <v>0</v>
      </c>
      <c r="E30" s="51">
        <v>0</v>
      </c>
      <c r="F30" s="51">
        <v>0</v>
      </c>
      <c r="G30" s="12">
        <f t="shared" si="1"/>
        <v>0</v>
      </c>
    </row>
    <row r="31" spans="1:7" s="4" customFormat="1" ht="12.75">
      <c r="A31" s="48" t="str">
        <f>CONCATENATE(13," ",$B$6," ",$B$7)</f>
        <v>13 choisir! choisir!</v>
      </c>
      <c r="B31" s="51">
        <v>0</v>
      </c>
      <c r="C31" s="51">
        <v>0</v>
      </c>
      <c r="D31" s="51">
        <v>0</v>
      </c>
      <c r="E31" s="51">
        <v>0</v>
      </c>
      <c r="F31" s="51">
        <v>0</v>
      </c>
      <c r="G31" s="12">
        <f t="shared" si="1"/>
        <v>0</v>
      </c>
    </row>
    <row r="32" spans="1:7" s="4" customFormat="1" ht="12.75">
      <c r="A32" s="48" t="str">
        <f>CONCATENATE(14," ",$B$6," ",$B$7)</f>
        <v>14 choisir! choisir!</v>
      </c>
      <c r="B32" s="51">
        <v>0</v>
      </c>
      <c r="C32" s="51">
        <v>0</v>
      </c>
      <c r="D32" s="51">
        <v>0</v>
      </c>
      <c r="E32" s="51">
        <v>0</v>
      </c>
      <c r="F32" s="51">
        <v>0</v>
      </c>
      <c r="G32" s="12">
        <f t="shared" si="1"/>
        <v>0</v>
      </c>
    </row>
    <row r="33" spans="1:7" s="4" customFormat="1" ht="12.75">
      <c r="A33" s="48" t="str">
        <f>CONCATENATE(15," ",$B$6," ",$B$7)</f>
        <v>15 choisir! choisir!</v>
      </c>
      <c r="B33" s="51">
        <v>0</v>
      </c>
      <c r="C33" s="51">
        <v>0</v>
      </c>
      <c r="D33" s="51">
        <v>0</v>
      </c>
      <c r="E33" s="51">
        <v>0</v>
      </c>
      <c r="F33" s="51">
        <v>0</v>
      </c>
      <c r="G33" s="12">
        <f t="shared" si="1"/>
        <v>0</v>
      </c>
    </row>
    <row r="34" spans="1:7" s="4" customFormat="1" ht="12.75">
      <c r="A34" s="48" t="str">
        <f>CONCATENATE(16," ",$B$6," ",$B$7)</f>
        <v>16 choisir! choisir!</v>
      </c>
      <c r="B34" s="51">
        <v>0</v>
      </c>
      <c r="C34" s="51">
        <v>0</v>
      </c>
      <c r="D34" s="51">
        <v>0</v>
      </c>
      <c r="E34" s="51">
        <v>0</v>
      </c>
      <c r="F34" s="51">
        <v>0</v>
      </c>
      <c r="G34" s="12">
        <f t="shared" si="1"/>
        <v>0</v>
      </c>
    </row>
    <row r="35" spans="1:7" s="4" customFormat="1" ht="12.75">
      <c r="A35" s="48" t="str">
        <f>CONCATENATE(17," ",$B$6," ",$B$7)</f>
        <v>17 choisir! choisir!</v>
      </c>
      <c r="B35" s="51">
        <v>0</v>
      </c>
      <c r="C35" s="51">
        <v>0</v>
      </c>
      <c r="D35" s="51">
        <v>0</v>
      </c>
      <c r="E35" s="51">
        <v>0</v>
      </c>
      <c r="F35" s="51">
        <v>0</v>
      </c>
      <c r="G35" s="12">
        <f t="shared" si="1"/>
        <v>0</v>
      </c>
    </row>
    <row r="36" spans="1:7" s="4" customFormat="1" ht="12.75">
      <c r="A36" s="48" t="str">
        <f>CONCATENATE(18," ",$B$6," ",$B$7)</f>
        <v>18 choisir! choisir!</v>
      </c>
      <c r="B36" s="51">
        <v>0</v>
      </c>
      <c r="C36" s="51">
        <v>0</v>
      </c>
      <c r="D36" s="51">
        <v>0</v>
      </c>
      <c r="E36" s="51">
        <v>0</v>
      </c>
      <c r="F36" s="51">
        <v>0</v>
      </c>
      <c r="G36" s="12">
        <f t="shared" si="1"/>
        <v>0</v>
      </c>
    </row>
    <row r="37" spans="1:7" s="4" customFormat="1" ht="12.75">
      <c r="A37" s="48" t="str">
        <f>CONCATENATE(19," ",$B$6," ",$B$7)</f>
        <v>19 choisir! choisir!</v>
      </c>
      <c r="B37" s="51">
        <v>0</v>
      </c>
      <c r="C37" s="51">
        <v>0</v>
      </c>
      <c r="D37" s="51">
        <v>0</v>
      </c>
      <c r="E37" s="51">
        <v>0</v>
      </c>
      <c r="F37" s="51">
        <v>0</v>
      </c>
      <c r="G37" s="12">
        <f t="shared" si="1"/>
        <v>0</v>
      </c>
    </row>
    <row r="38" spans="1:7" s="4" customFormat="1" ht="12.75">
      <c r="A38" s="48" t="str">
        <f>CONCATENATE(20," ",$B$6," ",$B$7)</f>
        <v>20 choisir! choisir!</v>
      </c>
      <c r="B38" s="51">
        <v>0</v>
      </c>
      <c r="C38" s="51">
        <v>0</v>
      </c>
      <c r="D38" s="51">
        <v>0</v>
      </c>
      <c r="E38" s="51">
        <v>0</v>
      </c>
      <c r="F38" s="51">
        <v>0</v>
      </c>
      <c r="G38" s="12">
        <f t="shared" si="1"/>
        <v>0</v>
      </c>
    </row>
    <row r="39" spans="1:7" s="4" customFormat="1" ht="12.75">
      <c r="A39" s="48" t="str">
        <f>CONCATENATE(21," ",$B$6," ",$B$7)</f>
        <v>21 choisir! choisir!</v>
      </c>
      <c r="B39" s="51">
        <v>0</v>
      </c>
      <c r="C39" s="51">
        <v>0</v>
      </c>
      <c r="D39" s="51">
        <v>0</v>
      </c>
      <c r="E39" s="51">
        <v>0</v>
      </c>
      <c r="F39" s="51">
        <v>0</v>
      </c>
      <c r="G39" s="12">
        <f t="shared" si="1"/>
        <v>0</v>
      </c>
    </row>
    <row r="40" spans="1:7" s="4" customFormat="1" ht="12.75">
      <c r="A40" s="48" t="str">
        <f>CONCATENATE(22," ",$B$6," ",$B$7)</f>
        <v>22 choisir! choisir!</v>
      </c>
      <c r="B40" s="51">
        <v>0</v>
      </c>
      <c r="C40" s="51">
        <v>0</v>
      </c>
      <c r="D40" s="51">
        <v>0</v>
      </c>
      <c r="E40" s="51">
        <v>0</v>
      </c>
      <c r="F40" s="51">
        <v>0</v>
      </c>
      <c r="G40" s="12">
        <f t="shared" si="1"/>
        <v>0</v>
      </c>
    </row>
    <row r="41" spans="1:7" s="4" customFormat="1" ht="12.75">
      <c r="A41" s="48" t="str">
        <f>CONCATENATE(23," ",$B$6," ",$B$7)</f>
        <v>23 choisir! choisir!</v>
      </c>
      <c r="B41" s="51">
        <v>0</v>
      </c>
      <c r="C41" s="51">
        <v>0</v>
      </c>
      <c r="D41" s="51">
        <v>0</v>
      </c>
      <c r="E41" s="51">
        <v>0</v>
      </c>
      <c r="F41" s="51">
        <v>0</v>
      </c>
      <c r="G41" s="12">
        <f t="shared" si="1"/>
        <v>0</v>
      </c>
    </row>
    <row r="42" spans="1:7" s="4" customFormat="1" ht="12.75">
      <c r="A42" s="48" t="str">
        <f>CONCATENATE(24," ",$B$6," ",$B$7)</f>
        <v>24 choisir! choisir!</v>
      </c>
      <c r="B42" s="51">
        <v>0</v>
      </c>
      <c r="C42" s="51">
        <v>0</v>
      </c>
      <c r="D42" s="51">
        <v>0</v>
      </c>
      <c r="E42" s="51">
        <v>0</v>
      </c>
      <c r="F42" s="51">
        <v>0</v>
      </c>
      <c r="G42" s="12">
        <f t="shared" si="1"/>
        <v>0</v>
      </c>
    </row>
    <row r="43" spans="1:7" s="4" customFormat="1" ht="12.75">
      <c r="A43" s="48" t="str">
        <f>CONCATENATE(25," ",$B$6," ",$B$7)</f>
        <v>25 choisir! choisir!</v>
      </c>
      <c r="B43" s="51">
        <v>0</v>
      </c>
      <c r="C43" s="51">
        <v>0</v>
      </c>
      <c r="D43" s="51">
        <v>0</v>
      </c>
      <c r="E43" s="51">
        <v>0</v>
      </c>
      <c r="F43" s="51">
        <v>0</v>
      </c>
      <c r="G43" s="12">
        <f t="shared" si="1"/>
        <v>0</v>
      </c>
    </row>
    <row r="44" spans="1:7" s="4" customFormat="1" ht="12.75">
      <c r="A44" s="48" t="str">
        <f>CONCATENATE(26," ",$B$6," ",$B$7)</f>
        <v>26 choisir! choisir!</v>
      </c>
      <c r="B44" s="51">
        <v>0</v>
      </c>
      <c r="C44" s="51">
        <v>0</v>
      </c>
      <c r="D44" s="51">
        <v>0</v>
      </c>
      <c r="E44" s="51">
        <v>0</v>
      </c>
      <c r="F44" s="51">
        <v>0</v>
      </c>
      <c r="G44" s="12">
        <f t="shared" si="1"/>
        <v>0</v>
      </c>
    </row>
    <row r="45" spans="1:7" s="4" customFormat="1" ht="12.75">
      <c r="A45" s="48" t="str">
        <f>CONCATENATE(27," ",$B$6," ",$B$7)</f>
        <v>27 choisir! choisir!</v>
      </c>
      <c r="B45" s="51">
        <v>0</v>
      </c>
      <c r="C45" s="51">
        <v>0</v>
      </c>
      <c r="D45" s="51">
        <v>0</v>
      </c>
      <c r="E45" s="51">
        <v>0</v>
      </c>
      <c r="F45" s="51">
        <v>0</v>
      </c>
      <c r="G45" s="12">
        <f t="shared" si="1"/>
        <v>0</v>
      </c>
    </row>
    <row r="46" spans="1:7" s="4" customFormat="1" ht="12.75">
      <c r="A46" s="48" t="str">
        <f>CONCATENATE(28," ",$B$6," ",$B$7)</f>
        <v>28 choisir! choisir!</v>
      </c>
      <c r="B46" s="51">
        <v>0</v>
      </c>
      <c r="C46" s="51">
        <v>0</v>
      </c>
      <c r="D46" s="51">
        <v>0</v>
      </c>
      <c r="E46" s="51">
        <v>0</v>
      </c>
      <c r="F46" s="51">
        <v>0</v>
      </c>
      <c r="G46" s="12">
        <f t="shared" si="1"/>
        <v>0</v>
      </c>
    </row>
    <row r="47" spans="1:7" s="4" customFormat="1" ht="12.75">
      <c r="A47" s="48" t="str">
        <f>CONCATENATE(29," ",$B$6," ",$B$7)</f>
        <v>29 choisir! choisir!</v>
      </c>
      <c r="B47" s="51">
        <v>0</v>
      </c>
      <c r="C47" s="51">
        <v>0</v>
      </c>
      <c r="D47" s="51">
        <v>0</v>
      </c>
      <c r="E47" s="51">
        <v>0</v>
      </c>
      <c r="F47" s="51">
        <v>0</v>
      </c>
      <c r="G47" s="12">
        <f t="shared" si="1"/>
        <v>0</v>
      </c>
    </row>
    <row r="48" spans="1:7" s="4" customFormat="1" ht="12.75">
      <c r="A48" s="48" t="str">
        <f>CONCATENATE(30," ",$B$6," ",$B$7)</f>
        <v>30 choisir! choisir!</v>
      </c>
      <c r="B48" s="51">
        <v>0</v>
      </c>
      <c r="C48" s="51">
        <v>0</v>
      </c>
      <c r="D48" s="51">
        <v>0</v>
      </c>
      <c r="E48" s="51">
        <v>0</v>
      </c>
      <c r="F48" s="51">
        <v>0</v>
      </c>
      <c r="G48" s="12">
        <f t="shared" si="1"/>
        <v>0</v>
      </c>
    </row>
    <row r="49" spans="1:7" s="4" customFormat="1" ht="12.75">
      <c r="A49" s="49" t="str">
        <f>CONCATENATE(31," ",$B$6," ",$B$7)</f>
        <v>31 choisir! choisir!</v>
      </c>
      <c r="B49" s="52">
        <v>0</v>
      </c>
      <c r="C49" s="52">
        <v>0</v>
      </c>
      <c r="D49" s="52">
        <v>0</v>
      </c>
      <c r="E49" s="52">
        <v>0</v>
      </c>
      <c r="F49" s="52">
        <v>0</v>
      </c>
      <c r="G49" s="13">
        <f t="shared" si="1"/>
        <v>0</v>
      </c>
    </row>
    <row r="50" s="4" customFormat="1" ht="12.75"/>
    <row r="51" spans="1:7" s="4" customFormat="1" ht="39" customHeight="1">
      <c r="A51" s="105" t="s">
        <v>30</v>
      </c>
      <c r="B51" s="106"/>
      <c r="C51" s="106"/>
      <c r="D51" s="106"/>
      <c r="E51" s="106"/>
      <c r="F51" s="106"/>
      <c r="G51" s="110"/>
    </row>
    <row r="52" s="4" customFormat="1" ht="12.75"/>
    <row r="53" spans="1:7" s="4" customFormat="1" ht="51" customHeight="1">
      <c r="A53" s="97" t="s">
        <v>32</v>
      </c>
      <c r="B53" s="98"/>
      <c r="E53" s="97" t="s">
        <v>33</v>
      </c>
      <c r="F53" s="109"/>
      <c r="G53" s="98"/>
    </row>
    <row r="54" spans="1:7" ht="12.75">
      <c r="A54" s="4"/>
      <c r="B54" s="4"/>
      <c r="C54" s="2"/>
      <c r="E54" s="4"/>
      <c r="F54" s="4"/>
      <c r="G54" s="4"/>
    </row>
    <row r="55" spans="1:7" ht="12.75">
      <c r="A55" s="4"/>
      <c r="B55" s="4"/>
      <c r="C55" s="2"/>
      <c r="E55" s="4"/>
      <c r="F55" s="4"/>
      <c r="G55" s="4"/>
    </row>
    <row r="56" spans="1:7" ht="12.75">
      <c r="A56" s="4"/>
      <c r="B56" s="4"/>
      <c r="C56" s="2"/>
      <c r="E56" s="4"/>
      <c r="F56" s="4"/>
      <c r="G56" s="4"/>
    </row>
    <row r="57" spans="5:7" ht="12.75">
      <c r="E57" s="5"/>
      <c r="F57" s="5"/>
      <c r="G57" s="5"/>
    </row>
  </sheetData>
  <sheetProtection password="C66B" sheet="1" objects="1" scenarios="1"/>
  <mergeCells count="4">
    <mergeCell ref="E53:G53"/>
    <mergeCell ref="A53:B53"/>
    <mergeCell ref="A1:G1"/>
    <mergeCell ref="A51:G51"/>
  </mergeCells>
  <conditionalFormatting sqref="B19:F49">
    <cfRule type="cellIs" priority="1" dxfId="1" operator="greaterThan" stopIfTrue="1">
      <formula>0.499305555555556</formula>
    </cfRule>
  </conditionalFormatting>
  <conditionalFormatting sqref="B8">
    <cfRule type="cellIs" priority="2" dxfId="0" operator="equal" stopIfTrue="1">
      <formula>"kies!!!"</formula>
    </cfRule>
  </conditionalFormatting>
  <conditionalFormatting sqref="B6:B7">
    <cfRule type="cellIs" priority="3" dxfId="0" operator="equal" stopIfTrue="1">
      <formula>"choisir!"</formula>
    </cfRule>
  </conditionalFormatting>
  <dataValidations count="2">
    <dataValidation type="list" allowBlank="1" showInputMessage="1" showErrorMessage="1" sqref="B6">
      <formula1>$Z$1:$Z$13</formula1>
    </dataValidation>
    <dataValidation type="list" allowBlank="1" showInputMessage="1" showErrorMessage="1" sqref="B7:B8">
      <formula1>$AA$1:$AA$13</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A57"/>
  <sheetViews>
    <sheetView zoomScalePageLayoutView="0" workbookViewId="0" topLeftCell="A1">
      <selection activeCell="B7" sqref="B7"/>
    </sheetView>
  </sheetViews>
  <sheetFormatPr defaultColWidth="10.7109375" defaultRowHeight="12.75"/>
  <cols>
    <col min="1" max="1" width="20.7109375" style="1" customWidth="1"/>
    <col min="2" max="25" width="10.7109375" style="1" customWidth="1"/>
    <col min="26" max="27" width="10.7109375" style="1" hidden="1" customWidth="1"/>
    <col min="28" max="16384" width="10.7109375" style="1" customWidth="1"/>
  </cols>
  <sheetData>
    <row r="1" spans="1:27" s="4" customFormat="1" ht="30" customHeight="1">
      <c r="A1" s="99" t="s">
        <v>23</v>
      </c>
      <c r="B1" s="100"/>
      <c r="C1" s="100"/>
      <c r="D1" s="100"/>
      <c r="E1" s="100"/>
      <c r="F1" s="100"/>
      <c r="G1" s="104"/>
      <c r="H1" s="3"/>
      <c r="I1" s="3"/>
      <c r="Z1" s="4" t="s">
        <v>36</v>
      </c>
      <c r="AA1" s="4" t="s">
        <v>36</v>
      </c>
    </row>
    <row r="2" spans="26:27" s="4" customFormat="1" ht="12.75">
      <c r="Z2" s="4" t="s">
        <v>37</v>
      </c>
      <c r="AA2" s="4">
        <v>2012</v>
      </c>
    </row>
    <row r="3" spans="1:27" s="4" customFormat="1" ht="12.75">
      <c r="A3" s="17" t="s">
        <v>14</v>
      </c>
      <c r="B3" s="32" t="str">
        <f>Mois01!B3</f>
        <v>à remplir</v>
      </c>
      <c r="Z3" s="4" t="s">
        <v>38</v>
      </c>
      <c r="AA3" s="4">
        <v>2013</v>
      </c>
    </row>
    <row r="4" spans="1:27" s="4" customFormat="1" ht="12.75">
      <c r="A4" s="17" t="s">
        <v>15</v>
      </c>
      <c r="B4" s="32" t="str">
        <f>Mois01!B4</f>
        <v>à remplir</v>
      </c>
      <c r="Z4" s="4" t="s">
        <v>39</v>
      </c>
      <c r="AA4" s="4">
        <v>2014</v>
      </c>
    </row>
    <row r="5" spans="26:27" s="4" customFormat="1" ht="12.75">
      <c r="Z5" s="4" t="s">
        <v>40</v>
      </c>
      <c r="AA5" s="4">
        <v>2015</v>
      </c>
    </row>
    <row r="6" spans="1:27" s="4" customFormat="1" ht="12.75">
      <c r="A6" s="17" t="s">
        <v>34</v>
      </c>
      <c r="B6" s="8" t="s">
        <v>36</v>
      </c>
      <c r="C6" s="7"/>
      <c r="Z6" s="4" t="s">
        <v>41</v>
      </c>
      <c r="AA6" s="4">
        <v>2016</v>
      </c>
    </row>
    <row r="7" spans="1:27" s="4" customFormat="1" ht="12.75">
      <c r="A7" s="17" t="s">
        <v>35</v>
      </c>
      <c r="B7" s="68" t="s">
        <v>36</v>
      </c>
      <c r="F7" s="9"/>
      <c r="G7" s="6"/>
      <c r="H7" s="9"/>
      <c r="Z7" s="4" t="s">
        <v>42</v>
      </c>
      <c r="AA7" s="4">
        <v>2017</v>
      </c>
    </row>
    <row r="8" spans="1:27" s="4" customFormat="1" ht="12.75">
      <c r="A8" s="17"/>
      <c r="B8" s="8"/>
      <c r="F8" s="9"/>
      <c r="G8" s="6" t="s">
        <v>21</v>
      </c>
      <c r="H8" s="9"/>
      <c r="Z8" s="4" t="s">
        <v>43</v>
      </c>
      <c r="AA8" s="4">
        <v>2018</v>
      </c>
    </row>
    <row r="9" spans="1:27" s="4" customFormat="1" ht="12.75">
      <c r="A9" s="17" t="s">
        <v>16</v>
      </c>
      <c r="B9" s="32" t="str">
        <f>Mois01!B9</f>
        <v>à remplir</v>
      </c>
      <c r="Z9" s="4" t="s">
        <v>44</v>
      </c>
      <c r="AA9" s="4">
        <v>2019</v>
      </c>
    </row>
    <row r="10" spans="1:27" s="4" customFormat="1" ht="12.75">
      <c r="A10" s="17" t="s">
        <v>17</v>
      </c>
      <c r="B10" s="32" t="str">
        <f>Mois01!B10</f>
        <v>à remplir</v>
      </c>
      <c r="Z10" s="4" t="s">
        <v>45</v>
      </c>
      <c r="AA10" s="4">
        <v>2020</v>
      </c>
    </row>
    <row r="11" spans="1:27" s="4" customFormat="1" ht="12.75">
      <c r="A11" s="17" t="s">
        <v>18</v>
      </c>
      <c r="B11" s="32" t="str">
        <f>Mois01!B11</f>
        <v>à remplir</v>
      </c>
      <c r="Z11" s="4" t="s">
        <v>46</v>
      </c>
      <c r="AA11" s="4">
        <v>2021</v>
      </c>
    </row>
    <row r="12" spans="1:27" s="4" customFormat="1" ht="12.75">
      <c r="A12" s="17" t="s">
        <v>19</v>
      </c>
      <c r="B12" s="32" t="str">
        <f>Mois01!B12</f>
        <v>à remplir</v>
      </c>
      <c r="Z12" s="4" t="s">
        <v>47</v>
      </c>
      <c r="AA12" s="4">
        <v>2022</v>
      </c>
    </row>
    <row r="13" spans="1:27" s="4" customFormat="1" ht="12.75">
      <c r="A13" s="17" t="s">
        <v>20</v>
      </c>
      <c r="B13" s="32" t="str">
        <f>Mois01!B13</f>
        <v>à remplir</v>
      </c>
      <c r="Z13" s="4" t="s">
        <v>48</v>
      </c>
      <c r="AA13" s="4">
        <v>2023</v>
      </c>
    </row>
    <row r="14" spans="1:2" s="4" customFormat="1" ht="12.75">
      <c r="A14" s="17" t="s">
        <v>22</v>
      </c>
      <c r="B14" s="32" t="str">
        <f>Mois01!B14</f>
        <v>à remplir</v>
      </c>
    </row>
    <row r="15" s="4" customFormat="1" ht="12.75"/>
    <row r="16" spans="1:3" s="4" customFormat="1" ht="12.75">
      <c r="A16" s="14" t="str">
        <f>Mois01!A16</f>
        <v>% nombre d'heures</v>
      </c>
      <c r="B16" s="15">
        <f>IF(ISERROR(B17/($B$17+$C$17)),0,(B17/($B$17+$C$17)))</f>
        <v>0</v>
      </c>
      <c r="C16" s="15">
        <f>IF(ISERROR(C17/($B$17+$C$17)),0,(C17/($B$17+$C$17)))</f>
        <v>0</v>
      </c>
    </row>
    <row r="17" spans="1:7" s="4" customFormat="1" ht="12.75">
      <c r="A17" s="14" t="str">
        <f>Mois01!A17</f>
        <v>Totaux heures</v>
      </c>
      <c r="B17" s="16">
        <f aca="true" t="shared" si="0" ref="B17:G17">SUM(B19:B49)</f>
        <v>0</v>
      </c>
      <c r="C17" s="16">
        <f t="shared" si="0"/>
        <v>0</v>
      </c>
      <c r="D17" s="16">
        <f t="shared" si="0"/>
        <v>0</v>
      </c>
      <c r="E17" s="16">
        <f t="shared" si="0"/>
        <v>0</v>
      </c>
      <c r="F17" s="16">
        <f t="shared" si="0"/>
        <v>0</v>
      </c>
      <c r="G17" s="16">
        <f t="shared" si="0"/>
        <v>0</v>
      </c>
    </row>
    <row r="18" spans="1:7" s="4" customFormat="1" ht="25.5">
      <c r="A18" s="10" t="s">
        <v>50</v>
      </c>
      <c r="B18" s="20" t="s">
        <v>26</v>
      </c>
      <c r="C18" s="20" t="s">
        <v>27</v>
      </c>
      <c r="D18" s="20" t="s">
        <v>28</v>
      </c>
      <c r="E18" s="20" t="s">
        <v>51</v>
      </c>
      <c r="F18" s="20" t="s">
        <v>29</v>
      </c>
      <c r="G18" s="10" t="s">
        <v>52</v>
      </c>
    </row>
    <row r="19" spans="1:7" s="4" customFormat="1" ht="12.75">
      <c r="A19" s="46" t="str">
        <f>CONCATENATE(1," ",$B$6," ",$B$7)</f>
        <v>1 choisir! choisir!</v>
      </c>
      <c r="B19" s="50">
        <v>0</v>
      </c>
      <c r="C19" s="50">
        <v>0</v>
      </c>
      <c r="D19" s="50">
        <v>0</v>
      </c>
      <c r="E19" s="50">
        <v>0</v>
      </c>
      <c r="F19" s="50">
        <v>0</v>
      </c>
      <c r="G19" s="11">
        <f aca="true" t="shared" si="1" ref="G19:G49">SUM(B19:F19)</f>
        <v>0</v>
      </c>
    </row>
    <row r="20" spans="1:7" s="4" customFormat="1" ht="12.75">
      <c r="A20" s="47" t="str">
        <f>CONCATENATE(2," ",$B$6," ",$B$7)</f>
        <v>2 choisir! choisir!</v>
      </c>
      <c r="B20" s="51">
        <v>0</v>
      </c>
      <c r="C20" s="51">
        <v>0</v>
      </c>
      <c r="D20" s="51">
        <v>0</v>
      </c>
      <c r="E20" s="51">
        <v>0</v>
      </c>
      <c r="F20" s="51">
        <v>0</v>
      </c>
      <c r="G20" s="12">
        <f t="shared" si="1"/>
        <v>0</v>
      </c>
    </row>
    <row r="21" spans="1:7" s="4" customFormat="1" ht="12.75">
      <c r="A21" s="47" t="str">
        <f>CONCATENATE(3," ",$B$6," ",$B$7)</f>
        <v>3 choisir! choisir!</v>
      </c>
      <c r="B21" s="51">
        <v>0</v>
      </c>
      <c r="C21" s="51">
        <v>0</v>
      </c>
      <c r="D21" s="51">
        <v>0</v>
      </c>
      <c r="E21" s="51">
        <v>0</v>
      </c>
      <c r="F21" s="51">
        <v>0</v>
      </c>
      <c r="G21" s="12">
        <f t="shared" si="1"/>
        <v>0</v>
      </c>
    </row>
    <row r="22" spans="1:7" s="4" customFormat="1" ht="12.75">
      <c r="A22" s="47" t="str">
        <f>CONCATENATE(4," ",$B$6," ",$B$7)</f>
        <v>4 choisir! choisir!</v>
      </c>
      <c r="B22" s="51">
        <v>0</v>
      </c>
      <c r="C22" s="51">
        <v>0</v>
      </c>
      <c r="D22" s="51">
        <v>0</v>
      </c>
      <c r="E22" s="51">
        <v>0</v>
      </c>
      <c r="F22" s="51">
        <v>0</v>
      </c>
      <c r="G22" s="12">
        <f t="shared" si="1"/>
        <v>0</v>
      </c>
    </row>
    <row r="23" spans="1:7" s="4" customFormat="1" ht="12.75">
      <c r="A23" s="47" t="str">
        <f>CONCATENATE(5," ",$B$6," ",$B$7)</f>
        <v>5 choisir! choisir!</v>
      </c>
      <c r="B23" s="51">
        <v>0</v>
      </c>
      <c r="C23" s="51">
        <v>0</v>
      </c>
      <c r="D23" s="51">
        <v>0</v>
      </c>
      <c r="E23" s="51">
        <v>0</v>
      </c>
      <c r="F23" s="51">
        <v>0</v>
      </c>
      <c r="G23" s="12">
        <f t="shared" si="1"/>
        <v>0</v>
      </c>
    </row>
    <row r="24" spans="1:7" s="4" customFormat="1" ht="12.75">
      <c r="A24" s="47" t="str">
        <f>CONCATENATE(6," ",$B$6," ",$B$7)</f>
        <v>6 choisir! choisir!</v>
      </c>
      <c r="B24" s="51">
        <v>0</v>
      </c>
      <c r="C24" s="51">
        <v>0</v>
      </c>
      <c r="D24" s="51">
        <v>0</v>
      </c>
      <c r="E24" s="51">
        <v>0</v>
      </c>
      <c r="F24" s="51">
        <v>0</v>
      </c>
      <c r="G24" s="12">
        <f t="shared" si="1"/>
        <v>0</v>
      </c>
    </row>
    <row r="25" spans="1:7" s="4" customFormat="1" ht="12.75">
      <c r="A25" s="47" t="str">
        <f>CONCATENATE(7," ",$B$6," ",$B$7)</f>
        <v>7 choisir! choisir!</v>
      </c>
      <c r="B25" s="51">
        <v>0</v>
      </c>
      <c r="C25" s="51">
        <v>0</v>
      </c>
      <c r="D25" s="51">
        <v>0</v>
      </c>
      <c r="E25" s="51">
        <v>0</v>
      </c>
      <c r="F25" s="51">
        <v>0</v>
      </c>
      <c r="G25" s="12">
        <f t="shared" si="1"/>
        <v>0</v>
      </c>
    </row>
    <row r="26" spans="1:7" s="4" customFormat="1" ht="12.75">
      <c r="A26" s="47" t="str">
        <f>CONCATENATE(8," ",$B$6," ",$B$7)</f>
        <v>8 choisir! choisir!</v>
      </c>
      <c r="B26" s="51">
        <v>0</v>
      </c>
      <c r="C26" s="51">
        <v>0</v>
      </c>
      <c r="D26" s="51">
        <v>0</v>
      </c>
      <c r="E26" s="51">
        <v>0</v>
      </c>
      <c r="F26" s="51">
        <v>0</v>
      </c>
      <c r="G26" s="12">
        <f t="shared" si="1"/>
        <v>0</v>
      </c>
    </row>
    <row r="27" spans="1:7" s="4" customFormat="1" ht="12.75">
      <c r="A27" s="47" t="str">
        <f>CONCATENATE(9," ",$B$6," ",$B$7)</f>
        <v>9 choisir! choisir!</v>
      </c>
      <c r="B27" s="51">
        <v>0</v>
      </c>
      <c r="C27" s="51">
        <v>0</v>
      </c>
      <c r="D27" s="51">
        <v>0</v>
      </c>
      <c r="E27" s="51">
        <v>0</v>
      </c>
      <c r="F27" s="51">
        <v>0</v>
      </c>
      <c r="G27" s="12">
        <f t="shared" si="1"/>
        <v>0</v>
      </c>
    </row>
    <row r="28" spans="1:7" s="4" customFormat="1" ht="12.75">
      <c r="A28" s="48" t="str">
        <f>CONCATENATE(10," ",$B$6," ",$B$7)</f>
        <v>10 choisir! choisir!</v>
      </c>
      <c r="B28" s="51">
        <v>0</v>
      </c>
      <c r="C28" s="51">
        <v>0</v>
      </c>
      <c r="D28" s="51">
        <v>0</v>
      </c>
      <c r="E28" s="51">
        <v>0</v>
      </c>
      <c r="F28" s="51">
        <v>0</v>
      </c>
      <c r="G28" s="12">
        <f t="shared" si="1"/>
        <v>0</v>
      </c>
    </row>
    <row r="29" spans="1:7" s="4" customFormat="1" ht="12.75">
      <c r="A29" s="48" t="str">
        <f>CONCATENATE(11," ",$B$6," ",$B$7)</f>
        <v>11 choisir! choisir!</v>
      </c>
      <c r="B29" s="51">
        <v>0</v>
      </c>
      <c r="C29" s="51">
        <v>0</v>
      </c>
      <c r="D29" s="51">
        <v>0</v>
      </c>
      <c r="E29" s="51">
        <v>0</v>
      </c>
      <c r="F29" s="51">
        <v>0</v>
      </c>
      <c r="G29" s="12">
        <f t="shared" si="1"/>
        <v>0</v>
      </c>
    </row>
    <row r="30" spans="1:7" s="4" customFormat="1" ht="12.75">
      <c r="A30" s="48" t="str">
        <f>CONCATENATE(12," ",$B$6," ",$B$7)</f>
        <v>12 choisir! choisir!</v>
      </c>
      <c r="B30" s="51">
        <v>0</v>
      </c>
      <c r="C30" s="51">
        <v>0</v>
      </c>
      <c r="D30" s="51">
        <v>0</v>
      </c>
      <c r="E30" s="51">
        <v>0</v>
      </c>
      <c r="F30" s="51">
        <v>0</v>
      </c>
      <c r="G30" s="12">
        <f t="shared" si="1"/>
        <v>0</v>
      </c>
    </row>
    <row r="31" spans="1:7" s="4" customFormat="1" ht="12.75">
      <c r="A31" s="48" t="str">
        <f>CONCATENATE(13," ",$B$6," ",$B$7)</f>
        <v>13 choisir! choisir!</v>
      </c>
      <c r="B31" s="51">
        <v>0</v>
      </c>
      <c r="C31" s="51">
        <v>0</v>
      </c>
      <c r="D31" s="51">
        <v>0</v>
      </c>
      <c r="E31" s="51">
        <v>0</v>
      </c>
      <c r="F31" s="51">
        <v>0</v>
      </c>
      <c r="G31" s="12">
        <f t="shared" si="1"/>
        <v>0</v>
      </c>
    </row>
    <row r="32" spans="1:7" s="4" customFormat="1" ht="12.75">
      <c r="A32" s="48" t="str">
        <f>CONCATENATE(14," ",$B$6," ",$B$7)</f>
        <v>14 choisir! choisir!</v>
      </c>
      <c r="B32" s="51">
        <v>0</v>
      </c>
      <c r="C32" s="51">
        <v>0</v>
      </c>
      <c r="D32" s="51">
        <v>0</v>
      </c>
      <c r="E32" s="51">
        <v>0</v>
      </c>
      <c r="F32" s="51">
        <v>0</v>
      </c>
      <c r="G32" s="12">
        <f t="shared" si="1"/>
        <v>0</v>
      </c>
    </row>
    <row r="33" spans="1:7" s="4" customFormat="1" ht="12.75">
      <c r="A33" s="48" t="str">
        <f>CONCATENATE(15," ",$B$6," ",$B$7)</f>
        <v>15 choisir! choisir!</v>
      </c>
      <c r="B33" s="51">
        <v>0</v>
      </c>
      <c r="C33" s="51">
        <v>0</v>
      </c>
      <c r="D33" s="51">
        <v>0</v>
      </c>
      <c r="E33" s="51">
        <v>0</v>
      </c>
      <c r="F33" s="51">
        <v>0</v>
      </c>
      <c r="G33" s="12">
        <f t="shared" si="1"/>
        <v>0</v>
      </c>
    </row>
    <row r="34" spans="1:7" s="4" customFormat="1" ht="12.75">
      <c r="A34" s="48" t="str">
        <f>CONCATENATE(16," ",$B$6," ",$B$7)</f>
        <v>16 choisir! choisir!</v>
      </c>
      <c r="B34" s="51">
        <v>0</v>
      </c>
      <c r="C34" s="51">
        <v>0</v>
      </c>
      <c r="D34" s="51">
        <v>0</v>
      </c>
      <c r="E34" s="51">
        <v>0</v>
      </c>
      <c r="F34" s="51">
        <v>0</v>
      </c>
      <c r="G34" s="12">
        <f t="shared" si="1"/>
        <v>0</v>
      </c>
    </row>
    <row r="35" spans="1:7" s="4" customFormat="1" ht="12.75">
      <c r="A35" s="48" t="str">
        <f>CONCATENATE(17," ",$B$6," ",$B$7)</f>
        <v>17 choisir! choisir!</v>
      </c>
      <c r="B35" s="51">
        <v>0</v>
      </c>
      <c r="C35" s="51">
        <v>0</v>
      </c>
      <c r="D35" s="51">
        <v>0</v>
      </c>
      <c r="E35" s="51">
        <v>0</v>
      </c>
      <c r="F35" s="51">
        <v>0</v>
      </c>
      <c r="G35" s="12">
        <f t="shared" si="1"/>
        <v>0</v>
      </c>
    </row>
    <row r="36" spans="1:7" s="4" customFormat="1" ht="12.75">
      <c r="A36" s="48" t="str">
        <f>CONCATENATE(18," ",$B$6," ",$B$7)</f>
        <v>18 choisir! choisir!</v>
      </c>
      <c r="B36" s="51">
        <v>0</v>
      </c>
      <c r="C36" s="51">
        <v>0</v>
      </c>
      <c r="D36" s="51">
        <v>0</v>
      </c>
      <c r="E36" s="51">
        <v>0</v>
      </c>
      <c r="F36" s="51">
        <v>0</v>
      </c>
      <c r="G36" s="12">
        <f t="shared" si="1"/>
        <v>0</v>
      </c>
    </row>
    <row r="37" spans="1:7" s="4" customFormat="1" ht="12.75">
      <c r="A37" s="48" t="str">
        <f>CONCATENATE(19," ",$B$6," ",$B$7)</f>
        <v>19 choisir! choisir!</v>
      </c>
      <c r="B37" s="51">
        <v>0</v>
      </c>
      <c r="C37" s="51">
        <v>0</v>
      </c>
      <c r="D37" s="51">
        <v>0</v>
      </c>
      <c r="E37" s="51">
        <v>0</v>
      </c>
      <c r="F37" s="51">
        <v>0</v>
      </c>
      <c r="G37" s="12">
        <f t="shared" si="1"/>
        <v>0</v>
      </c>
    </row>
    <row r="38" spans="1:7" s="4" customFormat="1" ht="12.75">
      <c r="A38" s="48" t="str">
        <f>CONCATENATE(20," ",$B$6," ",$B$7)</f>
        <v>20 choisir! choisir!</v>
      </c>
      <c r="B38" s="51">
        <v>0</v>
      </c>
      <c r="C38" s="51">
        <v>0</v>
      </c>
      <c r="D38" s="51">
        <v>0</v>
      </c>
      <c r="E38" s="51">
        <v>0</v>
      </c>
      <c r="F38" s="51">
        <v>0</v>
      </c>
      <c r="G38" s="12">
        <f t="shared" si="1"/>
        <v>0</v>
      </c>
    </row>
    <row r="39" spans="1:7" s="4" customFormat="1" ht="12.75">
      <c r="A39" s="48" t="str">
        <f>CONCATENATE(21," ",$B$6," ",$B$7)</f>
        <v>21 choisir! choisir!</v>
      </c>
      <c r="B39" s="51">
        <v>0</v>
      </c>
      <c r="C39" s="51">
        <v>0</v>
      </c>
      <c r="D39" s="51">
        <v>0</v>
      </c>
      <c r="E39" s="51">
        <v>0</v>
      </c>
      <c r="F39" s="51">
        <v>0</v>
      </c>
      <c r="G39" s="12">
        <f t="shared" si="1"/>
        <v>0</v>
      </c>
    </row>
    <row r="40" spans="1:7" s="4" customFormat="1" ht="12.75">
      <c r="A40" s="48" t="str">
        <f>CONCATENATE(22," ",$B$6," ",$B$7)</f>
        <v>22 choisir! choisir!</v>
      </c>
      <c r="B40" s="51">
        <v>0</v>
      </c>
      <c r="C40" s="51">
        <v>0</v>
      </c>
      <c r="D40" s="51">
        <v>0</v>
      </c>
      <c r="E40" s="51">
        <v>0</v>
      </c>
      <c r="F40" s="51">
        <v>0</v>
      </c>
      <c r="G40" s="12">
        <f t="shared" si="1"/>
        <v>0</v>
      </c>
    </row>
    <row r="41" spans="1:7" s="4" customFormat="1" ht="12.75">
      <c r="A41" s="48" t="str">
        <f>CONCATENATE(23," ",$B$6," ",$B$7)</f>
        <v>23 choisir! choisir!</v>
      </c>
      <c r="B41" s="51">
        <v>0</v>
      </c>
      <c r="C41" s="51">
        <v>0</v>
      </c>
      <c r="D41" s="51">
        <v>0</v>
      </c>
      <c r="E41" s="51">
        <v>0</v>
      </c>
      <c r="F41" s="51">
        <v>0</v>
      </c>
      <c r="G41" s="12">
        <f t="shared" si="1"/>
        <v>0</v>
      </c>
    </row>
    <row r="42" spans="1:7" s="4" customFormat="1" ht="12.75">
      <c r="A42" s="48" t="str">
        <f>CONCATENATE(24," ",$B$6," ",$B$7)</f>
        <v>24 choisir! choisir!</v>
      </c>
      <c r="B42" s="51">
        <v>0</v>
      </c>
      <c r="C42" s="51">
        <v>0</v>
      </c>
      <c r="D42" s="51">
        <v>0</v>
      </c>
      <c r="E42" s="51">
        <v>0</v>
      </c>
      <c r="F42" s="51">
        <v>0</v>
      </c>
      <c r="G42" s="12">
        <f t="shared" si="1"/>
        <v>0</v>
      </c>
    </row>
    <row r="43" spans="1:7" s="4" customFormat="1" ht="12.75">
      <c r="A43" s="48" t="str">
        <f>CONCATENATE(25," ",$B$6," ",$B$7)</f>
        <v>25 choisir! choisir!</v>
      </c>
      <c r="B43" s="51">
        <v>0</v>
      </c>
      <c r="C43" s="51">
        <v>0</v>
      </c>
      <c r="D43" s="51">
        <v>0</v>
      </c>
      <c r="E43" s="51">
        <v>0</v>
      </c>
      <c r="F43" s="51">
        <v>0</v>
      </c>
      <c r="G43" s="12">
        <f t="shared" si="1"/>
        <v>0</v>
      </c>
    </row>
    <row r="44" spans="1:7" s="4" customFormat="1" ht="12.75">
      <c r="A44" s="48" t="str">
        <f>CONCATENATE(26," ",$B$6," ",$B$7)</f>
        <v>26 choisir! choisir!</v>
      </c>
      <c r="B44" s="51">
        <v>0</v>
      </c>
      <c r="C44" s="51">
        <v>0</v>
      </c>
      <c r="D44" s="51">
        <v>0</v>
      </c>
      <c r="E44" s="51">
        <v>0</v>
      </c>
      <c r="F44" s="51">
        <v>0</v>
      </c>
      <c r="G44" s="12">
        <f t="shared" si="1"/>
        <v>0</v>
      </c>
    </row>
    <row r="45" spans="1:7" s="4" customFormat="1" ht="12.75">
      <c r="A45" s="48" t="str">
        <f>CONCATENATE(27," ",$B$6," ",$B$7)</f>
        <v>27 choisir! choisir!</v>
      </c>
      <c r="B45" s="51">
        <v>0</v>
      </c>
      <c r="C45" s="51">
        <v>0</v>
      </c>
      <c r="D45" s="51">
        <v>0</v>
      </c>
      <c r="E45" s="51">
        <v>0</v>
      </c>
      <c r="F45" s="51">
        <v>0</v>
      </c>
      <c r="G45" s="12">
        <f t="shared" si="1"/>
        <v>0</v>
      </c>
    </row>
    <row r="46" spans="1:7" s="4" customFormat="1" ht="12.75">
      <c r="A46" s="48" t="str">
        <f>CONCATENATE(28," ",$B$6," ",$B$7)</f>
        <v>28 choisir! choisir!</v>
      </c>
      <c r="B46" s="51">
        <v>0</v>
      </c>
      <c r="C46" s="51">
        <v>0</v>
      </c>
      <c r="D46" s="51">
        <v>0</v>
      </c>
      <c r="E46" s="51">
        <v>0</v>
      </c>
      <c r="F46" s="51">
        <v>0</v>
      </c>
      <c r="G46" s="12">
        <f t="shared" si="1"/>
        <v>0</v>
      </c>
    </row>
    <row r="47" spans="1:7" s="4" customFormat="1" ht="12.75">
      <c r="A47" s="48" t="str">
        <f>CONCATENATE(29," ",$B$6," ",$B$7)</f>
        <v>29 choisir! choisir!</v>
      </c>
      <c r="B47" s="51">
        <v>0</v>
      </c>
      <c r="C47" s="51">
        <v>0</v>
      </c>
      <c r="D47" s="51">
        <v>0</v>
      </c>
      <c r="E47" s="51">
        <v>0</v>
      </c>
      <c r="F47" s="51">
        <v>0</v>
      </c>
      <c r="G47" s="12">
        <f t="shared" si="1"/>
        <v>0</v>
      </c>
    </row>
    <row r="48" spans="1:7" s="4" customFormat="1" ht="12.75">
      <c r="A48" s="48" t="str">
        <f>CONCATENATE(30," ",$B$6," ",$B$7)</f>
        <v>30 choisir! choisir!</v>
      </c>
      <c r="B48" s="51">
        <v>0</v>
      </c>
      <c r="C48" s="51">
        <v>0</v>
      </c>
      <c r="D48" s="51">
        <v>0</v>
      </c>
      <c r="E48" s="51">
        <v>0</v>
      </c>
      <c r="F48" s="51">
        <v>0</v>
      </c>
      <c r="G48" s="12">
        <f t="shared" si="1"/>
        <v>0</v>
      </c>
    </row>
    <row r="49" spans="1:7" s="4" customFormat="1" ht="12.75">
      <c r="A49" s="49" t="str">
        <f>CONCATENATE(31," ",$B$6," ",$B$7)</f>
        <v>31 choisir! choisir!</v>
      </c>
      <c r="B49" s="52">
        <v>0</v>
      </c>
      <c r="C49" s="52">
        <v>0</v>
      </c>
      <c r="D49" s="52">
        <v>0</v>
      </c>
      <c r="E49" s="52">
        <v>0</v>
      </c>
      <c r="F49" s="52">
        <v>0</v>
      </c>
      <c r="G49" s="13">
        <f t="shared" si="1"/>
        <v>0</v>
      </c>
    </row>
    <row r="50" s="4" customFormat="1" ht="12.75"/>
    <row r="51" spans="1:7" s="4" customFormat="1" ht="39" customHeight="1">
      <c r="A51" s="105" t="s">
        <v>30</v>
      </c>
      <c r="B51" s="106"/>
      <c r="C51" s="106"/>
      <c r="D51" s="106"/>
      <c r="E51" s="106"/>
      <c r="F51" s="106"/>
      <c r="G51" s="110"/>
    </row>
    <row r="52" s="4" customFormat="1" ht="12.75"/>
    <row r="53" spans="1:7" s="4" customFormat="1" ht="51" customHeight="1">
      <c r="A53" s="97" t="s">
        <v>32</v>
      </c>
      <c r="B53" s="98"/>
      <c r="E53" s="97" t="s">
        <v>33</v>
      </c>
      <c r="F53" s="109"/>
      <c r="G53" s="98"/>
    </row>
    <row r="54" spans="1:7" ht="12.75">
      <c r="A54" s="4"/>
      <c r="B54" s="4"/>
      <c r="C54" s="2"/>
      <c r="E54" s="4"/>
      <c r="F54" s="4"/>
      <c r="G54" s="4"/>
    </row>
    <row r="55" spans="1:7" ht="12.75">
      <c r="A55" s="4"/>
      <c r="B55" s="4"/>
      <c r="C55" s="2"/>
      <c r="E55" s="4"/>
      <c r="F55" s="4"/>
      <c r="G55" s="4"/>
    </row>
    <row r="56" spans="1:7" ht="12.75">
      <c r="A56" s="4"/>
      <c r="B56" s="4"/>
      <c r="C56" s="2"/>
      <c r="E56" s="4"/>
      <c r="F56" s="4"/>
      <c r="G56" s="4"/>
    </row>
    <row r="57" spans="5:7" ht="12.75">
      <c r="E57" s="5"/>
      <c r="F57" s="5"/>
      <c r="G57" s="5"/>
    </row>
  </sheetData>
  <sheetProtection password="C66B" sheet="1" objects="1" scenarios="1"/>
  <mergeCells count="4">
    <mergeCell ref="E53:G53"/>
    <mergeCell ref="A53:B53"/>
    <mergeCell ref="A1:G1"/>
    <mergeCell ref="A51:G51"/>
  </mergeCells>
  <conditionalFormatting sqref="B19:F49">
    <cfRule type="cellIs" priority="1" dxfId="1" operator="greaterThan" stopIfTrue="1">
      <formula>0.499305555555556</formula>
    </cfRule>
  </conditionalFormatting>
  <conditionalFormatting sqref="B8">
    <cfRule type="cellIs" priority="2" dxfId="0" operator="equal" stopIfTrue="1">
      <formula>"kies!!!"</formula>
    </cfRule>
  </conditionalFormatting>
  <conditionalFormatting sqref="B6:B7">
    <cfRule type="cellIs" priority="3" dxfId="0" operator="equal" stopIfTrue="1">
      <formula>"choisir!"</formula>
    </cfRule>
  </conditionalFormatting>
  <dataValidations count="2">
    <dataValidation type="list" allowBlank="1" showInputMessage="1" showErrorMessage="1" sqref="B6">
      <formula1>$Z$1:$Z$13</formula1>
    </dataValidation>
    <dataValidation type="list" allowBlank="1" showInputMessage="1" showErrorMessage="1" sqref="B7:B8">
      <formula1>$AA$1:$AA$13</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A57"/>
  <sheetViews>
    <sheetView zoomScalePageLayoutView="0" workbookViewId="0" topLeftCell="A1">
      <selection activeCell="B7" sqref="B7"/>
    </sheetView>
  </sheetViews>
  <sheetFormatPr defaultColWidth="10.7109375" defaultRowHeight="12.75"/>
  <cols>
    <col min="1" max="1" width="20.7109375" style="1" customWidth="1"/>
    <col min="2" max="25" width="10.7109375" style="1" customWidth="1"/>
    <col min="26" max="27" width="10.7109375" style="1" hidden="1" customWidth="1"/>
    <col min="28" max="16384" width="10.7109375" style="1" customWidth="1"/>
  </cols>
  <sheetData>
    <row r="1" spans="1:27" s="4" customFormat="1" ht="30" customHeight="1">
      <c r="A1" s="99" t="s">
        <v>23</v>
      </c>
      <c r="B1" s="100"/>
      <c r="C1" s="100"/>
      <c r="D1" s="100"/>
      <c r="E1" s="100"/>
      <c r="F1" s="100"/>
      <c r="G1" s="104"/>
      <c r="H1" s="3"/>
      <c r="I1" s="3"/>
      <c r="Z1" s="4" t="s">
        <v>36</v>
      </c>
      <c r="AA1" s="4" t="s">
        <v>36</v>
      </c>
    </row>
    <row r="2" spans="26:27" s="4" customFormat="1" ht="12.75">
      <c r="Z2" s="4" t="s">
        <v>37</v>
      </c>
      <c r="AA2" s="4">
        <v>2012</v>
      </c>
    </row>
    <row r="3" spans="1:27" s="4" customFormat="1" ht="12.75">
      <c r="A3" s="17" t="s">
        <v>14</v>
      </c>
      <c r="B3" s="32" t="str">
        <f>Mois01!B3</f>
        <v>à remplir</v>
      </c>
      <c r="Z3" s="4" t="s">
        <v>38</v>
      </c>
      <c r="AA3" s="4">
        <v>2013</v>
      </c>
    </row>
    <row r="4" spans="1:27" s="4" customFormat="1" ht="12.75">
      <c r="A4" s="17" t="s">
        <v>15</v>
      </c>
      <c r="B4" s="32" t="str">
        <f>Mois01!B4</f>
        <v>à remplir</v>
      </c>
      <c r="Z4" s="4" t="s">
        <v>39</v>
      </c>
      <c r="AA4" s="4">
        <v>2014</v>
      </c>
    </row>
    <row r="5" spans="26:27" s="4" customFormat="1" ht="12.75">
      <c r="Z5" s="4" t="s">
        <v>40</v>
      </c>
      <c r="AA5" s="4">
        <v>2015</v>
      </c>
    </row>
    <row r="6" spans="1:27" s="4" customFormat="1" ht="12.75">
      <c r="A6" s="17" t="s">
        <v>34</v>
      </c>
      <c r="B6" s="8" t="s">
        <v>36</v>
      </c>
      <c r="C6" s="7"/>
      <c r="Z6" s="4" t="s">
        <v>41</v>
      </c>
      <c r="AA6" s="4">
        <v>2016</v>
      </c>
    </row>
    <row r="7" spans="1:27" s="4" customFormat="1" ht="12.75">
      <c r="A7" s="17" t="s">
        <v>35</v>
      </c>
      <c r="B7" s="68" t="s">
        <v>36</v>
      </c>
      <c r="F7" s="9"/>
      <c r="G7" s="6"/>
      <c r="H7" s="9"/>
      <c r="Z7" s="4" t="s">
        <v>42</v>
      </c>
      <c r="AA7" s="4">
        <v>2017</v>
      </c>
    </row>
    <row r="8" spans="1:27" s="4" customFormat="1" ht="12.75">
      <c r="A8" s="17"/>
      <c r="B8" s="8"/>
      <c r="F8" s="9"/>
      <c r="G8" s="6" t="s">
        <v>21</v>
      </c>
      <c r="H8" s="9"/>
      <c r="Z8" s="4" t="s">
        <v>43</v>
      </c>
      <c r="AA8" s="4">
        <v>2018</v>
      </c>
    </row>
    <row r="9" spans="1:27" s="4" customFormat="1" ht="12.75">
      <c r="A9" s="17" t="s">
        <v>16</v>
      </c>
      <c r="B9" s="32" t="str">
        <f>Mois01!B9</f>
        <v>à remplir</v>
      </c>
      <c r="Z9" s="4" t="s">
        <v>44</v>
      </c>
      <c r="AA9" s="4">
        <v>2019</v>
      </c>
    </row>
    <row r="10" spans="1:27" s="4" customFormat="1" ht="12.75">
      <c r="A10" s="17" t="s">
        <v>17</v>
      </c>
      <c r="B10" s="32" t="str">
        <f>Mois01!B10</f>
        <v>à remplir</v>
      </c>
      <c r="Z10" s="4" t="s">
        <v>45</v>
      </c>
      <c r="AA10" s="4">
        <v>2020</v>
      </c>
    </row>
    <row r="11" spans="1:27" s="4" customFormat="1" ht="12.75">
      <c r="A11" s="17" t="s">
        <v>18</v>
      </c>
      <c r="B11" s="32" t="str">
        <f>Mois01!B11</f>
        <v>à remplir</v>
      </c>
      <c r="Z11" s="4" t="s">
        <v>46</v>
      </c>
      <c r="AA11" s="4">
        <v>2021</v>
      </c>
    </row>
    <row r="12" spans="1:27" s="4" customFormat="1" ht="12.75">
      <c r="A12" s="17" t="s">
        <v>19</v>
      </c>
      <c r="B12" s="32" t="str">
        <f>Mois01!B12</f>
        <v>à remplir</v>
      </c>
      <c r="Z12" s="4" t="s">
        <v>47</v>
      </c>
      <c r="AA12" s="4">
        <v>2022</v>
      </c>
    </row>
    <row r="13" spans="1:27" s="4" customFormat="1" ht="12.75">
      <c r="A13" s="17" t="s">
        <v>20</v>
      </c>
      <c r="B13" s="32" t="str">
        <f>Mois01!B13</f>
        <v>à remplir</v>
      </c>
      <c r="Z13" s="4" t="s">
        <v>48</v>
      </c>
      <c r="AA13" s="4">
        <v>2023</v>
      </c>
    </row>
    <row r="14" spans="1:2" s="4" customFormat="1" ht="12.75">
      <c r="A14" s="17" t="s">
        <v>22</v>
      </c>
      <c r="B14" s="32" t="str">
        <f>Mois01!B14</f>
        <v>à remplir</v>
      </c>
    </row>
    <row r="15" s="4" customFormat="1" ht="12.75"/>
    <row r="16" spans="1:3" s="4" customFormat="1" ht="12.75">
      <c r="A16" s="14" t="str">
        <f>Mois01!A16</f>
        <v>% nombre d'heures</v>
      </c>
      <c r="B16" s="15">
        <f>IF(ISERROR(B17/($B$17+$C$17)),0,(B17/($B$17+$C$17)))</f>
        <v>0</v>
      </c>
      <c r="C16" s="15">
        <f>IF(ISERROR(C17/($B$17+$C$17)),0,(C17/($B$17+$C$17)))</f>
        <v>0</v>
      </c>
    </row>
    <row r="17" spans="1:7" s="4" customFormat="1" ht="12.75">
      <c r="A17" s="14" t="str">
        <f>Mois01!A17</f>
        <v>Totaux heures</v>
      </c>
      <c r="B17" s="16">
        <f aca="true" t="shared" si="0" ref="B17:G17">SUM(B19:B49)</f>
        <v>0</v>
      </c>
      <c r="C17" s="16">
        <f t="shared" si="0"/>
        <v>0</v>
      </c>
      <c r="D17" s="16">
        <f t="shared" si="0"/>
        <v>0</v>
      </c>
      <c r="E17" s="16">
        <f t="shared" si="0"/>
        <v>0</v>
      </c>
      <c r="F17" s="16">
        <f t="shared" si="0"/>
        <v>0</v>
      </c>
      <c r="G17" s="16">
        <f t="shared" si="0"/>
        <v>0</v>
      </c>
    </row>
    <row r="18" spans="1:7" s="4" customFormat="1" ht="25.5">
      <c r="A18" s="10" t="s">
        <v>50</v>
      </c>
      <c r="B18" s="20" t="s">
        <v>26</v>
      </c>
      <c r="C18" s="20" t="s">
        <v>27</v>
      </c>
      <c r="D18" s="20" t="s">
        <v>28</v>
      </c>
      <c r="E18" s="20" t="s">
        <v>51</v>
      </c>
      <c r="F18" s="20" t="s">
        <v>29</v>
      </c>
      <c r="G18" s="10" t="s">
        <v>52</v>
      </c>
    </row>
    <row r="19" spans="1:7" s="4" customFormat="1" ht="12.75">
      <c r="A19" s="46" t="str">
        <f>CONCATENATE(1," ",$B$6," ",$B$7)</f>
        <v>1 choisir! choisir!</v>
      </c>
      <c r="B19" s="50">
        <v>0</v>
      </c>
      <c r="C19" s="50">
        <v>0</v>
      </c>
      <c r="D19" s="50">
        <v>0</v>
      </c>
      <c r="E19" s="50">
        <v>0</v>
      </c>
      <c r="F19" s="50">
        <v>0</v>
      </c>
      <c r="G19" s="11">
        <f aca="true" t="shared" si="1" ref="G19:G49">SUM(B19:F19)</f>
        <v>0</v>
      </c>
    </row>
    <row r="20" spans="1:7" s="4" customFormat="1" ht="12.75">
      <c r="A20" s="47" t="str">
        <f>CONCATENATE(2," ",$B$6," ",$B$7)</f>
        <v>2 choisir! choisir!</v>
      </c>
      <c r="B20" s="51">
        <v>0</v>
      </c>
      <c r="C20" s="51">
        <v>0</v>
      </c>
      <c r="D20" s="51">
        <v>0</v>
      </c>
      <c r="E20" s="51">
        <v>0</v>
      </c>
      <c r="F20" s="51">
        <v>0</v>
      </c>
      <c r="G20" s="12">
        <f t="shared" si="1"/>
        <v>0</v>
      </c>
    </row>
    <row r="21" spans="1:7" s="4" customFormat="1" ht="12.75">
      <c r="A21" s="47" t="str">
        <f>CONCATENATE(3," ",$B$6," ",$B$7)</f>
        <v>3 choisir! choisir!</v>
      </c>
      <c r="B21" s="51">
        <v>0</v>
      </c>
      <c r="C21" s="51">
        <v>0</v>
      </c>
      <c r="D21" s="51">
        <v>0</v>
      </c>
      <c r="E21" s="51">
        <v>0</v>
      </c>
      <c r="F21" s="51">
        <v>0</v>
      </c>
      <c r="G21" s="12">
        <f t="shared" si="1"/>
        <v>0</v>
      </c>
    </row>
    <row r="22" spans="1:7" s="4" customFormat="1" ht="12.75">
      <c r="A22" s="47" t="str">
        <f>CONCATENATE(4," ",$B$6," ",$B$7)</f>
        <v>4 choisir! choisir!</v>
      </c>
      <c r="B22" s="51">
        <v>0</v>
      </c>
      <c r="C22" s="51">
        <v>0</v>
      </c>
      <c r="D22" s="51">
        <v>0</v>
      </c>
      <c r="E22" s="51">
        <v>0</v>
      </c>
      <c r="F22" s="51">
        <v>0</v>
      </c>
      <c r="G22" s="12">
        <f t="shared" si="1"/>
        <v>0</v>
      </c>
    </row>
    <row r="23" spans="1:7" s="4" customFormat="1" ht="12.75">
      <c r="A23" s="47" t="str">
        <f>CONCATENATE(5," ",$B$6," ",$B$7)</f>
        <v>5 choisir! choisir!</v>
      </c>
      <c r="B23" s="51">
        <v>0</v>
      </c>
      <c r="C23" s="51">
        <v>0</v>
      </c>
      <c r="D23" s="51">
        <v>0</v>
      </c>
      <c r="E23" s="51">
        <v>0</v>
      </c>
      <c r="F23" s="51">
        <v>0</v>
      </c>
      <c r="G23" s="12">
        <f t="shared" si="1"/>
        <v>0</v>
      </c>
    </row>
    <row r="24" spans="1:7" s="4" customFormat="1" ht="12.75">
      <c r="A24" s="47" t="str">
        <f>CONCATENATE(6," ",$B$6," ",$B$7)</f>
        <v>6 choisir! choisir!</v>
      </c>
      <c r="B24" s="51">
        <v>0</v>
      </c>
      <c r="C24" s="51">
        <v>0</v>
      </c>
      <c r="D24" s="51">
        <v>0</v>
      </c>
      <c r="E24" s="51">
        <v>0</v>
      </c>
      <c r="F24" s="51">
        <v>0</v>
      </c>
      <c r="G24" s="12">
        <f t="shared" si="1"/>
        <v>0</v>
      </c>
    </row>
    <row r="25" spans="1:7" s="4" customFormat="1" ht="12.75">
      <c r="A25" s="47" t="str">
        <f>CONCATENATE(7," ",$B$6," ",$B$7)</f>
        <v>7 choisir! choisir!</v>
      </c>
      <c r="B25" s="51">
        <v>0</v>
      </c>
      <c r="C25" s="51">
        <v>0</v>
      </c>
      <c r="D25" s="51">
        <v>0</v>
      </c>
      <c r="E25" s="51">
        <v>0</v>
      </c>
      <c r="F25" s="51">
        <v>0</v>
      </c>
      <c r="G25" s="12">
        <f t="shared" si="1"/>
        <v>0</v>
      </c>
    </row>
    <row r="26" spans="1:7" s="4" customFormat="1" ht="12.75">
      <c r="A26" s="47" t="str">
        <f>CONCATENATE(8," ",$B$6," ",$B$7)</f>
        <v>8 choisir! choisir!</v>
      </c>
      <c r="B26" s="51">
        <v>0</v>
      </c>
      <c r="C26" s="51">
        <v>0</v>
      </c>
      <c r="D26" s="51">
        <v>0</v>
      </c>
      <c r="E26" s="51">
        <v>0</v>
      </c>
      <c r="F26" s="51">
        <v>0</v>
      </c>
      <c r="G26" s="12">
        <f t="shared" si="1"/>
        <v>0</v>
      </c>
    </row>
    <row r="27" spans="1:7" s="4" customFormat="1" ht="12.75">
      <c r="A27" s="47" t="str">
        <f>CONCATENATE(9," ",$B$6," ",$B$7)</f>
        <v>9 choisir! choisir!</v>
      </c>
      <c r="B27" s="51">
        <v>0</v>
      </c>
      <c r="C27" s="51">
        <v>0</v>
      </c>
      <c r="D27" s="51">
        <v>0</v>
      </c>
      <c r="E27" s="51">
        <v>0</v>
      </c>
      <c r="F27" s="51">
        <v>0</v>
      </c>
      <c r="G27" s="12">
        <f t="shared" si="1"/>
        <v>0</v>
      </c>
    </row>
    <row r="28" spans="1:7" s="4" customFormat="1" ht="12.75">
      <c r="A28" s="48" t="str">
        <f>CONCATENATE(10," ",$B$6," ",$B$7)</f>
        <v>10 choisir! choisir!</v>
      </c>
      <c r="B28" s="51">
        <v>0</v>
      </c>
      <c r="C28" s="51">
        <v>0</v>
      </c>
      <c r="D28" s="51">
        <v>0</v>
      </c>
      <c r="E28" s="51">
        <v>0</v>
      </c>
      <c r="F28" s="51">
        <v>0</v>
      </c>
      <c r="G28" s="12">
        <f t="shared" si="1"/>
        <v>0</v>
      </c>
    </row>
    <row r="29" spans="1:7" s="4" customFormat="1" ht="12.75">
      <c r="A29" s="48" t="str">
        <f>CONCATENATE(11," ",$B$6," ",$B$7)</f>
        <v>11 choisir! choisir!</v>
      </c>
      <c r="B29" s="51">
        <v>0</v>
      </c>
      <c r="C29" s="51">
        <v>0</v>
      </c>
      <c r="D29" s="51">
        <v>0</v>
      </c>
      <c r="E29" s="51">
        <v>0</v>
      </c>
      <c r="F29" s="51">
        <v>0</v>
      </c>
      <c r="G29" s="12">
        <f t="shared" si="1"/>
        <v>0</v>
      </c>
    </row>
    <row r="30" spans="1:7" s="4" customFormat="1" ht="12.75">
      <c r="A30" s="48" t="str">
        <f>CONCATENATE(12," ",$B$6," ",$B$7)</f>
        <v>12 choisir! choisir!</v>
      </c>
      <c r="B30" s="51">
        <v>0</v>
      </c>
      <c r="C30" s="51">
        <v>0</v>
      </c>
      <c r="D30" s="51">
        <v>0</v>
      </c>
      <c r="E30" s="51">
        <v>0</v>
      </c>
      <c r="F30" s="51">
        <v>0</v>
      </c>
      <c r="G30" s="12">
        <f t="shared" si="1"/>
        <v>0</v>
      </c>
    </row>
    <row r="31" spans="1:7" s="4" customFormat="1" ht="12.75">
      <c r="A31" s="48" t="str">
        <f>CONCATENATE(13," ",$B$6," ",$B$7)</f>
        <v>13 choisir! choisir!</v>
      </c>
      <c r="B31" s="51">
        <v>0</v>
      </c>
      <c r="C31" s="51">
        <v>0</v>
      </c>
      <c r="D31" s="51">
        <v>0</v>
      </c>
      <c r="E31" s="51">
        <v>0</v>
      </c>
      <c r="F31" s="51">
        <v>0</v>
      </c>
      <c r="G31" s="12">
        <f t="shared" si="1"/>
        <v>0</v>
      </c>
    </row>
    <row r="32" spans="1:7" s="4" customFormat="1" ht="12.75">
      <c r="A32" s="48" t="str">
        <f>CONCATENATE(14," ",$B$6," ",$B$7)</f>
        <v>14 choisir! choisir!</v>
      </c>
      <c r="B32" s="51">
        <v>0</v>
      </c>
      <c r="C32" s="51">
        <v>0</v>
      </c>
      <c r="D32" s="51">
        <v>0</v>
      </c>
      <c r="E32" s="51">
        <v>0</v>
      </c>
      <c r="F32" s="51">
        <v>0</v>
      </c>
      <c r="G32" s="12">
        <f t="shared" si="1"/>
        <v>0</v>
      </c>
    </row>
    <row r="33" spans="1:7" s="4" customFormat="1" ht="12.75">
      <c r="A33" s="48" t="str">
        <f>CONCATENATE(15," ",$B$6," ",$B$7)</f>
        <v>15 choisir! choisir!</v>
      </c>
      <c r="B33" s="51">
        <v>0</v>
      </c>
      <c r="C33" s="51">
        <v>0</v>
      </c>
      <c r="D33" s="51">
        <v>0</v>
      </c>
      <c r="E33" s="51">
        <v>0</v>
      </c>
      <c r="F33" s="51">
        <v>0</v>
      </c>
      <c r="G33" s="12">
        <f t="shared" si="1"/>
        <v>0</v>
      </c>
    </row>
    <row r="34" spans="1:7" s="4" customFormat="1" ht="12.75">
      <c r="A34" s="48" t="str">
        <f>CONCATENATE(16," ",$B$6," ",$B$7)</f>
        <v>16 choisir! choisir!</v>
      </c>
      <c r="B34" s="51">
        <v>0</v>
      </c>
      <c r="C34" s="51">
        <v>0</v>
      </c>
      <c r="D34" s="51">
        <v>0</v>
      </c>
      <c r="E34" s="51">
        <v>0</v>
      </c>
      <c r="F34" s="51">
        <v>0</v>
      </c>
      <c r="G34" s="12">
        <f t="shared" si="1"/>
        <v>0</v>
      </c>
    </row>
    <row r="35" spans="1:7" s="4" customFormat="1" ht="12.75">
      <c r="A35" s="48" t="str">
        <f>CONCATENATE(17," ",$B$6," ",$B$7)</f>
        <v>17 choisir! choisir!</v>
      </c>
      <c r="B35" s="51">
        <v>0</v>
      </c>
      <c r="C35" s="51">
        <v>0</v>
      </c>
      <c r="D35" s="51">
        <v>0</v>
      </c>
      <c r="E35" s="51">
        <v>0</v>
      </c>
      <c r="F35" s="51">
        <v>0</v>
      </c>
      <c r="G35" s="12">
        <f t="shared" si="1"/>
        <v>0</v>
      </c>
    </row>
    <row r="36" spans="1:7" s="4" customFormat="1" ht="12.75">
      <c r="A36" s="48" t="str">
        <f>CONCATENATE(18," ",$B$6," ",$B$7)</f>
        <v>18 choisir! choisir!</v>
      </c>
      <c r="B36" s="51">
        <v>0</v>
      </c>
      <c r="C36" s="51">
        <v>0</v>
      </c>
      <c r="D36" s="51">
        <v>0</v>
      </c>
      <c r="E36" s="51">
        <v>0</v>
      </c>
      <c r="F36" s="51">
        <v>0</v>
      </c>
      <c r="G36" s="12">
        <f t="shared" si="1"/>
        <v>0</v>
      </c>
    </row>
    <row r="37" spans="1:7" s="4" customFormat="1" ht="12.75">
      <c r="A37" s="48" t="str">
        <f>CONCATENATE(19," ",$B$6," ",$B$7)</f>
        <v>19 choisir! choisir!</v>
      </c>
      <c r="B37" s="51">
        <v>0</v>
      </c>
      <c r="C37" s="51">
        <v>0</v>
      </c>
      <c r="D37" s="51">
        <v>0</v>
      </c>
      <c r="E37" s="51">
        <v>0</v>
      </c>
      <c r="F37" s="51">
        <v>0</v>
      </c>
      <c r="G37" s="12">
        <f t="shared" si="1"/>
        <v>0</v>
      </c>
    </row>
    <row r="38" spans="1:7" s="4" customFormat="1" ht="12.75">
      <c r="A38" s="48" t="str">
        <f>CONCATENATE(20," ",$B$6," ",$B$7)</f>
        <v>20 choisir! choisir!</v>
      </c>
      <c r="B38" s="51">
        <v>0</v>
      </c>
      <c r="C38" s="51">
        <v>0</v>
      </c>
      <c r="D38" s="51">
        <v>0</v>
      </c>
      <c r="E38" s="51">
        <v>0</v>
      </c>
      <c r="F38" s="51">
        <v>0</v>
      </c>
      <c r="G38" s="12">
        <f t="shared" si="1"/>
        <v>0</v>
      </c>
    </row>
    <row r="39" spans="1:7" s="4" customFormat="1" ht="12.75">
      <c r="A39" s="48" t="str">
        <f>CONCATENATE(21," ",$B$6," ",$B$7)</f>
        <v>21 choisir! choisir!</v>
      </c>
      <c r="B39" s="51">
        <v>0</v>
      </c>
      <c r="C39" s="51">
        <v>0</v>
      </c>
      <c r="D39" s="51">
        <v>0</v>
      </c>
      <c r="E39" s="51">
        <v>0</v>
      </c>
      <c r="F39" s="51">
        <v>0</v>
      </c>
      <c r="G39" s="12">
        <f t="shared" si="1"/>
        <v>0</v>
      </c>
    </row>
    <row r="40" spans="1:7" s="4" customFormat="1" ht="12.75">
      <c r="A40" s="48" t="str">
        <f>CONCATENATE(22," ",$B$6," ",$B$7)</f>
        <v>22 choisir! choisir!</v>
      </c>
      <c r="B40" s="51">
        <v>0</v>
      </c>
      <c r="C40" s="51">
        <v>0</v>
      </c>
      <c r="D40" s="51">
        <v>0</v>
      </c>
      <c r="E40" s="51">
        <v>0</v>
      </c>
      <c r="F40" s="51">
        <v>0</v>
      </c>
      <c r="G40" s="12">
        <f t="shared" si="1"/>
        <v>0</v>
      </c>
    </row>
    <row r="41" spans="1:7" s="4" customFormat="1" ht="12.75">
      <c r="A41" s="48" t="str">
        <f>CONCATENATE(23," ",$B$6," ",$B$7)</f>
        <v>23 choisir! choisir!</v>
      </c>
      <c r="B41" s="51">
        <v>0</v>
      </c>
      <c r="C41" s="51">
        <v>0</v>
      </c>
      <c r="D41" s="51">
        <v>0</v>
      </c>
      <c r="E41" s="51">
        <v>0</v>
      </c>
      <c r="F41" s="51">
        <v>0</v>
      </c>
      <c r="G41" s="12">
        <f t="shared" si="1"/>
        <v>0</v>
      </c>
    </row>
    <row r="42" spans="1:7" s="4" customFormat="1" ht="12.75">
      <c r="A42" s="48" t="str">
        <f>CONCATENATE(24," ",$B$6," ",$B$7)</f>
        <v>24 choisir! choisir!</v>
      </c>
      <c r="B42" s="51">
        <v>0</v>
      </c>
      <c r="C42" s="51">
        <v>0</v>
      </c>
      <c r="D42" s="51">
        <v>0</v>
      </c>
      <c r="E42" s="51">
        <v>0</v>
      </c>
      <c r="F42" s="51">
        <v>0</v>
      </c>
      <c r="G42" s="12">
        <f t="shared" si="1"/>
        <v>0</v>
      </c>
    </row>
    <row r="43" spans="1:7" s="4" customFormat="1" ht="12.75">
      <c r="A43" s="48" t="str">
        <f>CONCATENATE(25," ",$B$6," ",$B$7)</f>
        <v>25 choisir! choisir!</v>
      </c>
      <c r="B43" s="51">
        <v>0</v>
      </c>
      <c r="C43" s="51">
        <v>0</v>
      </c>
      <c r="D43" s="51">
        <v>0</v>
      </c>
      <c r="E43" s="51">
        <v>0</v>
      </c>
      <c r="F43" s="51">
        <v>0</v>
      </c>
      <c r="G43" s="12">
        <f t="shared" si="1"/>
        <v>0</v>
      </c>
    </row>
    <row r="44" spans="1:7" s="4" customFormat="1" ht="12.75">
      <c r="A44" s="48" t="str">
        <f>CONCATENATE(26," ",$B$6," ",$B$7)</f>
        <v>26 choisir! choisir!</v>
      </c>
      <c r="B44" s="51">
        <v>0</v>
      </c>
      <c r="C44" s="51">
        <v>0</v>
      </c>
      <c r="D44" s="51">
        <v>0</v>
      </c>
      <c r="E44" s="51">
        <v>0</v>
      </c>
      <c r="F44" s="51">
        <v>0</v>
      </c>
      <c r="G44" s="12">
        <f t="shared" si="1"/>
        <v>0</v>
      </c>
    </row>
    <row r="45" spans="1:7" s="4" customFormat="1" ht="12.75">
      <c r="A45" s="48" t="str">
        <f>CONCATENATE(27," ",$B$6," ",$B$7)</f>
        <v>27 choisir! choisir!</v>
      </c>
      <c r="B45" s="51">
        <v>0</v>
      </c>
      <c r="C45" s="51">
        <v>0</v>
      </c>
      <c r="D45" s="51">
        <v>0</v>
      </c>
      <c r="E45" s="51">
        <v>0</v>
      </c>
      <c r="F45" s="51">
        <v>0</v>
      </c>
      <c r="G45" s="12">
        <f t="shared" si="1"/>
        <v>0</v>
      </c>
    </row>
    <row r="46" spans="1:7" s="4" customFormat="1" ht="12.75">
      <c r="A46" s="48" t="str">
        <f>CONCATENATE(28," ",$B$6," ",$B$7)</f>
        <v>28 choisir! choisir!</v>
      </c>
      <c r="B46" s="51">
        <v>0</v>
      </c>
      <c r="C46" s="51">
        <v>0</v>
      </c>
      <c r="D46" s="51">
        <v>0</v>
      </c>
      <c r="E46" s="51">
        <v>0</v>
      </c>
      <c r="F46" s="51">
        <v>0</v>
      </c>
      <c r="G46" s="12">
        <f t="shared" si="1"/>
        <v>0</v>
      </c>
    </row>
    <row r="47" spans="1:7" s="4" customFormat="1" ht="12.75">
      <c r="A47" s="48" t="str">
        <f>CONCATENATE(29," ",$B$6," ",$B$7)</f>
        <v>29 choisir! choisir!</v>
      </c>
      <c r="B47" s="51">
        <v>0</v>
      </c>
      <c r="C47" s="51">
        <v>0</v>
      </c>
      <c r="D47" s="51">
        <v>0</v>
      </c>
      <c r="E47" s="51">
        <v>0</v>
      </c>
      <c r="F47" s="51">
        <v>0</v>
      </c>
      <c r="G47" s="12">
        <f t="shared" si="1"/>
        <v>0</v>
      </c>
    </row>
    <row r="48" spans="1:7" s="4" customFormat="1" ht="12.75">
      <c r="A48" s="48" t="str">
        <f>CONCATENATE(30," ",$B$6," ",$B$7)</f>
        <v>30 choisir! choisir!</v>
      </c>
      <c r="B48" s="51">
        <v>0</v>
      </c>
      <c r="C48" s="51">
        <v>0</v>
      </c>
      <c r="D48" s="51">
        <v>0</v>
      </c>
      <c r="E48" s="51">
        <v>0</v>
      </c>
      <c r="F48" s="51">
        <v>0</v>
      </c>
      <c r="G48" s="12">
        <f t="shared" si="1"/>
        <v>0</v>
      </c>
    </row>
    <row r="49" spans="1:7" s="4" customFormat="1" ht="12.75">
      <c r="A49" s="49" t="str">
        <f>CONCATENATE(31," ",$B$6," ",$B$7)</f>
        <v>31 choisir! choisir!</v>
      </c>
      <c r="B49" s="52">
        <v>0</v>
      </c>
      <c r="C49" s="52">
        <v>0</v>
      </c>
      <c r="D49" s="52">
        <v>0</v>
      </c>
      <c r="E49" s="52">
        <v>0</v>
      </c>
      <c r="F49" s="52">
        <v>0</v>
      </c>
      <c r="G49" s="13">
        <f t="shared" si="1"/>
        <v>0</v>
      </c>
    </row>
    <row r="50" s="4" customFormat="1" ht="12.75"/>
    <row r="51" spans="1:7" s="4" customFormat="1" ht="39" customHeight="1">
      <c r="A51" s="105" t="s">
        <v>30</v>
      </c>
      <c r="B51" s="106"/>
      <c r="C51" s="106"/>
      <c r="D51" s="106"/>
      <c r="E51" s="106"/>
      <c r="F51" s="106"/>
      <c r="G51" s="110"/>
    </row>
    <row r="52" s="4" customFormat="1" ht="12.75"/>
    <row r="53" spans="1:7" s="4" customFormat="1" ht="51" customHeight="1">
      <c r="A53" s="97" t="s">
        <v>32</v>
      </c>
      <c r="B53" s="98"/>
      <c r="E53" s="97" t="s">
        <v>33</v>
      </c>
      <c r="F53" s="109"/>
      <c r="G53" s="98"/>
    </row>
    <row r="54" spans="1:7" ht="12.75">
      <c r="A54" s="4"/>
      <c r="B54" s="4"/>
      <c r="C54" s="2"/>
      <c r="E54" s="4"/>
      <c r="F54" s="4"/>
      <c r="G54" s="4"/>
    </row>
    <row r="55" spans="1:7" ht="12.75">
      <c r="A55" s="4"/>
      <c r="B55" s="4"/>
      <c r="C55" s="2"/>
      <c r="E55" s="4"/>
      <c r="F55" s="4"/>
      <c r="G55" s="4"/>
    </row>
    <row r="56" spans="1:7" ht="12.75">
      <c r="A56" s="4"/>
      <c r="B56" s="4"/>
      <c r="C56" s="2"/>
      <c r="E56" s="4"/>
      <c r="F56" s="4"/>
      <c r="G56" s="4"/>
    </row>
    <row r="57" spans="5:7" ht="12.75">
      <c r="E57" s="5"/>
      <c r="F57" s="5"/>
      <c r="G57" s="5"/>
    </row>
  </sheetData>
  <sheetProtection password="C66B" sheet="1" objects="1" scenarios="1"/>
  <mergeCells count="4">
    <mergeCell ref="E53:G53"/>
    <mergeCell ref="A53:B53"/>
    <mergeCell ref="A1:G1"/>
    <mergeCell ref="A51:G51"/>
  </mergeCells>
  <conditionalFormatting sqref="B19:F49">
    <cfRule type="cellIs" priority="1" dxfId="1" operator="greaterThan" stopIfTrue="1">
      <formula>0.499305555555556</formula>
    </cfRule>
  </conditionalFormatting>
  <conditionalFormatting sqref="B8">
    <cfRule type="cellIs" priority="2" dxfId="0" operator="equal" stopIfTrue="1">
      <formula>"kies!!!"</formula>
    </cfRule>
  </conditionalFormatting>
  <conditionalFormatting sqref="B6:B7">
    <cfRule type="cellIs" priority="3" dxfId="0" operator="equal" stopIfTrue="1">
      <formula>"choisir!"</formula>
    </cfRule>
  </conditionalFormatting>
  <dataValidations count="2">
    <dataValidation type="list" allowBlank="1" showInputMessage="1" showErrorMessage="1" sqref="B6">
      <formula1>$Z$1:$Z$13</formula1>
    </dataValidation>
    <dataValidation type="list" allowBlank="1" showInputMessage="1" showErrorMessage="1" sqref="B7:B8">
      <formula1>$AA$1:$AA$13</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A57"/>
  <sheetViews>
    <sheetView zoomScalePageLayoutView="0" workbookViewId="0" topLeftCell="A1">
      <selection activeCell="B6" sqref="B6:B7"/>
    </sheetView>
  </sheetViews>
  <sheetFormatPr defaultColWidth="10.7109375" defaultRowHeight="12.75"/>
  <cols>
    <col min="1" max="1" width="20.7109375" style="1" customWidth="1"/>
    <col min="2" max="25" width="10.7109375" style="1" customWidth="1"/>
    <col min="26" max="27" width="10.7109375" style="1" hidden="1" customWidth="1"/>
    <col min="28" max="16384" width="10.7109375" style="1" customWidth="1"/>
  </cols>
  <sheetData>
    <row r="1" spans="1:27" s="4" customFormat="1" ht="30" customHeight="1">
      <c r="A1" s="99" t="s">
        <v>23</v>
      </c>
      <c r="B1" s="100"/>
      <c r="C1" s="100"/>
      <c r="D1" s="100"/>
      <c r="E1" s="100"/>
      <c r="F1" s="100"/>
      <c r="G1" s="104"/>
      <c r="H1" s="3"/>
      <c r="I1" s="3"/>
      <c r="Z1" s="4" t="s">
        <v>36</v>
      </c>
      <c r="AA1" s="4" t="s">
        <v>36</v>
      </c>
    </row>
    <row r="2" spans="26:27" s="4" customFormat="1" ht="12.75">
      <c r="Z2" s="4" t="s">
        <v>37</v>
      </c>
      <c r="AA2" s="4">
        <v>2012</v>
      </c>
    </row>
    <row r="3" spans="1:27" s="4" customFormat="1" ht="12.75">
      <c r="A3" s="17" t="s">
        <v>14</v>
      </c>
      <c r="B3" s="32" t="str">
        <f>Mois01!B3</f>
        <v>à remplir</v>
      </c>
      <c r="Z3" s="4" t="s">
        <v>38</v>
      </c>
      <c r="AA3" s="4">
        <v>2013</v>
      </c>
    </row>
    <row r="4" spans="1:27" s="4" customFormat="1" ht="12.75">
      <c r="A4" s="17" t="s">
        <v>15</v>
      </c>
      <c r="B4" s="32" t="str">
        <f>Mois01!B4</f>
        <v>à remplir</v>
      </c>
      <c r="Z4" s="4" t="s">
        <v>39</v>
      </c>
      <c r="AA4" s="4">
        <v>2014</v>
      </c>
    </row>
    <row r="5" spans="26:27" s="4" customFormat="1" ht="12.75">
      <c r="Z5" s="4" t="s">
        <v>40</v>
      </c>
      <c r="AA5" s="4">
        <v>2015</v>
      </c>
    </row>
    <row r="6" spans="1:27" s="4" customFormat="1" ht="12.75">
      <c r="A6" s="17" t="s">
        <v>34</v>
      </c>
      <c r="B6" s="8" t="s">
        <v>36</v>
      </c>
      <c r="C6" s="7"/>
      <c r="Z6" s="4" t="s">
        <v>41</v>
      </c>
      <c r="AA6" s="4">
        <v>2016</v>
      </c>
    </row>
    <row r="7" spans="1:27" s="4" customFormat="1" ht="12.75">
      <c r="A7" s="17" t="s">
        <v>35</v>
      </c>
      <c r="B7" s="68" t="s">
        <v>36</v>
      </c>
      <c r="F7" s="9"/>
      <c r="G7" s="6"/>
      <c r="H7" s="9"/>
      <c r="Z7" s="4" t="s">
        <v>42</v>
      </c>
      <c r="AA7" s="4">
        <v>2017</v>
      </c>
    </row>
    <row r="8" spans="1:27" s="4" customFormat="1" ht="12.75">
      <c r="A8" s="17"/>
      <c r="B8" s="8"/>
      <c r="F8" s="9"/>
      <c r="G8" s="6" t="s">
        <v>21</v>
      </c>
      <c r="H8" s="9"/>
      <c r="Z8" s="4" t="s">
        <v>43</v>
      </c>
      <c r="AA8" s="4">
        <v>2018</v>
      </c>
    </row>
    <row r="9" spans="1:27" s="4" customFormat="1" ht="12.75">
      <c r="A9" s="17" t="s">
        <v>16</v>
      </c>
      <c r="B9" s="32" t="str">
        <f>Mois01!B9</f>
        <v>à remplir</v>
      </c>
      <c r="Z9" s="4" t="s">
        <v>44</v>
      </c>
      <c r="AA9" s="4">
        <v>2019</v>
      </c>
    </row>
    <row r="10" spans="1:27" s="4" customFormat="1" ht="12.75">
      <c r="A10" s="17" t="s">
        <v>17</v>
      </c>
      <c r="B10" s="32" t="str">
        <f>Mois01!B10</f>
        <v>à remplir</v>
      </c>
      <c r="Z10" s="4" t="s">
        <v>45</v>
      </c>
      <c r="AA10" s="4">
        <v>2020</v>
      </c>
    </row>
    <row r="11" spans="1:27" s="4" customFormat="1" ht="12.75">
      <c r="A11" s="17" t="s">
        <v>18</v>
      </c>
      <c r="B11" s="32" t="str">
        <f>Mois01!B11</f>
        <v>à remplir</v>
      </c>
      <c r="Z11" s="4" t="s">
        <v>46</v>
      </c>
      <c r="AA11" s="4">
        <v>2021</v>
      </c>
    </row>
    <row r="12" spans="1:27" s="4" customFormat="1" ht="12.75">
      <c r="A12" s="17" t="s">
        <v>19</v>
      </c>
      <c r="B12" s="32" t="str">
        <f>Mois01!B12</f>
        <v>à remplir</v>
      </c>
      <c r="Z12" s="4" t="s">
        <v>47</v>
      </c>
      <c r="AA12" s="4">
        <v>2022</v>
      </c>
    </row>
    <row r="13" spans="1:27" s="4" customFormat="1" ht="12.75">
      <c r="A13" s="17" t="s">
        <v>20</v>
      </c>
      <c r="B13" s="32" t="str">
        <f>Mois01!B13</f>
        <v>à remplir</v>
      </c>
      <c r="Z13" s="4" t="s">
        <v>48</v>
      </c>
      <c r="AA13" s="4">
        <v>2023</v>
      </c>
    </row>
    <row r="14" spans="1:2" s="4" customFormat="1" ht="12.75">
      <c r="A14" s="17" t="s">
        <v>22</v>
      </c>
      <c r="B14" s="32" t="str">
        <f>Mois01!B14</f>
        <v>à remplir</v>
      </c>
    </row>
    <row r="15" s="4" customFormat="1" ht="12.75"/>
    <row r="16" spans="1:3" s="4" customFormat="1" ht="12.75">
      <c r="A16" s="14" t="str">
        <f>Mois01!A16</f>
        <v>% nombre d'heures</v>
      </c>
      <c r="B16" s="15">
        <f>IF(ISERROR(B17/($B$17+$C$17)),0,(B17/($B$17+$C$17)))</f>
        <v>0</v>
      </c>
      <c r="C16" s="15">
        <f>IF(ISERROR(C17/($B$17+$C$17)),0,(C17/($B$17+$C$17)))</f>
        <v>0</v>
      </c>
    </row>
    <row r="17" spans="1:7" s="4" customFormat="1" ht="12.75">
      <c r="A17" s="14" t="str">
        <f>Mois01!A17</f>
        <v>Totaux heures</v>
      </c>
      <c r="B17" s="16">
        <f aca="true" t="shared" si="0" ref="B17:G17">SUM(B19:B49)</f>
        <v>0</v>
      </c>
      <c r="C17" s="16">
        <f t="shared" si="0"/>
        <v>0</v>
      </c>
      <c r="D17" s="16">
        <f t="shared" si="0"/>
        <v>0</v>
      </c>
      <c r="E17" s="16">
        <f t="shared" si="0"/>
        <v>0</v>
      </c>
      <c r="F17" s="16">
        <f t="shared" si="0"/>
        <v>0</v>
      </c>
      <c r="G17" s="16">
        <f t="shared" si="0"/>
        <v>0</v>
      </c>
    </row>
    <row r="18" spans="1:7" s="4" customFormat="1" ht="25.5">
      <c r="A18" s="10" t="s">
        <v>50</v>
      </c>
      <c r="B18" s="20" t="s">
        <v>26</v>
      </c>
      <c r="C18" s="20" t="s">
        <v>27</v>
      </c>
      <c r="D18" s="20" t="s">
        <v>28</v>
      </c>
      <c r="E18" s="20" t="s">
        <v>51</v>
      </c>
      <c r="F18" s="20" t="s">
        <v>29</v>
      </c>
      <c r="G18" s="10" t="s">
        <v>52</v>
      </c>
    </row>
    <row r="19" spans="1:7" s="4" customFormat="1" ht="12.75">
      <c r="A19" s="46" t="str">
        <f>CONCATENATE(1," ",$B$6," ",$B$7)</f>
        <v>1 choisir! choisir!</v>
      </c>
      <c r="B19" s="50">
        <v>0</v>
      </c>
      <c r="C19" s="50">
        <v>0</v>
      </c>
      <c r="D19" s="50">
        <v>0</v>
      </c>
      <c r="E19" s="50">
        <v>0</v>
      </c>
      <c r="F19" s="50">
        <v>0</v>
      </c>
      <c r="G19" s="11">
        <f aca="true" t="shared" si="1" ref="G19:G49">SUM(B19:F19)</f>
        <v>0</v>
      </c>
    </row>
    <row r="20" spans="1:7" s="4" customFormat="1" ht="12.75">
      <c r="A20" s="47" t="str">
        <f>CONCATENATE(2," ",$B$6," ",$B$7)</f>
        <v>2 choisir! choisir!</v>
      </c>
      <c r="B20" s="51">
        <v>0</v>
      </c>
      <c r="C20" s="51">
        <v>0</v>
      </c>
      <c r="D20" s="51">
        <v>0</v>
      </c>
      <c r="E20" s="51">
        <v>0</v>
      </c>
      <c r="F20" s="51">
        <v>0</v>
      </c>
      <c r="G20" s="12">
        <f t="shared" si="1"/>
        <v>0</v>
      </c>
    </row>
    <row r="21" spans="1:7" s="4" customFormat="1" ht="12.75">
      <c r="A21" s="47" t="str">
        <f>CONCATENATE(3," ",$B$6," ",$B$7)</f>
        <v>3 choisir! choisir!</v>
      </c>
      <c r="B21" s="51">
        <v>0</v>
      </c>
      <c r="C21" s="51">
        <v>0</v>
      </c>
      <c r="D21" s="51">
        <v>0</v>
      </c>
      <c r="E21" s="51">
        <v>0</v>
      </c>
      <c r="F21" s="51">
        <v>0</v>
      </c>
      <c r="G21" s="12">
        <f t="shared" si="1"/>
        <v>0</v>
      </c>
    </row>
    <row r="22" spans="1:7" s="4" customFormat="1" ht="12.75">
      <c r="A22" s="47" t="str">
        <f>CONCATENATE(4," ",$B$6," ",$B$7)</f>
        <v>4 choisir! choisir!</v>
      </c>
      <c r="B22" s="51">
        <v>0</v>
      </c>
      <c r="C22" s="51">
        <v>0</v>
      </c>
      <c r="D22" s="51">
        <v>0</v>
      </c>
      <c r="E22" s="51">
        <v>0</v>
      </c>
      <c r="F22" s="51">
        <v>0</v>
      </c>
      <c r="G22" s="12">
        <f t="shared" si="1"/>
        <v>0</v>
      </c>
    </row>
    <row r="23" spans="1:7" s="4" customFormat="1" ht="12.75">
      <c r="A23" s="47" t="str">
        <f>CONCATENATE(5," ",$B$6," ",$B$7)</f>
        <v>5 choisir! choisir!</v>
      </c>
      <c r="B23" s="51">
        <v>0</v>
      </c>
      <c r="C23" s="51">
        <v>0</v>
      </c>
      <c r="D23" s="51">
        <v>0</v>
      </c>
      <c r="E23" s="51">
        <v>0</v>
      </c>
      <c r="F23" s="51">
        <v>0</v>
      </c>
      <c r="G23" s="12">
        <f t="shared" si="1"/>
        <v>0</v>
      </c>
    </row>
    <row r="24" spans="1:7" s="4" customFormat="1" ht="12.75">
      <c r="A24" s="47" t="str">
        <f>CONCATENATE(6," ",$B$6," ",$B$7)</f>
        <v>6 choisir! choisir!</v>
      </c>
      <c r="B24" s="51">
        <v>0</v>
      </c>
      <c r="C24" s="51">
        <v>0</v>
      </c>
      <c r="D24" s="51">
        <v>0</v>
      </c>
      <c r="E24" s="51">
        <v>0</v>
      </c>
      <c r="F24" s="51">
        <v>0</v>
      </c>
      <c r="G24" s="12">
        <f t="shared" si="1"/>
        <v>0</v>
      </c>
    </row>
    <row r="25" spans="1:7" s="4" customFormat="1" ht="12.75">
      <c r="A25" s="47" t="str">
        <f>CONCATENATE(7," ",$B$6," ",$B$7)</f>
        <v>7 choisir! choisir!</v>
      </c>
      <c r="B25" s="51">
        <v>0</v>
      </c>
      <c r="C25" s="51">
        <v>0</v>
      </c>
      <c r="D25" s="51">
        <v>0</v>
      </c>
      <c r="E25" s="51">
        <v>0</v>
      </c>
      <c r="F25" s="51">
        <v>0</v>
      </c>
      <c r="G25" s="12">
        <f t="shared" si="1"/>
        <v>0</v>
      </c>
    </row>
    <row r="26" spans="1:7" s="4" customFormat="1" ht="12.75">
      <c r="A26" s="47" t="str">
        <f>CONCATENATE(8," ",$B$6," ",$B$7)</f>
        <v>8 choisir! choisir!</v>
      </c>
      <c r="B26" s="51">
        <v>0</v>
      </c>
      <c r="C26" s="51">
        <v>0</v>
      </c>
      <c r="D26" s="51">
        <v>0</v>
      </c>
      <c r="E26" s="51">
        <v>0</v>
      </c>
      <c r="F26" s="51">
        <v>0</v>
      </c>
      <c r="G26" s="12">
        <f t="shared" si="1"/>
        <v>0</v>
      </c>
    </row>
    <row r="27" spans="1:7" s="4" customFormat="1" ht="12.75">
      <c r="A27" s="47" t="str">
        <f>CONCATENATE(9," ",$B$6," ",$B$7)</f>
        <v>9 choisir! choisir!</v>
      </c>
      <c r="B27" s="51">
        <v>0</v>
      </c>
      <c r="C27" s="51">
        <v>0</v>
      </c>
      <c r="D27" s="51">
        <v>0</v>
      </c>
      <c r="E27" s="51">
        <v>0</v>
      </c>
      <c r="F27" s="51">
        <v>0</v>
      </c>
      <c r="G27" s="12">
        <f t="shared" si="1"/>
        <v>0</v>
      </c>
    </row>
    <row r="28" spans="1:7" s="4" customFormat="1" ht="12.75">
      <c r="A28" s="48" t="str">
        <f>CONCATENATE(10," ",$B$6," ",$B$7)</f>
        <v>10 choisir! choisir!</v>
      </c>
      <c r="B28" s="51">
        <v>0</v>
      </c>
      <c r="C28" s="51">
        <v>0</v>
      </c>
      <c r="D28" s="51">
        <v>0</v>
      </c>
      <c r="E28" s="51">
        <v>0</v>
      </c>
      <c r="F28" s="51">
        <v>0</v>
      </c>
      <c r="G28" s="12">
        <f t="shared" si="1"/>
        <v>0</v>
      </c>
    </row>
    <row r="29" spans="1:7" s="4" customFormat="1" ht="12.75">
      <c r="A29" s="48" t="str">
        <f>CONCATENATE(11," ",$B$6," ",$B$7)</f>
        <v>11 choisir! choisir!</v>
      </c>
      <c r="B29" s="51">
        <v>0</v>
      </c>
      <c r="C29" s="51">
        <v>0</v>
      </c>
      <c r="D29" s="51">
        <v>0</v>
      </c>
      <c r="E29" s="51">
        <v>0</v>
      </c>
      <c r="F29" s="51">
        <v>0</v>
      </c>
      <c r="G29" s="12">
        <f t="shared" si="1"/>
        <v>0</v>
      </c>
    </row>
    <row r="30" spans="1:7" s="4" customFormat="1" ht="12.75">
      <c r="A30" s="48" t="str">
        <f>CONCATENATE(12," ",$B$6," ",$B$7)</f>
        <v>12 choisir! choisir!</v>
      </c>
      <c r="B30" s="51">
        <v>0</v>
      </c>
      <c r="C30" s="51">
        <v>0</v>
      </c>
      <c r="D30" s="51">
        <v>0</v>
      </c>
      <c r="E30" s="51">
        <v>0</v>
      </c>
      <c r="F30" s="51">
        <v>0</v>
      </c>
      <c r="G30" s="12">
        <f t="shared" si="1"/>
        <v>0</v>
      </c>
    </row>
    <row r="31" spans="1:7" s="4" customFormat="1" ht="12.75">
      <c r="A31" s="48" t="str">
        <f>CONCATENATE(13," ",$B$6," ",$B$7)</f>
        <v>13 choisir! choisir!</v>
      </c>
      <c r="B31" s="51">
        <v>0</v>
      </c>
      <c r="C31" s="51">
        <v>0</v>
      </c>
      <c r="D31" s="51">
        <v>0</v>
      </c>
      <c r="E31" s="51">
        <v>0</v>
      </c>
      <c r="F31" s="51">
        <v>0</v>
      </c>
      <c r="G31" s="12">
        <f t="shared" si="1"/>
        <v>0</v>
      </c>
    </row>
    <row r="32" spans="1:7" s="4" customFormat="1" ht="12.75">
      <c r="A32" s="48" t="str">
        <f>CONCATENATE(14," ",$B$6," ",$B$7)</f>
        <v>14 choisir! choisir!</v>
      </c>
      <c r="B32" s="51">
        <v>0</v>
      </c>
      <c r="C32" s="51">
        <v>0</v>
      </c>
      <c r="D32" s="51">
        <v>0</v>
      </c>
      <c r="E32" s="51">
        <v>0</v>
      </c>
      <c r="F32" s="51">
        <v>0</v>
      </c>
      <c r="G32" s="12">
        <f t="shared" si="1"/>
        <v>0</v>
      </c>
    </row>
    <row r="33" spans="1:7" s="4" customFormat="1" ht="12.75">
      <c r="A33" s="48" t="str">
        <f>CONCATENATE(15," ",$B$6," ",$B$7)</f>
        <v>15 choisir! choisir!</v>
      </c>
      <c r="B33" s="51">
        <v>0</v>
      </c>
      <c r="C33" s="51">
        <v>0</v>
      </c>
      <c r="D33" s="51">
        <v>0</v>
      </c>
      <c r="E33" s="51">
        <v>0</v>
      </c>
      <c r="F33" s="51">
        <v>0</v>
      </c>
      <c r="G33" s="12">
        <f t="shared" si="1"/>
        <v>0</v>
      </c>
    </row>
    <row r="34" spans="1:7" s="4" customFormat="1" ht="12.75">
      <c r="A34" s="48" t="str">
        <f>CONCATENATE(16," ",$B$6," ",$B$7)</f>
        <v>16 choisir! choisir!</v>
      </c>
      <c r="B34" s="51">
        <v>0</v>
      </c>
      <c r="C34" s="51">
        <v>0</v>
      </c>
      <c r="D34" s="51">
        <v>0</v>
      </c>
      <c r="E34" s="51">
        <v>0</v>
      </c>
      <c r="F34" s="51">
        <v>0</v>
      </c>
      <c r="G34" s="12">
        <f t="shared" si="1"/>
        <v>0</v>
      </c>
    </row>
    <row r="35" spans="1:7" s="4" customFormat="1" ht="12.75">
      <c r="A35" s="48" t="str">
        <f>CONCATENATE(17," ",$B$6," ",$B$7)</f>
        <v>17 choisir! choisir!</v>
      </c>
      <c r="B35" s="51">
        <v>0</v>
      </c>
      <c r="C35" s="51">
        <v>0</v>
      </c>
      <c r="D35" s="51">
        <v>0</v>
      </c>
      <c r="E35" s="51">
        <v>0</v>
      </c>
      <c r="F35" s="51">
        <v>0</v>
      </c>
      <c r="G35" s="12">
        <f t="shared" si="1"/>
        <v>0</v>
      </c>
    </row>
    <row r="36" spans="1:7" s="4" customFormat="1" ht="12.75">
      <c r="A36" s="48" t="str">
        <f>CONCATENATE(18," ",$B$6," ",$B$7)</f>
        <v>18 choisir! choisir!</v>
      </c>
      <c r="B36" s="51">
        <v>0</v>
      </c>
      <c r="C36" s="51">
        <v>0</v>
      </c>
      <c r="D36" s="51">
        <v>0</v>
      </c>
      <c r="E36" s="51">
        <v>0</v>
      </c>
      <c r="F36" s="51">
        <v>0</v>
      </c>
      <c r="G36" s="12">
        <f t="shared" si="1"/>
        <v>0</v>
      </c>
    </row>
    <row r="37" spans="1:7" s="4" customFormat="1" ht="12.75">
      <c r="A37" s="48" t="str">
        <f>CONCATENATE(19," ",$B$6," ",$B$7)</f>
        <v>19 choisir! choisir!</v>
      </c>
      <c r="B37" s="51">
        <v>0</v>
      </c>
      <c r="C37" s="51">
        <v>0</v>
      </c>
      <c r="D37" s="51">
        <v>0</v>
      </c>
      <c r="E37" s="51">
        <v>0</v>
      </c>
      <c r="F37" s="51">
        <v>0</v>
      </c>
      <c r="G37" s="12">
        <f t="shared" si="1"/>
        <v>0</v>
      </c>
    </row>
    <row r="38" spans="1:7" s="4" customFormat="1" ht="12.75">
      <c r="A38" s="48" t="str">
        <f>CONCATENATE(20," ",$B$6," ",$B$7)</f>
        <v>20 choisir! choisir!</v>
      </c>
      <c r="B38" s="51">
        <v>0</v>
      </c>
      <c r="C38" s="51">
        <v>0</v>
      </c>
      <c r="D38" s="51">
        <v>0</v>
      </c>
      <c r="E38" s="51">
        <v>0</v>
      </c>
      <c r="F38" s="51">
        <v>0</v>
      </c>
      <c r="G38" s="12">
        <f t="shared" si="1"/>
        <v>0</v>
      </c>
    </row>
    <row r="39" spans="1:7" s="4" customFormat="1" ht="12.75">
      <c r="A39" s="48" t="str">
        <f>CONCATENATE(21," ",$B$6," ",$B$7)</f>
        <v>21 choisir! choisir!</v>
      </c>
      <c r="B39" s="51">
        <v>0</v>
      </c>
      <c r="C39" s="51">
        <v>0</v>
      </c>
      <c r="D39" s="51">
        <v>0</v>
      </c>
      <c r="E39" s="51">
        <v>0</v>
      </c>
      <c r="F39" s="51">
        <v>0</v>
      </c>
      <c r="G39" s="12">
        <f t="shared" si="1"/>
        <v>0</v>
      </c>
    </row>
    <row r="40" spans="1:7" s="4" customFormat="1" ht="12.75">
      <c r="A40" s="48" t="str">
        <f>CONCATENATE(22," ",$B$6," ",$B$7)</f>
        <v>22 choisir! choisir!</v>
      </c>
      <c r="B40" s="51">
        <v>0</v>
      </c>
      <c r="C40" s="51">
        <v>0</v>
      </c>
      <c r="D40" s="51">
        <v>0</v>
      </c>
      <c r="E40" s="51">
        <v>0</v>
      </c>
      <c r="F40" s="51">
        <v>0</v>
      </c>
      <c r="G40" s="12">
        <f t="shared" si="1"/>
        <v>0</v>
      </c>
    </row>
    <row r="41" spans="1:7" s="4" customFormat="1" ht="12.75">
      <c r="A41" s="48" t="str">
        <f>CONCATENATE(23," ",$B$6," ",$B$7)</f>
        <v>23 choisir! choisir!</v>
      </c>
      <c r="B41" s="51">
        <v>0</v>
      </c>
      <c r="C41" s="51">
        <v>0</v>
      </c>
      <c r="D41" s="51">
        <v>0</v>
      </c>
      <c r="E41" s="51">
        <v>0</v>
      </c>
      <c r="F41" s="51">
        <v>0</v>
      </c>
      <c r="G41" s="12">
        <f t="shared" si="1"/>
        <v>0</v>
      </c>
    </row>
    <row r="42" spans="1:7" s="4" customFormat="1" ht="12.75">
      <c r="A42" s="48" t="str">
        <f>CONCATENATE(24," ",$B$6," ",$B$7)</f>
        <v>24 choisir! choisir!</v>
      </c>
      <c r="B42" s="51">
        <v>0</v>
      </c>
      <c r="C42" s="51">
        <v>0</v>
      </c>
      <c r="D42" s="51">
        <v>0</v>
      </c>
      <c r="E42" s="51">
        <v>0</v>
      </c>
      <c r="F42" s="51">
        <v>0</v>
      </c>
      <c r="G42" s="12">
        <f t="shared" si="1"/>
        <v>0</v>
      </c>
    </row>
    <row r="43" spans="1:7" s="4" customFormat="1" ht="12.75">
      <c r="A43" s="48" t="str">
        <f>CONCATENATE(25," ",$B$6," ",$B$7)</f>
        <v>25 choisir! choisir!</v>
      </c>
      <c r="B43" s="51">
        <v>0</v>
      </c>
      <c r="C43" s="51">
        <v>0</v>
      </c>
      <c r="D43" s="51">
        <v>0</v>
      </c>
      <c r="E43" s="51">
        <v>0</v>
      </c>
      <c r="F43" s="51">
        <v>0</v>
      </c>
      <c r="G43" s="12">
        <f t="shared" si="1"/>
        <v>0</v>
      </c>
    </row>
    <row r="44" spans="1:7" s="4" customFormat="1" ht="12.75">
      <c r="A44" s="48" t="str">
        <f>CONCATENATE(26," ",$B$6," ",$B$7)</f>
        <v>26 choisir! choisir!</v>
      </c>
      <c r="B44" s="51">
        <v>0</v>
      </c>
      <c r="C44" s="51">
        <v>0</v>
      </c>
      <c r="D44" s="51">
        <v>0</v>
      </c>
      <c r="E44" s="51">
        <v>0</v>
      </c>
      <c r="F44" s="51">
        <v>0</v>
      </c>
      <c r="G44" s="12">
        <f t="shared" si="1"/>
        <v>0</v>
      </c>
    </row>
    <row r="45" spans="1:7" s="4" customFormat="1" ht="12.75">
      <c r="A45" s="48" t="str">
        <f>CONCATENATE(27," ",$B$6," ",$B$7)</f>
        <v>27 choisir! choisir!</v>
      </c>
      <c r="B45" s="51">
        <v>0</v>
      </c>
      <c r="C45" s="51">
        <v>0</v>
      </c>
      <c r="D45" s="51">
        <v>0</v>
      </c>
      <c r="E45" s="51">
        <v>0</v>
      </c>
      <c r="F45" s="51">
        <v>0</v>
      </c>
      <c r="G45" s="12">
        <f t="shared" si="1"/>
        <v>0</v>
      </c>
    </row>
    <row r="46" spans="1:7" s="4" customFormat="1" ht="12.75">
      <c r="A46" s="48" t="str">
        <f>CONCATENATE(28," ",$B$6," ",$B$7)</f>
        <v>28 choisir! choisir!</v>
      </c>
      <c r="B46" s="51">
        <v>0</v>
      </c>
      <c r="C46" s="51">
        <v>0</v>
      </c>
      <c r="D46" s="51">
        <v>0</v>
      </c>
      <c r="E46" s="51">
        <v>0</v>
      </c>
      <c r="F46" s="51">
        <v>0</v>
      </c>
      <c r="G46" s="12">
        <f t="shared" si="1"/>
        <v>0</v>
      </c>
    </row>
    <row r="47" spans="1:7" s="4" customFormat="1" ht="12.75">
      <c r="A47" s="48" t="str">
        <f>CONCATENATE(29," ",$B$6," ",$B$7)</f>
        <v>29 choisir! choisir!</v>
      </c>
      <c r="B47" s="51">
        <v>0</v>
      </c>
      <c r="C47" s="51">
        <v>0</v>
      </c>
      <c r="D47" s="51">
        <v>0</v>
      </c>
      <c r="E47" s="51">
        <v>0</v>
      </c>
      <c r="F47" s="51">
        <v>0</v>
      </c>
      <c r="G47" s="12">
        <f t="shared" si="1"/>
        <v>0</v>
      </c>
    </row>
    <row r="48" spans="1:7" s="4" customFormat="1" ht="12.75">
      <c r="A48" s="48" t="str">
        <f>CONCATENATE(30," ",$B$6," ",$B$7)</f>
        <v>30 choisir! choisir!</v>
      </c>
      <c r="B48" s="51">
        <v>0</v>
      </c>
      <c r="C48" s="51">
        <v>0</v>
      </c>
      <c r="D48" s="51">
        <v>0</v>
      </c>
      <c r="E48" s="51">
        <v>0</v>
      </c>
      <c r="F48" s="51">
        <v>0</v>
      </c>
      <c r="G48" s="12">
        <f t="shared" si="1"/>
        <v>0</v>
      </c>
    </row>
    <row r="49" spans="1:7" s="4" customFormat="1" ht="12.75">
      <c r="A49" s="49" t="str">
        <f>CONCATENATE(31," ",$B$6," ",$B$7)</f>
        <v>31 choisir! choisir!</v>
      </c>
      <c r="B49" s="52">
        <v>0</v>
      </c>
      <c r="C49" s="52">
        <v>0</v>
      </c>
      <c r="D49" s="52">
        <v>0</v>
      </c>
      <c r="E49" s="52">
        <v>0</v>
      </c>
      <c r="F49" s="52">
        <v>0</v>
      </c>
      <c r="G49" s="13">
        <f t="shared" si="1"/>
        <v>0</v>
      </c>
    </row>
    <row r="50" s="4" customFormat="1" ht="12.75"/>
    <row r="51" spans="1:7" s="4" customFormat="1" ht="39" customHeight="1">
      <c r="A51" s="105" t="s">
        <v>30</v>
      </c>
      <c r="B51" s="106"/>
      <c r="C51" s="106"/>
      <c r="D51" s="106"/>
      <c r="E51" s="106"/>
      <c r="F51" s="106"/>
      <c r="G51" s="110"/>
    </row>
    <row r="52" s="4" customFormat="1" ht="12.75"/>
    <row r="53" spans="1:7" s="4" customFormat="1" ht="51" customHeight="1">
      <c r="A53" s="97" t="s">
        <v>32</v>
      </c>
      <c r="B53" s="98"/>
      <c r="E53" s="97" t="s">
        <v>33</v>
      </c>
      <c r="F53" s="109"/>
      <c r="G53" s="98"/>
    </row>
    <row r="54" spans="1:7" ht="12.75">
      <c r="A54" s="4"/>
      <c r="B54" s="4"/>
      <c r="C54" s="2"/>
      <c r="E54" s="4"/>
      <c r="F54" s="4"/>
      <c r="G54" s="4"/>
    </row>
    <row r="55" spans="1:7" ht="12.75">
      <c r="A55" s="4"/>
      <c r="B55" s="4"/>
      <c r="C55" s="2"/>
      <c r="E55" s="4"/>
      <c r="F55" s="4"/>
      <c r="G55" s="4"/>
    </row>
    <row r="56" spans="1:7" ht="12.75">
      <c r="A56" s="4"/>
      <c r="B56" s="4"/>
      <c r="C56" s="2"/>
      <c r="E56" s="4"/>
      <c r="F56" s="4"/>
      <c r="G56" s="4"/>
    </row>
    <row r="57" spans="5:7" ht="12.75">
      <c r="E57" s="5"/>
      <c r="F57" s="5"/>
      <c r="G57" s="5"/>
    </row>
  </sheetData>
  <sheetProtection password="C66B" sheet="1" objects="1" scenarios="1"/>
  <mergeCells count="4">
    <mergeCell ref="E53:G53"/>
    <mergeCell ref="A53:B53"/>
    <mergeCell ref="A1:G1"/>
    <mergeCell ref="A51:G51"/>
  </mergeCells>
  <conditionalFormatting sqref="B19:F49">
    <cfRule type="cellIs" priority="1" dxfId="1" operator="greaterThan" stopIfTrue="1">
      <formula>0.499305555555556</formula>
    </cfRule>
  </conditionalFormatting>
  <conditionalFormatting sqref="B8">
    <cfRule type="cellIs" priority="2" dxfId="0" operator="equal" stopIfTrue="1">
      <formula>"kies!!!"</formula>
    </cfRule>
  </conditionalFormatting>
  <conditionalFormatting sqref="B6:B7">
    <cfRule type="cellIs" priority="3" dxfId="0" operator="equal" stopIfTrue="1">
      <formula>"choisir!"</formula>
    </cfRule>
  </conditionalFormatting>
  <dataValidations count="2">
    <dataValidation type="list" allowBlank="1" showInputMessage="1" showErrorMessage="1" sqref="B6">
      <formula1>$Z$1:$Z$13</formula1>
    </dataValidation>
    <dataValidation type="list" allowBlank="1" showInputMessage="1" showErrorMessage="1" sqref="B7:B8">
      <formula1>$AA$1:$AA$13</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A57"/>
  <sheetViews>
    <sheetView zoomScalePageLayoutView="0" workbookViewId="0" topLeftCell="A1">
      <selection activeCell="E12" sqref="E12"/>
    </sheetView>
  </sheetViews>
  <sheetFormatPr defaultColWidth="10.7109375" defaultRowHeight="12.75"/>
  <cols>
    <col min="1" max="1" width="20.7109375" style="1" customWidth="1"/>
    <col min="2" max="25" width="10.7109375" style="1" customWidth="1"/>
    <col min="26" max="27" width="10.7109375" style="1" hidden="1" customWidth="1"/>
    <col min="28" max="16384" width="10.7109375" style="1" customWidth="1"/>
  </cols>
  <sheetData>
    <row r="1" spans="1:27" s="4" customFormat="1" ht="30" customHeight="1">
      <c r="A1" s="99" t="s">
        <v>23</v>
      </c>
      <c r="B1" s="100"/>
      <c r="C1" s="100"/>
      <c r="D1" s="100"/>
      <c r="E1" s="100"/>
      <c r="F1" s="100"/>
      <c r="G1" s="104"/>
      <c r="H1" s="3"/>
      <c r="I1" s="3"/>
      <c r="Z1" s="4" t="s">
        <v>36</v>
      </c>
      <c r="AA1" s="4" t="s">
        <v>36</v>
      </c>
    </row>
    <row r="2" spans="26:27" s="4" customFormat="1" ht="12.75">
      <c r="Z2" s="4" t="s">
        <v>37</v>
      </c>
      <c r="AA2" s="4">
        <v>2012</v>
      </c>
    </row>
    <row r="3" spans="1:27" s="4" customFormat="1" ht="12.75">
      <c r="A3" s="17" t="s">
        <v>14</v>
      </c>
      <c r="B3" s="32" t="str">
        <f>Mois01!B3</f>
        <v>à remplir</v>
      </c>
      <c r="Z3" s="4" t="s">
        <v>38</v>
      </c>
      <c r="AA3" s="4">
        <v>2013</v>
      </c>
    </row>
    <row r="4" spans="1:27" s="4" customFormat="1" ht="12.75">
      <c r="A4" s="17" t="s">
        <v>15</v>
      </c>
      <c r="B4" s="32" t="str">
        <f>Mois01!B4</f>
        <v>à remplir</v>
      </c>
      <c r="Z4" s="4" t="s">
        <v>39</v>
      </c>
      <c r="AA4" s="4">
        <v>2014</v>
      </c>
    </row>
    <row r="5" spans="26:27" s="4" customFormat="1" ht="12.75">
      <c r="Z5" s="4" t="s">
        <v>40</v>
      </c>
      <c r="AA5" s="4">
        <v>2015</v>
      </c>
    </row>
    <row r="6" spans="1:27" s="4" customFormat="1" ht="12.75">
      <c r="A6" s="17" t="s">
        <v>34</v>
      </c>
      <c r="B6" s="8" t="s">
        <v>36</v>
      </c>
      <c r="C6" s="7"/>
      <c r="Z6" s="4" t="s">
        <v>41</v>
      </c>
      <c r="AA6" s="4">
        <v>2016</v>
      </c>
    </row>
    <row r="7" spans="1:27" s="4" customFormat="1" ht="12.75">
      <c r="A7" s="17" t="s">
        <v>35</v>
      </c>
      <c r="B7" s="68" t="s">
        <v>36</v>
      </c>
      <c r="F7" s="9"/>
      <c r="G7" s="6"/>
      <c r="H7" s="9"/>
      <c r="Z7" s="4" t="s">
        <v>42</v>
      </c>
      <c r="AA7" s="4">
        <v>2017</v>
      </c>
    </row>
    <row r="8" spans="1:27" s="4" customFormat="1" ht="12.75">
      <c r="A8" s="17"/>
      <c r="B8" s="8"/>
      <c r="F8" s="9"/>
      <c r="G8" s="6" t="s">
        <v>21</v>
      </c>
      <c r="H8" s="9"/>
      <c r="Z8" s="4" t="s">
        <v>43</v>
      </c>
      <c r="AA8" s="4">
        <v>2018</v>
      </c>
    </row>
    <row r="9" spans="1:27" s="4" customFormat="1" ht="12.75">
      <c r="A9" s="17" t="s">
        <v>16</v>
      </c>
      <c r="B9" s="32" t="str">
        <f>Mois01!B9</f>
        <v>à remplir</v>
      </c>
      <c r="Z9" s="4" t="s">
        <v>44</v>
      </c>
      <c r="AA9" s="4">
        <v>2019</v>
      </c>
    </row>
    <row r="10" spans="1:27" s="4" customFormat="1" ht="12.75">
      <c r="A10" s="17" t="s">
        <v>17</v>
      </c>
      <c r="B10" s="32" t="str">
        <f>Mois01!B10</f>
        <v>à remplir</v>
      </c>
      <c r="Z10" s="4" t="s">
        <v>45</v>
      </c>
      <c r="AA10" s="4">
        <v>2020</v>
      </c>
    </row>
    <row r="11" spans="1:27" s="4" customFormat="1" ht="12.75">
      <c r="A11" s="17" t="s">
        <v>18</v>
      </c>
      <c r="B11" s="32" t="str">
        <f>Mois01!B11</f>
        <v>à remplir</v>
      </c>
      <c r="Z11" s="4" t="s">
        <v>46</v>
      </c>
      <c r="AA11" s="4">
        <v>2021</v>
      </c>
    </row>
    <row r="12" spans="1:27" s="4" customFormat="1" ht="12.75">
      <c r="A12" s="17" t="s">
        <v>19</v>
      </c>
      <c r="B12" s="32" t="str">
        <f>Mois01!B12</f>
        <v>à remplir</v>
      </c>
      <c r="Z12" s="4" t="s">
        <v>47</v>
      </c>
      <c r="AA12" s="4">
        <v>2022</v>
      </c>
    </row>
    <row r="13" spans="1:27" s="4" customFormat="1" ht="12.75">
      <c r="A13" s="17" t="s">
        <v>20</v>
      </c>
      <c r="B13" s="32" t="str">
        <f>Mois01!B13</f>
        <v>à remplir</v>
      </c>
      <c r="Z13" s="4" t="s">
        <v>48</v>
      </c>
      <c r="AA13" s="4">
        <v>2023</v>
      </c>
    </row>
    <row r="14" spans="1:2" s="4" customFormat="1" ht="12.75">
      <c r="A14" s="17" t="s">
        <v>22</v>
      </c>
      <c r="B14" s="32" t="str">
        <f>Mois01!B14</f>
        <v>à remplir</v>
      </c>
    </row>
    <row r="15" s="4" customFormat="1" ht="12.75"/>
    <row r="16" spans="1:3" s="4" customFormat="1" ht="12.75">
      <c r="A16" s="14" t="str">
        <f>Mois01!A16</f>
        <v>% nombre d'heures</v>
      </c>
      <c r="B16" s="15">
        <f>IF(ISERROR(B17/($B$17+$C$17)),0,(B17/($B$17+$C$17)))</f>
        <v>0</v>
      </c>
      <c r="C16" s="15">
        <f>IF(ISERROR(C17/($B$17+$C$17)),0,(C17/($B$17+$C$17)))</f>
        <v>0</v>
      </c>
    </row>
    <row r="17" spans="1:7" s="4" customFormat="1" ht="12.75">
      <c r="A17" s="14" t="str">
        <f>Mois01!A17</f>
        <v>Totaux heures</v>
      </c>
      <c r="B17" s="16">
        <f aca="true" t="shared" si="0" ref="B17:G17">SUM(B19:B49)</f>
        <v>0</v>
      </c>
      <c r="C17" s="16">
        <f t="shared" si="0"/>
        <v>0</v>
      </c>
      <c r="D17" s="16">
        <f t="shared" si="0"/>
        <v>0</v>
      </c>
      <c r="E17" s="16">
        <f t="shared" si="0"/>
        <v>0</v>
      </c>
      <c r="F17" s="16">
        <f t="shared" si="0"/>
        <v>0</v>
      </c>
      <c r="G17" s="16">
        <f t="shared" si="0"/>
        <v>0</v>
      </c>
    </row>
    <row r="18" spans="1:7" s="4" customFormat="1" ht="25.5">
      <c r="A18" s="10" t="s">
        <v>50</v>
      </c>
      <c r="B18" s="20" t="s">
        <v>26</v>
      </c>
      <c r="C18" s="20" t="s">
        <v>27</v>
      </c>
      <c r="D18" s="20" t="s">
        <v>28</v>
      </c>
      <c r="E18" s="20" t="s">
        <v>51</v>
      </c>
      <c r="F18" s="20" t="s">
        <v>29</v>
      </c>
      <c r="G18" s="10" t="s">
        <v>52</v>
      </c>
    </row>
    <row r="19" spans="1:7" s="4" customFormat="1" ht="12.75">
      <c r="A19" s="46" t="str">
        <f>CONCATENATE(1," ",$B$6," ",$B$7)</f>
        <v>1 choisir! choisir!</v>
      </c>
      <c r="B19" s="50">
        <v>0</v>
      </c>
      <c r="C19" s="50">
        <v>0</v>
      </c>
      <c r="D19" s="50">
        <v>0</v>
      </c>
      <c r="E19" s="50">
        <v>0</v>
      </c>
      <c r="F19" s="50">
        <v>0</v>
      </c>
      <c r="G19" s="11">
        <f aca="true" t="shared" si="1" ref="G19:G49">SUM(B19:F19)</f>
        <v>0</v>
      </c>
    </row>
    <row r="20" spans="1:7" s="4" customFormat="1" ht="12.75">
      <c r="A20" s="47" t="str">
        <f>CONCATENATE(2," ",$B$6," ",$B$7)</f>
        <v>2 choisir! choisir!</v>
      </c>
      <c r="B20" s="51">
        <v>0</v>
      </c>
      <c r="C20" s="51">
        <v>0</v>
      </c>
      <c r="D20" s="51">
        <v>0</v>
      </c>
      <c r="E20" s="51">
        <v>0</v>
      </c>
      <c r="F20" s="51">
        <v>0</v>
      </c>
      <c r="G20" s="12">
        <f t="shared" si="1"/>
        <v>0</v>
      </c>
    </row>
    <row r="21" spans="1:7" s="4" customFormat="1" ht="12.75">
      <c r="A21" s="47" t="str">
        <f>CONCATENATE(3," ",$B$6," ",$B$7)</f>
        <v>3 choisir! choisir!</v>
      </c>
      <c r="B21" s="51">
        <v>0</v>
      </c>
      <c r="C21" s="51">
        <v>0</v>
      </c>
      <c r="D21" s="51">
        <v>0</v>
      </c>
      <c r="E21" s="51">
        <v>0</v>
      </c>
      <c r="F21" s="51">
        <v>0</v>
      </c>
      <c r="G21" s="12">
        <f t="shared" si="1"/>
        <v>0</v>
      </c>
    </row>
    <row r="22" spans="1:7" s="4" customFormat="1" ht="12.75">
      <c r="A22" s="47" t="str">
        <f>CONCATENATE(4," ",$B$6," ",$B$7)</f>
        <v>4 choisir! choisir!</v>
      </c>
      <c r="B22" s="51">
        <v>0</v>
      </c>
      <c r="C22" s="51">
        <v>0</v>
      </c>
      <c r="D22" s="51">
        <v>0</v>
      </c>
      <c r="E22" s="51">
        <v>0</v>
      </c>
      <c r="F22" s="51">
        <v>0</v>
      </c>
      <c r="G22" s="12">
        <f t="shared" si="1"/>
        <v>0</v>
      </c>
    </row>
    <row r="23" spans="1:7" s="4" customFormat="1" ht="12.75">
      <c r="A23" s="47" t="str">
        <f>CONCATENATE(5," ",$B$6," ",$B$7)</f>
        <v>5 choisir! choisir!</v>
      </c>
      <c r="B23" s="51">
        <v>0</v>
      </c>
      <c r="C23" s="51">
        <v>0</v>
      </c>
      <c r="D23" s="51">
        <v>0</v>
      </c>
      <c r="E23" s="51">
        <v>0</v>
      </c>
      <c r="F23" s="51">
        <v>0</v>
      </c>
      <c r="G23" s="12">
        <f t="shared" si="1"/>
        <v>0</v>
      </c>
    </row>
    <row r="24" spans="1:7" s="4" customFormat="1" ht="12.75">
      <c r="A24" s="47" t="str">
        <f>CONCATENATE(6," ",$B$6," ",$B$7)</f>
        <v>6 choisir! choisir!</v>
      </c>
      <c r="B24" s="51">
        <v>0</v>
      </c>
      <c r="C24" s="51">
        <v>0</v>
      </c>
      <c r="D24" s="51">
        <v>0</v>
      </c>
      <c r="E24" s="51">
        <v>0</v>
      </c>
      <c r="F24" s="51">
        <v>0</v>
      </c>
      <c r="G24" s="12">
        <f t="shared" si="1"/>
        <v>0</v>
      </c>
    </row>
    <row r="25" spans="1:7" s="4" customFormat="1" ht="12.75">
      <c r="A25" s="47" t="str">
        <f>CONCATENATE(7," ",$B$6," ",$B$7)</f>
        <v>7 choisir! choisir!</v>
      </c>
      <c r="B25" s="51">
        <v>0</v>
      </c>
      <c r="C25" s="51">
        <v>0</v>
      </c>
      <c r="D25" s="51">
        <v>0</v>
      </c>
      <c r="E25" s="51">
        <v>0</v>
      </c>
      <c r="F25" s="51">
        <v>0</v>
      </c>
      <c r="G25" s="12">
        <f t="shared" si="1"/>
        <v>0</v>
      </c>
    </row>
    <row r="26" spans="1:7" s="4" customFormat="1" ht="12.75">
      <c r="A26" s="47" t="str">
        <f>CONCATENATE(8," ",$B$6," ",$B$7)</f>
        <v>8 choisir! choisir!</v>
      </c>
      <c r="B26" s="51">
        <v>0</v>
      </c>
      <c r="C26" s="51">
        <v>0</v>
      </c>
      <c r="D26" s="51">
        <v>0</v>
      </c>
      <c r="E26" s="51">
        <v>0</v>
      </c>
      <c r="F26" s="51">
        <v>0</v>
      </c>
      <c r="G26" s="12">
        <f t="shared" si="1"/>
        <v>0</v>
      </c>
    </row>
    <row r="27" spans="1:7" s="4" customFormat="1" ht="12.75">
      <c r="A27" s="47" t="str">
        <f>CONCATENATE(9," ",$B$6," ",$B$7)</f>
        <v>9 choisir! choisir!</v>
      </c>
      <c r="B27" s="51">
        <v>0</v>
      </c>
      <c r="C27" s="51">
        <v>0</v>
      </c>
      <c r="D27" s="51">
        <v>0</v>
      </c>
      <c r="E27" s="51">
        <v>0</v>
      </c>
      <c r="F27" s="51">
        <v>0</v>
      </c>
      <c r="G27" s="12">
        <f t="shared" si="1"/>
        <v>0</v>
      </c>
    </row>
    <row r="28" spans="1:7" s="4" customFormat="1" ht="12.75">
      <c r="A28" s="48" t="str">
        <f>CONCATENATE(10," ",$B$6," ",$B$7)</f>
        <v>10 choisir! choisir!</v>
      </c>
      <c r="B28" s="51">
        <v>0</v>
      </c>
      <c r="C28" s="51">
        <v>0</v>
      </c>
      <c r="D28" s="51">
        <v>0</v>
      </c>
      <c r="E28" s="51">
        <v>0</v>
      </c>
      <c r="F28" s="51">
        <v>0</v>
      </c>
      <c r="G28" s="12">
        <f t="shared" si="1"/>
        <v>0</v>
      </c>
    </row>
    <row r="29" spans="1:7" s="4" customFormat="1" ht="12.75">
      <c r="A29" s="48" t="str">
        <f>CONCATENATE(11," ",$B$6," ",$B$7)</f>
        <v>11 choisir! choisir!</v>
      </c>
      <c r="B29" s="51">
        <v>0</v>
      </c>
      <c r="C29" s="51">
        <v>0</v>
      </c>
      <c r="D29" s="51">
        <v>0</v>
      </c>
      <c r="E29" s="51">
        <v>0</v>
      </c>
      <c r="F29" s="51">
        <v>0</v>
      </c>
      <c r="G29" s="12">
        <f t="shared" si="1"/>
        <v>0</v>
      </c>
    </row>
    <row r="30" spans="1:7" s="4" customFormat="1" ht="12.75">
      <c r="A30" s="48" t="str">
        <f>CONCATENATE(12," ",$B$6," ",$B$7)</f>
        <v>12 choisir! choisir!</v>
      </c>
      <c r="B30" s="51">
        <v>0</v>
      </c>
      <c r="C30" s="51">
        <v>0</v>
      </c>
      <c r="D30" s="51">
        <v>0</v>
      </c>
      <c r="E30" s="51">
        <v>0</v>
      </c>
      <c r="F30" s="51">
        <v>0</v>
      </c>
      <c r="G30" s="12">
        <f t="shared" si="1"/>
        <v>0</v>
      </c>
    </row>
    <row r="31" spans="1:7" s="4" customFormat="1" ht="12.75">
      <c r="A31" s="48" t="str">
        <f>CONCATENATE(13," ",$B$6," ",$B$7)</f>
        <v>13 choisir! choisir!</v>
      </c>
      <c r="B31" s="51">
        <v>0</v>
      </c>
      <c r="C31" s="51">
        <v>0</v>
      </c>
      <c r="D31" s="51">
        <v>0</v>
      </c>
      <c r="E31" s="51">
        <v>0</v>
      </c>
      <c r="F31" s="51">
        <v>0</v>
      </c>
      <c r="G31" s="12">
        <f t="shared" si="1"/>
        <v>0</v>
      </c>
    </row>
    <row r="32" spans="1:7" s="4" customFormat="1" ht="12.75">
      <c r="A32" s="48" t="str">
        <f>CONCATENATE(14," ",$B$6," ",$B$7)</f>
        <v>14 choisir! choisir!</v>
      </c>
      <c r="B32" s="51">
        <v>0</v>
      </c>
      <c r="C32" s="51">
        <v>0</v>
      </c>
      <c r="D32" s="51">
        <v>0</v>
      </c>
      <c r="E32" s="51">
        <v>0</v>
      </c>
      <c r="F32" s="51">
        <v>0</v>
      </c>
      <c r="G32" s="12">
        <f t="shared" si="1"/>
        <v>0</v>
      </c>
    </row>
    <row r="33" spans="1:7" s="4" customFormat="1" ht="12.75">
      <c r="A33" s="48" t="str">
        <f>CONCATENATE(15," ",$B$6," ",$B$7)</f>
        <v>15 choisir! choisir!</v>
      </c>
      <c r="B33" s="51">
        <v>0</v>
      </c>
      <c r="C33" s="51">
        <v>0</v>
      </c>
      <c r="D33" s="51">
        <v>0</v>
      </c>
      <c r="E33" s="51">
        <v>0</v>
      </c>
      <c r="F33" s="51">
        <v>0</v>
      </c>
      <c r="G33" s="12">
        <f t="shared" si="1"/>
        <v>0</v>
      </c>
    </row>
    <row r="34" spans="1:7" s="4" customFormat="1" ht="12.75">
      <c r="A34" s="48" t="str">
        <f>CONCATENATE(16," ",$B$6," ",$B$7)</f>
        <v>16 choisir! choisir!</v>
      </c>
      <c r="B34" s="51">
        <v>0</v>
      </c>
      <c r="C34" s="51">
        <v>0</v>
      </c>
      <c r="D34" s="51">
        <v>0</v>
      </c>
      <c r="E34" s="51">
        <v>0</v>
      </c>
      <c r="F34" s="51">
        <v>0</v>
      </c>
      <c r="G34" s="12">
        <f t="shared" si="1"/>
        <v>0</v>
      </c>
    </row>
    <row r="35" spans="1:7" s="4" customFormat="1" ht="12.75">
      <c r="A35" s="48" t="str">
        <f>CONCATENATE(17," ",$B$6," ",$B$7)</f>
        <v>17 choisir! choisir!</v>
      </c>
      <c r="B35" s="51">
        <v>0</v>
      </c>
      <c r="C35" s="51">
        <v>0</v>
      </c>
      <c r="D35" s="51">
        <v>0</v>
      </c>
      <c r="E35" s="51">
        <v>0</v>
      </c>
      <c r="F35" s="51">
        <v>0</v>
      </c>
      <c r="G35" s="12">
        <f t="shared" si="1"/>
        <v>0</v>
      </c>
    </row>
    <row r="36" spans="1:7" s="4" customFormat="1" ht="12.75">
      <c r="A36" s="48" t="str">
        <f>CONCATENATE(18," ",$B$6," ",$B$7)</f>
        <v>18 choisir! choisir!</v>
      </c>
      <c r="B36" s="51">
        <v>0</v>
      </c>
      <c r="C36" s="51">
        <v>0</v>
      </c>
      <c r="D36" s="51">
        <v>0</v>
      </c>
      <c r="E36" s="51">
        <v>0</v>
      </c>
      <c r="F36" s="51">
        <v>0</v>
      </c>
      <c r="G36" s="12">
        <f t="shared" si="1"/>
        <v>0</v>
      </c>
    </row>
    <row r="37" spans="1:7" s="4" customFormat="1" ht="12.75">
      <c r="A37" s="48" t="str">
        <f>CONCATENATE(19," ",$B$6," ",$B$7)</f>
        <v>19 choisir! choisir!</v>
      </c>
      <c r="B37" s="51">
        <v>0</v>
      </c>
      <c r="C37" s="51">
        <v>0</v>
      </c>
      <c r="D37" s="51">
        <v>0</v>
      </c>
      <c r="E37" s="51">
        <v>0</v>
      </c>
      <c r="F37" s="51">
        <v>0</v>
      </c>
      <c r="G37" s="12">
        <f t="shared" si="1"/>
        <v>0</v>
      </c>
    </row>
    <row r="38" spans="1:7" s="4" customFormat="1" ht="12.75">
      <c r="A38" s="48" t="str">
        <f>CONCATENATE(20," ",$B$6," ",$B$7)</f>
        <v>20 choisir! choisir!</v>
      </c>
      <c r="B38" s="51">
        <v>0</v>
      </c>
      <c r="C38" s="51">
        <v>0</v>
      </c>
      <c r="D38" s="51">
        <v>0</v>
      </c>
      <c r="E38" s="51">
        <v>0</v>
      </c>
      <c r="F38" s="51">
        <v>0</v>
      </c>
      <c r="G38" s="12">
        <f t="shared" si="1"/>
        <v>0</v>
      </c>
    </row>
    <row r="39" spans="1:7" s="4" customFormat="1" ht="12.75">
      <c r="A39" s="48" t="str">
        <f>CONCATENATE(21," ",$B$6," ",$B$7)</f>
        <v>21 choisir! choisir!</v>
      </c>
      <c r="B39" s="51">
        <v>0</v>
      </c>
      <c r="C39" s="51">
        <v>0</v>
      </c>
      <c r="D39" s="51">
        <v>0</v>
      </c>
      <c r="E39" s="51">
        <v>0</v>
      </c>
      <c r="F39" s="51">
        <v>0</v>
      </c>
      <c r="G39" s="12">
        <f t="shared" si="1"/>
        <v>0</v>
      </c>
    </row>
    <row r="40" spans="1:7" s="4" customFormat="1" ht="12.75">
      <c r="A40" s="48" t="str">
        <f>CONCATENATE(22," ",$B$6," ",$B$7)</f>
        <v>22 choisir! choisir!</v>
      </c>
      <c r="B40" s="51">
        <v>0</v>
      </c>
      <c r="C40" s="51">
        <v>0</v>
      </c>
      <c r="D40" s="51">
        <v>0</v>
      </c>
      <c r="E40" s="51">
        <v>0</v>
      </c>
      <c r="F40" s="51">
        <v>0</v>
      </c>
      <c r="G40" s="12">
        <f t="shared" si="1"/>
        <v>0</v>
      </c>
    </row>
    <row r="41" spans="1:7" s="4" customFormat="1" ht="12.75">
      <c r="A41" s="48" t="str">
        <f>CONCATENATE(23," ",$B$6," ",$B$7)</f>
        <v>23 choisir! choisir!</v>
      </c>
      <c r="B41" s="51">
        <v>0</v>
      </c>
      <c r="C41" s="51">
        <v>0</v>
      </c>
      <c r="D41" s="51">
        <v>0</v>
      </c>
      <c r="E41" s="51">
        <v>0</v>
      </c>
      <c r="F41" s="51">
        <v>0</v>
      </c>
      <c r="G41" s="12">
        <f t="shared" si="1"/>
        <v>0</v>
      </c>
    </row>
    <row r="42" spans="1:7" s="4" customFormat="1" ht="12.75">
      <c r="A42" s="48" t="str">
        <f>CONCATENATE(24," ",$B$6," ",$B$7)</f>
        <v>24 choisir! choisir!</v>
      </c>
      <c r="B42" s="51">
        <v>0</v>
      </c>
      <c r="C42" s="51">
        <v>0</v>
      </c>
      <c r="D42" s="51">
        <v>0</v>
      </c>
      <c r="E42" s="51">
        <v>0</v>
      </c>
      <c r="F42" s="51">
        <v>0</v>
      </c>
      <c r="G42" s="12">
        <f t="shared" si="1"/>
        <v>0</v>
      </c>
    </row>
    <row r="43" spans="1:7" s="4" customFormat="1" ht="12.75">
      <c r="A43" s="48" t="str">
        <f>CONCATENATE(25," ",$B$6," ",$B$7)</f>
        <v>25 choisir! choisir!</v>
      </c>
      <c r="B43" s="51">
        <v>0</v>
      </c>
      <c r="C43" s="51">
        <v>0</v>
      </c>
      <c r="D43" s="51">
        <v>0</v>
      </c>
      <c r="E43" s="51">
        <v>0</v>
      </c>
      <c r="F43" s="51">
        <v>0</v>
      </c>
      <c r="G43" s="12">
        <f t="shared" si="1"/>
        <v>0</v>
      </c>
    </row>
    <row r="44" spans="1:7" s="4" customFormat="1" ht="12.75">
      <c r="A44" s="48" t="str">
        <f>CONCATENATE(26," ",$B$6," ",$B$7)</f>
        <v>26 choisir! choisir!</v>
      </c>
      <c r="B44" s="51">
        <v>0</v>
      </c>
      <c r="C44" s="51">
        <v>0</v>
      </c>
      <c r="D44" s="51">
        <v>0</v>
      </c>
      <c r="E44" s="51">
        <v>0</v>
      </c>
      <c r="F44" s="51">
        <v>0</v>
      </c>
      <c r="G44" s="12">
        <f t="shared" si="1"/>
        <v>0</v>
      </c>
    </row>
    <row r="45" spans="1:7" s="4" customFormat="1" ht="12.75">
      <c r="A45" s="48" t="str">
        <f>CONCATENATE(27," ",$B$6," ",$B$7)</f>
        <v>27 choisir! choisir!</v>
      </c>
      <c r="B45" s="51">
        <v>0</v>
      </c>
      <c r="C45" s="51">
        <v>0</v>
      </c>
      <c r="D45" s="51">
        <v>0</v>
      </c>
      <c r="E45" s="51">
        <v>0</v>
      </c>
      <c r="F45" s="51">
        <v>0</v>
      </c>
      <c r="G45" s="12">
        <f t="shared" si="1"/>
        <v>0</v>
      </c>
    </row>
    <row r="46" spans="1:7" s="4" customFormat="1" ht="12.75">
      <c r="A46" s="48" t="str">
        <f>CONCATENATE(28," ",$B$6," ",$B$7)</f>
        <v>28 choisir! choisir!</v>
      </c>
      <c r="B46" s="51">
        <v>0</v>
      </c>
      <c r="C46" s="51">
        <v>0</v>
      </c>
      <c r="D46" s="51">
        <v>0</v>
      </c>
      <c r="E46" s="51">
        <v>0</v>
      </c>
      <c r="F46" s="51">
        <v>0</v>
      </c>
      <c r="G46" s="12">
        <f t="shared" si="1"/>
        <v>0</v>
      </c>
    </row>
    <row r="47" spans="1:7" s="4" customFormat="1" ht="12.75">
      <c r="A47" s="48" t="str">
        <f>CONCATENATE(29," ",$B$6," ",$B$7)</f>
        <v>29 choisir! choisir!</v>
      </c>
      <c r="B47" s="51">
        <v>0</v>
      </c>
      <c r="C47" s="51">
        <v>0</v>
      </c>
      <c r="D47" s="51">
        <v>0</v>
      </c>
      <c r="E47" s="51">
        <v>0</v>
      </c>
      <c r="F47" s="51">
        <v>0</v>
      </c>
      <c r="G47" s="12">
        <f t="shared" si="1"/>
        <v>0</v>
      </c>
    </row>
    <row r="48" spans="1:7" s="4" customFormat="1" ht="12.75">
      <c r="A48" s="48" t="str">
        <f>CONCATENATE(30," ",$B$6," ",$B$7)</f>
        <v>30 choisir! choisir!</v>
      </c>
      <c r="B48" s="51">
        <v>0</v>
      </c>
      <c r="C48" s="51">
        <v>0</v>
      </c>
      <c r="D48" s="51">
        <v>0</v>
      </c>
      <c r="E48" s="51">
        <v>0</v>
      </c>
      <c r="F48" s="51">
        <v>0</v>
      </c>
      <c r="G48" s="12">
        <f t="shared" si="1"/>
        <v>0</v>
      </c>
    </row>
    <row r="49" spans="1:7" s="4" customFormat="1" ht="12.75">
      <c r="A49" s="49" t="str">
        <f>CONCATENATE(31," ",$B$6," ",$B$7)</f>
        <v>31 choisir! choisir!</v>
      </c>
      <c r="B49" s="52">
        <v>0</v>
      </c>
      <c r="C49" s="52">
        <v>0</v>
      </c>
      <c r="D49" s="52">
        <v>0</v>
      </c>
      <c r="E49" s="52">
        <v>0</v>
      </c>
      <c r="F49" s="52">
        <v>0</v>
      </c>
      <c r="G49" s="13">
        <f t="shared" si="1"/>
        <v>0</v>
      </c>
    </row>
    <row r="50" s="4" customFormat="1" ht="12.75"/>
    <row r="51" spans="1:7" s="4" customFormat="1" ht="39" customHeight="1">
      <c r="A51" s="105" t="s">
        <v>30</v>
      </c>
      <c r="B51" s="106"/>
      <c r="C51" s="106"/>
      <c r="D51" s="106"/>
      <c r="E51" s="106"/>
      <c r="F51" s="106"/>
      <c r="G51" s="110"/>
    </row>
    <row r="52" s="4" customFormat="1" ht="12.75"/>
    <row r="53" spans="1:7" s="4" customFormat="1" ht="51" customHeight="1">
      <c r="A53" s="97" t="s">
        <v>32</v>
      </c>
      <c r="B53" s="98"/>
      <c r="E53" s="97" t="s">
        <v>33</v>
      </c>
      <c r="F53" s="109"/>
      <c r="G53" s="98"/>
    </row>
    <row r="54" spans="1:7" ht="12.75">
      <c r="A54" s="4"/>
      <c r="B54" s="4"/>
      <c r="C54" s="2"/>
      <c r="E54" s="4"/>
      <c r="F54" s="4"/>
      <c r="G54" s="4"/>
    </row>
    <row r="55" spans="1:7" ht="12.75">
      <c r="A55" s="4"/>
      <c r="B55" s="4"/>
      <c r="C55" s="2"/>
      <c r="E55" s="4"/>
      <c r="F55" s="4"/>
      <c r="G55" s="4"/>
    </row>
    <row r="56" spans="1:7" ht="12.75">
      <c r="A56" s="4"/>
      <c r="B56" s="4"/>
      <c r="C56" s="2"/>
      <c r="E56" s="4"/>
      <c r="F56" s="4"/>
      <c r="G56" s="4"/>
    </row>
    <row r="57" spans="5:7" ht="12.75">
      <c r="E57" s="5"/>
      <c r="F57" s="5"/>
      <c r="G57" s="5"/>
    </row>
  </sheetData>
  <sheetProtection password="C66B" sheet="1" objects="1" scenarios="1"/>
  <mergeCells count="4">
    <mergeCell ref="E53:G53"/>
    <mergeCell ref="A53:B53"/>
    <mergeCell ref="A1:G1"/>
    <mergeCell ref="A51:G51"/>
  </mergeCells>
  <conditionalFormatting sqref="B19:F49">
    <cfRule type="cellIs" priority="1" dxfId="1" operator="greaterThan" stopIfTrue="1">
      <formula>0.499305555555556</formula>
    </cfRule>
  </conditionalFormatting>
  <conditionalFormatting sqref="B8">
    <cfRule type="cellIs" priority="2" dxfId="0" operator="equal" stopIfTrue="1">
      <formula>"kies!!!"</formula>
    </cfRule>
  </conditionalFormatting>
  <conditionalFormatting sqref="B6:B7">
    <cfRule type="cellIs" priority="3" dxfId="0" operator="equal" stopIfTrue="1">
      <formula>"choisir!"</formula>
    </cfRule>
  </conditionalFormatting>
  <dataValidations count="2">
    <dataValidation type="list" allowBlank="1" showInputMessage="1" showErrorMessage="1" sqref="B6">
      <formula1>$Z$1:$Z$13</formula1>
    </dataValidation>
    <dataValidation type="list" allowBlank="1" showInputMessage="1" showErrorMessage="1" sqref="B7:B8">
      <formula1>$AA$1:$AA$13</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FEDASIL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etr</dc:creator>
  <cp:keywords/>
  <dc:description/>
  <cp:lastModifiedBy>bmy</cp:lastModifiedBy>
  <cp:lastPrinted>2011-12-06T14:13:14Z</cp:lastPrinted>
  <dcterms:created xsi:type="dcterms:W3CDTF">2011-10-05T14:30:48Z</dcterms:created>
  <dcterms:modified xsi:type="dcterms:W3CDTF">2013-09-09T14:06:56Z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