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50" tabRatio="915" activeTab="0"/>
  </bookViews>
  <sheets>
    <sheet name="Instructions" sheetId="1" r:id="rId1"/>
    <sheet name="Budget" sheetId="2" r:id="rId2"/>
    <sheet name="Récap rapport" sheetId="3" r:id="rId3"/>
    <sheet name="Personnel" sheetId="4" r:id="rId4"/>
    <sheet name="A" sheetId="5" r:id="rId5"/>
    <sheet name="B" sheetId="6" r:id="rId6"/>
    <sheet name="C" sheetId="7" r:id="rId7"/>
    <sheet name="D" sheetId="8" r:id="rId8"/>
    <sheet name="E" sheetId="9" r:id="rId9"/>
    <sheet name="F" sheetId="10" r:id="rId10"/>
    <sheet name="Financements" sheetId="11" r:id="rId11"/>
    <sheet name="Déclar cofin Paiement 2e avance" sheetId="12" r:id="rId12"/>
    <sheet name="Fiche Fin" sheetId="13" r:id="rId13"/>
    <sheet name="Décompte CE" sheetId="14" r:id="rId14"/>
  </sheets>
  <definedNames>
    <definedName name="_xlnm.Print_Titles" localSheetId="4">'A'!$43:$47</definedName>
    <definedName name="_xlnm.Print_Titles" localSheetId="5">'B'!$9:$13</definedName>
    <definedName name="_xlnm.Print_Titles" localSheetId="6">'C'!$17:$21</definedName>
    <definedName name="_xlnm.Print_Titles" localSheetId="7">'D'!$1:$5</definedName>
    <definedName name="_xlnm.Print_Titles" localSheetId="8">'E'!$9:$13</definedName>
    <definedName name="_xlnm.Print_Titles" localSheetId="0">'Instructions'!$1:$1</definedName>
    <definedName name="_xlnm.Print_Area" localSheetId="4">'A'!$A$1:$S$542</definedName>
    <definedName name="_xlnm.Print_Area" localSheetId="5">'B'!$A$1:$O$100</definedName>
    <definedName name="_xlnm.Print_Area" localSheetId="1">'Budget'!$A$1:$K$69</definedName>
    <definedName name="_xlnm.Print_Area" localSheetId="6">'C'!$A$1:$N$311</definedName>
    <definedName name="_xlnm.Print_Area" localSheetId="11">'Déclar cofin Paiement 2e avance'!$A$1:$I$50</definedName>
    <definedName name="_xlnm.Print_Area" localSheetId="13">'Décompte CE'!$A$1:$H$24</definedName>
    <definedName name="_xlnm.Print_Area" localSheetId="8">'E'!$A$1:$N$508</definedName>
    <definedName name="_xlnm.Print_Area" localSheetId="9">'F'!$A$1:$D$9</definedName>
    <definedName name="_xlnm.Print_Area" localSheetId="12">'Fiche Fin'!$B$3:$K$49</definedName>
    <definedName name="_xlnm.Print_Area" localSheetId="10">'Financements'!$A$1:$H$30</definedName>
    <definedName name="_xlnm.Print_Area" localSheetId="2">'Récap rapport'!$A$1:$H$70</definedName>
  </definedNames>
  <calcPr fullCalcOnLoad="1"/>
</workbook>
</file>

<file path=xl/comments5.xml><?xml version="1.0" encoding="utf-8"?>
<comments xmlns="http://schemas.openxmlformats.org/spreadsheetml/2006/main">
  <authors>
    <author>etr</author>
  </authors>
  <commentList>
    <comment ref="L47" authorId="0">
      <text>
        <r>
          <rPr>
            <sz val="10"/>
            <rFont val="Tahoma"/>
            <family val="2"/>
          </rPr>
          <t>ex:
- congé payé
- prime de fin d'année
- autres frais spécifiques pour le secteur</t>
        </r>
      </text>
    </comment>
  </commentList>
</comments>
</file>

<file path=xl/sharedStrings.xml><?xml version="1.0" encoding="utf-8"?>
<sst xmlns="http://schemas.openxmlformats.org/spreadsheetml/2006/main" count="600" uniqueCount="333">
  <si>
    <t>Introduisez ici les frais indirects du projet</t>
  </si>
  <si>
    <t>Introduisez ici les cofinancement</t>
  </si>
  <si>
    <t>Remplir, imprimer, signer et envoyer avec la déclaration de créance du 2ième avance.</t>
  </si>
  <si>
    <t>E4</t>
  </si>
  <si>
    <t>E5</t>
  </si>
  <si>
    <t>E1</t>
  </si>
  <si>
    <t>E2</t>
  </si>
  <si>
    <t>E3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</si>
  <si>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</si>
  <si>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</si>
  <si>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</si>
  <si>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</si>
  <si>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</si>
  <si>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</si>
  <si>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</si>
  <si>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</si>
  <si>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</si>
  <si>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</si>
  <si>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leasing</t>
  </si>
  <si>
    <t>Leasing</t>
  </si>
  <si>
    <t>B1</t>
  </si>
  <si>
    <t>B2</t>
  </si>
  <si>
    <t>C1</t>
  </si>
  <si>
    <t>C2</t>
  </si>
  <si>
    <t>F1</t>
  </si>
  <si>
    <t>%</t>
  </si>
  <si>
    <t>Fedasil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</si>
  <si>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</si>
  <si>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</si>
  <si>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</si>
  <si>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</si>
  <si>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</si>
  <si>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</si>
  <si>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</si>
  <si>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</si>
  <si>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</si>
  <si>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</si>
  <si>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Budget</t>
  </si>
  <si>
    <t>check1</t>
  </si>
  <si>
    <t>check2</t>
  </si>
  <si>
    <t>check3</t>
  </si>
  <si>
    <t>Nr</t>
  </si>
  <si>
    <t>F</t>
  </si>
  <si>
    <t>D</t>
  </si>
  <si>
    <t>Naam</t>
  </si>
  <si>
    <t>Combo</t>
  </si>
  <si>
    <t>Mnd</t>
  </si>
  <si>
    <t>Jaar</t>
  </si>
  <si>
    <t>A</t>
  </si>
  <si>
    <t>B</t>
  </si>
  <si>
    <t>C</t>
  </si>
  <si>
    <t>E</t>
  </si>
  <si>
    <t>Identification de projet</t>
  </si>
  <si>
    <t xml:space="preserve"> Budget - frais</t>
  </si>
  <si>
    <t>Introduit</t>
  </si>
  <si>
    <t>Non éligible</t>
  </si>
  <si>
    <t>Eligible</t>
  </si>
  <si>
    <t>% vs
 budget</t>
  </si>
  <si>
    <t>A. Frais de personnel</t>
  </si>
  <si>
    <t xml:space="preserve"> B. Equipements</t>
  </si>
  <si>
    <t xml:space="preserve"> C. Biens immobiliers</t>
  </si>
  <si>
    <t xml:space="preserve"> E. Autres coûts directs </t>
  </si>
  <si>
    <t xml:space="preserve">  E.1. Frais de voyage et de séjour</t>
  </si>
  <si>
    <t xml:space="preserve">  E.2. Consommables, fournitures et services généraux</t>
  </si>
  <si>
    <t xml:space="preserve">  E.3. Coûts résultants directement des obligations liées</t>
  </si>
  <si>
    <t xml:space="preserve">  E.4. Frais d'experts</t>
  </si>
  <si>
    <t xml:space="preserve">  E.5. Dépenses spécifiques en relation avec les groupes cibles</t>
  </si>
  <si>
    <t>TOTAL frais directs</t>
  </si>
  <si>
    <t>TOTAL frais éligibles</t>
  </si>
  <si>
    <t>TOTAL frais de projet</t>
  </si>
  <si>
    <t xml:space="preserve"> D. Sous-traitance</t>
  </si>
  <si>
    <t>F. Frais indirects</t>
  </si>
  <si>
    <t>Contribution FER</t>
  </si>
  <si>
    <t>Contribution du promoteur</t>
  </si>
  <si>
    <t>Cofinancement pouvoirs publics</t>
  </si>
  <si>
    <t>Fédéral</t>
  </si>
  <si>
    <t>Recettes de projet</t>
  </si>
  <si>
    <t>TOTAL financement</t>
  </si>
  <si>
    <t>Différence</t>
  </si>
  <si>
    <t>Paiements</t>
  </si>
  <si>
    <t>Acompte 50%</t>
  </si>
  <si>
    <t>Acompte 30%</t>
  </si>
  <si>
    <t>Solde/Remboursement</t>
  </si>
  <si>
    <t>TOTAL</t>
  </si>
  <si>
    <t xml:space="preserve"> Autorité responsable </t>
  </si>
  <si>
    <t>Régional</t>
  </si>
  <si>
    <t>Local</t>
  </si>
  <si>
    <t>Autres</t>
  </si>
  <si>
    <t>Communautaire</t>
  </si>
  <si>
    <t>Montant FER final</t>
  </si>
  <si>
    <t>Maximum à verser</t>
  </si>
  <si>
    <t>Date</t>
  </si>
  <si>
    <t>Directeur Gestion et contrôle du réseau</t>
  </si>
  <si>
    <t>Rapport final sur l' exécution du programme annuel</t>
  </si>
  <si>
    <t>Rapport par projet</t>
  </si>
  <si>
    <t>Titre et référence du projet:</t>
  </si>
  <si>
    <t>Bénéficiaire final:</t>
  </si>
  <si>
    <t>Situation au: jour/mois/année</t>
  </si>
  <si>
    <t>RESUME TECHNIQUE</t>
  </si>
  <si>
    <t>Objectifs/réalisations:</t>
  </si>
  <si>
    <t>Indicateurs pertinents:</t>
  </si>
  <si>
    <t>Justification (en cas de priorité spécifique):</t>
  </si>
  <si>
    <t>Priorité:</t>
  </si>
  <si>
    <t>Priorité spécifique:</t>
  </si>
  <si>
    <t>Action:</t>
  </si>
  <si>
    <t>RESUME FINANCIER</t>
  </si>
  <si>
    <t>(tous chiffres en EUR)</t>
  </si>
  <si>
    <t>a: Coûts directs</t>
  </si>
  <si>
    <t>b: Coûts indirects</t>
  </si>
  <si>
    <t>c: Coûts couverts par des recettes affectées (le cas échéant)</t>
  </si>
  <si>
    <t>a + b + c: Total des coûts éligibles</t>
  </si>
  <si>
    <t>d: Contribution Communautaire</t>
  </si>
  <si>
    <t>e: Contribution du bénéficiaire final et des partenaires (entités plubliques)</t>
  </si>
  <si>
    <t>dont recettes affectées</t>
  </si>
  <si>
    <t>f: Contribution du bénéficiare final et des partenaires entités non publiques)</t>
  </si>
  <si>
    <t>g: Contribution de tiers</t>
  </si>
  <si>
    <t>h: Recettes générées par le projet</t>
  </si>
  <si>
    <t>d + e+ f+ g+ h: Recettes totales</t>
  </si>
  <si>
    <t>% Contribution CE / Coûts totaux [d/(a + b+ c)]</t>
  </si>
  <si>
    <t>Engagé par l' autorité responsable</t>
  </si>
  <si>
    <t>Demandé par le bénéficiaire final</t>
  </si>
  <si>
    <t>Accepté par l' autorité responsable</t>
  </si>
  <si>
    <t>Contribution CE payée par l' autorité responsable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</si>
  <si>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préfinancement</t>
    </r>
  </si>
  <si>
    <r>
      <t xml:space="preserve">2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préfinancement</t>
    </r>
  </si>
  <si>
    <t>Solde</t>
  </si>
  <si>
    <t>Ordre de recouvrement</t>
  </si>
  <si>
    <t>Contribution CE due</t>
  </si>
  <si>
    <t>Contribution CE à verser/à recouvrer</t>
  </si>
  <si>
    <t>DECLARATION DE COFINANCEMENT</t>
  </si>
  <si>
    <t>Nom organisation :</t>
  </si>
  <si>
    <t>Titre projet :</t>
  </si>
  <si>
    <t>Références convention :</t>
  </si>
  <si>
    <t>Personne de contact :</t>
  </si>
  <si>
    <t>Année FER:</t>
  </si>
  <si>
    <t>Période subsidiable:</t>
  </si>
  <si>
    <t>Déscriptions</t>
  </si>
  <si>
    <t>Montant affecté au projet</t>
  </si>
  <si>
    <t>Pour l'organisation,</t>
  </si>
  <si>
    <t>Nom :</t>
  </si>
  <si>
    <t xml:space="preserve">Date : </t>
  </si>
  <si>
    <t>Signature :</t>
  </si>
  <si>
    <t>Pour l'Autorité responsable</t>
  </si>
  <si>
    <t>Responsable cellule FER</t>
  </si>
  <si>
    <t>Financement</t>
  </si>
  <si>
    <t>E) Autres coûts directs</t>
  </si>
  <si>
    <t>Frais de voyage et de séjour</t>
  </si>
  <si>
    <t>Consommables, fournitures et services généraux</t>
  </si>
  <si>
    <t>Frais d'experts</t>
  </si>
  <si>
    <t>Dépenses spécifiques en relation avec les groupes cibles</t>
  </si>
  <si>
    <t>non subsidiable</t>
  </si>
  <si>
    <t>subsidiable</t>
  </si>
  <si>
    <t>Numéro
Intern/ Facture</t>
  </si>
  <si>
    <t>Nom Fournisseur</t>
  </si>
  <si>
    <t>Valeur d'achat</t>
  </si>
  <si>
    <t>Coût total</t>
  </si>
  <si>
    <t>D) Sous-traitance</t>
  </si>
  <si>
    <t>Période:
mois</t>
  </si>
  <si>
    <t>Période:
année</t>
  </si>
  <si>
    <t>Valeur location</t>
  </si>
  <si>
    <t>Nombres de mois affecté au projet</t>
  </si>
  <si>
    <t>B) Equipements</t>
  </si>
  <si>
    <t>A) Coûts de personnel</t>
  </si>
  <si>
    <t>Nom personnel</t>
  </si>
  <si>
    <t>Charges patronales</t>
  </si>
  <si>
    <t>Autres charges: transport</t>
  </si>
  <si>
    <t>Autres charges: cheque repas</t>
  </si>
  <si>
    <t>Autres charges: assurances</t>
  </si>
  <si>
    <t>Autres charges: gestion secr soc.</t>
  </si>
  <si>
    <t>Autres
charges</t>
  </si>
  <si>
    <t>% temps de travail selon contrat</t>
  </si>
  <si>
    <t>% temps de travail affecté au projet</t>
  </si>
  <si>
    <t>Nom</t>
  </si>
  <si>
    <t>Prénom</t>
  </si>
  <si>
    <t>Fonction</t>
  </si>
  <si>
    <t>Nombre de mois affecté au projet</t>
  </si>
  <si>
    <t>Nom subvention du personnel si disponibles</t>
  </si>
  <si>
    <t>NOM ORGANISATION:</t>
  </si>
  <si>
    <t>TITRE PROJET:</t>
  </si>
  <si>
    <t>NUM CONVENTION:</t>
  </si>
  <si>
    <t>NOM CONTACT:</t>
  </si>
  <si>
    <t>ANNEE FER:</t>
  </si>
  <si>
    <t>PERIODE SUBSID:</t>
  </si>
  <si>
    <t>VERSION INITIALE (date) :</t>
  </si>
  <si>
    <t>VERSION REVISEE (date) :</t>
  </si>
  <si>
    <t>Dépenses</t>
  </si>
  <si>
    <t>Recettes</t>
  </si>
  <si>
    <t>Coûts directs (CD)</t>
  </si>
  <si>
    <t xml:space="preserve"> A. Frais de personnel</t>
  </si>
  <si>
    <t>Amortissement</t>
  </si>
  <si>
    <t>Loyers</t>
  </si>
  <si>
    <t>Charges locatives</t>
  </si>
  <si>
    <t>Sous-traitance</t>
  </si>
  <si>
    <t xml:space="preserve"> E. Autres coûts directs</t>
  </si>
  <si>
    <t>Coûts résultants directement des obligations liées</t>
  </si>
  <si>
    <t>aux cofinancements communautaires</t>
  </si>
  <si>
    <t>F. Coûts indirects</t>
  </si>
  <si>
    <t>Coûts indirects</t>
  </si>
  <si>
    <t>Coût total éligible</t>
  </si>
  <si>
    <t>Recettes totales</t>
  </si>
  <si>
    <t>Contribution de la Commission Européenne</t>
  </si>
  <si>
    <t>Contribution du bénéficiaire final et</t>
  </si>
  <si>
    <t>des partenaires du projet</t>
  </si>
  <si>
    <t>Contribution des tiers</t>
  </si>
  <si>
    <t>Gouvernement fédéral</t>
  </si>
  <si>
    <t>Gouvernement régional</t>
  </si>
  <si>
    <t>Gouvernement des communautés</t>
  </si>
  <si>
    <t>Gouvernement local</t>
  </si>
  <si>
    <t>Recettes générées par le projet</t>
  </si>
  <si>
    <t xml:space="preserve"> </t>
  </si>
  <si>
    <t>Remplir code 1 à 5 (voir légende) par cofin pour faire fonctionner la fiche fin</t>
  </si>
  <si>
    <t>Légende</t>
  </si>
  <si>
    <t>1 =  Gouvernement fédéral</t>
  </si>
  <si>
    <t>2 =  Gouvernement régional</t>
  </si>
  <si>
    <t>3 =  Gouvernement des communautés</t>
  </si>
  <si>
    <t>4 =  Gouvernement Local</t>
  </si>
  <si>
    <t>5 =  Autres</t>
  </si>
  <si>
    <t>Données travailleurs aux projet FER</t>
  </si>
  <si>
    <t>Rémunér. brut</t>
  </si>
  <si>
    <t>Contrôle  montant indtroduit</t>
  </si>
  <si>
    <t>Motivation ou autres remarques</t>
  </si>
  <si>
    <t>Agrandir échantillon jusque 50% ?</t>
  </si>
  <si>
    <t>Echantillon</t>
  </si>
  <si>
    <t>Echantillon 20%</t>
  </si>
  <si>
    <t>Check suffisament d'échantillon?</t>
  </si>
  <si>
    <t>Echantillon 10%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</si>
  <si>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</si>
  <si>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</si>
  <si>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</si>
  <si>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</si>
  <si>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</si>
  <si>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</si>
  <si>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</si>
  <si>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</si>
  <si>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</si>
  <si>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</si>
  <si>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</si>
  <si>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</si>
  <si>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Congé payé</t>
  </si>
  <si>
    <t>13e mois</t>
  </si>
  <si>
    <t>Amortissement
ou
Leasing</t>
  </si>
  <si>
    <t>amortissement</t>
  </si>
  <si>
    <t>Date
Facture</t>
  </si>
  <si>
    <t>Déscription des dépenses</t>
  </si>
  <si>
    <t>C) Biens immobiliers</t>
  </si>
  <si>
    <t>Loyer ou Charges locatives</t>
  </si>
  <si>
    <t>charges locatives</t>
  </si>
  <si>
    <t>Coûts résultants des obligations liées aux cofin communautaires</t>
  </si>
  <si>
    <t>Coûts directs selon 'Récap rapport'</t>
  </si>
  <si>
    <t>Source de
cofinancements</t>
  </si>
  <si>
    <t>Contribution du bénéficiaire final</t>
  </si>
  <si>
    <t>V - Variable</t>
  </si>
  <si>
    <t>Nom du subvention</t>
  </si>
  <si>
    <t>Période éligible:
du... au...</t>
  </si>
  <si>
    <t>Choix nature subvention</t>
  </si>
  <si>
    <t>A - Absolu</t>
  </si>
  <si>
    <t>R - Relatif</t>
  </si>
  <si>
    <t>Montant subvention</t>
  </si>
  <si>
    <t>Nom organisation:</t>
  </si>
  <si>
    <t>Titre projet:</t>
  </si>
  <si>
    <t>Numéro convention:</t>
  </si>
  <si>
    <t>Nom contact:</t>
  </si>
  <si>
    <t>Période subvention:</t>
  </si>
  <si>
    <t>Montant total éligible (50% ou 75%)</t>
  </si>
  <si>
    <t>Montant total éligible - contribution du promoteur - recettes de projet</t>
  </si>
  <si>
    <t>Montant maximum éligible selon convention (budget ou dernier avenant)</t>
  </si>
  <si>
    <t>INSTRUCTIONS</t>
  </si>
  <si>
    <t>But</t>
  </si>
  <si>
    <t>Général</t>
  </si>
  <si>
    <t>Récap rapport</t>
  </si>
  <si>
    <t>Utilisation</t>
  </si>
  <si>
    <t>Attention</t>
  </si>
  <si>
    <t>Personnel</t>
  </si>
  <si>
    <t>Fiche Fin</t>
  </si>
  <si>
    <t>Décompte CE</t>
  </si>
  <si>
    <t>Déclaration cofin Paiement 2e avance</t>
  </si>
  <si>
    <t>Ne Pas toucher, sera completé par le FER.</t>
  </si>
  <si>
    <t>Si applicable, décrivez la clef de répartition clairement</t>
  </si>
  <si>
    <t>Introduisez ici les sous-traitants</t>
  </si>
  <si>
    <t>- Sous-traitance &lt; 5.000,00 € : pas de remarque spéciale
- Sous-traitance &gt; 5.000,00 € et &lt; 100.000,00 € : prouver que 3 devis à été demandé
- Sous-traitance &gt; 100.000,00 € : contacter la cellule FER</t>
  </si>
  <si>
    <t>Ceci est un récapitulatif des onglets: 'Personnel - A - B - C - D - E - F - Financement'</t>
  </si>
  <si>
    <t>Ceci est un résumé du personnel qui travaille sur le projet</t>
  </si>
  <si>
    <t>La colonne B dans l'onget 'Récap rapport' sera completé automatiquement avec les données du personnel introduits dans la feuille 'Personnel'.</t>
  </si>
  <si>
    <t>Utilisez les fiches individuelles pour introduire les données salariales. La plupart des secrétariats sociaux peuvent déjà fournir ce document dans l'année en cours.</t>
  </si>
  <si>
    <t>Sous-traitance peut être: frais de traductions et traducteurs (y compris le transport des traducteurs), travail d'impression, formations, catering pour séminaires et conférences.</t>
  </si>
  <si>
    <t>Ceci est un forfait et les dépenses ne doivent pas être justifiées</t>
  </si>
  <si>
    <t>Introduisez ici les cofinancements</t>
  </si>
  <si>
    <t>Financements</t>
  </si>
  <si>
    <t>Ceci est un résumé qui explique l'utilisation de ce fichier.
Ci dessous, nous vous expliquerons comment l'utiliser et à quoi faire attention.</t>
  </si>
  <si>
    <t>Toutes les preuves (factures, contrats,…) doivent être classées par onglet, de A à E et ce, dans le sens croissant.</t>
  </si>
  <si>
    <t xml:space="preserve">Les cases à remplir par l'organisation sont celles où le texte est marqué en bleu. </t>
  </si>
  <si>
    <t>Les cases de couleur orange seront remplies par la cellule FER (ne pas toucher svp)!</t>
  </si>
  <si>
    <t>Ne pas toucher svp, cet onglet sera completé par la cellule FER.</t>
  </si>
  <si>
    <t>Complétez les cellules C13:C18 avec les données du projet et de l'organisation.
Complétez dans la cellule F14 la date à laquelle le rapport est introduit.
Le tableau même (cellules A20:H70) est lié aux onglets mentionnés ci-dessus et sera completé automatiquement.</t>
  </si>
  <si>
    <t>Complétez les colonnes "B:H" par travailleur</t>
  </si>
  <si>
    <t>Cette feuille est la base pour l'onglet 'A' et doit être completé pour pouvoir travailler dans l'onglet 'A'.</t>
  </si>
  <si>
    <t>Introduisez ici les frais du personnel qui a travaillé sur le projet.</t>
  </si>
  <si>
    <t>Complétez les colonnes "B:M" par travailleur</t>
  </si>
  <si>
    <t>- Colonne B: liste de validation (contient l'info de l'onget 'Personnel') - choisissez le nom du travailleur
- Colonne C: liste de validation: choisissez le mois pour lequel vous introduisez les données
- Colonne D: liste de validation: choisissez l'année pour lequel vous introduisez les données
- Colonne N sera completé automatiquement quand M sera remplit
- Colonnes O:S sont utilisées par la cellule FER</t>
  </si>
  <si>
    <t>1 ligne peut seulement contenir les données d'un travailleur et ne peut pas être un cumul de plusieurs travailleurs ou plusieurs mois.</t>
  </si>
  <si>
    <t>Déclarez les dépenses dans les colonnes 'Autre charges' par le biais des factures, contrats et preuves de paiements</t>
  </si>
  <si>
    <t>Les calculs éventuels des congés payés et primes de fin d'année doivent être fait dans un autre fichier. Fournissez-nous une copie de ce fichier afin que l'on puisse contrôler vos chiffres et vos calculs.</t>
  </si>
  <si>
    <t>Introduisez ici les amortissements et les frais de leasing qui ont été utilisés pour réaliser le projet</t>
  </si>
  <si>
    <t>Toutes les immobilisations avec un prix d'achat &lt; 20.000,00 EUR peuvent être indroduites à 100%, sauf si elles ont été achetées dans les 3 derniers mois du projet. Dans ce cas, il faut les amortir.</t>
  </si>
  <si>
    <t>Toutes les immobilisations avec un prix d'achat &gt; 20.000,00 EUR doivent être amorties.</t>
  </si>
  <si>
    <t>Introduisez ici les loyers et les charges locatives pour les bâtiments, les bureaux et les salles</t>
  </si>
  <si>
    <t>Les loyers et les charges locatives sont à prouver par contrat de bail, factures ou preuves de paiements.</t>
  </si>
  <si>
    <t>Une exception est appliquée sur les immobilisations achetées (prix n'a pas d'importance) avant le début du projet mais qui sont utilisées pour la réalisation du projet: les amortissement peuvent être introduit dans le projet. Fournissez dans ce cas les factures et un extrait de votre tableau d'amortissement.</t>
  </si>
  <si>
    <t>Si applicable, décrivez clairement la clef de répartition.</t>
  </si>
  <si>
    <t>Indtroduisez ici tous les autres coûts directs</t>
  </si>
  <si>
    <t>Les coûts indirects représentent maximum 7% des coûts directs</t>
  </si>
  <si>
    <t>- Colonne A: liste de validation - Choisissez le type de cofinancement.
  Si vous ne remplissez pas la colonne A, la colonne F dans onglet 'Récap rapport' restera ouvert.
- Colonne C: remplissez la période couverte par la convention
- Colonne E: liste de validation - choisissez la forme de cofinancement:
  Absolu: Le cofinancement accordé est utilisé à 100% pour le projet
  Relatif: Le cofinancement accordé est utilisé partiellement pour le projet
  Variable: Le cofinancement accordé peut varier (cofin pour le personnel)
- Colonne F: remplissez le montant accordé par le cofinancement
- Colonne G: remplissez le montant que vous allez introduire dans le FER</t>
  </si>
  <si>
    <t>à remplir</t>
  </si>
  <si>
    <t>% affecté au projet</t>
  </si>
  <si>
    <t>% amortissement ou leasing</t>
  </si>
  <si>
    <t>- Colonne A: notez ici le code unique qui ce trouve sur la facture (numéro de facture ou numéro
  d'encodage) pour lier facilement la facture au tableau
- Colonne B: liste de validation - choisissez si c'est un amortissement ou un leasing
- Colonne J se complete automatiquement quand les colonnes "F:I" sont remplies
  Si une cellule dans J apparaît en vert c'est pour attirer l'attention de la cellule FER,
  vous ne devez pas tenir compte de ceci
- Colonnes K:O sont utilisées par la cellule FER</t>
  </si>
  <si>
    <t>- Colonne A: notez ici le code unique qui ce trouve sur la facture (numéro de facture ou numéro
  d'encodage) pour lier facilement la facture au tableau
- Colonne B: liste de validation - chosissez si c'est un loyer ou une charge locative
- Colonne I sera completée automatiquement quand les colonnes G:H seront remplies
- Si une cellule dans I apparaît en vert c'est pour attirer l'attention de la cellule FER,
  vous ne devez pas tenir compte de ceci.
- Colonnes J:N sont utilisées par la cellule FER</t>
  </si>
  <si>
    <t>- Colonne A: notez ici le code unique qui se trouve sur la facture (numéro de facture ou numéro
  d'encodage) pour lier facilement la facture au tableau
- Colonne D: mentionnez ici une description pour vos dépenses
- Colonne G sera completé automatiquement quand E:F seront remplit
- Si une cellule dans G apparaît en vert c'est pour attirer l'attention de la cellule FER,
  vous ne devez pas tenir compte de ceci
- Colonnes H:L sont utilisées par la cellule FER</t>
  </si>
  <si>
    <t>- Colonne B: liste de validation - choisissez le type de dépense
- Colonne A: notez ici le code unique qui se trouve sur la facture (numéro de facture ou numéro
  d'encodage) pour lier facilement la facture au tableau
- Colonne H sera completé automatiquement quand les colonnes F:G seront remplies
- Si une cellule dans H apparaît en vert c'est pour attirer l'attention de la cellule FER,
  vous ne devez pas tenir compte de ceci
- Colonnes I:M sont utilisées par la cellule FER</t>
  </si>
  <si>
    <t>E1: - Les frais à l'étranger sont seulement acceptés pour les pays de l'Union Européenne.
       - Les billets d'avions sont acceptés pour les distances (aller-retour) àpd 800 km.
       - Remboursement des kilomètres: décrivez clairement le nombres de km, lieu de départ,
         lieu d'arriver, raison et date.
       - Lunch et diner sont seulement autorisés avec le groupe cible et non avec des collègues,
         partenaires,...</t>
  </si>
  <si>
    <t>- C15-C20 sera completé automatiquement avec les donnés du 'Récap rapport'
- Colonne B: liste de validation - Choisissez le sorte du cofinancement.
- Colonne D: remplissez la période couvert par la convention
- Colonne F: liste de validation - choisissez la forme de cofinancement:
  Absolu: Le cofinancement accordé est utilisé à 100% pour le projet
  Relatif: Le cofinancement accordé est utilisé partiellement pour le projet
  Variable: Le cofinancement accordé peut varier (cofin pour le personnel)
- Colonne G: remplissez le montant accordé par le cofinancement
- Colonne H: remplissez le montant que vous aller introduire dans le FER</t>
  </si>
  <si>
    <t>Montant non éligilbe</t>
  </si>
  <si>
    <t>Montant éligible</t>
  </si>
  <si>
    <t>L’onglet ‘Récap rapport’ et la colonne B sont liés l’un à l’autre.
Si la colonne B n’est pas remplie, l’onglet ‘Récap Rapport’ restera vide.</t>
  </si>
  <si>
    <t>Attention!</t>
  </si>
  <si>
    <t>budget</t>
  </si>
  <si>
    <t>introduit</t>
  </si>
  <si>
    <t>droit</t>
  </si>
  <si>
    <t>plus petit</t>
  </si>
  <si>
    <t>Coûts directs pris en compte</t>
  </si>
  <si>
    <t>loyers</t>
  </si>
  <si>
    <t>Détail des dépenses</t>
  </si>
  <si>
    <t>Coûts indirects du projet:
(pour le montant maximum éligible voyez case C8):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</si>
</sst>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.00\ &quot;€&quot;"/>
    <numFmt numFmtId="189" formatCode="0.0%"/>
    <numFmt numFmtId="190" formatCode="dd/mm/yyyy"/>
    <numFmt numFmtId="191" formatCode="&quot;Ja&quot;;&quot;Ja&quot;;&quot;Nee&quot;"/>
    <numFmt numFmtId="192" formatCode="&quot;Waar&quot;;&quot;Waar&quot;;&quot;Niet waar&quot;"/>
    <numFmt numFmtId="193" formatCode="&quot;Aan&quot;;&quot;Aan&quot;;&quot;Uit&quot;"/>
    <numFmt numFmtId="194" formatCode="d\-mm\-yy"/>
    <numFmt numFmtId="195" formatCode="dd\-mm\-yy"/>
    <numFmt numFmtId="196" formatCode="_(&quot;€ &quot;* #,##0.00_);_(&quot;€ &quot;* \(#,##0.00\);_(&quot;€ &quot;* \-??_);_(@_)"/>
    <numFmt numFmtId="197" formatCode="_-* #,##0.00\ _€_-;\-* #,##0.00\ _€_-;_-* \-??\ _€_-;_-@_-"/>
    <numFmt numFmtId="198" formatCode="dd\-mmm\-yy"/>
    <numFmt numFmtId="199" formatCode="_(* #,##0.00_);_(* \(#,##0.00\);_(* \-??_);_(@_)"/>
    <numFmt numFmtId="200" formatCode="[$-813]dddd\ d\ mmmm\ yyyy"/>
    <numFmt numFmtId="201" formatCode="d/mm/yyyy;@"/>
    <numFmt numFmtId="202" formatCode="_(* #,##0.0_);_(* \(#,##0.0\);_(* &quot;-&quot;??_);_(@_)"/>
    <numFmt numFmtId="203" formatCode="_(* #,##0_);_(* \(#,##0\);_(* &quot;-&quot;??_);_(@_)"/>
  </numFmts>
  <fonts count="51">
    <font>
      <sz val="10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Times New Roman"/>
      <family val="1"/>
    </font>
    <font>
      <b/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4" borderId="0" applyNumberFormat="0" applyBorder="0" applyAlignment="0" applyProtection="0"/>
    <xf numFmtId="0" fontId="26" fillId="7" borderId="1" applyNumberFormat="0" applyAlignment="0" applyProtection="0"/>
    <xf numFmtId="199" fontId="0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47" fillId="20" borderId="9" applyNumberFormat="0" applyAlignment="0" applyProtection="0"/>
    <xf numFmtId="196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4" fillId="0" borderId="0" xfId="0" applyFont="1" applyAlignment="1">
      <alignment horizontal="justify" vertical="top"/>
    </xf>
    <xf numFmtId="0" fontId="3" fillId="0" borderId="10" xfId="0" applyFont="1" applyBorder="1" applyAlignment="1">
      <alignment/>
    </xf>
    <xf numFmtId="187" fontId="4" fillId="0" borderId="0" xfId="51" applyFont="1" applyAlignment="1">
      <alignment horizontal="justify" vertical="top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" fontId="3" fillId="0" borderId="15" xfId="0" applyNumberFormat="1" applyFont="1" applyBorder="1" applyAlignment="1" applyProtection="1">
      <alignment/>
      <protection hidden="1"/>
    </xf>
    <xf numFmtId="4" fontId="3" fillId="0" borderId="10" xfId="0" applyNumberFormat="1" applyFont="1" applyBorder="1" applyAlignment="1" applyProtection="1">
      <alignment/>
      <protection hidden="1"/>
    </xf>
    <xf numFmtId="4" fontId="2" fillId="0" borderId="10" xfId="0" applyNumberFormat="1" applyFont="1" applyBorder="1" applyAlignment="1" applyProtection="1">
      <alignment/>
      <protection hidden="1"/>
    </xf>
    <xf numFmtId="4" fontId="1" fillId="0" borderId="10" xfId="0" applyNumberFormat="1" applyFont="1" applyBorder="1" applyAlignment="1" applyProtection="1">
      <alignment/>
      <protection hidden="1"/>
    </xf>
    <xf numFmtId="0" fontId="1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10" fontId="4" fillId="0" borderId="0" xfId="58" applyNumberFormat="1" applyFont="1" applyAlignment="1">
      <alignment horizontal="center" vertical="top"/>
    </xf>
    <xf numFmtId="9" fontId="16" fillId="0" borderId="14" xfId="58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4" fillId="2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187" fontId="4" fillId="0" borderId="0" xfId="51" applyFont="1" applyAlignment="1">
      <alignment horizontal="justify" vertical="center"/>
    </xf>
    <xf numFmtId="10" fontId="4" fillId="0" borderId="0" xfId="58" applyNumberFormat="1" applyFont="1" applyAlignment="1">
      <alignment horizontal="center" vertical="center"/>
    </xf>
    <xf numFmtId="0" fontId="4" fillId="0" borderId="18" xfId="0" applyFont="1" applyFill="1" applyBorder="1" applyAlignment="1">
      <alignment horizontal="justify" vertical="center"/>
    </xf>
    <xf numFmtId="187" fontId="4" fillId="0" borderId="18" xfId="51" applyFont="1" applyFill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4" fillId="0" borderId="18" xfId="0" applyFont="1" applyBorder="1" applyAlignment="1">
      <alignment horizontal="justify" vertical="center"/>
    </xf>
    <xf numFmtId="0" fontId="17" fillId="0" borderId="10" xfId="0" applyFont="1" applyBorder="1" applyAlignment="1">
      <alignment/>
    </xf>
    <xf numFmtId="196" fontId="19" fillId="0" borderId="0" xfId="64" applyFont="1" applyFill="1" applyBorder="1" applyAlignment="1" applyProtection="1">
      <alignment horizontal="left" vertical="center"/>
      <protection/>
    </xf>
    <xf numFmtId="196" fontId="18" fillId="0" borderId="0" xfId="64" applyFont="1" applyFill="1" applyBorder="1" applyAlignment="1" applyProtection="1">
      <alignment horizontal="left" vertical="center" wrapText="1"/>
      <protection/>
    </xf>
    <xf numFmtId="195" fontId="19" fillId="0" borderId="0" xfId="64" applyNumberFormat="1" applyFont="1" applyFill="1" applyBorder="1" applyAlignment="1" applyProtection="1">
      <alignment horizontal="left" vertical="center" wrapText="1"/>
      <protection/>
    </xf>
    <xf numFmtId="9" fontId="3" fillId="0" borderId="19" xfId="59" applyFont="1" applyFill="1" applyBorder="1" applyAlignment="1" applyProtection="1">
      <alignment vertical="center"/>
      <protection/>
    </xf>
    <xf numFmtId="9" fontId="3" fillId="0" borderId="20" xfId="59" applyFont="1" applyFill="1" applyBorder="1" applyAlignment="1" applyProtection="1">
      <alignment vertical="center"/>
      <protection/>
    </xf>
    <xf numFmtId="9" fontId="3" fillId="0" borderId="21" xfId="59" applyFont="1" applyFill="1" applyBorder="1" applyAlignment="1" applyProtection="1">
      <alignment vertical="center"/>
      <protection/>
    </xf>
    <xf numFmtId="9" fontId="3" fillId="0" borderId="22" xfId="59" applyFont="1" applyFill="1" applyBorder="1" applyAlignment="1" applyProtection="1">
      <alignment vertical="center"/>
      <protection/>
    </xf>
    <xf numFmtId="9" fontId="3" fillId="0" borderId="23" xfId="59" applyFont="1" applyFill="1" applyBorder="1" applyAlignment="1" applyProtection="1">
      <alignment vertical="center"/>
      <protection/>
    </xf>
    <xf numFmtId="9" fontId="3" fillId="0" borderId="24" xfId="59" applyFont="1" applyFill="1" applyBorder="1" applyAlignment="1" applyProtection="1">
      <alignment vertical="center"/>
      <protection/>
    </xf>
    <xf numFmtId="9" fontId="3" fillId="0" borderId="25" xfId="59" applyFont="1" applyFill="1" applyBorder="1" applyAlignment="1" applyProtection="1">
      <alignment vertical="center"/>
      <protection/>
    </xf>
    <xf numFmtId="9" fontId="3" fillId="0" borderId="26" xfId="59" applyFont="1" applyFill="1" applyBorder="1" applyAlignment="1" applyProtection="1">
      <alignment vertical="center"/>
      <protection/>
    </xf>
    <xf numFmtId="9" fontId="3" fillId="0" borderId="27" xfId="59" applyFont="1" applyFill="1" applyBorder="1" applyAlignment="1" applyProtection="1">
      <alignment vertical="center"/>
      <protection/>
    </xf>
    <xf numFmtId="196" fontId="3" fillId="24" borderId="28" xfId="64" applyFont="1" applyFill="1" applyBorder="1" applyAlignment="1" applyProtection="1">
      <alignment vertical="center"/>
      <protection/>
    </xf>
    <xf numFmtId="9" fontId="3" fillId="24" borderId="29" xfId="59" applyFont="1" applyFill="1" applyBorder="1" applyAlignment="1" applyProtection="1">
      <alignment vertical="center"/>
      <protection/>
    </xf>
    <xf numFmtId="9" fontId="3" fillId="24" borderId="30" xfId="59" applyFont="1" applyFill="1" applyBorder="1" applyAlignment="1" applyProtection="1">
      <alignment vertical="center"/>
      <protection/>
    </xf>
    <xf numFmtId="9" fontId="3" fillId="24" borderId="31" xfId="59" applyFont="1" applyFill="1" applyBorder="1" applyAlignment="1" applyProtection="1">
      <alignment vertical="center"/>
      <protection/>
    </xf>
    <xf numFmtId="9" fontId="22" fillId="0" borderId="32" xfId="59" applyFont="1" applyFill="1" applyBorder="1" applyAlignment="1" applyProtection="1">
      <alignment vertical="center"/>
      <protection/>
    </xf>
    <xf numFmtId="9" fontId="22" fillId="0" borderId="33" xfId="59" applyFont="1" applyFill="1" applyBorder="1" applyAlignment="1" applyProtection="1">
      <alignment vertical="center"/>
      <protection/>
    </xf>
    <xf numFmtId="9" fontId="22" fillId="0" borderId="34" xfId="59" applyFont="1" applyFill="1" applyBorder="1" applyAlignment="1" applyProtection="1">
      <alignment vertical="center"/>
      <protection/>
    </xf>
    <xf numFmtId="9" fontId="22" fillId="0" borderId="22" xfId="59" applyFont="1" applyFill="1" applyBorder="1" applyAlignment="1" applyProtection="1">
      <alignment vertical="center"/>
      <protection/>
    </xf>
    <xf numFmtId="9" fontId="22" fillId="0" borderId="23" xfId="59" applyFont="1" applyFill="1" applyBorder="1" applyAlignment="1" applyProtection="1">
      <alignment vertical="center"/>
      <protection/>
    </xf>
    <xf numFmtId="9" fontId="22" fillId="0" borderId="24" xfId="59" applyFont="1" applyFill="1" applyBorder="1" applyAlignment="1" applyProtection="1">
      <alignment vertical="center"/>
      <protection/>
    </xf>
    <xf numFmtId="9" fontId="22" fillId="0" borderId="25" xfId="59" applyFont="1" applyFill="1" applyBorder="1" applyAlignment="1" applyProtection="1">
      <alignment vertical="center"/>
      <protection/>
    </xf>
    <xf numFmtId="9" fontId="22" fillId="0" borderId="26" xfId="59" applyFont="1" applyFill="1" applyBorder="1" applyAlignment="1" applyProtection="1">
      <alignment vertical="center"/>
      <protection/>
    </xf>
    <xf numFmtId="9" fontId="22" fillId="0" borderId="27" xfId="59" applyFont="1" applyFill="1" applyBorder="1" applyAlignment="1" applyProtection="1">
      <alignment vertical="center"/>
      <protection/>
    </xf>
    <xf numFmtId="196" fontId="2" fillId="24" borderId="28" xfId="64" applyFont="1" applyFill="1" applyBorder="1" applyAlignment="1" applyProtection="1">
      <alignment vertical="center"/>
      <protection/>
    </xf>
    <xf numFmtId="9" fontId="2" fillId="24" borderId="29" xfId="59" applyFont="1" applyFill="1" applyBorder="1" applyAlignment="1" applyProtection="1">
      <alignment vertical="center"/>
      <protection/>
    </xf>
    <xf numFmtId="9" fontId="2" fillId="24" borderId="30" xfId="59" applyFont="1" applyFill="1" applyBorder="1" applyAlignment="1" applyProtection="1">
      <alignment vertical="center"/>
      <protection/>
    </xf>
    <xf numFmtId="9" fontId="2" fillId="24" borderId="31" xfId="59" applyFont="1" applyFill="1" applyBorder="1" applyAlignment="1" applyProtection="1">
      <alignment vertical="center"/>
      <protection/>
    </xf>
    <xf numFmtId="9" fontId="2" fillId="24" borderId="35" xfId="59" applyFont="1" applyFill="1" applyBorder="1" applyAlignment="1" applyProtection="1">
      <alignment vertical="center"/>
      <protection/>
    </xf>
    <xf numFmtId="9" fontId="2" fillId="0" borderId="36" xfId="59" applyFont="1" applyFill="1" applyBorder="1" applyAlignment="1" applyProtection="1">
      <alignment vertical="center"/>
      <protection/>
    </xf>
    <xf numFmtId="9" fontId="2" fillId="0" borderId="37" xfId="59" applyFont="1" applyFill="1" applyBorder="1" applyAlignment="1" applyProtection="1">
      <alignment vertical="center"/>
      <protection/>
    </xf>
    <xf numFmtId="196" fontId="2" fillId="0" borderId="38" xfId="64" applyFont="1" applyFill="1" applyBorder="1" applyAlignment="1" applyProtection="1">
      <alignment vertical="center"/>
      <protection/>
    </xf>
    <xf numFmtId="9" fontId="2" fillId="0" borderId="19" xfId="59" applyFont="1" applyFill="1" applyBorder="1" applyAlignment="1" applyProtection="1">
      <alignment vertical="center"/>
      <protection/>
    </xf>
    <xf numFmtId="9" fontId="2" fillId="0" borderId="20" xfId="59" applyFont="1" applyFill="1" applyBorder="1" applyAlignment="1" applyProtection="1">
      <alignment vertical="center"/>
      <protection/>
    </xf>
    <xf numFmtId="9" fontId="2" fillId="0" borderId="25" xfId="59" applyFont="1" applyFill="1" applyBorder="1" applyAlignment="1" applyProtection="1">
      <alignment vertical="center"/>
      <protection/>
    </xf>
    <xf numFmtId="9" fontId="2" fillId="0" borderId="26" xfId="59" applyFont="1" applyFill="1" applyBorder="1" applyAlignment="1" applyProtection="1">
      <alignment vertical="center"/>
      <protection/>
    </xf>
    <xf numFmtId="9" fontId="2" fillId="0" borderId="39" xfId="59" applyFont="1" applyFill="1" applyBorder="1" applyAlignment="1" applyProtection="1">
      <alignment vertical="center"/>
      <protection/>
    </xf>
    <xf numFmtId="9" fontId="2" fillId="0" borderId="40" xfId="59" applyFont="1" applyFill="1" applyBorder="1" applyAlignment="1" applyProtection="1">
      <alignment vertical="center"/>
      <protection/>
    </xf>
    <xf numFmtId="196" fontId="2" fillId="0" borderId="41" xfId="64" applyFont="1" applyFill="1" applyBorder="1" applyAlignment="1" applyProtection="1">
      <alignment vertical="center"/>
      <protection/>
    </xf>
    <xf numFmtId="196" fontId="2" fillId="0" borderId="42" xfId="64" applyFont="1" applyFill="1" applyBorder="1" applyAlignment="1" applyProtection="1">
      <alignment vertical="center"/>
      <protection/>
    </xf>
    <xf numFmtId="198" fontId="2" fillId="0" borderId="43" xfId="59" applyNumberFormat="1" applyFont="1" applyFill="1" applyBorder="1" applyAlignment="1" applyProtection="1">
      <alignment horizontal="center" vertical="center"/>
      <protection/>
    </xf>
    <xf numFmtId="196" fontId="2" fillId="0" borderId="43" xfId="64" applyFont="1" applyFill="1" applyBorder="1" applyAlignment="1" applyProtection="1">
      <alignment vertical="center"/>
      <protection/>
    </xf>
    <xf numFmtId="198" fontId="2" fillId="25" borderId="41" xfId="59" applyNumberFormat="1" applyFont="1" applyFill="1" applyBorder="1" applyAlignment="1" applyProtection="1">
      <alignment vertical="center"/>
      <protection/>
    </xf>
    <xf numFmtId="196" fontId="0" fillId="0" borderId="0" xfId="64" applyFont="1" applyFill="1" applyBorder="1" applyAlignment="1" applyProtection="1">
      <alignment vertical="center"/>
      <protection/>
    </xf>
    <xf numFmtId="199" fontId="0" fillId="0" borderId="44" xfId="44" applyFont="1" applyFill="1" applyBorder="1" applyAlignment="1" applyProtection="1">
      <alignment/>
      <protection/>
    </xf>
    <xf numFmtId="199" fontId="0" fillId="0" borderId="45" xfId="44" applyFont="1" applyFill="1" applyBorder="1" applyAlignment="1" applyProtection="1">
      <alignment/>
      <protection/>
    </xf>
    <xf numFmtId="199" fontId="0" fillId="0" borderId="46" xfId="44" applyFont="1" applyFill="1" applyBorder="1" applyAlignment="1" applyProtection="1">
      <alignment/>
      <protection/>
    </xf>
    <xf numFmtId="199" fontId="0" fillId="0" borderId="47" xfId="44" applyFont="1" applyFill="1" applyBorder="1" applyAlignment="1" applyProtection="1">
      <alignment/>
      <protection/>
    </xf>
    <xf numFmtId="199" fontId="0" fillId="0" borderId="48" xfId="44" applyFont="1" applyFill="1" applyBorder="1" applyAlignment="1" applyProtection="1">
      <alignment/>
      <protection/>
    </xf>
    <xf numFmtId="199" fontId="0" fillId="0" borderId="49" xfId="44" applyFont="1" applyFill="1" applyBorder="1" applyAlignment="1" applyProtection="1">
      <alignment/>
      <protection/>
    </xf>
    <xf numFmtId="199" fontId="0" fillId="0" borderId="50" xfId="44" applyFont="1" applyFill="1" applyBorder="1" applyAlignment="1" applyProtection="1">
      <alignment/>
      <protection/>
    </xf>
    <xf numFmtId="199" fontId="0" fillId="0" borderId="0" xfId="44" applyFont="1" applyFill="1" applyBorder="1" applyAlignment="1" applyProtection="1">
      <alignment/>
      <protection/>
    </xf>
    <xf numFmtId="9" fontId="0" fillId="0" borderId="48" xfId="59" applyFont="1" applyFill="1" applyBorder="1" applyAlignment="1" applyProtection="1">
      <alignment/>
      <protection/>
    </xf>
    <xf numFmtId="196" fontId="3" fillId="0" borderId="51" xfId="64" applyFont="1" applyFill="1" applyBorder="1" applyAlignment="1" applyProtection="1">
      <alignment vertical="center"/>
      <protection/>
    </xf>
    <xf numFmtId="196" fontId="22" fillId="0" borderId="51" xfId="64" applyFont="1" applyFill="1" applyBorder="1" applyAlignment="1" applyProtection="1">
      <alignment vertical="center"/>
      <protection/>
    </xf>
    <xf numFmtId="196" fontId="22" fillId="0" borderId="52" xfId="64" applyFont="1" applyFill="1" applyBorder="1" applyAlignment="1" applyProtection="1">
      <alignment vertical="center"/>
      <protection/>
    </xf>
    <xf numFmtId="196" fontId="2" fillId="0" borderId="53" xfId="64" applyFont="1" applyFill="1" applyBorder="1" applyAlignment="1" applyProtection="1">
      <alignment vertical="center"/>
      <protection/>
    </xf>
    <xf numFmtId="196" fontId="2" fillId="0" borderId="52" xfId="64" applyFont="1" applyFill="1" applyBorder="1" applyAlignment="1" applyProtection="1">
      <alignment vertical="center"/>
      <protection/>
    </xf>
    <xf numFmtId="196" fontId="2" fillId="0" borderId="54" xfId="64" applyFont="1" applyFill="1" applyBorder="1" applyAlignment="1" applyProtection="1">
      <alignment vertical="center"/>
      <protection/>
    </xf>
    <xf numFmtId="196" fontId="2" fillId="0" borderId="55" xfId="64" applyFont="1" applyFill="1" applyBorder="1" applyAlignment="1" applyProtection="1">
      <alignment vertical="center"/>
      <protection/>
    </xf>
    <xf numFmtId="198" fontId="2" fillId="0" borderId="56" xfId="59" applyNumberFormat="1" applyFont="1" applyFill="1" applyBorder="1" applyAlignment="1" applyProtection="1">
      <alignment horizontal="center" vertical="center"/>
      <protection/>
    </xf>
    <xf numFmtId="198" fontId="2" fillId="0" borderId="0" xfId="59" applyNumberFormat="1" applyFont="1" applyFill="1" applyBorder="1" applyAlignment="1" applyProtection="1">
      <alignment horizontal="center" vertical="center"/>
      <protection/>
    </xf>
    <xf numFmtId="196" fontId="3" fillId="0" borderId="52" xfId="64" applyFont="1" applyFill="1" applyBorder="1" applyAlignment="1" applyProtection="1">
      <alignment vertical="center"/>
      <protection/>
    </xf>
    <xf numFmtId="9" fontId="3" fillId="0" borderId="57" xfId="59" applyFont="1" applyFill="1" applyBorder="1" applyAlignment="1" applyProtection="1">
      <alignment vertical="center"/>
      <protection/>
    </xf>
    <xf numFmtId="196" fontId="2" fillId="0" borderId="58" xfId="64" applyFont="1" applyFill="1" applyBorder="1" applyAlignment="1" applyProtection="1">
      <alignment vertical="center"/>
      <protection/>
    </xf>
    <xf numFmtId="9" fontId="2" fillId="0" borderId="59" xfId="59" applyFont="1" applyFill="1" applyBorder="1" applyAlignment="1" applyProtection="1">
      <alignment vertical="center"/>
      <protection/>
    </xf>
    <xf numFmtId="9" fontId="2" fillId="0" borderId="60" xfId="59" applyFont="1" applyFill="1" applyBorder="1" applyAlignment="1" applyProtection="1">
      <alignment vertical="center"/>
      <protection/>
    </xf>
    <xf numFmtId="9" fontId="2" fillId="0" borderId="61" xfId="59" applyFont="1" applyFill="1" applyBorder="1" applyAlignment="1" applyProtection="1">
      <alignment vertical="center"/>
      <protection/>
    </xf>
    <xf numFmtId="9" fontId="2" fillId="0" borderId="62" xfId="59" applyFont="1" applyFill="1" applyBorder="1" applyAlignment="1" applyProtection="1">
      <alignment vertical="center"/>
      <protection/>
    </xf>
    <xf numFmtId="196" fontId="2" fillId="24" borderId="63" xfId="64" applyFont="1" applyFill="1" applyBorder="1" applyAlignment="1" applyProtection="1">
      <alignment vertical="center"/>
      <protection/>
    </xf>
    <xf numFmtId="9" fontId="2" fillId="24" borderId="64" xfId="59" applyFont="1" applyFill="1" applyBorder="1" applyAlignment="1" applyProtection="1">
      <alignment vertical="center"/>
      <protection/>
    </xf>
    <xf numFmtId="9" fontId="2" fillId="24" borderId="65" xfId="59" applyFont="1" applyFill="1" applyBorder="1" applyAlignment="1" applyProtection="1">
      <alignment vertical="center"/>
      <protection/>
    </xf>
    <xf numFmtId="9" fontId="2" fillId="24" borderId="66" xfId="59" applyFont="1" applyFill="1" applyBorder="1" applyAlignment="1" applyProtection="1">
      <alignment vertical="center"/>
      <protection/>
    </xf>
    <xf numFmtId="9" fontId="2" fillId="24" borderId="67" xfId="59" applyFont="1" applyFill="1" applyBorder="1" applyAlignment="1" applyProtection="1">
      <alignment vertical="center"/>
      <protection/>
    </xf>
    <xf numFmtId="198" fontId="2" fillId="0" borderId="68" xfId="59" applyNumberFormat="1" applyFont="1" applyFill="1" applyBorder="1" applyAlignment="1" applyProtection="1">
      <alignment vertical="center"/>
      <protection/>
    </xf>
    <xf numFmtId="9" fontId="2" fillId="0" borderId="69" xfId="59" applyFont="1" applyFill="1" applyBorder="1" applyAlignment="1" applyProtection="1">
      <alignment vertical="center"/>
      <protection/>
    </xf>
    <xf numFmtId="9" fontId="2" fillId="0" borderId="70" xfId="59" applyFont="1" applyFill="1" applyBorder="1" applyAlignment="1" applyProtection="1">
      <alignment vertical="center"/>
      <protection/>
    </xf>
    <xf numFmtId="9" fontId="2" fillId="0" borderId="24" xfId="59" applyFont="1" applyFill="1" applyBorder="1" applyAlignment="1" applyProtection="1">
      <alignment vertical="center"/>
      <protection/>
    </xf>
    <xf numFmtId="9" fontId="2" fillId="0" borderId="71" xfId="59" applyFont="1" applyFill="1" applyBorder="1" applyAlignment="1" applyProtection="1">
      <alignment vertical="center"/>
      <protection/>
    </xf>
    <xf numFmtId="196" fontId="2" fillId="0" borderId="0" xfId="64" applyFont="1" applyFill="1" applyBorder="1" applyAlignment="1" applyProtection="1">
      <alignment horizontal="left" vertical="center"/>
      <protection/>
    </xf>
    <xf numFmtId="196" fontId="18" fillId="0" borderId="72" xfId="64" applyFont="1" applyFill="1" applyBorder="1" applyAlignment="1" applyProtection="1">
      <alignment vertical="center"/>
      <protection locked="0"/>
    </xf>
    <xf numFmtId="196" fontId="18" fillId="0" borderId="73" xfId="64" applyFont="1" applyFill="1" applyBorder="1" applyAlignment="1" applyProtection="1">
      <alignment vertical="center"/>
      <protection locked="0"/>
    </xf>
    <xf numFmtId="196" fontId="18" fillId="0" borderId="44" xfId="64" applyFont="1" applyFill="1" applyBorder="1" applyAlignment="1" applyProtection="1">
      <alignment vertical="center"/>
      <protection locked="0"/>
    </xf>
    <xf numFmtId="199" fontId="23" fillId="0" borderId="0" xfId="44" applyFont="1" applyFill="1" applyBorder="1" applyAlignment="1" applyProtection="1">
      <alignment vertical="center"/>
      <protection/>
    </xf>
    <xf numFmtId="196" fontId="18" fillId="0" borderId="74" xfId="64" applyFont="1" applyFill="1" applyBorder="1" applyAlignment="1" applyProtection="1">
      <alignment vertical="center"/>
      <protection locked="0"/>
    </xf>
    <xf numFmtId="196" fontId="18" fillId="0" borderId="71" xfId="64" applyFont="1" applyFill="1" applyBorder="1" applyAlignment="1" applyProtection="1">
      <alignment vertical="center"/>
      <protection locked="0"/>
    </xf>
    <xf numFmtId="196" fontId="18" fillId="0" borderId="75" xfId="64" applyFont="1" applyFill="1" applyBorder="1" applyAlignment="1" applyProtection="1">
      <alignment vertical="center"/>
      <protection locked="0"/>
    </xf>
    <xf numFmtId="0" fontId="0" fillId="0" borderId="76" xfId="60" applyBorder="1" applyProtection="1">
      <alignment/>
      <protection locked="0"/>
    </xf>
    <xf numFmtId="0" fontId="0" fillId="0" borderId="0" xfId="60" applyBorder="1" applyProtection="1">
      <alignment/>
      <protection locked="0"/>
    </xf>
    <xf numFmtId="0" fontId="0" fillId="0" borderId="77" xfId="60" applyBorder="1" applyProtection="1">
      <alignment/>
      <protection locked="0"/>
    </xf>
    <xf numFmtId="0" fontId="0" fillId="0" borderId="43" xfId="60" applyBorder="1" applyProtection="1">
      <alignment/>
      <protection locked="0"/>
    </xf>
    <xf numFmtId="0" fontId="0" fillId="0" borderId="0" xfId="60" applyFont="1" applyBorder="1" applyProtection="1">
      <alignment/>
      <protection locked="0"/>
    </xf>
    <xf numFmtId="187" fontId="4" fillId="7" borderId="78" xfId="0" applyNumberFormat="1" applyFont="1" applyFill="1" applyBorder="1" applyAlignment="1" applyProtection="1">
      <alignment horizontal="justify" vertical="center"/>
      <protection locked="0"/>
    </xf>
    <xf numFmtId="43" fontId="4" fillId="7" borderId="18" xfId="0" applyNumberFormat="1" applyFont="1" applyFill="1" applyBorder="1" applyAlignment="1" applyProtection="1">
      <alignment horizontal="justify" vertical="center"/>
      <protection locked="0"/>
    </xf>
    <xf numFmtId="0" fontId="4" fillId="7" borderId="18" xfId="0" applyFont="1" applyFill="1" applyBorder="1" applyAlignment="1" applyProtection="1">
      <alignment horizontal="justify" vertical="center"/>
      <protection locked="0"/>
    </xf>
    <xf numFmtId="0" fontId="4" fillId="7" borderId="78" xfId="0" applyFont="1" applyFill="1" applyBorder="1" applyAlignment="1" applyProtection="1">
      <alignment horizontal="justify" vertical="center"/>
      <protection locked="0"/>
    </xf>
    <xf numFmtId="187" fontId="4" fillId="7" borderId="78" xfId="51" applyFont="1" applyFill="1" applyBorder="1" applyAlignment="1" applyProtection="1">
      <alignment horizontal="justify" vertical="center"/>
      <protection locked="0"/>
    </xf>
    <xf numFmtId="187" fontId="4" fillId="7" borderId="18" xfId="51" applyFont="1" applyFill="1" applyBorder="1" applyAlignment="1" applyProtection="1">
      <alignment horizontal="justify" vertical="center"/>
      <protection locked="0"/>
    </xf>
    <xf numFmtId="187" fontId="4" fillId="0" borderId="79" xfId="51" applyFont="1" applyBorder="1" applyAlignment="1" applyProtection="1">
      <alignment horizontal="justify" vertical="center"/>
      <protection/>
    </xf>
    <xf numFmtId="10" fontId="4" fillId="0" borderId="18" xfId="58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4" fontId="1" fillId="0" borderId="10" xfId="0" applyNumberFormat="1" applyFont="1" applyBorder="1" applyAlignment="1" applyProtection="1">
      <alignment/>
      <protection/>
    </xf>
    <xf numFmtId="4" fontId="28" fillId="0" borderId="10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6" fillId="0" borderId="12" xfId="0" applyFont="1" applyFill="1" applyBorder="1" applyAlignment="1" applyProtection="1">
      <alignment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4" fontId="26" fillId="0" borderId="10" xfId="0" applyNumberFormat="1" applyFont="1" applyBorder="1" applyAlignment="1" applyProtection="1">
      <alignment/>
      <protection/>
    </xf>
    <xf numFmtId="4" fontId="2" fillId="20" borderId="18" xfId="0" applyNumberFormat="1" applyFont="1" applyFill="1" applyBorder="1" applyAlignment="1" applyProtection="1">
      <alignment/>
      <protection/>
    </xf>
    <xf numFmtId="9" fontId="29" fillId="0" borderId="80" xfId="58" applyFont="1" applyBorder="1" applyAlignment="1" applyProtection="1">
      <alignment vertical="center"/>
      <protection locked="0"/>
    </xf>
    <xf numFmtId="0" fontId="29" fillId="0" borderId="80" xfId="0" applyFont="1" applyBorder="1" applyAlignment="1" applyProtection="1">
      <alignment horizontal="center" vertical="center"/>
      <protection locked="0"/>
    </xf>
    <xf numFmtId="9" fontId="29" fillId="0" borderId="81" xfId="58" applyFont="1" applyBorder="1" applyAlignment="1" applyProtection="1">
      <alignment vertical="center"/>
      <protection locked="0"/>
    </xf>
    <xf numFmtId="0" fontId="29" fillId="0" borderId="81" xfId="0" applyFont="1" applyBorder="1" applyAlignment="1" applyProtection="1">
      <alignment horizontal="center" vertical="center"/>
      <protection locked="0"/>
    </xf>
    <xf numFmtId="9" fontId="29" fillId="0" borderId="82" xfId="58" applyFont="1" applyBorder="1" applyAlignment="1" applyProtection="1">
      <alignment vertical="center"/>
      <protection locked="0"/>
    </xf>
    <xf numFmtId="0" fontId="29" fillId="0" borderId="82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justify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187" fontId="29" fillId="0" borderId="18" xfId="51" applyFont="1" applyBorder="1" applyAlignment="1" applyProtection="1">
      <alignment horizontal="justify" vertical="center"/>
      <protection locked="0"/>
    </xf>
    <xf numFmtId="10" fontId="29" fillId="0" borderId="18" xfId="58" applyNumberFormat="1" applyFont="1" applyFill="1" applyBorder="1" applyAlignment="1" applyProtection="1">
      <alignment horizontal="center" vertical="center"/>
      <protection locked="0"/>
    </xf>
    <xf numFmtId="10" fontId="29" fillId="0" borderId="18" xfId="58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10" fontId="4" fillId="20" borderId="18" xfId="58" applyNumberFormat="1" applyFont="1" applyFill="1" applyBorder="1" applyAlignment="1" applyProtection="1">
      <alignment horizontal="center" vertical="center" wrapText="1"/>
      <protection/>
    </xf>
    <xf numFmtId="187" fontId="4" fillId="20" borderId="18" xfId="51" applyFont="1" applyFill="1" applyBorder="1" applyAlignment="1" applyProtection="1">
      <alignment horizontal="center" vertical="center" wrapText="1"/>
      <protection/>
    </xf>
    <xf numFmtId="187" fontId="4" fillId="20" borderId="79" xfId="51" applyFont="1" applyFill="1" applyBorder="1" applyAlignment="1" applyProtection="1">
      <alignment horizontal="center" vertical="center" wrapText="1"/>
      <protection/>
    </xf>
    <xf numFmtId="187" fontId="30" fillId="0" borderId="18" xfId="51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4" xfId="0" applyFont="1" applyBorder="1" applyAlignment="1" applyProtection="1">
      <alignment horizontal="left"/>
      <protection locked="0"/>
    </xf>
    <xf numFmtId="0" fontId="2" fillId="7" borderId="15" xfId="0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8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7" fillId="0" borderId="1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3" fillId="20" borderId="18" xfId="0" applyFont="1" applyFill="1" applyBorder="1" applyAlignment="1" applyProtection="1">
      <alignment/>
      <protection/>
    </xf>
    <xf numFmtId="0" fontId="2" fillId="20" borderId="84" xfId="0" applyFont="1" applyFill="1" applyBorder="1" applyAlignment="1" applyProtection="1">
      <alignment/>
      <protection/>
    </xf>
    <xf numFmtId="0" fontId="2" fillId="20" borderId="78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201" fontId="3" fillId="0" borderId="0" xfId="0" applyNumberFormat="1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7" fontId="3" fillId="0" borderId="0" xfId="5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9" fontId="0" fillId="0" borderId="0" xfId="58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22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80" xfId="0" applyFont="1" applyBorder="1" applyAlignment="1" applyProtection="1">
      <alignment vertical="center"/>
      <protection/>
    </xf>
    <xf numFmtId="0" fontId="0" fillId="7" borderId="81" xfId="0" applyFill="1" applyBorder="1" applyAlignment="1" applyProtection="1">
      <alignment vertical="center"/>
      <protection/>
    </xf>
    <xf numFmtId="0" fontId="4" fillId="0" borderId="81" xfId="0" applyFont="1" applyBorder="1" applyAlignment="1" applyProtection="1">
      <alignment vertical="center"/>
      <protection/>
    </xf>
    <xf numFmtId="0" fontId="4" fillId="0" borderId="82" xfId="0" applyFont="1" applyBorder="1" applyAlignment="1" applyProtection="1">
      <alignment vertical="center"/>
      <protection/>
    </xf>
    <xf numFmtId="0" fontId="0" fillId="7" borderId="82" xfId="0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87" fontId="4" fillId="0" borderId="0" xfId="51" applyFont="1" applyAlignment="1" applyProtection="1">
      <alignment horizontal="justify" vertical="center"/>
      <protection/>
    </xf>
    <xf numFmtId="10" fontId="4" fillId="0" borderId="0" xfId="58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187" fontId="0" fillId="20" borderId="10" xfId="51" applyFont="1" applyFill="1" applyBorder="1" applyAlignment="1" applyProtection="1">
      <alignment horizontal="justify" vertical="center"/>
      <protection/>
    </xf>
    <xf numFmtId="0" fontId="0" fillId="20" borderId="10" xfId="51" applyNumberFormat="1" applyFont="1" applyFill="1" applyBorder="1" applyAlignment="1" applyProtection="1">
      <alignment horizontal="justify" vertical="center"/>
      <protection/>
    </xf>
    <xf numFmtId="187" fontId="4" fillId="20" borderId="10" xfId="5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9" fontId="4" fillId="0" borderId="0" xfId="58" applyFont="1" applyAlignment="1" applyProtection="1">
      <alignment horizontal="right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20" borderId="81" xfId="0" applyFont="1" applyFill="1" applyBorder="1" applyAlignment="1" applyProtection="1">
      <alignment horizontal="left" vertical="center"/>
      <protection/>
    </xf>
    <xf numFmtId="187" fontId="0" fillId="20" borderId="81" xfId="51" applyFont="1" applyFill="1" applyBorder="1" applyAlignment="1" applyProtection="1">
      <alignment horizontal="justify" vertical="center"/>
      <protection/>
    </xf>
    <xf numFmtId="0" fontId="0" fillId="20" borderId="81" xfId="51" applyNumberFormat="1" applyFont="1" applyFill="1" applyBorder="1" applyAlignment="1" applyProtection="1">
      <alignment horizontal="justify" vertical="center"/>
      <protection/>
    </xf>
    <xf numFmtId="0" fontId="0" fillId="20" borderId="80" xfId="51" applyNumberFormat="1" applyFont="1" applyFill="1" applyBorder="1" applyAlignment="1" applyProtection="1">
      <alignment horizontal="justify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87" fontId="4" fillId="22" borderId="18" xfId="51" applyFont="1" applyFill="1" applyBorder="1" applyAlignment="1" applyProtection="1">
      <alignment horizontal="justify" vertical="center"/>
      <protection/>
    </xf>
    <xf numFmtId="187" fontId="4" fillId="7" borderId="18" xfId="51" applyFont="1" applyFill="1" applyBorder="1" applyAlignment="1" applyProtection="1">
      <alignment horizontal="justify" vertical="center"/>
      <protection/>
    </xf>
    <xf numFmtId="187" fontId="4" fillId="7" borderId="18" xfId="5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187" fontId="4" fillId="20" borderId="18" xfId="51" applyFont="1" applyFill="1" applyBorder="1" applyAlignment="1" applyProtection="1">
      <alignment horizontal="justify" vertical="center"/>
      <protection/>
    </xf>
    <xf numFmtId="187" fontId="4" fillId="11" borderId="79" xfId="51" applyFont="1" applyFill="1" applyBorder="1" applyAlignment="1" applyProtection="1">
      <alignment horizontal="justify" vertical="center"/>
      <protection/>
    </xf>
    <xf numFmtId="187" fontId="4" fillId="7" borderId="78" xfId="51" applyFont="1" applyFill="1" applyBorder="1" applyAlignment="1" applyProtection="1">
      <alignment horizontal="justify" vertical="center"/>
      <protection/>
    </xf>
    <xf numFmtId="187" fontId="4" fillId="22" borderId="78" xfId="51" applyFont="1" applyFill="1" applyBorder="1" applyAlignment="1" applyProtection="1">
      <alignment horizontal="center" vertical="center" wrapText="1"/>
      <protection/>
    </xf>
    <xf numFmtId="187" fontId="4" fillId="22" borderId="18" xfId="51" applyFont="1" applyFill="1" applyBorder="1" applyAlignment="1" applyProtection="1">
      <alignment horizontal="center" vertical="center" wrapText="1"/>
      <protection/>
    </xf>
    <xf numFmtId="188" fontId="4" fillId="22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58" applyNumberFormat="1" applyFont="1" applyAlignment="1" applyProtection="1">
      <alignment horizontal="center" vertical="center"/>
      <protection/>
    </xf>
    <xf numFmtId="187" fontId="0" fillId="0" borderId="0" xfId="51" applyFont="1" applyAlignment="1" applyProtection="1">
      <alignment horizontal="justify" vertical="center"/>
      <protection/>
    </xf>
    <xf numFmtId="9" fontId="4" fillId="0" borderId="0" xfId="58" applyFont="1" applyAlignment="1" applyProtection="1">
      <alignment horizontal="center" vertical="center"/>
      <protection/>
    </xf>
    <xf numFmtId="9" fontId="0" fillId="0" borderId="0" xfId="58" applyFont="1" applyAlignment="1" applyProtection="1">
      <alignment horizontal="center" vertical="center"/>
      <protection/>
    </xf>
    <xf numFmtId="9" fontId="29" fillId="0" borderId="18" xfId="58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187" fontId="7" fillId="0" borderId="0" xfId="51" applyFont="1" applyAlignment="1" applyProtection="1">
      <alignment horizontal="left" vertical="center"/>
      <protection/>
    </xf>
    <xf numFmtId="187" fontId="4" fillId="0" borderId="0" xfId="51" applyFont="1" applyBorder="1" applyAlignment="1" applyProtection="1">
      <alignment horizontal="justify" vertical="center"/>
      <protection/>
    </xf>
    <xf numFmtId="187" fontId="4" fillId="0" borderId="18" xfId="51" applyFont="1" applyBorder="1" applyAlignment="1" applyProtection="1">
      <alignment horizontal="justify" vertical="center"/>
      <protection/>
    </xf>
    <xf numFmtId="187" fontId="4" fillId="0" borderId="0" xfId="51" applyFont="1" applyAlignment="1" applyProtection="1">
      <alignment horizontal="center" vertical="center"/>
      <protection/>
    </xf>
    <xf numFmtId="43" fontId="4" fillId="0" borderId="0" xfId="0" applyNumberFormat="1" applyFont="1" applyAlignment="1" applyProtection="1">
      <alignment horizontal="center" vertical="center"/>
      <protection/>
    </xf>
    <xf numFmtId="43" fontId="4" fillId="7" borderId="18" xfId="58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left" vertical="center"/>
      <protection/>
    </xf>
    <xf numFmtId="187" fontId="6" fillId="0" borderId="0" xfId="51" applyFont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187" fontId="4" fillId="0" borderId="0" xfId="51" applyFont="1" applyBorder="1" applyAlignment="1" applyProtection="1">
      <alignment horizontal="center" vertical="center"/>
      <protection/>
    </xf>
    <xf numFmtId="187" fontId="4" fillId="7" borderId="84" xfId="51" applyFont="1" applyFill="1" applyBorder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43" fontId="4" fillId="7" borderId="18" xfId="0" applyNumberFormat="1" applyFont="1" applyFill="1" applyBorder="1" applyAlignment="1" applyProtection="1">
      <alignment horizontal="justify" vertical="center"/>
      <protection/>
    </xf>
    <xf numFmtId="187" fontId="0" fillId="0" borderId="18" xfId="51" applyFont="1" applyBorder="1" applyAlignment="1" applyProtection="1">
      <alignment horizontal="justify" vertical="center"/>
      <protection/>
    </xf>
    <xf numFmtId="0" fontId="0" fillId="0" borderId="18" xfId="0" applyFont="1" applyBorder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left" vertical="center"/>
      <protection/>
    </xf>
    <xf numFmtId="187" fontId="10" fillId="0" borderId="0" xfId="51" applyFont="1" applyAlignment="1" applyProtection="1">
      <alignment horizontal="left" vertical="center"/>
      <protection/>
    </xf>
    <xf numFmtId="10" fontId="10" fillId="0" borderId="0" xfId="58" applyNumberFormat="1" applyFont="1" applyAlignment="1" applyProtection="1">
      <alignment horizontal="center" vertical="center"/>
      <protection/>
    </xf>
    <xf numFmtId="187" fontId="0" fillId="0" borderId="0" xfId="51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187" fontId="0" fillId="0" borderId="0" xfId="51" applyFont="1" applyBorder="1" applyAlignment="1" applyProtection="1">
      <alignment horizontal="justify" vertical="center"/>
      <protection/>
    </xf>
    <xf numFmtId="0" fontId="29" fillId="0" borderId="18" xfId="0" applyFont="1" applyBorder="1" applyAlignment="1" applyProtection="1">
      <alignment horizontal="left" vertical="center" wrapText="1"/>
      <protection locked="0"/>
    </xf>
    <xf numFmtId="43" fontId="4" fillId="0" borderId="0" xfId="0" applyNumberFormat="1" applyFont="1" applyBorder="1" applyAlignment="1" applyProtection="1">
      <alignment horizontal="justify" vertical="center"/>
      <protection/>
    </xf>
    <xf numFmtId="190" fontId="29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horizontal="justify" vertical="top"/>
      <protection/>
    </xf>
    <xf numFmtId="187" fontId="4" fillId="0" borderId="0" xfId="51" applyFont="1" applyAlignment="1" applyProtection="1">
      <alignment horizontal="justify" vertical="top"/>
      <protection/>
    </xf>
    <xf numFmtId="10" fontId="4" fillId="0" borderId="0" xfId="58" applyNumberFormat="1" applyFont="1" applyAlignment="1" applyProtection="1">
      <alignment horizontal="center" vertical="top"/>
      <protection/>
    </xf>
    <xf numFmtId="187" fontId="4" fillId="22" borderId="18" xfId="51" applyFont="1" applyFill="1" applyBorder="1" applyAlignment="1" applyProtection="1">
      <alignment horizontal="justify" vertical="top"/>
      <protection/>
    </xf>
    <xf numFmtId="187" fontId="4" fillId="7" borderId="18" xfId="51" applyFont="1" applyFill="1" applyBorder="1" applyAlignment="1" applyProtection="1">
      <alignment horizontal="justify" vertical="top"/>
      <protection/>
    </xf>
    <xf numFmtId="0" fontId="0" fillId="0" borderId="18" xfId="0" applyFont="1" applyBorder="1" applyAlignment="1" applyProtection="1">
      <alignment horizontal="justify" vertical="top"/>
      <protection/>
    </xf>
    <xf numFmtId="187" fontId="4" fillId="0" borderId="18" xfId="51" applyFont="1" applyBorder="1" applyAlignment="1" applyProtection="1">
      <alignment horizontal="justify" vertical="top"/>
      <protection/>
    </xf>
    <xf numFmtId="187" fontId="4" fillId="15" borderId="79" xfId="51" applyFont="1" applyFill="1" applyBorder="1" applyAlignment="1" applyProtection="1">
      <alignment horizontal="justify" vertical="top"/>
      <protection/>
    </xf>
    <xf numFmtId="187" fontId="4" fillId="7" borderId="78" xfId="51" applyFont="1" applyFill="1" applyBorder="1" applyAlignment="1" applyProtection="1">
      <alignment horizontal="justify" vertical="top"/>
      <protection/>
    </xf>
    <xf numFmtId="187" fontId="4" fillId="0" borderId="18" xfId="51" applyFont="1" applyBorder="1" applyAlignment="1" applyProtection="1">
      <alignment horizontal="center" vertical="center"/>
      <protection/>
    </xf>
    <xf numFmtId="187" fontId="30" fillId="0" borderId="18" xfId="51" applyFont="1" applyBorder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87" fontId="4" fillId="22" borderId="18" xfId="51" applyFont="1" applyFill="1" applyBorder="1" applyAlignment="1" applyProtection="1">
      <alignment horizontal="center" vertical="center"/>
      <protection/>
    </xf>
    <xf numFmtId="187" fontId="4" fillId="15" borderId="18" xfId="51" applyFont="1" applyFill="1" applyBorder="1" applyAlignment="1" applyProtection="1">
      <alignment horizontal="center" vertical="center"/>
      <protection/>
    </xf>
    <xf numFmtId="0" fontId="4" fillId="20" borderId="18" xfId="0" applyFont="1" applyFill="1" applyBorder="1" applyAlignment="1" applyProtection="1">
      <alignment horizontal="center" vertical="center"/>
      <protection/>
    </xf>
    <xf numFmtId="9" fontId="4" fillId="0" borderId="18" xfId="58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190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60" applyFont="1" applyAlignment="1" applyProtection="1">
      <alignment vertical="center"/>
      <protection/>
    </xf>
    <xf numFmtId="0" fontId="0" fillId="0" borderId="0" xfId="60" applyAlignment="1" applyProtection="1">
      <alignment vertical="center"/>
      <protection/>
    </xf>
    <xf numFmtId="0" fontId="19" fillId="0" borderId="0" xfId="60" applyFont="1" applyBorder="1" applyAlignment="1" applyProtection="1">
      <alignment vertical="center"/>
      <protection/>
    </xf>
    <xf numFmtId="0" fontId="19" fillId="0" borderId="0" xfId="60" applyFont="1" applyBorder="1" applyAlignment="1" applyProtection="1">
      <alignment horizontal="left" vertical="center"/>
      <protection/>
    </xf>
    <xf numFmtId="0" fontId="0" fillId="0" borderId="56" xfId="60" applyBorder="1" applyAlignment="1" applyProtection="1">
      <alignment vertical="center"/>
      <protection/>
    </xf>
    <xf numFmtId="0" fontId="0" fillId="0" borderId="85" xfId="60" applyBorder="1" applyAlignment="1" applyProtection="1">
      <alignment vertical="center"/>
      <protection/>
    </xf>
    <xf numFmtId="0" fontId="4" fillId="0" borderId="31" xfId="60" applyFont="1" applyBorder="1" applyAlignment="1" applyProtection="1">
      <alignment horizontal="center" vertical="center"/>
      <protection/>
    </xf>
    <xf numFmtId="9" fontId="4" fillId="25" borderId="48" xfId="59" applyFont="1" applyFill="1" applyBorder="1" applyAlignment="1" applyProtection="1">
      <alignment horizontal="center" vertical="center"/>
      <protection/>
    </xf>
    <xf numFmtId="0" fontId="0" fillId="0" borderId="0" xfId="60" applyBorder="1" applyAlignment="1" applyProtection="1">
      <alignment vertical="center"/>
      <protection/>
    </xf>
    <xf numFmtId="0" fontId="0" fillId="0" borderId="57" xfId="60" applyBorder="1" applyAlignment="1" applyProtection="1">
      <alignment vertical="center"/>
      <protection/>
    </xf>
    <xf numFmtId="0" fontId="4" fillId="0" borderId="86" xfId="60" applyFont="1" applyBorder="1" applyAlignment="1" applyProtection="1">
      <alignment vertical="center"/>
      <protection/>
    </xf>
    <xf numFmtId="197" fontId="4" fillId="0" borderId="44" xfId="60" applyNumberFormat="1" applyFont="1" applyBorder="1" applyAlignment="1" applyProtection="1">
      <alignment vertical="center"/>
      <protection/>
    </xf>
    <xf numFmtId="0" fontId="4" fillId="0" borderId="24" xfId="60" applyFont="1" applyBorder="1" applyAlignment="1" applyProtection="1">
      <alignment vertical="center"/>
      <protection/>
    </xf>
    <xf numFmtId="197" fontId="4" fillId="0" borderId="87" xfId="60" applyNumberFormat="1" applyFont="1" applyBorder="1" applyAlignment="1" applyProtection="1">
      <alignment vertical="center"/>
      <protection/>
    </xf>
    <xf numFmtId="0" fontId="4" fillId="0" borderId="88" xfId="60" applyFont="1" applyBorder="1" applyAlignment="1" applyProtection="1">
      <alignment vertical="center"/>
      <protection/>
    </xf>
    <xf numFmtId="197" fontId="4" fillId="0" borderId="50" xfId="60" applyNumberFormat="1" applyFont="1" applyBorder="1" applyAlignment="1" applyProtection="1">
      <alignment vertical="center"/>
      <protection/>
    </xf>
    <xf numFmtId="195" fontId="18" fillId="0" borderId="0" xfId="60" applyNumberFormat="1" applyFont="1" applyBorder="1" applyAlignment="1" applyProtection="1">
      <alignment horizontal="left" vertical="center" wrapText="1"/>
      <protection/>
    </xf>
    <xf numFmtId="0" fontId="20" fillId="0" borderId="0" xfId="60" applyFont="1" applyBorder="1" applyAlignment="1" applyProtection="1">
      <alignment horizontal="center" vertical="center" wrapText="1"/>
      <protection/>
    </xf>
    <xf numFmtId="0" fontId="24" fillId="0" borderId="0" xfId="60" applyFont="1" applyAlignment="1" applyProtection="1">
      <alignment vertical="center"/>
      <protection/>
    </xf>
    <xf numFmtId="0" fontId="10" fillId="0" borderId="0" xfId="60" applyFont="1" applyAlignment="1" applyProtection="1">
      <alignment vertical="center"/>
      <protection/>
    </xf>
    <xf numFmtId="196" fontId="0" fillId="0" borderId="0" xfId="60" applyNumberFormat="1" applyAlignment="1" applyProtection="1">
      <alignment vertical="center"/>
      <protection/>
    </xf>
    <xf numFmtId="0" fontId="4" fillId="0" borderId="0" xfId="60" applyFont="1" applyAlignment="1" applyProtection="1">
      <alignment vertical="center"/>
      <protection/>
    </xf>
    <xf numFmtId="0" fontId="4" fillId="0" borderId="0" xfId="60" applyFont="1" applyFill="1" applyAlignment="1" applyProtection="1">
      <alignment vertical="center"/>
      <protection/>
    </xf>
    <xf numFmtId="0" fontId="0" fillId="0" borderId="0" xfId="60" applyFill="1" applyAlignment="1" applyProtection="1">
      <alignment vertical="center"/>
      <protection/>
    </xf>
    <xf numFmtId="0" fontId="3" fillId="0" borderId="71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>
      <alignment vertical="center"/>
      <protection/>
    </xf>
    <xf numFmtId="0" fontId="2" fillId="0" borderId="36" xfId="60" applyFont="1" applyFill="1" applyBorder="1" applyAlignment="1" applyProtection="1">
      <alignment vertical="center"/>
      <protection/>
    </xf>
    <xf numFmtId="0" fontId="2" fillId="0" borderId="56" xfId="60" applyFont="1" applyFill="1" applyBorder="1" applyAlignment="1" applyProtection="1">
      <alignment vertical="center"/>
      <protection/>
    </xf>
    <xf numFmtId="0" fontId="2" fillId="0" borderId="85" xfId="60" applyFont="1" applyFill="1" applyBorder="1" applyAlignment="1" applyProtection="1">
      <alignment vertical="center"/>
      <protection/>
    </xf>
    <xf numFmtId="0" fontId="2" fillId="0" borderId="43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2" fillId="0" borderId="57" xfId="60" applyFont="1" applyFill="1" applyBorder="1" applyAlignment="1" applyProtection="1">
      <alignment vertical="center"/>
      <protection/>
    </xf>
    <xf numFmtId="0" fontId="23" fillId="0" borderId="0" xfId="60" applyFont="1" applyFill="1" applyBorder="1" applyAlignment="1" applyProtection="1">
      <alignment vertical="center"/>
      <protection/>
    </xf>
    <xf numFmtId="0" fontId="2" fillId="0" borderId="59" xfId="60" applyFont="1" applyFill="1" applyBorder="1" applyAlignment="1" applyProtection="1">
      <alignment vertical="center"/>
      <protection/>
    </xf>
    <xf numFmtId="197" fontId="2" fillId="25" borderId="43" xfId="60" applyNumberFormat="1" applyFont="1" applyFill="1" applyBorder="1" applyAlignment="1" applyProtection="1">
      <alignment vertical="center"/>
      <protection/>
    </xf>
    <xf numFmtId="196" fontId="2" fillId="25" borderId="68" xfId="60" applyNumberFormat="1" applyFont="1" applyFill="1" applyBorder="1" applyAlignment="1" applyProtection="1">
      <alignment vertical="center"/>
      <protection/>
    </xf>
    <xf numFmtId="0" fontId="2" fillId="25" borderId="59" xfId="60" applyFont="1" applyFill="1" applyBorder="1" applyAlignment="1" applyProtection="1">
      <alignment vertical="center"/>
      <protection/>
    </xf>
    <xf numFmtId="0" fontId="0" fillId="0" borderId="89" xfId="60" applyBorder="1" applyAlignment="1" applyProtection="1">
      <alignment horizontal="center" vertical="center" wrapText="1"/>
      <protection/>
    </xf>
    <xf numFmtId="0" fontId="0" fillId="0" borderId="0" xfId="60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57" xfId="60" applyFont="1" applyBorder="1" applyAlignment="1" applyProtection="1">
      <alignment horizontal="center" vertical="center" wrapText="1"/>
      <protection/>
    </xf>
    <xf numFmtId="0" fontId="0" fillId="0" borderId="90" xfId="60" applyBorder="1" applyAlignment="1" applyProtection="1">
      <alignment horizontal="left" vertical="center" wrapText="1"/>
      <protection/>
    </xf>
    <xf numFmtId="0" fontId="0" fillId="0" borderId="43" xfId="60" applyFont="1" applyBorder="1" applyAlignment="1" applyProtection="1">
      <alignment horizontal="left" vertical="center" wrapText="1"/>
      <protection/>
    </xf>
    <xf numFmtId="0" fontId="0" fillId="0" borderId="0" xfId="60" applyProtection="1">
      <alignment/>
      <protection/>
    </xf>
    <xf numFmtId="0" fontId="0" fillId="0" borderId="76" xfId="60" applyBorder="1" applyProtection="1">
      <alignment/>
      <protection/>
    </xf>
    <xf numFmtId="0" fontId="0" fillId="0" borderId="39" xfId="60" applyBorder="1" applyProtection="1">
      <alignment/>
      <protection/>
    </xf>
    <xf numFmtId="0" fontId="0" fillId="0" borderId="0" xfId="60" applyBorder="1" applyProtection="1">
      <alignment/>
      <protection/>
    </xf>
    <xf numFmtId="0" fontId="0" fillId="0" borderId="57" xfId="60" applyBorder="1" applyProtection="1">
      <alignment/>
      <protection/>
    </xf>
    <xf numFmtId="14" fontId="0" fillId="0" borderId="77" xfId="60" applyNumberFormat="1" applyBorder="1" applyAlignment="1" applyProtection="1">
      <alignment horizontal="left"/>
      <protection/>
    </xf>
    <xf numFmtId="0" fontId="0" fillId="0" borderId="77" xfId="60" applyBorder="1" applyProtection="1">
      <alignment/>
      <protection/>
    </xf>
    <xf numFmtId="0" fontId="0" fillId="0" borderId="91" xfId="60" applyBorder="1" applyProtection="1">
      <alignment/>
      <protection/>
    </xf>
    <xf numFmtId="0" fontId="0" fillId="0" borderId="90" xfId="60" applyFont="1" applyBorder="1" applyProtection="1">
      <alignment/>
      <protection/>
    </xf>
    <xf numFmtId="0" fontId="0" fillId="0" borderId="43" xfId="60" applyBorder="1" applyProtection="1">
      <alignment/>
      <protection/>
    </xf>
    <xf numFmtId="0" fontId="0" fillId="0" borderId="59" xfId="60" applyBorder="1" applyProtection="1">
      <alignment/>
      <protection/>
    </xf>
    <xf numFmtId="0" fontId="0" fillId="0" borderId="56" xfId="60" applyBorder="1" applyProtection="1">
      <alignment/>
      <protection/>
    </xf>
    <xf numFmtId="0" fontId="0" fillId="0" borderId="85" xfId="60" applyBorder="1" applyProtection="1">
      <alignment/>
      <protection/>
    </xf>
    <xf numFmtId="199" fontId="0" fillId="0" borderId="10" xfId="44" applyBorder="1" applyAlignment="1" applyProtection="1">
      <alignment/>
      <protection/>
    </xf>
    <xf numFmtId="187" fontId="25" fillId="0" borderId="0" xfId="51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9" fontId="0" fillId="0" borderId="18" xfId="58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9" fillId="0" borderId="80" xfId="0" applyFont="1" applyBorder="1" applyAlignment="1" applyProtection="1">
      <alignment horizontal="left" vertical="center" wrapText="1"/>
      <protection locked="0"/>
    </xf>
    <xf numFmtId="0" fontId="29" fillId="0" borderId="81" xfId="0" applyFont="1" applyBorder="1" applyAlignment="1" applyProtection="1">
      <alignment horizontal="left" vertical="center" wrapText="1"/>
      <protection locked="0"/>
    </xf>
    <xf numFmtId="0" fontId="29" fillId="0" borderId="82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/>
      <protection/>
    </xf>
    <xf numFmtId="0" fontId="29" fillId="0" borderId="18" xfId="0" applyFont="1" applyBorder="1" applyAlignment="1" applyProtection="1">
      <alignment horizontal="center" vertical="center" wrapText="1"/>
      <protection locked="0"/>
    </xf>
    <xf numFmtId="187" fontId="29" fillId="0" borderId="18" xfId="51" applyFont="1" applyBorder="1" applyAlignment="1" applyProtection="1">
      <alignment horizontal="right" vertical="center"/>
      <protection locked="0"/>
    </xf>
    <xf numFmtId="201" fontId="26" fillId="0" borderId="0" xfId="0" applyNumberFormat="1" applyFont="1" applyAlignment="1" applyProtection="1">
      <alignment/>
      <protection locked="0"/>
    </xf>
    <xf numFmtId="9" fontId="2" fillId="0" borderId="22" xfId="59" applyFont="1" applyFill="1" applyBorder="1" applyAlignment="1" applyProtection="1">
      <alignment vertical="center"/>
      <protection/>
    </xf>
    <xf numFmtId="9" fontId="2" fillId="0" borderId="92" xfId="59" applyFont="1" applyFill="1" applyBorder="1" applyAlignment="1" applyProtection="1">
      <alignment vertical="center"/>
      <protection/>
    </xf>
    <xf numFmtId="9" fontId="2" fillId="0" borderId="93" xfId="59" applyFont="1" applyFill="1" applyBorder="1" applyAlignment="1" applyProtection="1">
      <alignment vertical="center"/>
      <protection/>
    </xf>
    <xf numFmtId="9" fontId="3" fillId="0" borderId="39" xfId="59" applyFont="1" applyFill="1" applyBorder="1" applyAlignment="1" applyProtection="1">
      <alignment vertical="center"/>
      <protection/>
    </xf>
    <xf numFmtId="9" fontId="3" fillId="0" borderId="40" xfId="59" applyFont="1" applyFill="1" applyBorder="1" applyAlignment="1" applyProtection="1">
      <alignment vertical="center"/>
      <protection/>
    </xf>
    <xf numFmtId="9" fontId="3" fillId="0" borderId="91" xfId="59" applyFont="1" applyFill="1" applyBorder="1" applyAlignment="1" applyProtection="1">
      <alignment vertical="center"/>
      <protection/>
    </xf>
    <xf numFmtId="9" fontId="3" fillId="0" borderId="94" xfId="59" applyFont="1" applyFill="1" applyBorder="1" applyAlignment="1" applyProtection="1">
      <alignment vertical="center"/>
      <protection/>
    </xf>
    <xf numFmtId="196" fontId="19" fillId="0" borderId="73" xfId="64" applyFont="1" applyFill="1" applyBorder="1" applyAlignment="1" applyProtection="1">
      <alignment vertical="center"/>
      <protection locked="0"/>
    </xf>
    <xf numFmtId="9" fontId="3" fillId="0" borderId="86" xfId="59" applyFont="1" applyFill="1" applyBorder="1" applyAlignment="1" applyProtection="1">
      <alignment vertical="center"/>
      <protection/>
    </xf>
    <xf numFmtId="9" fontId="3" fillId="0" borderId="88" xfId="59" applyFont="1" applyFill="1" applyBorder="1" applyAlignment="1" applyProtection="1">
      <alignment vertical="center"/>
      <protection/>
    </xf>
    <xf numFmtId="9" fontId="2" fillId="0" borderId="95" xfId="59" applyFont="1" applyFill="1" applyBorder="1" applyAlignment="1" applyProtection="1">
      <alignment vertical="center"/>
      <protection/>
    </xf>
    <xf numFmtId="9" fontId="2" fillId="0" borderId="96" xfId="59" applyFont="1" applyFill="1" applyBorder="1" applyAlignment="1" applyProtection="1">
      <alignment vertical="center"/>
      <protection/>
    </xf>
    <xf numFmtId="9" fontId="2" fillId="0" borderId="97" xfId="59" applyFont="1" applyFill="1" applyBorder="1" applyAlignment="1" applyProtection="1">
      <alignment vertical="center"/>
      <protection/>
    </xf>
    <xf numFmtId="0" fontId="2" fillId="22" borderId="15" xfId="0" applyFont="1" applyFill="1" applyBorder="1" applyAlignment="1" applyProtection="1">
      <alignment horizontal="left"/>
      <protection/>
    </xf>
    <xf numFmtId="0" fontId="2" fillId="22" borderId="10" xfId="0" applyFont="1" applyFill="1" applyBorder="1" applyAlignment="1" applyProtection="1">
      <alignment horizontal="left"/>
      <protection/>
    </xf>
    <xf numFmtId="0" fontId="2" fillId="22" borderId="83" xfId="0" applyFont="1" applyFill="1" applyBorder="1" applyAlignment="1" applyProtection="1">
      <alignment horizontal="left"/>
      <protection/>
    </xf>
    <xf numFmtId="0" fontId="2" fillId="22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justify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196" fontId="18" fillId="24" borderId="72" xfId="64" applyFont="1" applyFill="1" applyBorder="1" applyAlignment="1" applyProtection="1">
      <alignment vertical="center"/>
      <protection locked="0"/>
    </xf>
    <xf numFmtId="9" fontId="3" fillId="0" borderId="98" xfId="58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11" fillId="22" borderId="9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11" fillId="22" borderId="10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11" fillId="22" borderId="101" xfId="0" applyFont="1" applyFill="1" applyBorder="1" applyAlignment="1">
      <alignment horizontal="center" vertical="center"/>
    </xf>
    <xf numFmtId="0" fontId="11" fillId="22" borderId="10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2" borderId="100" xfId="0" applyFont="1" applyFill="1" applyBorder="1" applyAlignment="1">
      <alignment horizontal="center" vertical="center"/>
    </xf>
    <xf numFmtId="0" fontId="11" fillId="22" borderId="100" xfId="0" applyFont="1" applyFill="1" applyBorder="1" applyAlignment="1">
      <alignment horizontal="center" vertical="center" wrapText="1"/>
    </xf>
    <xf numFmtId="0" fontId="11" fillId="22" borderId="100" xfId="0" applyFont="1" applyFill="1" applyBorder="1" applyAlignment="1">
      <alignment horizontal="left" vertical="center" wrapText="1"/>
    </xf>
    <xf numFmtId="9" fontId="3" fillId="0" borderId="18" xfId="60" applyNumberFormat="1" applyFont="1" applyBorder="1" applyAlignment="1" applyProtection="1">
      <alignment vertical="center"/>
      <protection/>
    </xf>
    <xf numFmtId="9" fontId="0" fillId="0" borderId="18" xfId="60" applyNumberForma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left" vertical="center"/>
      <protection/>
    </xf>
    <xf numFmtId="0" fontId="0" fillId="20" borderId="82" xfId="0" applyFont="1" applyFill="1" applyBorder="1" applyAlignment="1" applyProtection="1">
      <alignment horizontal="left" vertical="center"/>
      <protection/>
    </xf>
    <xf numFmtId="187" fontId="0" fillId="20" borderId="82" xfId="51" applyFont="1" applyFill="1" applyBorder="1" applyAlignment="1" applyProtection="1">
      <alignment horizontal="justify" vertical="center"/>
      <protection/>
    </xf>
    <xf numFmtId="0" fontId="2" fillId="26" borderId="41" xfId="0" applyFont="1" applyFill="1" applyBorder="1" applyAlignment="1">
      <alignment horizontal="left" vertical="center" wrapText="1"/>
    </xf>
    <xf numFmtId="0" fontId="2" fillId="26" borderId="103" xfId="0" applyFont="1" applyFill="1" applyBorder="1" applyAlignment="1">
      <alignment horizontal="center" vertical="center" wrapText="1"/>
    </xf>
    <xf numFmtId="0" fontId="2" fillId="26" borderId="37" xfId="0" applyFont="1" applyFill="1" applyBorder="1" applyAlignment="1">
      <alignment horizontal="center" vertical="center" wrapText="1"/>
    </xf>
    <xf numFmtId="0" fontId="2" fillId="26" borderId="42" xfId="0" applyFont="1" applyFill="1" applyBorder="1" applyAlignment="1">
      <alignment horizontal="center" vertical="center" wrapText="1"/>
    </xf>
    <xf numFmtId="0" fontId="21" fillId="26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vertical="center"/>
    </xf>
    <xf numFmtId="0" fontId="2" fillId="24" borderId="106" xfId="0" applyFont="1" applyFill="1" applyBorder="1" applyAlignment="1">
      <alignment vertical="center"/>
    </xf>
    <xf numFmtId="0" fontId="3" fillId="0" borderId="107" xfId="0" applyFont="1" applyFill="1" applyBorder="1" applyAlignment="1">
      <alignment vertical="center"/>
    </xf>
    <xf numFmtId="0" fontId="2" fillId="24" borderId="10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109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vertical="center"/>
    </xf>
    <xf numFmtId="0" fontId="27" fillId="0" borderId="71" xfId="0" applyFont="1" applyFill="1" applyBorder="1" applyAlignment="1">
      <alignment vertical="center"/>
    </xf>
    <xf numFmtId="0" fontId="2" fillId="0" borderId="104" xfId="0" applyFont="1" applyFill="1" applyBorder="1" applyAlignment="1">
      <alignment vertical="center"/>
    </xf>
    <xf numFmtId="0" fontId="3" fillId="0" borderId="110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/>
    </xf>
    <xf numFmtId="0" fontId="3" fillId="0" borderId="11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/>
    </xf>
    <xf numFmtId="199" fontId="23" fillId="25" borderId="104" xfId="44" applyFont="1" applyFill="1" applyBorder="1" applyAlignment="1" applyProtection="1">
      <alignment vertical="center"/>
      <protection/>
    </xf>
    <xf numFmtId="0" fontId="27" fillId="0" borderId="112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0" fillId="0" borderId="113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76" xfId="0" applyBorder="1" applyAlignment="1">
      <alignment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0" fillId="0" borderId="115" xfId="0" applyFont="1" applyBorder="1" applyAlignment="1">
      <alignment/>
    </xf>
    <xf numFmtId="0" fontId="0" fillId="0" borderId="89" xfId="0" applyFont="1" applyBorder="1" applyAlignment="1">
      <alignment wrapText="1"/>
    </xf>
    <xf numFmtId="0" fontId="0" fillId="0" borderId="106" xfId="0" applyFont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top"/>
    </xf>
    <xf numFmtId="188" fontId="4" fillId="20" borderId="18" xfId="0" applyNumberFormat="1" applyFont="1" applyFill="1" applyBorder="1" applyAlignment="1">
      <alignment horizontal="center" vertical="center" wrapText="1"/>
    </xf>
    <xf numFmtId="10" fontId="4" fillId="20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9" fillId="0" borderId="18" xfId="0" applyFont="1" applyBorder="1" applyAlignment="1" applyProtection="1">
      <alignment vertical="center" wrapText="1"/>
      <protection locked="0"/>
    </xf>
    <xf numFmtId="0" fontId="2" fillId="0" borderId="116" xfId="60" applyFont="1" applyFill="1" applyBorder="1" applyAlignment="1" applyProtection="1">
      <alignment vertical="center" wrapText="1"/>
      <protection/>
    </xf>
    <xf numFmtId="0" fontId="2" fillId="0" borderId="117" xfId="60" applyFont="1" applyFill="1" applyBorder="1" applyAlignment="1" applyProtection="1">
      <alignment vertical="center" wrapText="1"/>
      <protection/>
    </xf>
    <xf numFmtId="0" fontId="2" fillId="0" borderId="117" xfId="6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87" xfId="0" applyFont="1" applyFill="1" applyBorder="1" applyAlignment="1" applyProtection="1">
      <alignment horizontal="left"/>
      <protection/>
    </xf>
    <xf numFmtId="0" fontId="0" fillId="0" borderId="50" xfId="0" applyFont="1" applyFill="1" applyBorder="1" applyAlignment="1" applyProtection="1">
      <alignment horizontal="left"/>
      <protection/>
    </xf>
    <xf numFmtId="0" fontId="0" fillId="0" borderId="89" xfId="0" applyFont="1" applyBorder="1" applyAlignment="1">
      <alignment horizontal="left"/>
    </xf>
    <xf numFmtId="0" fontId="0" fillId="0" borderId="0" xfId="0" applyAlignment="1" applyProtection="1">
      <alignment horizontal="left" vertical="center" wrapText="1"/>
      <protection/>
    </xf>
    <xf numFmtId="0" fontId="0" fillId="0" borderId="115" xfId="60" applyBorder="1" applyAlignment="1" applyProtection="1">
      <alignment vertical="center"/>
      <protection/>
    </xf>
    <xf numFmtId="196" fontId="0" fillId="0" borderId="56" xfId="64" applyFont="1" applyFill="1" applyBorder="1" applyAlignment="1" applyProtection="1">
      <alignment vertical="center"/>
      <protection/>
    </xf>
    <xf numFmtId="0" fontId="0" fillId="0" borderId="89" xfId="60" applyBorder="1" applyAlignment="1" applyProtection="1">
      <alignment vertical="center"/>
      <protection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24" borderId="28" xfId="0" applyFont="1" applyFill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187" fontId="4" fillId="0" borderId="18" xfId="51" applyFont="1" applyBorder="1" applyAlignment="1">
      <alignment horizontal="justify" vertical="center"/>
    </xf>
    <xf numFmtId="187" fontId="4" fillId="0" borderId="18" xfId="51" applyFont="1" applyBorder="1" applyAlignment="1">
      <alignment horizontal="right" vertical="center"/>
    </xf>
    <xf numFmtId="0" fontId="4" fillId="22" borderId="18" xfId="0" applyFont="1" applyFill="1" applyBorder="1" applyAlignment="1">
      <alignment horizontal="justify" vertical="center"/>
    </xf>
    <xf numFmtId="187" fontId="4" fillId="22" borderId="18" xfId="51" applyFont="1" applyFill="1" applyBorder="1" applyAlignment="1">
      <alignment horizontal="justify" vertical="center"/>
    </xf>
    <xf numFmtId="196" fontId="3" fillId="0" borderId="72" xfId="64" applyFont="1" applyFill="1" applyBorder="1" applyAlignment="1" applyProtection="1">
      <alignment vertical="center"/>
      <protection locked="0"/>
    </xf>
    <xf numFmtId="196" fontId="3" fillId="0" borderId="87" xfId="64" applyFont="1" applyFill="1" applyBorder="1" applyAlignment="1" applyProtection="1">
      <alignment vertical="center"/>
      <protection locked="0"/>
    </xf>
    <xf numFmtId="196" fontId="3" fillId="24" borderId="48" xfId="64" applyFont="1" applyFill="1" applyBorder="1" applyAlignment="1" applyProtection="1">
      <alignment vertical="center"/>
      <protection locked="0"/>
    </xf>
    <xf numFmtId="196" fontId="22" fillId="0" borderId="118" xfId="64" applyFont="1" applyFill="1" applyBorder="1" applyAlignment="1" applyProtection="1">
      <alignment vertical="center"/>
      <protection locked="0"/>
    </xf>
    <xf numFmtId="196" fontId="22" fillId="0" borderId="87" xfId="64" applyFont="1" applyFill="1" applyBorder="1" applyAlignment="1" applyProtection="1">
      <alignment vertical="center"/>
      <protection locked="0"/>
    </xf>
    <xf numFmtId="196" fontId="22" fillId="0" borderId="73" xfId="64" applyFont="1" applyFill="1" applyBorder="1" applyAlignment="1" applyProtection="1">
      <alignment vertical="center"/>
      <protection locked="0"/>
    </xf>
    <xf numFmtId="196" fontId="2" fillId="24" borderId="48" xfId="64" applyFont="1" applyFill="1" applyBorder="1" applyAlignment="1" applyProtection="1">
      <alignment vertical="center"/>
      <protection locked="0"/>
    </xf>
    <xf numFmtId="196" fontId="2" fillId="24" borderId="63" xfId="64" applyFont="1" applyFill="1" applyBorder="1" applyAlignment="1" applyProtection="1">
      <alignment vertical="center"/>
      <protection locked="0"/>
    </xf>
    <xf numFmtId="196" fontId="3" fillId="0" borderId="73" xfId="64" applyFont="1" applyFill="1" applyBorder="1" applyAlignment="1" applyProtection="1">
      <alignment vertical="center"/>
      <protection locked="0"/>
    </xf>
    <xf numFmtId="196" fontId="3" fillId="0" borderId="46" xfId="64" applyFont="1" applyFill="1" applyBorder="1" applyAlignment="1" applyProtection="1">
      <alignment vertical="center"/>
      <protection locked="0"/>
    </xf>
    <xf numFmtId="196" fontId="18" fillId="24" borderId="28" xfId="64" applyFont="1" applyFill="1" applyBorder="1" applyAlignment="1" applyProtection="1">
      <alignment vertical="center"/>
      <protection locked="0"/>
    </xf>
    <xf numFmtId="196" fontId="2" fillId="24" borderId="28" xfId="64" applyFont="1" applyFill="1" applyBorder="1" applyAlignment="1" applyProtection="1">
      <alignment vertical="center"/>
      <protection locked="0"/>
    </xf>
    <xf numFmtId="199" fontId="0" fillId="0" borderId="119" xfId="44" applyFont="1" applyFill="1" applyBorder="1" applyAlignment="1" applyProtection="1">
      <alignment/>
      <protection/>
    </xf>
    <xf numFmtId="187" fontId="29" fillId="0" borderId="18" xfId="51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0" fontId="4" fillId="20" borderId="18" xfId="0" applyFont="1" applyFill="1" applyBorder="1" applyAlignment="1">
      <alignment horizontal="justify" vertical="center" wrapText="1"/>
    </xf>
    <xf numFmtId="0" fontId="32" fillId="0" borderId="120" xfId="0" applyFont="1" applyFill="1" applyBorder="1" applyAlignment="1">
      <alignment horizontal="left" vertical="center" wrapText="1"/>
    </xf>
    <xf numFmtId="0" fontId="26" fillId="0" borderId="0" xfId="0" applyNumberFormat="1" applyFont="1" applyAlignment="1" applyProtection="1">
      <alignment horizontal="left"/>
      <protection locked="0"/>
    </xf>
    <xf numFmtId="0" fontId="32" fillId="0" borderId="18" xfId="0" applyFont="1" applyFill="1" applyBorder="1" applyAlignment="1">
      <alignment horizontal="left" vertical="center" wrapText="1"/>
    </xf>
    <xf numFmtId="0" fontId="32" fillId="0" borderId="79" xfId="0" applyFont="1" applyFill="1" applyBorder="1" applyAlignment="1">
      <alignment horizontal="left" vertical="center" wrapText="1"/>
    </xf>
    <xf numFmtId="0" fontId="32" fillId="0" borderId="121" xfId="0" applyFont="1" applyFill="1" applyBorder="1" applyAlignment="1">
      <alignment horizontal="left" vertical="center" wrapText="1"/>
    </xf>
    <xf numFmtId="0" fontId="32" fillId="0" borderId="122" xfId="0" applyFont="1" applyFill="1" applyBorder="1" applyAlignment="1">
      <alignment horizontal="left" vertical="center" wrapText="1"/>
    </xf>
    <xf numFmtId="0" fontId="35" fillId="0" borderId="123" xfId="0" applyFont="1" applyFill="1" applyBorder="1" applyAlignment="1">
      <alignment horizontal="left" vertical="center" wrapText="1"/>
    </xf>
    <xf numFmtId="0" fontId="35" fillId="0" borderId="124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 quotePrefix="1">
      <alignment horizontal="left" vertical="center" wrapText="1"/>
    </xf>
    <xf numFmtId="0" fontId="32" fillId="0" borderId="125" xfId="0" applyFont="1" applyFill="1" applyBorder="1" applyAlignment="1">
      <alignment horizontal="left" vertical="center" wrapText="1"/>
    </xf>
    <xf numFmtId="0" fontId="32" fillId="0" borderId="126" xfId="0" applyFont="1" applyFill="1" applyBorder="1" applyAlignment="1">
      <alignment horizontal="left" vertical="center" wrapText="1"/>
    </xf>
    <xf numFmtId="0" fontId="11" fillId="22" borderId="127" xfId="0" applyFont="1" applyFill="1" applyBorder="1" applyAlignment="1">
      <alignment horizontal="center" vertical="center"/>
    </xf>
    <xf numFmtId="0" fontId="11" fillId="22" borderId="128" xfId="0" applyFont="1" applyFill="1" applyBorder="1" applyAlignment="1">
      <alignment horizontal="center" vertical="center"/>
    </xf>
    <xf numFmtId="0" fontId="11" fillId="22" borderId="129" xfId="0" applyFont="1" applyFill="1" applyBorder="1" applyAlignment="1">
      <alignment horizontal="center" vertical="center"/>
    </xf>
    <xf numFmtId="0" fontId="32" fillId="0" borderId="84" xfId="0" applyFont="1" applyFill="1" applyBorder="1" applyAlignment="1" quotePrefix="1">
      <alignment horizontal="left" vertical="center" wrapText="1"/>
    </xf>
    <xf numFmtId="0" fontId="32" fillId="0" borderId="123" xfId="0" applyFont="1" applyFill="1" applyBorder="1" applyAlignment="1" quotePrefix="1">
      <alignment horizontal="left" vertical="center" wrapText="1"/>
    </xf>
    <xf numFmtId="0" fontId="32" fillId="0" borderId="124" xfId="0" applyFont="1" applyFill="1" applyBorder="1" applyAlignment="1" quotePrefix="1">
      <alignment horizontal="left" vertical="center" wrapText="1"/>
    </xf>
    <xf numFmtId="0" fontId="32" fillId="0" borderId="84" xfId="0" applyFont="1" applyFill="1" applyBorder="1" applyAlignment="1">
      <alignment horizontal="left" vertical="center" wrapText="1"/>
    </xf>
    <xf numFmtId="0" fontId="32" fillId="0" borderId="130" xfId="0" applyFont="1" applyFill="1" applyBorder="1" applyAlignment="1">
      <alignment horizontal="left" vertical="center" wrapText="1"/>
    </xf>
    <xf numFmtId="0" fontId="32" fillId="0" borderId="131" xfId="0" applyFont="1" applyFill="1" applyBorder="1" applyAlignment="1">
      <alignment horizontal="left" vertical="center" wrapText="1"/>
    </xf>
    <xf numFmtId="0" fontId="11" fillId="22" borderId="127" xfId="0" applyFont="1" applyFill="1" applyBorder="1" applyAlignment="1">
      <alignment horizontal="center" vertical="center" wrapText="1"/>
    </xf>
    <xf numFmtId="0" fontId="11" fillId="22" borderId="129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/>
    </xf>
    <xf numFmtId="0" fontId="32" fillId="0" borderId="132" xfId="0" applyFont="1" applyFill="1" applyBorder="1" applyAlignment="1">
      <alignment horizontal="left" vertical="center"/>
    </xf>
    <xf numFmtId="0" fontId="32" fillId="0" borderId="130" xfId="0" applyFont="1" applyFill="1" applyBorder="1" applyAlignment="1">
      <alignment horizontal="left" vertical="center"/>
    </xf>
    <xf numFmtId="0" fontId="32" fillId="0" borderId="131" xfId="0" applyFont="1" applyFill="1" applyBorder="1" applyAlignment="1">
      <alignment horizontal="left" vertical="center"/>
    </xf>
    <xf numFmtId="0" fontId="32" fillId="0" borderId="123" xfId="0" applyFont="1" applyFill="1" applyBorder="1" applyAlignment="1">
      <alignment horizontal="left" vertical="center" wrapText="1"/>
    </xf>
    <xf numFmtId="0" fontId="32" fillId="0" borderId="124" xfId="0" applyFont="1" applyFill="1" applyBorder="1" applyAlignment="1">
      <alignment horizontal="left" vertical="center" wrapText="1"/>
    </xf>
    <xf numFmtId="0" fontId="32" fillId="0" borderId="133" xfId="0" applyFont="1" applyFill="1" applyBorder="1" applyAlignment="1">
      <alignment horizontal="left" vertical="center" wrapText="1"/>
    </xf>
    <xf numFmtId="0" fontId="32" fillId="0" borderId="134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79" xfId="0" applyFont="1" applyFill="1" applyBorder="1" applyAlignment="1">
      <alignment horizontal="left" vertical="center" wrapText="1"/>
    </xf>
    <xf numFmtId="0" fontId="32" fillId="0" borderId="135" xfId="0" applyFont="1" applyFill="1" applyBorder="1" applyAlignment="1">
      <alignment horizontal="left" vertical="center" wrapText="1"/>
    </xf>
    <xf numFmtId="0" fontId="32" fillId="0" borderId="136" xfId="0" applyFont="1" applyFill="1" applyBorder="1" applyAlignment="1">
      <alignment horizontal="left" vertical="center" wrapText="1"/>
    </xf>
    <xf numFmtId="0" fontId="32" fillId="0" borderId="137" xfId="0" applyFont="1" applyFill="1" applyBorder="1" applyAlignment="1">
      <alignment horizontal="left" vertical="center"/>
    </xf>
    <xf numFmtId="0" fontId="32" fillId="0" borderId="138" xfId="0" applyFont="1" applyFill="1" applyBorder="1" applyAlignment="1">
      <alignment horizontal="left" vertical="center"/>
    </xf>
    <xf numFmtId="0" fontId="32" fillId="0" borderId="139" xfId="0" applyFont="1" applyFill="1" applyBorder="1" applyAlignment="1">
      <alignment horizontal="left" vertical="center"/>
    </xf>
    <xf numFmtId="0" fontId="11" fillId="22" borderId="140" xfId="0" applyFont="1" applyFill="1" applyBorder="1" applyAlignment="1">
      <alignment horizontal="center" vertical="center"/>
    </xf>
    <xf numFmtId="0" fontId="31" fillId="20" borderId="141" xfId="0" applyFont="1" applyFill="1" applyBorder="1" applyAlignment="1">
      <alignment horizontal="center" vertical="center"/>
    </xf>
    <xf numFmtId="0" fontId="31" fillId="20" borderId="142" xfId="0" applyFont="1" applyFill="1" applyBorder="1" applyAlignment="1">
      <alignment horizontal="center" vertical="center"/>
    </xf>
    <xf numFmtId="0" fontId="31" fillId="20" borderId="143" xfId="0" applyFont="1" applyFill="1" applyBorder="1" applyAlignment="1">
      <alignment horizontal="center" vertical="center"/>
    </xf>
    <xf numFmtId="0" fontId="32" fillId="0" borderId="144" xfId="0" applyFont="1" applyFill="1" applyBorder="1" applyAlignment="1">
      <alignment horizontal="left" vertical="center" wrapText="1"/>
    </xf>
    <xf numFmtId="0" fontId="32" fillId="0" borderId="145" xfId="0" applyFont="1" applyFill="1" applyBorder="1" applyAlignment="1">
      <alignment horizontal="left" vertical="center" wrapText="1"/>
    </xf>
    <xf numFmtId="0" fontId="32" fillId="0" borderId="137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46" xfId="0" applyFont="1" applyFill="1" applyBorder="1" applyAlignment="1">
      <alignment horizontal="left" vertical="center" wrapText="1"/>
    </xf>
    <xf numFmtId="0" fontId="32" fillId="7" borderId="130" xfId="0" applyFont="1" applyFill="1" applyBorder="1" applyAlignment="1">
      <alignment horizontal="left" vertical="center" wrapText="1"/>
    </xf>
    <xf numFmtId="0" fontId="32" fillId="7" borderId="131" xfId="0" applyFont="1" applyFill="1" applyBorder="1" applyAlignment="1">
      <alignment horizontal="left" vertical="center" wrapText="1"/>
    </xf>
    <xf numFmtId="0" fontId="11" fillId="22" borderId="102" xfId="0" applyFont="1" applyFill="1" applyBorder="1" applyAlignment="1">
      <alignment horizontal="center" vertical="center"/>
    </xf>
    <xf numFmtId="0" fontId="32" fillId="0" borderId="130" xfId="0" applyFont="1" applyFill="1" applyBorder="1" applyAlignment="1" quotePrefix="1">
      <alignment horizontal="left" vertical="center" wrapText="1"/>
    </xf>
    <xf numFmtId="0" fontId="2" fillId="20" borderId="84" xfId="0" applyFont="1" applyFill="1" applyBorder="1" applyAlignment="1" applyProtection="1">
      <alignment horizontal="left"/>
      <protection/>
    </xf>
    <xf numFmtId="0" fontId="2" fillId="20" borderId="123" xfId="0" applyFont="1" applyFill="1" applyBorder="1" applyAlignment="1" applyProtection="1">
      <alignment horizontal="left"/>
      <protection/>
    </xf>
    <xf numFmtId="0" fontId="2" fillId="20" borderId="78" xfId="0" applyFont="1" applyFill="1" applyBorder="1" applyAlignment="1" applyProtection="1">
      <alignment horizontal="left"/>
      <protection/>
    </xf>
    <xf numFmtId="0" fontId="2" fillId="7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20" borderId="84" xfId="0" applyFont="1" applyFill="1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0" borderId="123" xfId="0" applyFont="1" applyFill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187" fontId="4" fillId="22" borderId="18" xfId="51" applyFont="1" applyFill="1" applyBorder="1" applyAlignment="1" applyProtection="1">
      <alignment horizontal="justify" vertical="center"/>
      <protection/>
    </xf>
    <xf numFmtId="198" fontId="18" fillId="0" borderId="74" xfId="59" applyNumberFormat="1" applyFont="1" applyFill="1" applyBorder="1" applyAlignment="1" applyProtection="1">
      <alignment horizontal="center" vertical="center"/>
      <protection locked="0"/>
    </xf>
    <xf numFmtId="198" fontId="18" fillId="0" borderId="147" xfId="59" applyNumberFormat="1" applyFont="1" applyFill="1" applyBorder="1" applyAlignment="1" applyProtection="1">
      <alignment horizontal="center" vertical="center"/>
      <protection locked="0"/>
    </xf>
    <xf numFmtId="198" fontId="18" fillId="0" borderId="22" xfId="59" applyNumberFormat="1" applyFont="1" applyFill="1" applyBorder="1" applyAlignment="1" applyProtection="1">
      <alignment horizontal="center" vertical="center"/>
      <protection locked="0"/>
    </xf>
    <xf numFmtId="0" fontId="2" fillId="26" borderId="104" xfId="0" applyFont="1" applyFill="1" applyBorder="1" applyAlignment="1">
      <alignment horizontal="left" vertical="center" wrapText="1"/>
    </xf>
    <xf numFmtId="0" fontId="14" fillId="26" borderId="62" xfId="60" applyFont="1" applyFill="1" applyBorder="1" applyAlignment="1" applyProtection="1">
      <alignment horizontal="center" vertical="center" wrapText="1"/>
      <protection/>
    </xf>
    <xf numFmtId="49" fontId="0" fillId="0" borderId="0" xfId="60" applyNumberFormat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57" xfId="60" applyFont="1" applyBorder="1" applyAlignment="1" applyProtection="1">
      <alignment horizontal="center" vertical="center" wrapText="1"/>
      <protection/>
    </xf>
    <xf numFmtId="0" fontId="10" fillId="0" borderId="43" xfId="6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wrapText="1"/>
    </xf>
    <xf numFmtId="198" fontId="18" fillId="0" borderId="75" xfId="59" applyNumberFormat="1" applyFont="1" applyFill="1" applyBorder="1" applyAlignment="1" applyProtection="1">
      <alignment horizontal="center" vertical="center"/>
      <protection locked="0"/>
    </xf>
    <xf numFmtId="198" fontId="2" fillId="0" borderId="41" xfId="59" applyNumberFormat="1" applyFont="1" applyFill="1" applyBorder="1" applyAlignment="1" applyProtection="1">
      <alignment horizontal="center" vertical="center"/>
      <protection/>
    </xf>
    <xf numFmtId="198" fontId="2" fillId="0" borderId="68" xfId="59" applyNumberFormat="1" applyFont="1" applyFill="1" applyBorder="1" applyAlignment="1" applyProtection="1">
      <alignment horizontal="center" vertical="center"/>
      <protection/>
    </xf>
    <xf numFmtId="0" fontId="22" fillId="0" borderId="59" xfId="60" applyFont="1" applyBorder="1" applyAlignment="1" applyProtection="1">
      <alignment horizontal="center" vertical="center" wrapText="1"/>
      <protection/>
    </xf>
    <xf numFmtId="0" fontId="4" fillId="0" borderId="11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0" borderId="48" xfId="60" applyFont="1" applyBorder="1" applyAlignment="1" applyProtection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mma_110705 fiche-financiere-finale EVF2009 Maks" xfId="44"/>
    <cellStyle name="Kop 1" xfId="45"/>
    <cellStyle name="Kop 2" xfId="46"/>
    <cellStyle name="Kop 3" xfId="47"/>
    <cellStyle name="Kop 4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aal" xfId="55"/>
    <cellStyle name="Notitie" xfId="56"/>
    <cellStyle name="Ongeldig" xfId="57"/>
    <cellStyle name="Percent" xfId="58"/>
    <cellStyle name="Procent_110705 fiche-financiere-finale EVF2009 Maks" xfId="59"/>
    <cellStyle name="Standaard_110705 fiche-financiere-finale EVF2009 Maks" xfId="60"/>
    <cellStyle name="Titel" xfId="61"/>
    <cellStyle name="Totaal" xfId="62"/>
    <cellStyle name="Uitvoer" xfId="63"/>
    <cellStyle name="Valuta_110705 fiche-financiere-finale EVF2009 Maks" xfId="64"/>
    <cellStyle name="Verklarende tekst" xfId="65"/>
    <cellStyle name="Waarschuwingstekst" xfId="66"/>
  </cellStyles>
  <dxfs count="24"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13"/>
      </font>
      <fill>
        <patternFill patternType="solid">
          <fgColor indexed="34"/>
          <bgColor indexed="13"/>
        </patternFill>
      </fill>
    </dxf>
    <dxf>
      <font>
        <b/>
        <i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34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6</xdr:col>
      <xdr:colOff>1181100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0</xdr:rowOff>
    </xdr:from>
    <xdr:to>
      <xdr:col>3</xdr:col>
      <xdr:colOff>323850</xdr:colOff>
      <xdr:row>0</xdr:row>
      <xdr:rowOff>0</xdr:rowOff>
    </xdr:to>
    <xdr:pic>
      <xdr:nvPicPr>
        <xdr:cNvPr id="2" name="Picture 2" descr="T:\Conferences2000\common\FLAGS\drapeur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4286250" cy="0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161925</xdr:rowOff>
    </xdr:from>
    <xdr:to>
      <xdr:col>2</xdr:col>
      <xdr:colOff>466725</xdr:colOff>
      <xdr:row>8</xdr:row>
      <xdr:rowOff>161925</xdr:rowOff>
    </xdr:to>
    <xdr:pic>
      <xdr:nvPicPr>
        <xdr:cNvPr id="3" name="Picture 60" descr="T:\Conferences2000\common\FLAGS\drapeur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61925"/>
          <a:ext cx="2152650" cy="1524000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noFill/>
        </a:ln>
      </xdr:spPr>
    </xdr:pic>
    <xdr:clientData/>
  </xdr:twoCellAnchor>
  <xdr:twoCellAnchor>
    <xdr:from>
      <xdr:col>2</xdr:col>
      <xdr:colOff>2514600</xdr:colOff>
      <xdr:row>0</xdr:row>
      <xdr:rowOff>180975</xdr:rowOff>
    </xdr:from>
    <xdr:to>
      <xdr:col>5</xdr:col>
      <xdr:colOff>1152525</xdr:colOff>
      <xdr:row>9</xdr:row>
      <xdr:rowOff>0</xdr:rowOff>
    </xdr:to>
    <xdr:pic>
      <xdr:nvPicPr>
        <xdr:cNvPr id="4" name="Picture 65" descr="FEDASIL LOGO FR zwartwit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10050" y="180975"/>
          <a:ext cx="2428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990600</xdr:colOff>
      <xdr:row>11</xdr:row>
      <xdr:rowOff>9525</xdr:rowOff>
    </xdr:to>
    <xdr:pic>
      <xdr:nvPicPr>
        <xdr:cNvPr id="1" name="Picture 3" descr="T:\Conferences2000\common\FLAGS\drapeu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86050" cy="1819275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190500</xdr:rowOff>
    </xdr:from>
    <xdr:to>
      <xdr:col>5</xdr:col>
      <xdr:colOff>2867025</xdr:colOff>
      <xdr:row>11</xdr:row>
      <xdr:rowOff>9525</xdr:rowOff>
    </xdr:to>
    <xdr:pic>
      <xdr:nvPicPr>
        <xdr:cNvPr id="2" name="Picture 65" descr="FEDASIL LOGO FR zwartwi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19775" y="190500"/>
          <a:ext cx="30099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609600</xdr:colOff>
      <xdr:row>10</xdr:row>
      <xdr:rowOff>95250</xdr:rowOff>
    </xdr:to>
    <xdr:pic>
      <xdr:nvPicPr>
        <xdr:cNvPr id="1" name="Picture 1" descr="T:\Conferences2000\common\FLAGS\drapeu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0"/>
        </a:xfrm>
        <a:prstGeom prst="rect">
          <a:avLst/>
        </a:prstGeom>
        <a:solidFill>
          <a:srgbClr val="FF00FF">
            <a:alpha val="50000"/>
          </a:srgbClr>
        </a:solidFill>
        <a:ln w="9525" cmpd="sng">
          <a:noFill/>
        </a:ln>
      </xdr:spPr>
    </xdr:pic>
    <xdr:clientData/>
  </xdr:twoCellAnchor>
  <xdr:twoCellAnchor>
    <xdr:from>
      <xdr:col>5</xdr:col>
      <xdr:colOff>361950</xdr:colOff>
      <xdr:row>1</xdr:row>
      <xdr:rowOff>142875</xdr:rowOff>
    </xdr:from>
    <xdr:to>
      <xdr:col>8</xdr:col>
      <xdr:colOff>438150</xdr:colOff>
      <xdr:row>10</xdr:row>
      <xdr:rowOff>104775</xdr:rowOff>
    </xdr:to>
    <xdr:pic>
      <xdr:nvPicPr>
        <xdr:cNvPr id="2" name="Picture 65" descr="FEDASIL LOGO FR zwartwi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067800" y="0"/>
          <a:ext cx="2876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79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B14" sqref="B14:I14"/>
    </sheetView>
  </sheetViews>
  <sheetFormatPr defaultColWidth="11.421875" defaultRowHeight="12.75"/>
  <cols>
    <col min="1" max="1" width="16.28125" style="415" customWidth="1"/>
    <col min="2" max="8" width="9.140625" style="427" customWidth="1"/>
    <col min="9" max="9" width="37.00390625" style="427" customWidth="1"/>
    <col min="10" max="16384" width="9.140625" style="414" customWidth="1"/>
  </cols>
  <sheetData>
    <row r="1" spans="1:9" ht="45" customHeight="1" thickBot="1">
      <c r="A1" s="571" t="s">
        <v>266</v>
      </c>
      <c r="B1" s="572"/>
      <c r="C1" s="572"/>
      <c r="D1" s="572"/>
      <c r="E1" s="572"/>
      <c r="F1" s="572"/>
      <c r="G1" s="572"/>
      <c r="H1" s="572"/>
      <c r="I1" s="573"/>
    </row>
    <row r="2" spans="2:9" ht="15" customHeight="1">
      <c r="B2" s="416"/>
      <c r="C2" s="416"/>
      <c r="D2" s="416"/>
      <c r="E2" s="416"/>
      <c r="F2" s="416"/>
      <c r="G2" s="416"/>
      <c r="H2" s="416"/>
      <c r="I2" s="416"/>
    </row>
    <row r="3" spans="2:9" ht="15" customHeight="1" thickBot="1">
      <c r="B3" s="416"/>
      <c r="C3" s="416"/>
      <c r="D3" s="416"/>
      <c r="E3" s="416"/>
      <c r="F3" s="416"/>
      <c r="G3" s="416"/>
      <c r="H3" s="416"/>
      <c r="I3" s="416"/>
    </row>
    <row r="4" spans="1:9" ht="40.5" customHeight="1">
      <c r="A4" s="431" t="s">
        <v>267</v>
      </c>
      <c r="B4" s="574" t="s">
        <v>288</v>
      </c>
      <c r="C4" s="574"/>
      <c r="D4" s="574"/>
      <c r="E4" s="574"/>
      <c r="F4" s="574"/>
      <c r="G4" s="574"/>
      <c r="H4" s="574"/>
      <c r="I4" s="575"/>
    </row>
    <row r="5" spans="1:9" ht="40.5" customHeight="1">
      <c r="A5" s="570" t="s">
        <v>268</v>
      </c>
      <c r="B5" s="534" t="s">
        <v>289</v>
      </c>
      <c r="C5" s="534"/>
      <c r="D5" s="534"/>
      <c r="E5" s="534"/>
      <c r="F5" s="534"/>
      <c r="G5" s="534"/>
      <c r="H5" s="534"/>
      <c r="I5" s="535"/>
    </row>
    <row r="6" spans="1:9" ht="20.25" customHeight="1">
      <c r="A6" s="543"/>
      <c r="B6" s="563" t="s">
        <v>290</v>
      </c>
      <c r="C6" s="563"/>
      <c r="D6" s="563"/>
      <c r="E6" s="563"/>
      <c r="F6" s="563"/>
      <c r="G6" s="563"/>
      <c r="H6" s="563"/>
      <c r="I6" s="564"/>
    </row>
    <row r="7" spans="1:9" ht="20.25" customHeight="1" thickBot="1">
      <c r="A7" s="581"/>
      <c r="B7" s="579" t="s">
        <v>291</v>
      </c>
      <c r="C7" s="579"/>
      <c r="D7" s="579"/>
      <c r="E7" s="579"/>
      <c r="F7" s="579"/>
      <c r="G7" s="579"/>
      <c r="H7" s="579"/>
      <c r="I7" s="580"/>
    </row>
    <row r="8" spans="1:9" ht="15" customHeight="1">
      <c r="A8" s="418"/>
      <c r="B8" s="419"/>
      <c r="C8" s="419"/>
      <c r="D8" s="419"/>
      <c r="E8" s="419"/>
      <c r="F8" s="419"/>
      <c r="G8" s="419"/>
      <c r="H8" s="419"/>
      <c r="I8" s="419"/>
    </row>
    <row r="9" spans="1:9" ht="15" customHeight="1" thickBot="1">
      <c r="A9" s="418"/>
      <c r="B9" s="419"/>
      <c r="C9" s="419"/>
      <c r="D9" s="419"/>
      <c r="E9" s="419"/>
      <c r="F9" s="419"/>
      <c r="G9" s="419"/>
      <c r="H9" s="419"/>
      <c r="I9" s="419"/>
    </row>
    <row r="10" spans="1:9" ht="20.25" customHeight="1" thickBot="1">
      <c r="A10" s="417" t="s">
        <v>37</v>
      </c>
      <c r="B10" s="565" t="s">
        <v>292</v>
      </c>
      <c r="C10" s="565"/>
      <c r="D10" s="565"/>
      <c r="E10" s="565"/>
      <c r="F10" s="565"/>
      <c r="G10" s="565"/>
      <c r="H10" s="565"/>
      <c r="I10" s="566"/>
    </row>
    <row r="11" spans="1:9" s="429" customFormat="1" ht="20.25" customHeight="1">
      <c r="A11" s="428"/>
      <c r="B11" s="419"/>
      <c r="C11" s="419"/>
      <c r="D11" s="419"/>
      <c r="E11" s="419"/>
      <c r="F11" s="419"/>
      <c r="G11" s="419"/>
      <c r="H11" s="419"/>
      <c r="I11" s="419"/>
    </row>
    <row r="12" spans="1:9" ht="15" customHeight="1" thickBot="1">
      <c r="A12" s="418"/>
      <c r="B12" s="419"/>
      <c r="C12" s="419"/>
      <c r="D12" s="419"/>
      <c r="E12" s="419"/>
      <c r="F12" s="419"/>
      <c r="G12" s="419"/>
      <c r="H12" s="419"/>
      <c r="I12" s="419"/>
    </row>
    <row r="13" spans="1:9" ht="40.5" customHeight="1">
      <c r="A13" s="431" t="s">
        <v>269</v>
      </c>
      <c r="B13" s="567" t="s">
        <v>280</v>
      </c>
      <c r="C13" s="568"/>
      <c r="D13" s="568"/>
      <c r="E13" s="568"/>
      <c r="F13" s="568"/>
      <c r="G13" s="568"/>
      <c r="H13" s="568"/>
      <c r="I13" s="569"/>
    </row>
    <row r="14" spans="1:9" ht="80.25" customHeight="1" thickBot="1">
      <c r="A14" s="425" t="s">
        <v>270</v>
      </c>
      <c r="B14" s="561" t="s">
        <v>293</v>
      </c>
      <c r="C14" s="561"/>
      <c r="D14" s="561"/>
      <c r="E14" s="561"/>
      <c r="F14" s="561"/>
      <c r="G14" s="561"/>
      <c r="H14" s="561"/>
      <c r="I14" s="562"/>
    </row>
    <row r="15" spans="1:9" ht="15" customHeight="1">
      <c r="A15" s="418"/>
      <c r="B15" s="419"/>
      <c r="C15" s="419"/>
      <c r="D15" s="419"/>
      <c r="E15" s="419"/>
      <c r="F15" s="419"/>
      <c r="G15" s="419"/>
      <c r="H15" s="419"/>
      <c r="I15" s="419"/>
    </row>
    <row r="16" spans="2:9" ht="15" customHeight="1" thickBot="1">
      <c r="B16" s="416"/>
      <c r="C16" s="416"/>
      <c r="D16" s="416"/>
      <c r="E16" s="416"/>
      <c r="F16" s="416"/>
      <c r="G16" s="416"/>
      <c r="H16" s="416"/>
      <c r="I16" s="416"/>
    </row>
    <row r="17" spans="1:9" ht="20.25" customHeight="1">
      <c r="A17" s="420" t="s">
        <v>272</v>
      </c>
      <c r="B17" s="576" t="s">
        <v>281</v>
      </c>
      <c r="C17" s="568"/>
      <c r="D17" s="568"/>
      <c r="E17" s="568"/>
      <c r="F17" s="568"/>
      <c r="G17" s="568"/>
      <c r="H17" s="568"/>
      <c r="I17" s="569"/>
    </row>
    <row r="18" spans="1:9" ht="20.25" customHeight="1">
      <c r="A18" s="424" t="s">
        <v>270</v>
      </c>
      <c r="B18" s="577" t="s">
        <v>294</v>
      </c>
      <c r="C18" s="577"/>
      <c r="D18" s="577"/>
      <c r="E18" s="577"/>
      <c r="F18" s="577"/>
      <c r="G18" s="577"/>
      <c r="H18" s="577"/>
      <c r="I18" s="578"/>
    </row>
    <row r="19" spans="1:9" ht="20.25" customHeight="1">
      <c r="A19" s="552" t="s">
        <v>324</v>
      </c>
      <c r="B19" s="554" t="s">
        <v>295</v>
      </c>
      <c r="C19" s="555"/>
      <c r="D19" s="555"/>
      <c r="E19" s="555"/>
      <c r="F19" s="555"/>
      <c r="G19" s="555"/>
      <c r="H19" s="555"/>
      <c r="I19" s="556"/>
    </row>
    <row r="20" spans="1:9" ht="40.5" customHeight="1" thickBot="1">
      <c r="A20" s="553"/>
      <c r="B20" s="550" t="s">
        <v>282</v>
      </c>
      <c r="C20" s="557"/>
      <c r="D20" s="557"/>
      <c r="E20" s="557"/>
      <c r="F20" s="557"/>
      <c r="G20" s="557"/>
      <c r="H20" s="557"/>
      <c r="I20" s="558"/>
    </row>
    <row r="21" spans="1:9" ht="15" customHeight="1">
      <c r="A21" s="418"/>
      <c r="B21" s="421"/>
      <c r="C21" s="421"/>
      <c r="D21" s="421"/>
      <c r="E21" s="421"/>
      <c r="F21" s="421"/>
      <c r="G21" s="421"/>
      <c r="H21" s="421"/>
      <c r="I21" s="421"/>
    </row>
    <row r="22" spans="2:9" ht="15" customHeight="1" thickBot="1">
      <c r="B22" s="416"/>
      <c r="C22" s="416"/>
      <c r="D22" s="416"/>
      <c r="E22" s="416"/>
      <c r="F22" s="416"/>
      <c r="G22" s="416"/>
      <c r="H22" s="416"/>
      <c r="I22" s="416"/>
    </row>
    <row r="23" spans="1:9" ht="20.25" customHeight="1">
      <c r="A23" s="420" t="s">
        <v>48</v>
      </c>
      <c r="B23" s="536" t="s">
        <v>296</v>
      </c>
      <c r="C23" s="536"/>
      <c r="D23" s="536"/>
      <c r="E23" s="536"/>
      <c r="F23" s="536"/>
      <c r="G23" s="536"/>
      <c r="H23" s="536"/>
      <c r="I23" s="537"/>
    </row>
    <row r="24" spans="1:9" ht="20.25" customHeight="1">
      <c r="A24" s="543" t="s">
        <v>270</v>
      </c>
      <c r="B24" s="534" t="s">
        <v>297</v>
      </c>
      <c r="C24" s="534"/>
      <c r="D24" s="534"/>
      <c r="E24" s="534"/>
      <c r="F24" s="534"/>
      <c r="G24" s="534"/>
      <c r="H24" s="534"/>
      <c r="I24" s="535"/>
    </row>
    <row r="25" spans="1:9" ht="100.5" customHeight="1">
      <c r="A25" s="570"/>
      <c r="B25" s="540" t="s">
        <v>298</v>
      </c>
      <c r="C25" s="534"/>
      <c r="D25" s="534"/>
      <c r="E25" s="534"/>
      <c r="F25" s="534"/>
      <c r="G25" s="534"/>
      <c r="H25" s="534"/>
      <c r="I25" s="535"/>
    </row>
    <row r="26" spans="1:9" ht="40.5" customHeight="1">
      <c r="A26" s="543" t="s">
        <v>324</v>
      </c>
      <c r="B26" s="538" t="s">
        <v>323</v>
      </c>
      <c r="C26" s="538"/>
      <c r="D26" s="538"/>
      <c r="E26" s="538"/>
      <c r="F26" s="538"/>
      <c r="G26" s="538"/>
      <c r="H26" s="538"/>
      <c r="I26" s="539"/>
    </row>
    <row r="27" spans="1:9" ht="40.5" customHeight="1">
      <c r="A27" s="544"/>
      <c r="B27" s="559" t="s">
        <v>299</v>
      </c>
      <c r="C27" s="559"/>
      <c r="D27" s="559"/>
      <c r="E27" s="559"/>
      <c r="F27" s="559"/>
      <c r="G27" s="559"/>
      <c r="H27" s="559"/>
      <c r="I27" s="560"/>
    </row>
    <row r="28" spans="1:9" ht="40.5" customHeight="1">
      <c r="A28" s="544"/>
      <c r="B28" s="549" t="s">
        <v>283</v>
      </c>
      <c r="C28" s="559"/>
      <c r="D28" s="559"/>
      <c r="E28" s="559"/>
      <c r="F28" s="559"/>
      <c r="G28" s="559"/>
      <c r="H28" s="559"/>
      <c r="I28" s="560"/>
    </row>
    <row r="29" spans="1:9" ht="45" customHeight="1">
      <c r="A29" s="544"/>
      <c r="B29" s="549" t="s">
        <v>301</v>
      </c>
      <c r="C29" s="559"/>
      <c r="D29" s="559"/>
      <c r="E29" s="559"/>
      <c r="F29" s="559"/>
      <c r="G29" s="559"/>
      <c r="H29" s="559"/>
      <c r="I29" s="560"/>
    </row>
    <row r="30" spans="1:9" ht="40.5" customHeight="1" thickBot="1">
      <c r="A30" s="545"/>
      <c r="B30" s="532" t="s">
        <v>300</v>
      </c>
      <c r="C30" s="561"/>
      <c r="D30" s="561"/>
      <c r="E30" s="561"/>
      <c r="F30" s="561"/>
      <c r="G30" s="561"/>
      <c r="H30" s="561"/>
      <c r="I30" s="562"/>
    </row>
    <row r="31" spans="2:9" ht="15" customHeight="1">
      <c r="B31" s="422"/>
      <c r="C31" s="422"/>
      <c r="D31" s="422"/>
      <c r="E31" s="422"/>
      <c r="F31" s="422"/>
      <c r="G31" s="422"/>
      <c r="H31" s="422"/>
      <c r="I31" s="422"/>
    </row>
    <row r="32" spans="2:9" ht="15" customHeight="1" thickBot="1">
      <c r="B32" s="423"/>
      <c r="C32" s="423"/>
      <c r="D32" s="423"/>
      <c r="E32" s="423"/>
      <c r="F32" s="423"/>
      <c r="G32" s="423"/>
      <c r="H32" s="423"/>
      <c r="I32" s="423"/>
    </row>
    <row r="33" spans="1:9" ht="20.25" customHeight="1">
      <c r="A33" s="420" t="s">
        <v>49</v>
      </c>
      <c r="B33" s="536" t="s">
        <v>302</v>
      </c>
      <c r="C33" s="536"/>
      <c r="D33" s="536"/>
      <c r="E33" s="536"/>
      <c r="F33" s="536"/>
      <c r="G33" s="536"/>
      <c r="H33" s="536"/>
      <c r="I33" s="537"/>
    </row>
    <row r="34" spans="1:9" ht="140.25" customHeight="1">
      <c r="A34" s="424" t="s">
        <v>270</v>
      </c>
      <c r="B34" s="540" t="s">
        <v>315</v>
      </c>
      <c r="C34" s="534"/>
      <c r="D34" s="534"/>
      <c r="E34" s="534"/>
      <c r="F34" s="534"/>
      <c r="G34" s="534"/>
      <c r="H34" s="534"/>
      <c r="I34" s="535"/>
    </row>
    <row r="35" spans="1:9" ht="40.5" customHeight="1">
      <c r="A35" s="543" t="s">
        <v>324</v>
      </c>
      <c r="B35" s="538" t="s">
        <v>323</v>
      </c>
      <c r="C35" s="538"/>
      <c r="D35" s="538"/>
      <c r="E35" s="538"/>
      <c r="F35" s="538"/>
      <c r="G35" s="538"/>
      <c r="H35" s="538"/>
      <c r="I35" s="539"/>
    </row>
    <row r="36" spans="1:9" ht="40.5" customHeight="1">
      <c r="A36" s="544"/>
      <c r="B36" s="534" t="s">
        <v>303</v>
      </c>
      <c r="C36" s="534"/>
      <c r="D36" s="534"/>
      <c r="E36" s="534"/>
      <c r="F36" s="534"/>
      <c r="G36" s="534"/>
      <c r="H36" s="534"/>
      <c r="I36" s="535"/>
    </row>
    <row r="37" spans="1:9" ht="20.25" customHeight="1">
      <c r="A37" s="544"/>
      <c r="B37" s="534" t="s">
        <v>304</v>
      </c>
      <c r="C37" s="534"/>
      <c r="D37" s="534"/>
      <c r="E37" s="534"/>
      <c r="F37" s="534"/>
      <c r="G37" s="534"/>
      <c r="H37" s="534"/>
      <c r="I37" s="535"/>
    </row>
    <row r="38" spans="1:9" ht="80.25" customHeight="1" thickBot="1">
      <c r="A38" s="545"/>
      <c r="B38" s="550" t="s">
        <v>307</v>
      </c>
      <c r="C38" s="550"/>
      <c r="D38" s="550"/>
      <c r="E38" s="550"/>
      <c r="F38" s="550"/>
      <c r="G38" s="550"/>
      <c r="H38" s="550"/>
      <c r="I38" s="551"/>
    </row>
    <row r="39" spans="1:9" ht="13.5" customHeight="1">
      <c r="A39" s="426"/>
      <c r="B39" s="416"/>
      <c r="C39" s="416"/>
      <c r="D39" s="416"/>
      <c r="E39" s="416"/>
      <c r="F39" s="416"/>
      <c r="G39" s="416"/>
      <c r="H39" s="416"/>
      <c r="I39" s="416"/>
    </row>
    <row r="40" spans="2:9" ht="13.5" customHeight="1" thickBot="1">
      <c r="B40" s="416"/>
      <c r="C40" s="416"/>
      <c r="D40" s="416"/>
      <c r="E40" s="416"/>
      <c r="F40" s="416"/>
      <c r="G40" s="416"/>
      <c r="H40" s="416"/>
      <c r="I40" s="416"/>
    </row>
    <row r="41" spans="1:9" ht="20.25" customHeight="1">
      <c r="A41" s="420" t="s">
        <v>50</v>
      </c>
      <c r="B41" s="536" t="s">
        <v>305</v>
      </c>
      <c r="C41" s="536"/>
      <c r="D41" s="536"/>
      <c r="E41" s="536"/>
      <c r="F41" s="536"/>
      <c r="G41" s="536"/>
      <c r="H41" s="536"/>
      <c r="I41" s="537"/>
    </row>
    <row r="42" spans="1:9" ht="140.25" customHeight="1">
      <c r="A42" s="424" t="s">
        <v>270</v>
      </c>
      <c r="B42" s="540" t="s">
        <v>316</v>
      </c>
      <c r="C42" s="534"/>
      <c r="D42" s="534"/>
      <c r="E42" s="534"/>
      <c r="F42" s="534"/>
      <c r="G42" s="534"/>
      <c r="H42" s="534"/>
      <c r="I42" s="535"/>
    </row>
    <row r="43" spans="1:9" ht="40.5" customHeight="1">
      <c r="A43" s="543" t="s">
        <v>324</v>
      </c>
      <c r="B43" s="538" t="s">
        <v>323</v>
      </c>
      <c r="C43" s="538"/>
      <c r="D43" s="538"/>
      <c r="E43" s="538"/>
      <c r="F43" s="538"/>
      <c r="G43" s="538"/>
      <c r="H43" s="538"/>
      <c r="I43" s="539"/>
    </row>
    <row r="44" spans="1:9" ht="40.5" customHeight="1">
      <c r="A44" s="544"/>
      <c r="B44" s="534" t="s">
        <v>306</v>
      </c>
      <c r="C44" s="534"/>
      <c r="D44" s="534"/>
      <c r="E44" s="534"/>
      <c r="F44" s="534"/>
      <c r="G44" s="534"/>
      <c r="H44" s="534"/>
      <c r="I44" s="535"/>
    </row>
    <row r="45" spans="1:9" ht="20.25" customHeight="1" thickBot="1">
      <c r="A45" s="545"/>
      <c r="B45" s="541" t="s">
        <v>277</v>
      </c>
      <c r="C45" s="541"/>
      <c r="D45" s="541"/>
      <c r="E45" s="541"/>
      <c r="F45" s="541"/>
      <c r="G45" s="541"/>
      <c r="H45" s="541"/>
      <c r="I45" s="542"/>
    </row>
    <row r="46" spans="2:9" ht="13.5" customHeight="1">
      <c r="B46" s="416"/>
      <c r="C46" s="416"/>
      <c r="D46" s="416"/>
      <c r="E46" s="416"/>
      <c r="F46" s="416"/>
      <c r="G46" s="416"/>
      <c r="H46" s="416"/>
      <c r="I46" s="416"/>
    </row>
    <row r="47" spans="2:9" ht="13.5" customHeight="1" thickBot="1">
      <c r="B47" s="416"/>
      <c r="C47" s="416"/>
      <c r="D47" s="416"/>
      <c r="E47" s="416"/>
      <c r="F47" s="416"/>
      <c r="G47" s="416"/>
      <c r="H47" s="416"/>
      <c r="I47" s="416"/>
    </row>
    <row r="48" spans="1:9" ht="20.25" customHeight="1">
      <c r="A48" s="420" t="s">
        <v>43</v>
      </c>
      <c r="B48" s="536" t="s">
        <v>278</v>
      </c>
      <c r="C48" s="536"/>
      <c r="D48" s="536"/>
      <c r="E48" s="536"/>
      <c r="F48" s="536"/>
      <c r="G48" s="536"/>
      <c r="H48" s="536"/>
      <c r="I48" s="537"/>
    </row>
    <row r="49" spans="1:9" ht="140.25" customHeight="1">
      <c r="A49" s="424" t="s">
        <v>270</v>
      </c>
      <c r="B49" s="540" t="s">
        <v>317</v>
      </c>
      <c r="C49" s="534"/>
      <c r="D49" s="534"/>
      <c r="E49" s="534"/>
      <c r="F49" s="534"/>
      <c r="G49" s="534"/>
      <c r="H49" s="534"/>
      <c r="I49" s="535"/>
    </row>
    <row r="50" spans="1:9" ht="60" customHeight="1">
      <c r="A50" s="543" t="s">
        <v>324</v>
      </c>
      <c r="B50" s="546" t="s">
        <v>279</v>
      </c>
      <c r="C50" s="547"/>
      <c r="D50" s="547"/>
      <c r="E50" s="547"/>
      <c r="F50" s="547"/>
      <c r="G50" s="547"/>
      <c r="H50" s="547"/>
      <c r="I50" s="548"/>
    </row>
    <row r="51" spans="1:9" ht="40.5" customHeight="1">
      <c r="A51" s="544"/>
      <c r="B51" s="549" t="s">
        <v>284</v>
      </c>
      <c r="C51" s="547"/>
      <c r="D51" s="547"/>
      <c r="E51" s="547"/>
      <c r="F51" s="547"/>
      <c r="G51" s="547"/>
      <c r="H51" s="547"/>
      <c r="I51" s="548"/>
    </row>
    <row r="52" spans="1:9" ht="20.25" customHeight="1" thickBot="1">
      <c r="A52" s="545"/>
      <c r="B52" s="541" t="s">
        <v>308</v>
      </c>
      <c r="C52" s="541"/>
      <c r="D52" s="541"/>
      <c r="E52" s="541"/>
      <c r="F52" s="541"/>
      <c r="G52" s="541"/>
      <c r="H52" s="541"/>
      <c r="I52" s="542"/>
    </row>
    <row r="53" ht="13.5" customHeight="1"/>
    <row r="54" ht="13.5" customHeight="1" thickBot="1"/>
    <row r="55" spans="1:9" ht="20.25" customHeight="1">
      <c r="A55" s="420" t="s">
        <v>51</v>
      </c>
      <c r="B55" s="536" t="s">
        <v>309</v>
      </c>
      <c r="C55" s="536"/>
      <c r="D55" s="536"/>
      <c r="E55" s="536"/>
      <c r="F55" s="536"/>
      <c r="G55" s="536"/>
      <c r="H55" s="536"/>
      <c r="I55" s="537"/>
    </row>
    <row r="56" spans="1:9" ht="140.25" customHeight="1">
      <c r="A56" s="424" t="s">
        <v>270</v>
      </c>
      <c r="B56" s="540" t="s">
        <v>318</v>
      </c>
      <c r="C56" s="534"/>
      <c r="D56" s="534"/>
      <c r="E56" s="534"/>
      <c r="F56" s="534"/>
      <c r="G56" s="534"/>
      <c r="H56" s="534"/>
      <c r="I56" s="535"/>
    </row>
    <row r="57" spans="1:9" ht="40.5" customHeight="1">
      <c r="A57" s="543" t="s">
        <v>324</v>
      </c>
      <c r="B57" s="538" t="s">
        <v>323</v>
      </c>
      <c r="C57" s="538"/>
      <c r="D57" s="538"/>
      <c r="E57" s="538"/>
      <c r="F57" s="538"/>
      <c r="G57" s="538"/>
      <c r="H57" s="538"/>
      <c r="I57" s="539"/>
    </row>
    <row r="58" spans="1:9" ht="120" customHeight="1">
      <c r="A58" s="544"/>
      <c r="B58" s="534" t="s">
        <v>319</v>
      </c>
      <c r="C58" s="534"/>
      <c r="D58" s="534"/>
      <c r="E58" s="534"/>
      <c r="F58" s="534"/>
      <c r="G58" s="534"/>
      <c r="H58" s="534"/>
      <c r="I58" s="535"/>
    </row>
    <row r="59" spans="1:9" ht="20.25" customHeight="1" thickBot="1">
      <c r="A59" s="545"/>
      <c r="B59" s="541" t="s">
        <v>277</v>
      </c>
      <c r="C59" s="541"/>
      <c r="D59" s="541"/>
      <c r="E59" s="541"/>
      <c r="F59" s="541"/>
      <c r="G59" s="541"/>
      <c r="H59" s="541"/>
      <c r="I59" s="542"/>
    </row>
    <row r="60" ht="13.5" customHeight="1"/>
    <row r="61" ht="13.5" customHeight="1" thickBot="1"/>
    <row r="62" spans="1:9" ht="20.25" customHeight="1">
      <c r="A62" s="420" t="s">
        <v>42</v>
      </c>
      <c r="B62" s="536" t="s">
        <v>0</v>
      </c>
      <c r="C62" s="536"/>
      <c r="D62" s="536"/>
      <c r="E62" s="536"/>
      <c r="F62" s="536"/>
      <c r="G62" s="536"/>
      <c r="H62" s="536"/>
      <c r="I62" s="537"/>
    </row>
    <row r="63" spans="1:9" ht="20.25" customHeight="1">
      <c r="A63" s="543" t="s">
        <v>271</v>
      </c>
      <c r="B63" s="534" t="s">
        <v>310</v>
      </c>
      <c r="C63" s="534"/>
      <c r="D63" s="534"/>
      <c r="E63" s="534"/>
      <c r="F63" s="534"/>
      <c r="G63" s="534"/>
      <c r="H63" s="534"/>
      <c r="I63" s="535"/>
    </row>
    <row r="64" spans="1:9" ht="20.25" customHeight="1" thickBot="1">
      <c r="A64" s="545"/>
      <c r="B64" s="550" t="s">
        <v>285</v>
      </c>
      <c r="C64" s="550"/>
      <c r="D64" s="550"/>
      <c r="E64" s="550"/>
      <c r="F64" s="550"/>
      <c r="G64" s="550"/>
      <c r="H64" s="550"/>
      <c r="I64" s="551"/>
    </row>
    <row r="66" ht="15.75" thickBot="1"/>
    <row r="67" spans="1:9" ht="20.25" customHeight="1">
      <c r="A67" s="430" t="s">
        <v>144</v>
      </c>
      <c r="B67" s="536" t="s">
        <v>286</v>
      </c>
      <c r="C67" s="536"/>
      <c r="D67" s="536"/>
      <c r="E67" s="536"/>
      <c r="F67" s="536"/>
      <c r="G67" s="536"/>
      <c r="H67" s="536"/>
      <c r="I67" s="537"/>
    </row>
    <row r="68" spans="1:9" ht="180" customHeight="1" thickBot="1">
      <c r="A68" s="425" t="s">
        <v>270</v>
      </c>
      <c r="B68" s="582" t="s">
        <v>311</v>
      </c>
      <c r="C68" s="550"/>
      <c r="D68" s="550"/>
      <c r="E68" s="550"/>
      <c r="F68" s="550"/>
      <c r="G68" s="550"/>
      <c r="H68" s="550"/>
      <c r="I68" s="551"/>
    </row>
    <row r="70" ht="15.75" thickBot="1"/>
    <row r="71" spans="1:9" ht="20.25" customHeight="1" thickBot="1">
      <c r="A71" s="417" t="s">
        <v>273</v>
      </c>
      <c r="B71" s="565" t="s">
        <v>276</v>
      </c>
      <c r="C71" s="565"/>
      <c r="D71" s="565"/>
      <c r="E71" s="565"/>
      <c r="F71" s="565"/>
      <c r="G71" s="565"/>
      <c r="H71" s="565"/>
      <c r="I71" s="566"/>
    </row>
    <row r="73" ht="15.75" thickBot="1"/>
    <row r="74" spans="1:9" ht="20.25" customHeight="1" thickBot="1">
      <c r="A74" s="417" t="s">
        <v>274</v>
      </c>
      <c r="B74" s="565" t="s">
        <v>276</v>
      </c>
      <c r="C74" s="565"/>
      <c r="D74" s="565"/>
      <c r="E74" s="565"/>
      <c r="F74" s="565"/>
      <c r="G74" s="565"/>
      <c r="H74" s="565"/>
      <c r="I74" s="566"/>
    </row>
    <row r="76" ht="15.75" thickBot="1"/>
    <row r="77" spans="1:9" ht="80.25" customHeight="1">
      <c r="A77" s="432" t="s">
        <v>275</v>
      </c>
      <c r="B77" s="536" t="s">
        <v>1</v>
      </c>
      <c r="C77" s="536"/>
      <c r="D77" s="536"/>
      <c r="E77" s="536"/>
      <c r="F77" s="536"/>
      <c r="G77" s="536"/>
      <c r="H77" s="536"/>
      <c r="I77" s="537"/>
    </row>
    <row r="78" spans="1:9" ht="180" customHeight="1">
      <c r="A78" s="424" t="s">
        <v>270</v>
      </c>
      <c r="B78" s="540" t="s">
        <v>320</v>
      </c>
      <c r="C78" s="534"/>
      <c r="D78" s="534"/>
      <c r="E78" s="534"/>
      <c r="F78" s="534"/>
      <c r="G78" s="534"/>
      <c r="H78" s="534"/>
      <c r="I78" s="535"/>
    </row>
    <row r="79" spans="1:9" ht="20.25" customHeight="1" thickBot="1">
      <c r="A79" s="425" t="s">
        <v>324</v>
      </c>
      <c r="B79" s="550" t="s">
        <v>2</v>
      </c>
      <c r="C79" s="550"/>
      <c r="D79" s="550"/>
      <c r="E79" s="550"/>
      <c r="F79" s="550"/>
      <c r="G79" s="550"/>
      <c r="H79" s="550"/>
      <c r="I79" s="551"/>
    </row>
  </sheetData>
  <sheetProtection password="C66B" sheet="1" objects="1" scenarios="1"/>
  <mergeCells count="60">
    <mergeCell ref="B74:I74"/>
    <mergeCell ref="B77:I77"/>
    <mergeCell ref="B59:I59"/>
    <mergeCell ref="B79:I79"/>
    <mergeCell ref="B67:I67"/>
    <mergeCell ref="B68:I68"/>
    <mergeCell ref="B71:I71"/>
    <mergeCell ref="B78:I78"/>
    <mergeCell ref="A1:I1"/>
    <mergeCell ref="B4:I4"/>
    <mergeCell ref="B17:I17"/>
    <mergeCell ref="B18:I18"/>
    <mergeCell ref="B7:I7"/>
    <mergeCell ref="A5:A7"/>
    <mergeCell ref="B5:I5"/>
    <mergeCell ref="A63:A64"/>
    <mergeCell ref="B23:I23"/>
    <mergeCell ref="A35:A38"/>
    <mergeCell ref="A24:A25"/>
    <mergeCell ref="B29:I29"/>
    <mergeCell ref="B62:I62"/>
    <mergeCell ref="B63:I63"/>
    <mergeCell ref="B64:I64"/>
    <mergeCell ref="B49:I49"/>
    <mergeCell ref="A43:A45"/>
    <mergeCell ref="B6:I6"/>
    <mergeCell ref="B10:I10"/>
    <mergeCell ref="B13:I13"/>
    <mergeCell ref="B14:I14"/>
    <mergeCell ref="A26:A30"/>
    <mergeCell ref="B26:I26"/>
    <mergeCell ref="B28:I28"/>
    <mergeCell ref="B27:I27"/>
    <mergeCell ref="B30:I30"/>
    <mergeCell ref="A19:A20"/>
    <mergeCell ref="B19:I19"/>
    <mergeCell ref="B20:I20"/>
    <mergeCell ref="B25:I25"/>
    <mergeCell ref="B24:I24"/>
    <mergeCell ref="B33:I33"/>
    <mergeCell ref="B34:I34"/>
    <mergeCell ref="B38:I38"/>
    <mergeCell ref="B36:I36"/>
    <mergeCell ref="B35:I35"/>
    <mergeCell ref="A57:A59"/>
    <mergeCell ref="B55:I55"/>
    <mergeCell ref="B50:I50"/>
    <mergeCell ref="B51:I51"/>
    <mergeCell ref="B56:I56"/>
    <mergeCell ref="B52:I52"/>
    <mergeCell ref="B58:I58"/>
    <mergeCell ref="A50:A52"/>
    <mergeCell ref="B37:I37"/>
    <mergeCell ref="B41:I41"/>
    <mergeCell ref="B57:I57"/>
    <mergeCell ref="B42:I42"/>
    <mergeCell ref="B43:I43"/>
    <mergeCell ref="B48:I48"/>
    <mergeCell ref="B44:I44"/>
    <mergeCell ref="B45:I4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headerFooter alignWithMargins="0">
    <oddHeader>&amp;L&amp;F
&amp;A&amp;R&amp;D</oddHeader>
    <oddFooter>&amp;LEsra Tuncer
Tom Droeshout&amp;RP.&amp;P/&amp;N</oddFooter>
  </headerFooter>
  <rowBreaks count="3" manualBreakCount="3">
    <brk id="30" max="255" man="1"/>
    <brk id="52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2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 outlineLevelCol="1"/>
  <cols>
    <col min="1" max="1" width="8.7109375" style="1" customWidth="1"/>
    <col min="2" max="2" width="60.7109375" style="1" customWidth="1"/>
    <col min="3" max="3" width="13.7109375" style="3" customWidth="1"/>
    <col min="4" max="4" width="10.7109375" style="24" customWidth="1"/>
    <col min="5" max="5" width="12.7109375" style="3" customWidth="1"/>
    <col min="6" max="6" width="12.7109375" style="1" customWidth="1"/>
    <col min="7" max="7" width="12.7109375" style="3" customWidth="1"/>
    <col min="8" max="8" width="4.00390625" style="3" customWidth="1"/>
    <col min="9" max="9" width="12.57421875" style="3" customWidth="1"/>
    <col min="10" max="10" width="12.57421875" style="1" customWidth="1"/>
    <col min="11" max="11" width="11.421875" style="1" customWidth="1"/>
    <col min="12" max="12" width="11.421875" style="1" hidden="1" customWidth="1" outlineLevel="1"/>
    <col min="13" max="13" width="11.421875" style="3" hidden="1" customWidth="1" outlineLevel="1"/>
    <col min="14" max="14" width="11.421875" style="1" customWidth="1" collapsed="1"/>
    <col min="15" max="46" width="11.421875" style="1" customWidth="1"/>
    <col min="47" max="47" width="11.421875" style="1" hidden="1" customWidth="1" outlineLevel="1"/>
    <col min="48" max="48" width="11.421875" style="3" hidden="1" customWidth="1" outlineLevel="1"/>
    <col min="49" max="49" width="11.421875" style="1" customWidth="1" collapsed="1"/>
    <col min="50" max="16384" width="11.421875" style="1" customWidth="1"/>
  </cols>
  <sheetData>
    <row r="1" spans="1:49" s="30" customFormat="1" ht="12.75" customHeight="1">
      <c r="A1" s="29"/>
      <c r="C1" s="31"/>
      <c r="D1" s="32"/>
      <c r="E1" s="31"/>
      <c r="F1" s="31"/>
      <c r="G1" s="31"/>
      <c r="H1" s="31"/>
      <c r="I1" s="31"/>
      <c r="L1" s="509" t="s">
        <v>325</v>
      </c>
      <c r="M1" s="510">
        <f>Budget!$D$65</f>
        <v>0</v>
      </c>
      <c r="AU1" s="33"/>
      <c r="AV1" s="34">
        <f>SUM(AV2)</f>
        <v>0</v>
      </c>
      <c r="AW1" s="35"/>
    </row>
    <row r="2" spans="1:49" s="30" customFormat="1" ht="12.75">
      <c r="A2" s="36"/>
      <c r="C2" s="31"/>
      <c r="D2" s="32"/>
      <c r="E2" s="31"/>
      <c r="F2" s="31"/>
      <c r="G2" s="31"/>
      <c r="H2" s="31"/>
      <c r="I2" s="31"/>
      <c r="L2" s="509" t="s">
        <v>326</v>
      </c>
      <c r="M2" s="510">
        <f>$C$5</f>
        <v>0</v>
      </c>
      <c r="AU2" s="33" t="s">
        <v>24</v>
      </c>
      <c r="AV2" s="34">
        <f>SUMIF($A:$A,$AU:$AU,$E:$E)</f>
        <v>0</v>
      </c>
      <c r="AW2" s="35"/>
    </row>
    <row r="3" spans="1:48" s="30" customFormat="1" ht="12.75">
      <c r="A3" s="36"/>
      <c r="C3" s="31"/>
      <c r="D3" s="32"/>
      <c r="E3" s="31"/>
      <c r="F3" s="31"/>
      <c r="G3" s="31"/>
      <c r="H3" s="31"/>
      <c r="I3" s="31"/>
      <c r="L3" s="509" t="s">
        <v>327</v>
      </c>
      <c r="M3" s="510">
        <f>$C$8</f>
        <v>0</v>
      </c>
      <c r="AV3" s="31"/>
    </row>
    <row r="4" spans="3:48" s="30" customFormat="1" ht="12.75">
      <c r="C4" s="31"/>
      <c r="D4" s="32"/>
      <c r="E4" s="31"/>
      <c r="F4" s="31"/>
      <c r="G4" s="31"/>
      <c r="H4" s="31"/>
      <c r="I4" s="31"/>
      <c r="M4" s="31"/>
      <c r="AV4" s="31"/>
    </row>
    <row r="5" spans="2:48" s="30" customFormat="1" ht="30" customHeight="1">
      <c r="B5" s="531" t="s">
        <v>332</v>
      </c>
      <c r="C5" s="310">
        <v>0</v>
      </c>
      <c r="D5" s="32"/>
      <c r="E5" s="31"/>
      <c r="F5" s="31"/>
      <c r="G5" s="31"/>
      <c r="H5" s="31"/>
      <c r="I5" s="31"/>
      <c r="L5" s="511" t="s">
        <v>328</v>
      </c>
      <c r="M5" s="510">
        <f>SMALL(M1:M3,1)</f>
        <v>0</v>
      </c>
      <c r="AV5" s="31"/>
    </row>
    <row r="6" spans="3:48" s="30" customFormat="1" ht="12.75">
      <c r="C6" s="31"/>
      <c r="D6" s="32"/>
      <c r="E6" s="31"/>
      <c r="F6" s="31"/>
      <c r="G6" s="31"/>
      <c r="H6" s="31"/>
      <c r="I6" s="31"/>
      <c r="M6" s="31"/>
      <c r="AV6" s="31"/>
    </row>
    <row r="7" spans="2:48" s="30" customFormat="1" ht="30" customHeight="1">
      <c r="B7" s="37" t="s">
        <v>248</v>
      </c>
      <c r="C7" s="34">
        <f>'Récap rapport'!$D$22</f>
        <v>0</v>
      </c>
      <c r="D7" s="32"/>
      <c r="E7" s="31"/>
      <c r="F7" s="31"/>
      <c r="G7" s="31"/>
      <c r="H7" s="31"/>
      <c r="I7" s="31"/>
      <c r="M7" s="31"/>
      <c r="AV7" s="31"/>
    </row>
    <row r="8" spans="2:48" s="30" customFormat="1" ht="30" customHeight="1">
      <c r="B8" s="37" t="str">
        <f>CONCATENATE("Maximum coûts indirects"," ",D8*100,"%")</f>
        <v>Maximum coûts indirects 7%</v>
      </c>
      <c r="C8" s="34">
        <f>C7*D8</f>
        <v>0</v>
      </c>
      <c r="D8" s="139">
        <v>0.07</v>
      </c>
      <c r="E8" s="31"/>
      <c r="F8" s="31"/>
      <c r="G8" s="31"/>
      <c r="H8" s="31"/>
      <c r="I8" s="31"/>
      <c r="M8" s="31"/>
      <c r="AV8" s="31"/>
    </row>
    <row r="9" spans="2:48" s="30" customFormat="1" ht="30" customHeight="1">
      <c r="B9" s="512" t="s">
        <v>329</v>
      </c>
      <c r="C9" s="513">
        <f>IF(C5&gt;C8,C8,C5)</f>
        <v>0</v>
      </c>
      <c r="D9" s="31"/>
      <c r="E9" s="31"/>
      <c r="F9" s="31"/>
      <c r="G9" s="31"/>
      <c r="H9" s="31"/>
      <c r="I9" s="31"/>
      <c r="M9" s="31"/>
      <c r="AV9" s="31"/>
    </row>
    <row r="10" spans="3:48" s="30" customFormat="1" ht="12.75">
      <c r="C10" s="31"/>
      <c r="E10" s="31"/>
      <c r="F10" s="31"/>
      <c r="G10" s="31"/>
      <c r="H10" s="31"/>
      <c r="I10" s="31"/>
      <c r="M10" s="31"/>
      <c r="AV10" s="31"/>
    </row>
    <row r="11" spans="3:48" s="30" customFormat="1" ht="12.75">
      <c r="C11" s="31"/>
      <c r="D11" s="32"/>
      <c r="E11" s="31"/>
      <c r="F11" s="31"/>
      <c r="G11" s="31"/>
      <c r="H11" s="31"/>
      <c r="I11" s="31"/>
      <c r="M11" s="31"/>
      <c r="AV11" s="31"/>
    </row>
    <row r="12" spans="3:48" s="30" customFormat="1" ht="12.75">
      <c r="C12" s="31"/>
      <c r="D12" s="32"/>
      <c r="E12" s="31"/>
      <c r="G12" s="31"/>
      <c r="H12" s="31"/>
      <c r="I12" s="31"/>
      <c r="M12" s="31"/>
      <c r="AV12" s="31"/>
    </row>
    <row r="13" spans="3:48" s="30" customFormat="1" ht="12.75">
      <c r="C13" s="31"/>
      <c r="D13" s="32"/>
      <c r="E13" s="31"/>
      <c r="G13" s="31"/>
      <c r="H13" s="31"/>
      <c r="I13" s="31"/>
      <c r="M13" s="31"/>
      <c r="AV13" s="31"/>
    </row>
    <row r="14" spans="3:48" s="30" customFormat="1" ht="12.75">
      <c r="C14" s="31"/>
      <c r="D14" s="32"/>
      <c r="E14" s="31"/>
      <c r="G14" s="31"/>
      <c r="H14" s="31"/>
      <c r="I14" s="31"/>
      <c r="M14" s="31"/>
      <c r="AV14" s="31"/>
    </row>
    <row r="15" spans="3:48" s="30" customFormat="1" ht="12.75">
      <c r="C15" s="31"/>
      <c r="D15" s="32"/>
      <c r="E15" s="31"/>
      <c r="G15" s="31"/>
      <c r="H15" s="31"/>
      <c r="I15" s="31"/>
      <c r="M15" s="31"/>
      <c r="AV15" s="31"/>
    </row>
    <row r="16" spans="3:48" s="30" customFormat="1" ht="12.75">
      <c r="C16" s="31"/>
      <c r="D16" s="32"/>
      <c r="E16" s="31"/>
      <c r="G16" s="31"/>
      <c r="H16" s="31"/>
      <c r="I16" s="31"/>
      <c r="M16" s="31"/>
      <c r="AV16" s="31"/>
    </row>
    <row r="17" spans="3:48" s="30" customFormat="1" ht="12.75">
      <c r="C17" s="31"/>
      <c r="D17" s="32"/>
      <c r="E17" s="31"/>
      <c r="G17" s="31"/>
      <c r="H17" s="31"/>
      <c r="I17" s="31"/>
      <c r="M17" s="31"/>
      <c r="AV17" s="31"/>
    </row>
    <row r="18" spans="3:48" s="30" customFormat="1" ht="12.75">
      <c r="C18" s="31"/>
      <c r="D18" s="32"/>
      <c r="E18" s="31"/>
      <c r="G18" s="31"/>
      <c r="H18" s="31"/>
      <c r="I18" s="31"/>
      <c r="M18" s="31"/>
      <c r="AV18" s="31"/>
    </row>
    <row r="19" spans="3:48" s="30" customFormat="1" ht="12.75">
      <c r="C19" s="31"/>
      <c r="D19" s="32"/>
      <c r="E19" s="31"/>
      <c r="G19" s="31"/>
      <c r="H19" s="31"/>
      <c r="I19" s="31"/>
      <c r="M19" s="31"/>
      <c r="AV19" s="31"/>
    </row>
    <row r="20" spans="3:48" s="30" customFormat="1" ht="12.75">
      <c r="C20" s="31"/>
      <c r="D20" s="32"/>
      <c r="E20" s="31"/>
      <c r="G20" s="31"/>
      <c r="H20" s="31"/>
      <c r="I20" s="31"/>
      <c r="M20" s="31"/>
      <c r="AV20" s="31"/>
    </row>
    <row r="21" spans="3:48" s="30" customFormat="1" ht="12.75">
      <c r="C21" s="31"/>
      <c r="D21" s="32"/>
      <c r="E21" s="31"/>
      <c r="G21" s="31"/>
      <c r="H21" s="31"/>
      <c r="I21" s="31"/>
      <c r="M21" s="31"/>
      <c r="AV21" s="31"/>
    </row>
    <row r="22" spans="3:48" s="30" customFormat="1" ht="12.75">
      <c r="C22" s="31"/>
      <c r="D22" s="32"/>
      <c r="E22" s="31"/>
      <c r="G22" s="31"/>
      <c r="H22" s="31"/>
      <c r="I22" s="31"/>
      <c r="M22" s="31"/>
      <c r="AV22" s="31"/>
    </row>
    <row r="23" spans="3:48" s="30" customFormat="1" ht="12.75">
      <c r="C23" s="31"/>
      <c r="D23" s="32"/>
      <c r="E23" s="31"/>
      <c r="G23" s="31"/>
      <c r="H23" s="31"/>
      <c r="I23" s="31"/>
      <c r="M23" s="31"/>
      <c r="AV23" s="31"/>
    </row>
    <row r="24" spans="3:48" s="30" customFormat="1" ht="12.75">
      <c r="C24" s="31"/>
      <c r="D24" s="32"/>
      <c r="E24" s="31"/>
      <c r="G24" s="31"/>
      <c r="H24" s="31"/>
      <c r="I24" s="31"/>
      <c r="M24" s="31"/>
      <c r="AV24" s="31"/>
    </row>
    <row r="25" spans="3:48" s="30" customFormat="1" ht="12.75">
      <c r="C25" s="31"/>
      <c r="D25" s="32"/>
      <c r="E25" s="31"/>
      <c r="G25" s="31"/>
      <c r="H25" s="31"/>
      <c r="I25" s="31"/>
      <c r="M25" s="31"/>
      <c r="AV25" s="31"/>
    </row>
    <row r="26" spans="3:48" s="30" customFormat="1" ht="12.75">
      <c r="C26" s="31"/>
      <c r="D26" s="32"/>
      <c r="E26" s="31"/>
      <c r="G26" s="31"/>
      <c r="H26" s="31"/>
      <c r="I26" s="31"/>
      <c r="M26" s="31"/>
      <c r="AV26" s="31"/>
    </row>
    <row r="27" spans="3:48" s="30" customFormat="1" ht="12.75">
      <c r="C27" s="31"/>
      <c r="D27" s="32"/>
      <c r="E27" s="31"/>
      <c r="G27" s="31"/>
      <c r="H27" s="31"/>
      <c r="I27" s="31"/>
      <c r="M27" s="31"/>
      <c r="AV27" s="31"/>
    </row>
    <row r="28" spans="3:48" s="30" customFormat="1" ht="12.75">
      <c r="C28" s="31"/>
      <c r="D28" s="32"/>
      <c r="E28" s="31"/>
      <c r="G28" s="31"/>
      <c r="H28" s="31"/>
      <c r="I28" s="31"/>
      <c r="M28" s="31"/>
      <c r="AV28" s="31"/>
    </row>
  </sheetData>
  <sheetProtection password="C66B" sheet="1" objects="1" scenarios="1"/>
  <printOptions horizontalCentered="1"/>
  <pageMargins left="0.3937007874015748" right="0.3937007874015748" top="0.7874015748031497" bottom="0.7874015748031497" header="0.3937007874015748" footer="0.3937007874015748"/>
  <pageSetup fitToHeight="20" horizontalDpi="600" verticalDpi="600" orientation="portrait" paperSize="9" scale="50" r:id="rId1"/>
  <headerFooter alignWithMargins="0">
    <oddHeader>&amp;L&amp;F
&amp;A&amp;R&amp;D</oddHeader>
    <oddFooter>&amp;LEsra Tuncer
Tom Droeshout&amp;RP.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showGridLines="0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11.421875" defaultRowHeight="13.5" customHeight="1"/>
  <cols>
    <col min="1" max="1" width="27.7109375" style="490" customWidth="1"/>
    <col min="2" max="2" width="30.7109375" style="225" customWidth="1"/>
    <col min="3" max="3" width="23.7109375" style="225" customWidth="1"/>
    <col min="4" max="4" width="44.57421875" style="225" customWidth="1"/>
    <col min="5" max="5" width="14.00390625" style="225" customWidth="1"/>
    <col min="6" max="7" width="14.00390625" style="276" customWidth="1"/>
    <col min="8" max="8" width="6.7109375" style="311" customWidth="1"/>
    <col min="9" max="25" width="11.421875" style="223" customWidth="1"/>
    <col min="26" max="26" width="31.8515625" style="223" customWidth="1"/>
    <col min="27" max="27" width="14.140625" style="223" customWidth="1"/>
    <col min="28" max="48" width="11.421875" style="223" customWidth="1"/>
    <col min="49" max="16384" width="11.421875" style="223" customWidth="1"/>
  </cols>
  <sheetData>
    <row r="1" spans="1:27" ht="13.5" customHeight="1">
      <c r="A1" s="489" t="s">
        <v>287</v>
      </c>
      <c r="Z1" s="312"/>
      <c r="AA1" s="312"/>
    </row>
    <row r="2" spans="26:27" ht="13.5" customHeight="1">
      <c r="Z2" s="488" t="s">
        <v>250</v>
      </c>
      <c r="AA2" s="488" t="s">
        <v>255</v>
      </c>
    </row>
    <row r="3" spans="26:27" ht="13.5" customHeight="1">
      <c r="Z3" s="488" t="s">
        <v>204</v>
      </c>
      <c r="AA3" s="488" t="s">
        <v>256</v>
      </c>
    </row>
    <row r="4" spans="6:27" ht="13.5" customHeight="1">
      <c r="F4" s="313">
        <f>SUM(F6:F30)</f>
        <v>0</v>
      </c>
      <c r="G4" s="314">
        <f>SUM(G6:G30)</f>
        <v>0</v>
      </c>
      <c r="Z4" s="312" t="s">
        <v>205</v>
      </c>
      <c r="AA4" s="488" t="s">
        <v>251</v>
      </c>
    </row>
    <row r="5" spans="1:27" s="311" customFormat="1" ht="55.5" customHeight="1">
      <c r="A5" s="28" t="s">
        <v>249</v>
      </c>
      <c r="B5" s="315" t="s">
        <v>252</v>
      </c>
      <c r="C5" s="28" t="s">
        <v>253</v>
      </c>
      <c r="D5" s="315" t="s">
        <v>136</v>
      </c>
      <c r="E5" s="28" t="s">
        <v>254</v>
      </c>
      <c r="F5" s="180" t="s">
        <v>257</v>
      </c>
      <c r="G5" s="180" t="s">
        <v>137</v>
      </c>
      <c r="H5" s="180" t="s">
        <v>25</v>
      </c>
      <c r="Z5" s="312" t="s">
        <v>206</v>
      </c>
      <c r="AA5" s="223"/>
    </row>
    <row r="6" spans="1:26" ht="30.75" customHeight="1">
      <c r="A6" s="491"/>
      <c r="B6" s="173"/>
      <c r="C6" s="173"/>
      <c r="D6" s="173"/>
      <c r="E6" s="173"/>
      <c r="F6" s="182">
        <v>0</v>
      </c>
      <c r="G6" s="182">
        <v>0</v>
      </c>
      <c r="H6" s="316">
        <f>IF(ISERROR(G6/F6),0,G6/F6)</f>
        <v>0</v>
      </c>
      <c r="Z6" s="312" t="s">
        <v>207</v>
      </c>
    </row>
    <row r="7" spans="1:26" ht="30.75" customHeight="1">
      <c r="A7" s="491"/>
      <c r="B7" s="173"/>
      <c r="C7" s="173"/>
      <c r="D7" s="173"/>
      <c r="E7" s="173"/>
      <c r="F7" s="182">
        <v>0</v>
      </c>
      <c r="G7" s="182">
        <v>0</v>
      </c>
      <c r="H7" s="316">
        <f aca="true" t="shared" si="0" ref="H7:H30">IF(ISERROR(G7/F7),0,G7/F7)</f>
        <v>0</v>
      </c>
      <c r="Z7" s="312" t="s">
        <v>87</v>
      </c>
    </row>
    <row r="8" spans="1:26" ht="30.75" customHeight="1">
      <c r="A8" s="491"/>
      <c r="B8" s="173"/>
      <c r="C8" s="173"/>
      <c r="D8" s="173"/>
      <c r="E8" s="173"/>
      <c r="F8" s="182">
        <v>0</v>
      </c>
      <c r="G8" s="182">
        <v>0</v>
      </c>
      <c r="H8" s="316">
        <f t="shared" si="0"/>
        <v>0</v>
      </c>
      <c r="Z8" s="312" t="s">
        <v>208</v>
      </c>
    </row>
    <row r="9" spans="1:8" ht="30.75" customHeight="1">
      <c r="A9" s="491"/>
      <c r="B9" s="173"/>
      <c r="C9" s="173"/>
      <c r="D9" s="173"/>
      <c r="E9" s="173"/>
      <c r="F9" s="182">
        <v>0</v>
      </c>
      <c r="G9" s="182">
        <v>0</v>
      </c>
      <c r="H9" s="316">
        <f t="shared" si="0"/>
        <v>0</v>
      </c>
    </row>
    <row r="10" spans="1:8" ht="30.75" customHeight="1">
      <c r="A10" s="491"/>
      <c r="B10" s="173"/>
      <c r="C10" s="173"/>
      <c r="D10" s="173"/>
      <c r="E10" s="173"/>
      <c r="F10" s="182">
        <v>0</v>
      </c>
      <c r="G10" s="182">
        <v>0</v>
      </c>
      <c r="H10" s="316">
        <f t="shared" si="0"/>
        <v>0</v>
      </c>
    </row>
    <row r="11" spans="1:8" ht="30.75" customHeight="1">
      <c r="A11" s="491"/>
      <c r="B11" s="173"/>
      <c r="C11" s="173"/>
      <c r="D11" s="173"/>
      <c r="E11" s="173"/>
      <c r="F11" s="182">
        <v>0</v>
      </c>
      <c r="G11" s="182">
        <v>0</v>
      </c>
      <c r="H11" s="316">
        <f t="shared" si="0"/>
        <v>0</v>
      </c>
    </row>
    <row r="12" spans="1:8" ht="30.75" customHeight="1">
      <c r="A12" s="491"/>
      <c r="B12" s="173"/>
      <c r="C12" s="173"/>
      <c r="D12" s="173"/>
      <c r="E12" s="173"/>
      <c r="F12" s="182">
        <v>0</v>
      </c>
      <c r="G12" s="182">
        <v>0</v>
      </c>
      <c r="H12" s="316">
        <f t="shared" si="0"/>
        <v>0</v>
      </c>
    </row>
    <row r="13" spans="1:8" ht="30.75" customHeight="1">
      <c r="A13" s="491"/>
      <c r="B13" s="173"/>
      <c r="C13" s="173"/>
      <c r="D13" s="173"/>
      <c r="E13" s="173"/>
      <c r="F13" s="182">
        <v>0</v>
      </c>
      <c r="G13" s="182">
        <v>0</v>
      </c>
      <c r="H13" s="316">
        <f t="shared" si="0"/>
        <v>0</v>
      </c>
    </row>
    <row r="14" spans="1:8" ht="30.75" customHeight="1">
      <c r="A14" s="491"/>
      <c r="B14" s="173"/>
      <c r="C14" s="173"/>
      <c r="D14" s="173"/>
      <c r="E14" s="173"/>
      <c r="F14" s="182">
        <v>0</v>
      </c>
      <c r="G14" s="182">
        <v>0</v>
      </c>
      <c r="H14" s="316">
        <f t="shared" si="0"/>
        <v>0</v>
      </c>
    </row>
    <row r="15" spans="1:8" ht="30.75" customHeight="1">
      <c r="A15" s="491"/>
      <c r="B15" s="173"/>
      <c r="C15" s="173"/>
      <c r="D15" s="173"/>
      <c r="E15" s="173"/>
      <c r="F15" s="182">
        <v>0</v>
      </c>
      <c r="G15" s="182">
        <v>0</v>
      </c>
      <c r="H15" s="316">
        <f t="shared" si="0"/>
        <v>0</v>
      </c>
    </row>
    <row r="16" spans="1:8" ht="30.75" customHeight="1">
      <c r="A16" s="491"/>
      <c r="B16" s="173"/>
      <c r="C16" s="173"/>
      <c r="D16" s="173"/>
      <c r="E16" s="173"/>
      <c r="F16" s="182">
        <v>0</v>
      </c>
      <c r="G16" s="182">
        <v>0</v>
      </c>
      <c r="H16" s="316">
        <f t="shared" si="0"/>
        <v>0</v>
      </c>
    </row>
    <row r="17" spans="1:8" ht="30.75" customHeight="1">
      <c r="A17" s="491"/>
      <c r="B17" s="173"/>
      <c r="C17" s="173"/>
      <c r="D17" s="173"/>
      <c r="E17" s="173"/>
      <c r="F17" s="182">
        <v>0</v>
      </c>
      <c r="G17" s="182">
        <v>0</v>
      </c>
      <c r="H17" s="316">
        <f t="shared" si="0"/>
        <v>0</v>
      </c>
    </row>
    <row r="18" spans="1:8" ht="30.75" customHeight="1">
      <c r="A18" s="491"/>
      <c r="B18" s="173"/>
      <c r="C18" s="173"/>
      <c r="D18" s="173"/>
      <c r="E18" s="173"/>
      <c r="F18" s="182">
        <v>0</v>
      </c>
      <c r="G18" s="182">
        <v>0</v>
      </c>
      <c r="H18" s="316">
        <f t="shared" si="0"/>
        <v>0</v>
      </c>
    </row>
    <row r="19" spans="1:8" ht="30.75" customHeight="1">
      <c r="A19" s="491"/>
      <c r="B19" s="173"/>
      <c r="C19" s="173"/>
      <c r="D19" s="173"/>
      <c r="E19" s="173"/>
      <c r="F19" s="182">
        <v>0</v>
      </c>
      <c r="G19" s="182">
        <v>0</v>
      </c>
      <c r="H19" s="316">
        <f t="shared" si="0"/>
        <v>0</v>
      </c>
    </row>
    <row r="20" spans="1:8" ht="30.75" customHeight="1">
      <c r="A20" s="491"/>
      <c r="B20" s="173"/>
      <c r="C20" s="173"/>
      <c r="D20" s="173"/>
      <c r="E20" s="173"/>
      <c r="F20" s="182">
        <v>0</v>
      </c>
      <c r="G20" s="182">
        <v>0</v>
      </c>
      <c r="H20" s="316">
        <f t="shared" si="0"/>
        <v>0</v>
      </c>
    </row>
    <row r="21" spans="1:8" ht="30.75" customHeight="1">
      <c r="A21" s="491"/>
      <c r="B21" s="173"/>
      <c r="C21" s="173"/>
      <c r="D21" s="173"/>
      <c r="E21" s="173"/>
      <c r="F21" s="182">
        <v>0</v>
      </c>
      <c r="G21" s="182">
        <v>0</v>
      </c>
      <c r="H21" s="316">
        <f t="shared" si="0"/>
        <v>0</v>
      </c>
    </row>
    <row r="22" spans="1:8" ht="30.75" customHeight="1">
      <c r="A22" s="491"/>
      <c r="B22" s="173"/>
      <c r="C22" s="173"/>
      <c r="D22" s="173"/>
      <c r="E22" s="173"/>
      <c r="F22" s="182">
        <v>0</v>
      </c>
      <c r="G22" s="182">
        <v>0</v>
      </c>
      <c r="H22" s="316">
        <f t="shared" si="0"/>
        <v>0</v>
      </c>
    </row>
    <row r="23" spans="1:8" ht="30.75" customHeight="1">
      <c r="A23" s="491"/>
      <c r="B23" s="173"/>
      <c r="C23" s="173"/>
      <c r="D23" s="173"/>
      <c r="E23" s="173"/>
      <c r="F23" s="182">
        <v>0</v>
      </c>
      <c r="G23" s="182">
        <v>0</v>
      </c>
      <c r="H23" s="316">
        <f t="shared" si="0"/>
        <v>0</v>
      </c>
    </row>
    <row r="24" spans="1:8" ht="30.75" customHeight="1">
      <c r="A24" s="491"/>
      <c r="B24" s="173"/>
      <c r="C24" s="173"/>
      <c r="D24" s="173"/>
      <c r="E24" s="173"/>
      <c r="F24" s="182">
        <v>0</v>
      </c>
      <c r="G24" s="182">
        <v>0</v>
      </c>
      <c r="H24" s="316">
        <f t="shared" si="0"/>
        <v>0</v>
      </c>
    </row>
    <row r="25" spans="1:8" ht="30.75" customHeight="1">
      <c r="A25" s="491"/>
      <c r="B25" s="173"/>
      <c r="C25" s="173"/>
      <c r="D25" s="173"/>
      <c r="E25" s="173"/>
      <c r="F25" s="182">
        <v>0</v>
      </c>
      <c r="G25" s="182">
        <v>0</v>
      </c>
      <c r="H25" s="316">
        <f t="shared" si="0"/>
        <v>0</v>
      </c>
    </row>
    <row r="26" spans="1:8" ht="30.75" customHeight="1">
      <c r="A26" s="491"/>
      <c r="B26" s="173"/>
      <c r="C26" s="173"/>
      <c r="D26" s="173"/>
      <c r="E26" s="173"/>
      <c r="F26" s="182">
        <v>0</v>
      </c>
      <c r="G26" s="182">
        <v>0</v>
      </c>
      <c r="H26" s="316">
        <f t="shared" si="0"/>
        <v>0</v>
      </c>
    </row>
    <row r="27" spans="1:8" ht="30.75" customHeight="1">
      <c r="A27" s="491"/>
      <c r="B27" s="173"/>
      <c r="C27" s="173"/>
      <c r="D27" s="173"/>
      <c r="E27" s="173"/>
      <c r="F27" s="182">
        <v>0</v>
      </c>
      <c r="G27" s="182">
        <v>0</v>
      </c>
      <c r="H27" s="316">
        <f t="shared" si="0"/>
        <v>0</v>
      </c>
    </row>
    <row r="28" spans="1:8" ht="30.75" customHeight="1">
      <c r="A28" s="491"/>
      <c r="B28" s="173"/>
      <c r="C28" s="173"/>
      <c r="D28" s="173"/>
      <c r="E28" s="173"/>
      <c r="F28" s="182">
        <v>0</v>
      </c>
      <c r="G28" s="182">
        <v>0</v>
      </c>
      <c r="H28" s="316">
        <f t="shared" si="0"/>
        <v>0</v>
      </c>
    </row>
    <row r="29" spans="1:8" ht="30.75" customHeight="1">
      <c r="A29" s="491"/>
      <c r="B29" s="173"/>
      <c r="C29" s="173"/>
      <c r="D29" s="173"/>
      <c r="E29" s="173"/>
      <c r="F29" s="182">
        <v>0</v>
      </c>
      <c r="G29" s="182">
        <v>0</v>
      </c>
      <c r="H29" s="316">
        <f t="shared" si="0"/>
        <v>0</v>
      </c>
    </row>
    <row r="30" spans="1:8" ht="30.75" customHeight="1">
      <c r="A30" s="491"/>
      <c r="B30" s="173"/>
      <c r="C30" s="173"/>
      <c r="D30" s="173"/>
      <c r="E30" s="173"/>
      <c r="F30" s="182">
        <v>0</v>
      </c>
      <c r="G30" s="182">
        <v>0</v>
      </c>
      <c r="H30" s="316">
        <f t="shared" si="0"/>
        <v>0</v>
      </c>
    </row>
  </sheetData>
  <sheetProtection password="C66B" sheet="1"/>
  <dataValidations count="2">
    <dataValidation type="list" allowBlank="1" showInputMessage="1" showErrorMessage="1" sqref="E6:E9">
      <formula1>$AA$1:$AA$4</formula1>
    </dataValidation>
    <dataValidation type="list" allowBlank="1" showInputMessage="1" showErrorMessage="1" sqref="A6:A30">
      <formula1>$Z$1:$Z$8</formula1>
    </dataValidation>
  </dataValidations>
  <printOptions horizontalCentered="1" vertic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56" r:id="rId1"/>
  <headerFooter alignWithMargins="0">
    <oddHeader>&amp;L&amp;F
&amp;A&amp;R&amp;D</oddHeader>
    <oddFooter>&amp;LEsra Tuncer
Tom Droeshout
&amp;RP.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zoomScale="80" zoomScaleNormal="80" zoomScalePageLayoutView="0" workbookViewId="0" topLeftCell="A1">
      <pane xSplit="3" ySplit="22" topLeftCell="D26" activePane="bottomRight" state="frozen"/>
      <selection pane="topLeft" activeCell="A1" sqref="A1"/>
      <selection pane="topRight" activeCell="D1" sqref="D1"/>
      <selection pane="bottomLeft" activeCell="A23" sqref="A23"/>
      <selection pane="bottomRight" activeCell="B13" sqref="B13"/>
    </sheetView>
  </sheetViews>
  <sheetFormatPr defaultColWidth="11.421875" defaultRowHeight="12.75" outlineLevelCol="1"/>
  <cols>
    <col min="1" max="1" width="3.7109375" style="225" customWidth="1"/>
    <col min="2" max="2" width="27.7109375" style="499" customWidth="1"/>
    <col min="3" max="3" width="30.7109375" style="225" customWidth="1"/>
    <col min="4" max="4" width="23.7109375" style="225" customWidth="1"/>
    <col min="5" max="5" width="44.7109375" style="225" customWidth="1"/>
    <col min="6" max="8" width="14.00390625" style="225" customWidth="1"/>
    <col min="9" max="9" width="6.7109375" style="225" customWidth="1"/>
    <col min="10" max="10" width="3.421875" style="223" customWidth="1"/>
    <col min="11" max="26" width="11.421875" style="223" customWidth="1"/>
    <col min="27" max="27" width="31.57421875" style="223" customWidth="1" outlineLevel="1"/>
    <col min="28" max="28" width="20.140625" style="223" customWidth="1"/>
    <col min="29" max="51" width="11.421875" style="223" customWidth="1"/>
    <col min="52" max="52" width="34.28125" style="223" customWidth="1"/>
    <col min="53" max="16384" width="11.421875" style="223" customWidth="1"/>
  </cols>
  <sheetData>
    <row r="1" spans="27:28" ht="15" customHeight="1" hidden="1">
      <c r="AA1" s="312"/>
      <c r="AB1" s="312"/>
    </row>
    <row r="2" spans="27:28" ht="15" customHeight="1" hidden="1">
      <c r="AA2" s="488" t="s">
        <v>250</v>
      </c>
      <c r="AB2" s="488" t="s">
        <v>255</v>
      </c>
    </row>
    <row r="3" spans="27:28" ht="15" customHeight="1" hidden="1">
      <c r="AA3" s="488" t="s">
        <v>204</v>
      </c>
      <c r="AB3" s="488" t="s">
        <v>256</v>
      </c>
    </row>
    <row r="4" spans="27:28" ht="15" customHeight="1" hidden="1">
      <c r="AA4" s="312" t="s">
        <v>205</v>
      </c>
      <c r="AB4" s="488" t="s">
        <v>251</v>
      </c>
    </row>
    <row r="5" ht="15" customHeight="1" hidden="1">
      <c r="AA5" s="312" t="s">
        <v>206</v>
      </c>
    </row>
    <row r="6" ht="15" customHeight="1" hidden="1">
      <c r="AA6" s="312" t="s">
        <v>207</v>
      </c>
    </row>
    <row r="7" ht="15" customHeight="1" hidden="1">
      <c r="AA7" s="312" t="s">
        <v>87</v>
      </c>
    </row>
    <row r="8" ht="15" customHeight="1" hidden="1">
      <c r="AA8" s="312" t="s">
        <v>208</v>
      </c>
    </row>
    <row r="9" ht="15" customHeight="1" hidden="1"/>
    <row r="10" ht="15" customHeight="1" hidden="1"/>
    <row r="11" ht="15" customHeight="1" hidden="1"/>
    <row r="12" ht="15" customHeight="1" hidden="1"/>
    <row r="13" ht="15" customHeight="1">
      <c r="A13" s="479" t="s">
        <v>129</v>
      </c>
    </row>
    <row r="14" ht="15" customHeight="1">
      <c r="A14" s="223"/>
    </row>
    <row r="15" spans="1:5" ht="15" customHeight="1">
      <c r="A15" t="s">
        <v>130</v>
      </c>
      <c r="C15" s="379" t="str">
        <f>'Récap rapport'!C13</f>
        <v>à remplir</v>
      </c>
      <c r="D15" s="379"/>
      <c r="E15" s="379"/>
    </row>
    <row r="16" spans="1:5" ht="15" customHeight="1">
      <c r="A16" t="s">
        <v>131</v>
      </c>
      <c r="C16" s="379" t="str">
        <f>'Récap rapport'!C14</f>
        <v>à remplir</v>
      </c>
      <c r="D16" s="379"/>
      <c r="E16" s="379"/>
    </row>
    <row r="17" spans="1:5" ht="15" customHeight="1">
      <c r="A17" t="s">
        <v>132</v>
      </c>
      <c r="C17" s="379" t="str">
        <f>'Récap rapport'!C15</f>
        <v>à remplir</v>
      </c>
      <c r="D17" s="379"/>
      <c r="E17" s="379"/>
    </row>
    <row r="18" spans="1:5" ht="15" customHeight="1">
      <c r="A18" t="s">
        <v>133</v>
      </c>
      <c r="C18" s="379" t="str">
        <f>'Récap rapport'!C16</f>
        <v>à remplir</v>
      </c>
      <c r="D18" s="379"/>
      <c r="E18" s="379"/>
    </row>
    <row r="19" spans="1:5" ht="15" customHeight="1">
      <c r="A19" s="223" t="s">
        <v>134</v>
      </c>
      <c r="C19" s="379" t="str">
        <f>'Récap rapport'!C17</f>
        <v>à remplir</v>
      </c>
      <c r="D19" s="379"/>
      <c r="E19" s="379"/>
    </row>
    <row r="20" spans="1:5" ht="15" customHeight="1">
      <c r="A20" s="223" t="s">
        <v>135</v>
      </c>
      <c r="C20" s="379" t="str">
        <f>'Récap rapport'!C18</f>
        <v>à remplir</v>
      </c>
      <c r="D20" s="379"/>
      <c r="E20" s="379"/>
    </row>
    <row r="21" ht="15" customHeight="1"/>
    <row r="22" spans="1:9" s="236" customFormat="1" ht="55.5" customHeight="1">
      <c r="A22" s="315" t="s">
        <v>41</v>
      </c>
      <c r="B22" s="28" t="s">
        <v>249</v>
      </c>
      <c r="C22" s="315" t="s">
        <v>252</v>
      </c>
      <c r="D22" s="28" t="s">
        <v>253</v>
      </c>
      <c r="E22" s="315" t="s">
        <v>136</v>
      </c>
      <c r="F22" s="28" t="s">
        <v>254</v>
      </c>
      <c r="G22" s="180" t="s">
        <v>257</v>
      </c>
      <c r="H22" s="180" t="s">
        <v>137</v>
      </c>
      <c r="I22" s="28" t="s">
        <v>25</v>
      </c>
    </row>
    <row r="23" spans="1:9" ht="30" customHeight="1">
      <c r="A23" s="380">
        <v>1</v>
      </c>
      <c r="B23" s="528"/>
      <c r="C23" s="296"/>
      <c r="D23" s="387"/>
      <c r="E23" s="296"/>
      <c r="F23" s="527"/>
      <c r="G23" s="388">
        <v>0</v>
      </c>
      <c r="H23" s="388">
        <v>0</v>
      </c>
      <c r="I23" s="381">
        <f>IF(ISERROR(H23/G23),0,H23/G23)</f>
        <v>0</v>
      </c>
    </row>
    <row r="24" spans="1:9" ht="30" customHeight="1">
      <c r="A24" s="380">
        <f aca="true" t="shared" si="0" ref="A24:A37">A23+1</f>
        <v>2</v>
      </c>
      <c r="B24" s="528"/>
      <c r="C24" s="296"/>
      <c r="D24" s="387"/>
      <c r="E24" s="296"/>
      <c r="F24" s="527"/>
      <c r="G24" s="388">
        <v>0</v>
      </c>
      <c r="H24" s="388">
        <v>0</v>
      </c>
      <c r="I24" s="381">
        <f aca="true" t="shared" si="1" ref="I24:I37">IF(ISERROR(H24/G24),0,H24/G24)</f>
        <v>0</v>
      </c>
    </row>
    <row r="25" spans="1:9" ht="30" customHeight="1">
      <c r="A25" s="380">
        <f t="shared" si="0"/>
        <v>3</v>
      </c>
      <c r="B25" s="528"/>
      <c r="C25" s="296"/>
      <c r="D25" s="387"/>
      <c r="E25" s="296"/>
      <c r="F25" s="527"/>
      <c r="G25" s="388">
        <v>0</v>
      </c>
      <c r="H25" s="388">
        <v>0</v>
      </c>
      <c r="I25" s="381">
        <f t="shared" si="1"/>
        <v>0</v>
      </c>
    </row>
    <row r="26" spans="1:9" ht="30" customHeight="1">
      <c r="A26" s="380">
        <f t="shared" si="0"/>
        <v>4</v>
      </c>
      <c r="B26" s="528"/>
      <c r="C26" s="296"/>
      <c r="D26" s="387"/>
      <c r="E26" s="296"/>
      <c r="F26" s="527"/>
      <c r="G26" s="388">
        <v>0</v>
      </c>
      <c r="H26" s="388">
        <v>0</v>
      </c>
      <c r="I26" s="381">
        <f t="shared" si="1"/>
        <v>0</v>
      </c>
    </row>
    <row r="27" spans="1:9" ht="30" customHeight="1">
      <c r="A27" s="380">
        <f t="shared" si="0"/>
        <v>5</v>
      </c>
      <c r="B27" s="528"/>
      <c r="C27" s="296"/>
      <c r="D27" s="387"/>
      <c r="E27" s="296"/>
      <c r="F27" s="527"/>
      <c r="G27" s="388">
        <v>0</v>
      </c>
      <c r="H27" s="388">
        <v>0</v>
      </c>
      <c r="I27" s="381">
        <f t="shared" si="1"/>
        <v>0</v>
      </c>
    </row>
    <row r="28" spans="1:9" ht="30" customHeight="1">
      <c r="A28" s="380">
        <f t="shared" si="0"/>
        <v>6</v>
      </c>
      <c r="B28" s="528"/>
      <c r="C28" s="296"/>
      <c r="D28" s="387"/>
      <c r="E28" s="296"/>
      <c r="F28" s="527"/>
      <c r="G28" s="388">
        <v>0</v>
      </c>
      <c r="H28" s="388">
        <v>0</v>
      </c>
      <c r="I28" s="381">
        <f t="shared" si="1"/>
        <v>0</v>
      </c>
    </row>
    <row r="29" spans="1:9" ht="30" customHeight="1">
      <c r="A29" s="380">
        <f t="shared" si="0"/>
        <v>7</v>
      </c>
      <c r="B29" s="528"/>
      <c r="C29" s="296"/>
      <c r="D29" s="387"/>
      <c r="E29" s="296"/>
      <c r="F29" s="527"/>
      <c r="G29" s="388">
        <v>0</v>
      </c>
      <c r="H29" s="388">
        <v>0</v>
      </c>
      <c r="I29" s="381">
        <f t="shared" si="1"/>
        <v>0</v>
      </c>
    </row>
    <row r="30" spans="1:9" ht="30" customHeight="1">
      <c r="A30" s="380">
        <f t="shared" si="0"/>
        <v>8</v>
      </c>
      <c r="B30" s="528"/>
      <c r="C30" s="296"/>
      <c r="D30" s="387"/>
      <c r="E30" s="296"/>
      <c r="F30" s="527"/>
      <c r="G30" s="388">
        <v>0</v>
      </c>
      <c r="H30" s="388">
        <v>0</v>
      </c>
      <c r="I30" s="381">
        <f t="shared" si="1"/>
        <v>0</v>
      </c>
    </row>
    <row r="31" spans="1:9" ht="30" customHeight="1">
      <c r="A31" s="380">
        <f t="shared" si="0"/>
        <v>9</v>
      </c>
      <c r="B31" s="528"/>
      <c r="C31" s="296"/>
      <c r="D31" s="387"/>
      <c r="E31" s="296"/>
      <c r="F31" s="527"/>
      <c r="G31" s="388">
        <v>0</v>
      </c>
      <c r="H31" s="388">
        <v>0</v>
      </c>
      <c r="I31" s="381">
        <f t="shared" si="1"/>
        <v>0</v>
      </c>
    </row>
    <row r="32" spans="1:9" ht="30" customHeight="1">
      <c r="A32" s="380">
        <f t="shared" si="0"/>
        <v>10</v>
      </c>
      <c r="B32" s="528"/>
      <c r="C32" s="296"/>
      <c r="D32" s="387"/>
      <c r="E32" s="296"/>
      <c r="F32" s="527"/>
      <c r="G32" s="388">
        <v>0</v>
      </c>
      <c r="H32" s="388">
        <v>0</v>
      </c>
      <c r="I32" s="381">
        <f t="shared" si="1"/>
        <v>0</v>
      </c>
    </row>
    <row r="33" spans="1:9" ht="30" customHeight="1">
      <c r="A33" s="380">
        <f t="shared" si="0"/>
        <v>11</v>
      </c>
      <c r="B33" s="528"/>
      <c r="C33" s="296"/>
      <c r="D33" s="387"/>
      <c r="E33" s="296"/>
      <c r="F33" s="527"/>
      <c r="G33" s="388">
        <v>0</v>
      </c>
      <c r="H33" s="388">
        <v>0</v>
      </c>
      <c r="I33" s="381">
        <f t="shared" si="1"/>
        <v>0</v>
      </c>
    </row>
    <row r="34" spans="1:9" ht="30" customHeight="1">
      <c r="A34" s="380">
        <f t="shared" si="0"/>
        <v>12</v>
      </c>
      <c r="B34" s="528"/>
      <c r="C34" s="296"/>
      <c r="D34" s="387"/>
      <c r="E34" s="296"/>
      <c r="F34" s="527"/>
      <c r="G34" s="388">
        <v>0</v>
      </c>
      <c r="H34" s="388">
        <v>0</v>
      </c>
      <c r="I34" s="381">
        <f t="shared" si="1"/>
        <v>0</v>
      </c>
    </row>
    <row r="35" spans="1:9" ht="30" customHeight="1">
      <c r="A35" s="380">
        <f t="shared" si="0"/>
        <v>13</v>
      </c>
      <c r="B35" s="528"/>
      <c r="C35" s="296"/>
      <c r="D35" s="387"/>
      <c r="E35" s="296"/>
      <c r="F35" s="527"/>
      <c r="G35" s="388">
        <v>0</v>
      </c>
      <c r="H35" s="388">
        <v>0</v>
      </c>
      <c r="I35" s="381">
        <f t="shared" si="1"/>
        <v>0</v>
      </c>
    </row>
    <row r="36" spans="1:9" ht="30" customHeight="1">
      <c r="A36" s="380">
        <f t="shared" si="0"/>
        <v>14</v>
      </c>
      <c r="B36" s="528"/>
      <c r="C36" s="296"/>
      <c r="D36" s="387"/>
      <c r="E36" s="296"/>
      <c r="F36" s="527"/>
      <c r="G36" s="388">
        <v>0</v>
      </c>
      <c r="H36" s="388">
        <v>0</v>
      </c>
      <c r="I36" s="381">
        <f t="shared" si="1"/>
        <v>0</v>
      </c>
    </row>
    <row r="37" spans="1:9" ht="30" customHeight="1">
      <c r="A37" s="380">
        <f t="shared" si="0"/>
        <v>15</v>
      </c>
      <c r="B37" s="528"/>
      <c r="C37" s="296"/>
      <c r="D37" s="387"/>
      <c r="E37" s="296"/>
      <c r="F37" s="527"/>
      <c r="G37" s="388">
        <v>0</v>
      </c>
      <c r="H37" s="388">
        <v>0</v>
      </c>
      <c r="I37" s="381">
        <f t="shared" si="1"/>
        <v>0</v>
      </c>
    </row>
    <row r="38" ht="15" customHeight="1"/>
    <row r="39" ht="15" customHeight="1"/>
    <row r="40" spans="1:9" ht="15" customHeight="1">
      <c r="A40" s="480" t="s">
        <v>142</v>
      </c>
      <c r="E40" s="382"/>
      <c r="F40" s="382" t="s">
        <v>138</v>
      </c>
      <c r="G40" s="382"/>
      <c r="H40" s="223"/>
      <c r="I40" s="223"/>
    </row>
    <row r="41" spans="1:9" ht="15" customHeight="1">
      <c r="A41" s="480" t="s">
        <v>139</v>
      </c>
      <c r="E41" s="382"/>
      <c r="F41" s="382" t="s">
        <v>139</v>
      </c>
      <c r="G41" s="382"/>
      <c r="H41" s="223"/>
      <c r="I41" s="223"/>
    </row>
    <row r="42" spans="1:9" ht="15" customHeight="1">
      <c r="A42" s="480" t="s">
        <v>140</v>
      </c>
      <c r="E42" s="382"/>
      <c r="F42" s="382" t="s">
        <v>140</v>
      </c>
      <c r="G42" s="382"/>
      <c r="H42" s="223"/>
      <c r="I42" s="223"/>
    </row>
    <row r="43" spans="1:9" ht="15" customHeight="1">
      <c r="A43" s="480" t="s">
        <v>141</v>
      </c>
      <c r="E43" s="382"/>
      <c r="F43" s="382" t="s">
        <v>141</v>
      </c>
      <c r="G43" s="382"/>
      <c r="H43" s="223"/>
      <c r="I43" s="223"/>
    </row>
    <row r="44" ht="15" customHeight="1">
      <c r="B44" s="244"/>
    </row>
    <row r="45" ht="15" customHeight="1">
      <c r="B45" s="244"/>
    </row>
    <row r="46" ht="15" customHeight="1">
      <c r="B46" s="244"/>
    </row>
    <row r="47" ht="15" customHeight="1">
      <c r="B47" s="244"/>
    </row>
    <row r="48" spans="1:2" ht="15" customHeight="1">
      <c r="A48" s="311" t="s">
        <v>143</v>
      </c>
      <c r="B48" s="244"/>
    </row>
    <row r="49" spans="1:2" ht="15" customHeight="1">
      <c r="A49" s="311" t="s">
        <v>26</v>
      </c>
      <c r="B49" s="244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 password="C66B" sheet="1"/>
  <dataValidations count="2">
    <dataValidation type="list" allowBlank="1" showInputMessage="1" showErrorMessage="1" sqref="B23:B37">
      <formula1>$AA$1:$AA$8</formula1>
    </dataValidation>
    <dataValidation type="list" allowBlank="1" showInputMessage="1" showErrorMessage="1" sqref="F23:F37">
      <formula1>$AB$1:$AB$4</formula1>
    </dataValidation>
  </dataValidations>
  <printOptions horizontalCentered="1" vertic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54" r:id="rId2"/>
  <headerFooter alignWithMargins="0">
    <oddHeader>&amp;L&amp;F
&amp;A&amp;R&amp;D</oddHeader>
    <oddFooter>&amp;LEsra Tuncer
Tom Droeshout
&amp;RP. &amp;P /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zoomScale="80" zoomScaleNormal="80" zoomScalePageLayoutView="0" workbookViewId="0" topLeftCell="B3">
      <selection activeCell="E8" sqref="E8"/>
    </sheetView>
  </sheetViews>
  <sheetFormatPr defaultColWidth="11.421875" defaultRowHeight="12.75" outlineLevelRow="1"/>
  <cols>
    <col min="1" max="1" width="0" style="322" hidden="1" customWidth="1"/>
    <col min="2" max="2" width="51.28125" style="322" customWidth="1"/>
    <col min="3" max="3" width="17.7109375" style="83" customWidth="1"/>
    <col min="4" max="4" width="7.7109375" style="83" customWidth="1"/>
    <col min="5" max="5" width="17.7109375" style="322" customWidth="1"/>
    <col min="6" max="6" width="9.28125" style="83" bestFit="1" customWidth="1"/>
    <col min="7" max="7" width="17.7109375" style="322" customWidth="1"/>
    <col min="8" max="8" width="7.7109375" style="83" customWidth="1"/>
    <col min="9" max="9" width="17.7109375" style="322" customWidth="1"/>
    <col min="10" max="11" width="7.7109375" style="322" customWidth="1"/>
    <col min="12" max="12" width="2.421875" style="322" customWidth="1"/>
    <col min="13" max="13" width="11.140625" style="322" customWidth="1"/>
    <col min="14" max="14" width="16.28125" style="322" customWidth="1"/>
    <col min="15" max="15" width="72.7109375" style="322" customWidth="1"/>
    <col min="16" max="16" width="9.140625" style="322" customWidth="1" collapsed="1"/>
    <col min="17" max="24" width="9.140625" style="322" customWidth="1"/>
    <col min="25" max="25" width="10.57421875" style="322" customWidth="1"/>
    <col min="26" max="26" width="11.00390625" style="322" customWidth="1"/>
    <col min="27" max="16384" width="9.140625" style="322" customWidth="1"/>
  </cols>
  <sheetData>
    <row r="1" spans="2:26" ht="14.25" hidden="1" outlineLevel="1">
      <c r="B1" s="500"/>
      <c r="C1" s="501"/>
      <c r="D1" s="501"/>
      <c r="E1" s="325"/>
      <c r="F1" s="501"/>
      <c r="G1" s="325"/>
      <c r="H1" s="501"/>
      <c r="I1" s="325"/>
      <c r="J1" s="325"/>
      <c r="K1" s="326"/>
      <c r="Z1" s="433">
        <v>0.5</v>
      </c>
    </row>
    <row r="2" spans="2:26" ht="13.5" hidden="1" outlineLevel="1" thickBot="1">
      <c r="B2" s="502"/>
      <c r="E2" s="329"/>
      <c r="G2" s="329"/>
      <c r="I2" s="329"/>
      <c r="J2" s="329"/>
      <c r="K2" s="330"/>
      <c r="Z2" s="434">
        <v>0.75</v>
      </c>
    </row>
    <row r="3" spans="2:11" s="321" customFormat="1" ht="31.5" customHeight="1" collapsed="1" thickBot="1">
      <c r="B3" s="599" t="s">
        <v>52</v>
      </c>
      <c r="C3" s="599"/>
      <c r="D3" s="599"/>
      <c r="E3" s="599"/>
      <c r="F3" s="599"/>
      <c r="G3" s="599"/>
      <c r="H3" s="599"/>
      <c r="I3" s="599"/>
      <c r="J3" s="599"/>
      <c r="K3" s="599"/>
    </row>
    <row r="4" spans="2:14" ht="14.25" customHeight="1">
      <c r="B4" s="492" t="s">
        <v>258</v>
      </c>
      <c r="C4" s="119" t="str">
        <f>'Récap rapport'!C13</f>
        <v>à remplir</v>
      </c>
      <c r="D4" s="39"/>
      <c r="E4" s="323"/>
      <c r="F4" s="39"/>
      <c r="G4" s="324"/>
      <c r="H4" s="39"/>
      <c r="I4" s="323"/>
      <c r="J4" s="325"/>
      <c r="K4" s="326"/>
      <c r="M4" s="327" t="s">
        <v>25</v>
      </c>
      <c r="N4" s="328">
        <v>0.5</v>
      </c>
    </row>
    <row r="5" spans="2:15" ht="14.25" customHeight="1">
      <c r="B5" s="493" t="s">
        <v>259</v>
      </c>
      <c r="C5" s="119" t="str">
        <f>'Récap rapport'!C14</f>
        <v>à remplir</v>
      </c>
      <c r="D5" s="39"/>
      <c r="E5" s="323"/>
      <c r="F5" s="39"/>
      <c r="G5" s="324"/>
      <c r="H5" s="39"/>
      <c r="I5" s="323"/>
      <c r="J5" s="329"/>
      <c r="K5" s="330"/>
      <c r="M5" s="331" t="s">
        <v>38</v>
      </c>
      <c r="N5" s="332">
        <f>$C$26</f>
        <v>0</v>
      </c>
      <c r="O5" s="495" t="s">
        <v>265</v>
      </c>
    </row>
    <row r="6" spans="2:15" ht="15">
      <c r="B6" s="493" t="s">
        <v>260</v>
      </c>
      <c r="C6" s="119" t="str">
        <f>'Récap rapport'!C15</f>
        <v>à remplir</v>
      </c>
      <c r="D6" s="39"/>
      <c r="E6" s="323"/>
      <c r="F6" s="39"/>
      <c r="G6" s="324"/>
      <c r="H6" s="39"/>
      <c r="I6" s="323"/>
      <c r="J6" s="329"/>
      <c r="K6" s="330"/>
      <c r="M6" s="333" t="s">
        <v>39</v>
      </c>
      <c r="N6" s="334">
        <f>$I$24*$N$4</f>
        <v>0</v>
      </c>
      <c r="O6" s="496" t="s">
        <v>263</v>
      </c>
    </row>
    <row r="7" spans="2:15" ht="15">
      <c r="B7" s="494" t="s">
        <v>261</v>
      </c>
      <c r="C7" s="119" t="str">
        <f>'Récap rapport'!C16</f>
        <v>à remplir</v>
      </c>
      <c r="D7" s="39"/>
      <c r="E7" s="323"/>
      <c r="F7" s="39"/>
      <c r="G7" s="324"/>
      <c r="H7" s="39"/>
      <c r="I7" s="323"/>
      <c r="J7" s="329"/>
      <c r="K7" s="330"/>
      <c r="M7" s="335" t="s">
        <v>40</v>
      </c>
      <c r="N7" s="336">
        <f>$I$24-$I$28-$I$34</f>
        <v>0</v>
      </c>
      <c r="O7" s="497" t="s">
        <v>264</v>
      </c>
    </row>
    <row r="8" spans="2:11" ht="15">
      <c r="B8" s="494" t="s">
        <v>134</v>
      </c>
      <c r="C8" s="119" t="str">
        <f>'Récap rapport'!C17</f>
        <v>à remplir</v>
      </c>
      <c r="D8" s="39"/>
      <c r="E8" s="323"/>
      <c r="F8" s="39"/>
      <c r="G8" s="324"/>
      <c r="H8" s="39"/>
      <c r="I8" s="323"/>
      <c r="J8" s="329"/>
      <c r="K8" s="330"/>
    </row>
    <row r="9" spans="2:11" ht="14.25" customHeight="1" thickBot="1">
      <c r="B9" s="494" t="s">
        <v>262</v>
      </c>
      <c r="C9" s="119" t="str">
        <f>'Récap rapport'!C18</f>
        <v>à remplir</v>
      </c>
      <c r="D9" s="40"/>
      <c r="E9" s="41"/>
      <c r="F9" s="40"/>
      <c r="G9" s="337"/>
      <c r="H9" s="40"/>
      <c r="I9" s="338"/>
      <c r="J9" s="329"/>
      <c r="K9" s="330"/>
    </row>
    <row r="10" spans="2:11" ht="31.5" customHeight="1" thickBot="1">
      <c r="B10" s="439" t="s">
        <v>53</v>
      </c>
      <c r="C10" s="440" t="s">
        <v>37</v>
      </c>
      <c r="D10" s="441" t="s">
        <v>25</v>
      </c>
      <c r="E10" s="440" t="s">
        <v>54</v>
      </c>
      <c r="F10" s="441" t="s">
        <v>25</v>
      </c>
      <c r="G10" s="440" t="s">
        <v>55</v>
      </c>
      <c r="H10" s="441" t="s">
        <v>25</v>
      </c>
      <c r="I10" s="440" t="s">
        <v>56</v>
      </c>
      <c r="J10" s="442" t="s">
        <v>25</v>
      </c>
      <c r="K10" s="443" t="s">
        <v>57</v>
      </c>
    </row>
    <row r="11" spans="2:13" ht="15">
      <c r="B11" s="444" t="s">
        <v>58</v>
      </c>
      <c r="C11" s="93">
        <f>Budget!D24</f>
        <v>0</v>
      </c>
      <c r="D11" s="42">
        <f>IF(ISERROR(C11/$C$24),0,C11/$C$24)</f>
        <v>0</v>
      </c>
      <c r="E11" s="93">
        <f>'Récap rapport'!$D$24</f>
        <v>0</v>
      </c>
      <c r="F11" s="43">
        <f>IF(ISERROR(E11/$E$24),0,E11/$E$24)</f>
        <v>0</v>
      </c>
      <c r="G11" s="514">
        <f>A!$Q$46</f>
        <v>0</v>
      </c>
      <c r="H11" s="42">
        <f aca="true" t="shared" si="0" ref="H11:H24">IF(ISERROR(G11/$G$24),0,G11/$G$24)</f>
        <v>0</v>
      </c>
      <c r="I11" s="514">
        <f>A!$R$46</f>
        <v>0</v>
      </c>
      <c r="J11" s="44">
        <f>IF(ISERROR(I11/$I$24),0,I11/$I$24)</f>
        <v>0</v>
      </c>
      <c r="K11" s="118">
        <f aca="true" t="shared" si="1" ref="K11:K24">IF(ISERROR(I11/C11),0,I11/C11)</f>
        <v>0</v>
      </c>
      <c r="M11" s="339" t="str">
        <f aca="true" t="shared" si="2" ref="M11:M24">IF(OR(AND(C11&gt;5000,K11&gt;110%),AND(C11&lt;5000,K11&gt;120%)),"error","ok")</f>
        <v>ok</v>
      </c>
    </row>
    <row r="12" spans="2:13" ht="15">
      <c r="B12" s="503" t="s">
        <v>59</v>
      </c>
      <c r="C12" s="93">
        <f>Budget!D46</f>
        <v>0</v>
      </c>
      <c r="D12" s="45">
        <f>IF(ISERROR(C12/$C$24),0,C12/$C$24)</f>
        <v>0</v>
      </c>
      <c r="E12" s="93">
        <f>'Récap rapport'!$D$47</f>
        <v>0</v>
      </c>
      <c r="F12" s="46">
        <f>IF(ISERROR(E12/$E$24),0,E12/$E$24)</f>
        <v>0</v>
      </c>
      <c r="G12" s="515">
        <f>B!$M$12</f>
        <v>0</v>
      </c>
      <c r="H12" s="45">
        <f t="shared" si="0"/>
        <v>0</v>
      </c>
      <c r="I12" s="515">
        <f>B!$N$12</f>
        <v>0</v>
      </c>
      <c r="J12" s="47">
        <f>IF(ISERROR(I12/$I$24),0,I12/$I$24)</f>
        <v>0</v>
      </c>
      <c r="K12" s="118">
        <f t="shared" si="1"/>
        <v>0</v>
      </c>
      <c r="M12" s="339" t="str">
        <f t="shared" si="2"/>
        <v>ok</v>
      </c>
    </row>
    <row r="13" spans="2:13" ht="15">
      <c r="B13" s="503" t="s">
        <v>60</v>
      </c>
      <c r="C13" s="93">
        <f>Budget!D50</f>
        <v>0</v>
      </c>
      <c r="D13" s="45">
        <f>IF(ISERROR(C13/$C$24),0,C13/$C$24)</f>
        <v>0</v>
      </c>
      <c r="E13" s="93">
        <f>'Récap rapport'!D51</f>
        <v>0</v>
      </c>
      <c r="F13" s="46">
        <f>IF(ISERROR(E13/$E$24),0,E13/$E$24)</f>
        <v>0</v>
      </c>
      <c r="G13" s="515">
        <f>C!$L$20</f>
        <v>0</v>
      </c>
      <c r="H13" s="45">
        <f t="shared" si="0"/>
        <v>0</v>
      </c>
      <c r="I13" s="515">
        <f>C!$M$20</f>
        <v>0</v>
      </c>
      <c r="J13" s="47">
        <f>IF(ISERROR(I13/$I$24),0,I13/$I$24)</f>
        <v>0</v>
      </c>
      <c r="K13" s="118">
        <f t="shared" si="1"/>
        <v>0</v>
      </c>
      <c r="M13" s="339" t="str">
        <f t="shared" si="2"/>
        <v>ok</v>
      </c>
    </row>
    <row r="14" spans="2:13" ht="15">
      <c r="B14" s="504" t="s">
        <v>70</v>
      </c>
      <c r="C14" s="93">
        <f>Budget!D54</f>
        <v>0</v>
      </c>
      <c r="D14" s="48">
        <f>IF(ISERROR(C14/$C$21),0,C14/$C$21)</f>
        <v>0</v>
      </c>
      <c r="E14" s="93">
        <f>'Récap rapport'!D55</f>
        <v>0</v>
      </c>
      <c r="F14" s="49">
        <f>IF(ISERROR(E14/$E$21),0,E14/$E$21)</f>
        <v>0</v>
      </c>
      <c r="G14" s="515">
        <f>D!$J$4</f>
        <v>0</v>
      </c>
      <c r="H14" s="48">
        <f t="shared" si="0"/>
        <v>0</v>
      </c>
      <c r="I14" s="522">
        <f>D!$K$4</f>
        <v>0</v>
      </c>
      <c r="J14" s="50">
        <f>IF(ISERROR(I14/$I$21),0,I14/$I$21)</f>
        <v>0</v>
      </c>
      <c r="K14" s="400">
        <f t="shared" si="1"/>
        <v>0</v>
      </c>
      <c r="M14" s="339" t="str">
        <f t="shared" si="2"/>
        <v>ok</v>
      </c>
    </row>
    <row r="15" spans="2:13" ht="15">
      <c r="B15" s="505" t="s">
        <v>61</v>
      </c>
      <c r="C15" s="51">
        <f>SUM(C16:C20)</f>
        <v>0</v>
      </c>
      <c r="D15" s="52">
        <f aca="true" t="shared" si="3" ref="D15:D21">IF(ISERROR(C15/$C$24),0,C15/$C$24)</f>
        <v>0</v>
      </c>
      <c r="E15" s="51">
        <f>SUM(E16:E20)</f>
        <v>0</v>
      </c>
      <c r="F15" s="53">
        <f aca="true" t="shared" si="4" ref="F15:F21">IF(ISERROR(E15/$E$24),0,E15/$E$24)</f>
        <v>0</v>
      </c>
      <c r="G15" s="516">
        <f>SUM(G16:G20)</f>
        <v>0</v>
      </c>
      <c r="H15" s="52">
        <f t="shared" si="0"/>
        <v>0</v>
      </c>
      <c r="I15" s="516">
        <f>E15-G15</f>
        <v>0</v>
      </c>
      <c r="J15" s="54">
        <f aca="true" t="shared" si="5" ref="J15:J24">IF(ISERROR(I15/$I$24),0,I15/$I$24)</f>
        <v>0</v>
      </c>
      <c r="K15" s="68">
        <f t="shared" si="1"/>
        <v>0</v>
      </c>
      <c r="M15" s="339" t="str">
        <f t="shared" si="2"/>
        <v>ok</v>
      </c>
    </row>
    <row r="16" spans="2:14" s="340" customFormat="1" ht="15">
      <c r="B16" s="506" t="s">
        <v>62</v>
      </c>
      <c r="C16" s="94">
        <f>Budget!D58</f>
        <v>0</v>
      </c>
      <c r="D16" s="55">
        <f t="shared" si="3"/>
        <v>0</v>
      </c>
      <c r="E16" s="94">
        <f>'Récap rapport'!$D$59</f>
        <v>0</v>
      </c>
      <c r="F16" s="56">
        <f t="shared" si="4"/>
        <v>0</v>
      </c>
      <c r="G16" s="517">
        <f>E!$AE$2</f>
        <v>0</v>
      </c>
      <c r="H16" s="55">
        <f t="shared" si="0"/>
        <v>0</v>
      </c>
      <c r="I16" s="517">
        <f>E!$AF$2</f>
        <v>0</v>
      </c>
      <c r="J16" s="57">
        <f t="shared" si="5"/>
        <v>0</v>
      </c>
      <c r="K16" s="402">
        <f t="shared" si="1"/>
        <v>0</v>
      </c>
      <c r="M16" s="339" t="str">
        <f t="shared" si="2"/>
        <v>ok</v>
      </c>
      <c r="N16" s="341"/>
    </row>
    <row r="17" spans="2:14" s="340" customFormat="1" ht="15">
      <c r="B17" s="507" t="s">
        <v>63</v>
      </c>
      <c r="C17" s="94">
        <f>Budget!D59</f>
        <v>0</v>
      </c>
      <c r="D17" s="58">
        <f t="shared" si="3"/>
        <v>0</v>
      </c>
      <c r="E17" s="94">
        <f>'Récap rapport'!$D$60</f>
        <v>0</v>
      </c>
      <c r="F17" s="59">
        <f t="shared" si="4"/>
        <v>0</v>
      </c>
      <c r="G17" s="518">
        <f>E!$AE$3</f>
        <v>0</v>
      </c>
      <c r="H17" s="58">
        <f t="shared" si="0"/>
        <v>0</v>
      </c>
      <c r="I17" s="518">
        <f>E!$AF$3</f>
        <v>0</v>
      </c>
      <c r="J17" s="60">
        <f t="shared" si="5"/>
        <v>0</v>
      </c>
      <c r="K17" s="118">
        <f t="shared" si="1"/>
        <v>0</v>
      </c>
      <c r="M17" s="339" t="str">
        <f>IF(OR(AND(C17&gt;5000,K17&gt;110%),AND(C17&lt;5000,K17&gt;120%)),"error","ok")</f>
        <v>ok</v>
      </c>
      <c r="N17" s="341"/>
    </row>
    <row r="18" spans="2:14" s="340" customFormat="1" ht="15">
      <c r="B18" s="507" t="s">
        <v>64</v>
      </c>
      <c r="C18" s="94">
        <f>Budget!D60</f>
        <v>0</v>
      </c>
      <c r="D18" s="58">
        <f t="shared" si="3"/>
        <v>0</v>
      </c>
      <c r="E18" s="94">
        <f>'Récap rapport'!$D$61</f>
        <v>0</v>
      </c>
      <c r="F18" s="59">
        <f t="shared" si="4"/>
        <v>0</v>
      </c>
      <c r="G18" s="518">
        <f>E!$AE$4</f>
        <v>0</v>
      </c>
      <c r="H18" s="58">
        <f t="shared" si="0"/>
        <v>0</v>
      </c>
      <c r="I18" s="518">
        <f>E!$AF$4</f>
        <v>0</v>
      </c>
      <c r="J18" s="60">
        <f t="shared" si="5"/>
        <v>0</v>
      </c>
      <c r="K18" s="118">
        <f t="shared" si="1"/>
        <v>0</v>
      </c>
      <c r="M18" s="339" t="str">
        <f t="shared" si="2"/>
        <v>ok</v>
      </c>
      <c r="N18" s="341"/>
    </row>
    <row r="19" spans="2:14" s="340" customFormat="1" ht="15">
      <c r="B19" s="507" t="s">
        <v>65</v>
      </c>
      <c r="C19" s="94">
        <f>Budget!D62</f>
        <v>0</v>
      </c>
      <c r="D19" s="58">
        <f t="shared" si="3"/>
        <v>0</v>
      </c>
      <c r="E19" s="94">
        <f>'Récap rapport'!$D$63</f>
        <v>0</v>
      </c>
      <c r="F19" s="59">
        <f t="shared" si="4"/>
        <v>0</v>
      </c>
      <c r="G19" s="518">
        <f>E!$AE$5</f>
        <v>0</v>
      </c>
      <c r="H19" s="58">
        <f t="shared" si="0"/>
        <v>0</v>
      </c>
      <c r="I19" s="518">
        <f>E!$AF$5</f>
        <v>0</v>
      </c>
      <c r="J19" s="60">
        <f t="shared" si="5"/>
        <v>0</v>
      </c>
      <c r="K19" s="118">
        <f t="shared" si="1"/>
        <v>0</v>
      </c>
      <c r="M19" s="339" t="str">
        <f t="shared" si="2"/>
        <v>ok</v>
      </c>
      <c r="N19" s="341"/>
    </row>
    <row r="20" spans="2:14" s="340" customFormat="1" ht="15">
      <c r="B20" s="508" t="s">
        <v>66</v>
      </c>
      <c r="C20" s="95">
        <f>Budget!D63</f>
        <v>0</v>
      </c>
      <c r="D20" s="61">
        <f t="shared" si="3"/>
        <v>0</v>
      </c>
      <c r="E20" s="95">
        <f>'Récap rapport'!$D$64</f>
        <v>0</v>
      </c>
      <c r="F20" s="62">
        <f t="shared" si="4"/>
        <v>0</v>
      </c>
      <c r="G20" s="519">
        <f>E!$AE$6</f>
        <v>0</v>
      </c>
      <c r="H20" s="61">
        <f t="shared" si="0"/>
        <v>0</v>
      </c>
      <c r="I20" s="519">
        <f>E!$AF$6</f>
        <v>0</v>
      </c>
      <c r="J20" s="63">
        <f t="shared" si="5"/>
        <v>0</v>
      </c>
      <c r="K20" s="400">
        <f t="shared" si="1"/>
        <v>0</v>
      </c>
      <c r="M20" s="339" t="str">
        <f t="shared" si="2"/>
        <v>ok</v>
      </c>
      <c r="N20" s="341"/>
    </row>
    <row r="21" spans="2:14" s="342" customFormat="1" ht="15">
      <c r="B21" s="445" t="s">
        <v>67</v>
      </c>
      <c r="C21" s="64">
        <f>SUM(C11:C15)</f>
        <v>0</v>
      </c>
      <c r="D21" s="65">
        <f t="shared" si="3"/>
        <v>0</v>
      </c>
      <c r="E21" s="64">
        <f>SUM(E11:E15)</f>
        <v>0</v>
      </c>
      <c r="F21" s="66">
        <f t="shared" si="4"/>
        <v>0</v>
      </c>
      <c r="G21" s="520">
        <f>SUM(G11:G15)</f>
        <v>0</v>
      </c>
      <c r="H21" s="65">
        <f t="shared" si="0"/>
        <v>0</v>
      </c>
      <c r="I21" s="520">
        <f>E21-G21</f>
        <v>0</v>
      </c>
      <c r="J21" s="67">
        <f t="shared" si="5"/>
        <v>0</v>
      </c>
      <c r="K21" s="68">
        <f t="shared" si="1"/>
        <v>0</v>
      </c>
      <c r="M21" s="339" t="str">
        <f t="shared" si="2"/>
        <v>ok</v>
      </c>
      <c r="N21" s="340"/>
    </row>
    <row r="22" spans="2:14" ht="15">
      <c r="B22" s="446" t="s">
        <v>71</v>
      </c>
      <c r="C22" s="102">
        <f>Budget!D66</f>
        <v>0</v>
      </c>
      <c r="D22" s="103">
        <f>IF(ISERROR(C22/$C$21),0,C22/$C$21)</f>
        <v>0</v>
      </c>
      <c r="E22" s="102">
        <f>'Récap rapport'!$D$66</f>
        <v>0</v>
      </c>
      <c r="F22" s="413">
        <f>IF(ISERROR(E22/$E$21),0,E22/$E$21)</f>
        <v>0</v>
      </c>
      <c r="G22" s="515">
        <f>E22-I22</f>
        <v>0</v>
      </c>
      <c r="H22" s="103">
        <f t="shared" si="0"/>
        <v>0</v>
      </c>
      <c r="I22" s="523">
        <f>SMALL(F!$M$1:$M$3,1)</f>
        <v>0</v>
      </c>
      <c r="J22" s="50">
        <f>IF(ISERROR(I22/$I$21),0,I22/$I$21)</f>
        <v>0</v>
      </c>
      <c r="K22" s="401">
        <f t="shared" si="1"/>
        <v>0</v>
      </c>
      <c r="M22" s="339" t="str">
        <f t="shared" si="2"/>
        <v>ok</v>
      </c>
      <c r="N22" s="340"/>
    </row>
    <row r="23" spans="2:14" s="342" customFormat="1" ht="15.75" thickBot="1">
      <c r="B23" s="447" t="s">
        <v>68</v>
      </c>
      <c r="C23" s="109">
        <f>+C22</f>
        <v>0</v>
      </c>
      <c r="D23" s="110">
        <f>IF(ISERROR(C23/$C$24),0,C23/$C$24)</f>
        <v>0</v>
      </c>
      <c r="E23" s="109">
        <f>+E22</f>
        <v>0</v>
      </c>
      <c r="F23" s="111">
        <f>IF(ISERROR(E23/$E$24),0,E23/$E$24)</f>
        <v>0</v>
      </c>
      <c r="G23" s="521">
        <f>+G22</f>
        <v>0</v>
      </c>
      <c r="H23" s="110">
        <f t="shared" si="0"/>
        <v>0</v>
      </c>
      <c r="I23" s="521">
        <f>+I22</f>
        <v>0</v>
      </c>
      <c r="J23" s="112">
        <f>IF(ISERROR(I23/$I$21),0,I23/$I$21)</f>
        <v>0</v>
      </c>
      <c r="K23" s="113">
        <f t="shared" si="1"/>
        <v>0</v>
      </c>
      <c r="M23" s="339" t="str">
        <f t="shared" si="2"/>
        <v>ok</v>
      </c>
      <c r="N23" s="340"/>
    </row>
    <row r="24" spans="2:14" ht="17.25" customHeight="1" thickBot="1">
      <c r="B24" s="448" t="s">
        <v>69</v>
      </c>
      <c r="C24" s="104">
        <f>+C21+C23</f>
        <v>0</v>
      </c>
      <c r="D24" s="105">
        <f>IF(ISERROR(C24/$C$24),0,C24/$C$24)</f>
        <v>0</v>
      </c>
      <c r="E24" s="104">
        <f>+E21+E23</f>
        <v>0</v>
      </c>
      <c r="F24" s="106">
        <f>IF(ISERROR(E24/$E$24),0,E24/$E$24)</f>
        <v>0</v>
      </c>
      <c r="G24" s="104">
        <f>+G21+G23</f>
        <v>0</v>
      </c>
      <c r="H24" s="105">
        <f t="shared" si="0"/>
        <v>0</v>
      </c>
      <c r="I24" s="104">
        <f>+I21+I23</f>
        <v>0</v>
      </c>
      <c r="J24" s="107">
        <f t="shared" si="5"/>
        <v>0</v>
      </c>
      <c r="K24" s="108">
        <f t="shared" si="1"/>
        <v>0</v>
      </c>
      <c r="M24" s="339" t="str">
        <f t="shared" si="2"/>
        <v>ok</v>
      </c>
      <c r="N24" s="342"/>
    </row>
    <row r="25" spans="2:11" ht="30.75" customHeight="1" thickBot="1">
      <c r="B25" s="439" t="s">
        <v>53</v>
      </c>
      <c r="C25" s="440" t="s">
        <v>37</v>
      </c>
      <c r="D25" s="441" t="s">
        <v>25</v>
      </c>
      <c r="E25" s="440" t="s">
        <v>54</v>
      </c>
      <c r="F25" s="441" t="s">
        <v>25</v>
      </c>
      <c r="G25" s="440" t="s">
        <v>55</v>
      </c>
      <c r="H25" s="441" t="s">
        <v>25</v>
      </c>
      <c r="I25" s="440" t="s">
        <v>56</v>
      </c>
      <c r="J25" s="442" t="s">
        <v>25</v>
      </c>
      <c r="K25" s="443" t="s">
        <v>57</v>
      </c>
    </row>
    <row r="26" spans="2:14" s="342" customFormat="1" ht="15">
      <c r="B26" s="449" t="s">
        <v>72</v>
      </c>
      <c r="C26" s="96">
        <f>Budget!H22</f>
        <v>0</v>
      </c>
      <c r="D26" s="72">
        <f aca="true" t="shared" si="6" ref="D26:D35">IF(ISERROR(C26/$C$35),0,C26/$C$35)</f>
        <v>0</v>
      </c>
      <c r="E26" s="96">
        <f>'Récap rapport'!$H$22</f>
        <v>0</v>
      </c>
      <c r="F26" s="73">
        <f aca="true" t="shared" si="7" ref="F26:F35">IF(ISERROR(E26/$E$35),0,E26/$E$35)</f>
        <v>0</v>
      </c>
      <c r="G26" s="120">
        <f>E26-I26</f>
        <v>0</v>
      </c>
      <c r="H26" s="390">
        <f aca="true" t="shared" si="8" ref="H26:H35">IF(ISERROR(G26/$G$24),0,G26/$G$24)</f>
        <v>0</v>
      </c>
      <c r="I26" s="412">
        <f>$G$40</f>
        <v>0</v>
      </c>
      <c r="J26" s="117">
        <f aca="true" t="shared" si="9" ref="J26:J35">IF(ISERROR(I26/$I$35),0,I26/$I$35)</f>
        <v>0</v>
      </c>
      <c r="K26" s="118">
        <f aca="true" t="shared" si="10" ref="K26:K35">IF(ISERROR(I26/C26),0,I26/C26)</f>
        <v>0</v>
      </c>
      <c r="N26" s="322"/>
    </row>
    <row r="27" spans="2:11" s="342" customFormat="1" ht="15">
      <c r="B27" s="450" t="s">
        <v>73</v>
      </c>
      <c r="C27" s="97">
        <f>Budget!H24</f>
        <v>0</v>
      </c>
      <c r="D27" s="74">
        <f t="shared" si="6"/>
        <v>0</v>
      </c>
      <c r="E27" s="98">
        <f>'Récap rapport'!$H$24</f>
        <v>0</v>
      </c>
      <c r="F27" s="75">
        <f t="shared" si="7"/>
        <v>0</v>
      </c>
      <c r="G27" s="121">
        <f>-G26+G24</f>
        <v>0</v>
      </c>
      <c r="H27" s="390">
        <f t="shared" si="8"/>
        <v>0</v>
      </c>
      <c r="I27" s="121">
        <f>E27-G27</f>
        <v>0</v>
      </c>
      <c r="J27" s="117">
        <f t="shared" si="9"/>
        <v>0</v>
      </c>
      <c r="K27" s="118">
        <f t="shared" si="10"/>
        <v>0</v>
      </c>
    </row>
    <row r="28" spans="2:14" s="342" customFormat="1" ht="15">
      <c r="B28" s="445" t="s">
        <v>74</v>
      </c>
      <c r="C28" s="64">
        <f>SUM(C29:C33)</f>
        <v>0</v>
      </c>
      <c r="D28" s="65">
        <f t="shared" si="6"/>
        <v>0</v>
      </c>
      <c r="E28" s="64">
        <f>SUM(E29:E33)</f>
        <v>0</v>
      </c>
      <c r="F28" s="66">
        <f t="shared" si="7"/>
        <v>0</v>
      </c>
      <c r="G28" s="525">
        <f>SUM(G29:G33)</f>
        <v>0</v>
      </c>
      <c r="H28" s="65">
        <f t="shared" si="8"/>
        <v>0</v>
      </c>
      <c r="I28" s="524">
        <f>SUM(I29:I33)</f>
        <v>0</v>
      </c>
      <c r="J28" s="67">
        <f t="shared" si="9"/>
        <v>0</v>
      </c>
      <c r="K28" s="68">
        <f t="shared" si="10"/>
        <v>0</v>
      </c>
      <c r="N28" s="322"/>
    </row>
    <row r="29" spans="1:14" s="343" customFormat="1" ht="15">
      <c r="A29" s="343">
        <v>1</v>
      </c>
      <c r="B29" s="454" t="s">
        <v>75</v>
      </c>
      <c r="C29" s="102">
        <f>SUMIF(Budget!$I:$I,$A:$A,Budget!$H:$H)</f>
        <v>0</v>
      </c>
      <c r="D29" s="393">
        <f t="shared" si="6"/>
        <v>0</v>
      </c>
      <c r="E29" s="102">
        <f>'Récap rapport'!$H$31</f>
        <v>0</v>
      </c>
      <c r="F29" s="394">
        <f t="shared" si="7"/>
        <v>0</v>
      </c>
      <c r="G29" s="397">
        <v>0</v>
      </c>
      <c r="H29" s="393">
        <f t="shared" si="8"/>
        <v>0</v>
      </c>
      <c r="I29" s="397">
        <f aca="true" t="shared" si="11" ref="I29:I34">E29-G29</f>
        <v>0</v>
      </c>
      <c r="J29" s="398">
        <f t="shared" si="9"/>
        <v>0</v>
      </c>
      <c r="K29" s="115">
        <f t="shared" si="10"/>
        <v>0</v>
      </c>
      <c r="N29" s="344"/>
    </row>
    <row r="30" spans="1:11" s="343" customFormat="1" ht="15">
      <c r="A30" s="343">
        <v>2</v>
      </c>
      <c r="B30" s="455" t="s">
        <v>85</v>
      </c>
      <c r="C30" s="102">
        <f>SUMIF(Budget!$I:$I,$A:$A,Budget!$H:$H)</f>
        <v>0</v>
      </c>
      <c r="D30" s="46">
        <f t="shared" si="6"/>
        <v>0</v>
      </c>
      <c r="E30" s="102">
        <f>'Récap rapport'!$H$32</f>
        <v>0</v>
      </c>
      <c r="F30" s="46">
        <f t="shared" si="7"/>
        <v>0</v>
      </c>
      <c r="G30" s="397">
        <v>0</v>
      </c>
      <c r="H30" s="46">
        <f t="shared" si="8"/>
        <v>0</v>
      </c>
      <c r="I30" s="397">
        <f t="shared" si="11"/>
        <v>0</v>
      </c>
      <c r="J30" s="47">
        <f t="shared" si="9"/>
        <v>0</v>
      </c>
      <c r="K30" s="118">
        <f t="shared" si="10"/>
        <v>0</v>
      </c>
    </row>
    <row r="31" spans="1:11" s="343" customFormat="1" ht="15">
      <c r="A31" s="343">
        <v>3</v>
      </c>
      <c r="B31" s="345" t="s">
        <v>88</v>
      </c>
      <c r="C31" s="102">
        <f>SUMIF(Budget!$I:$I,$A:$A,Budget!$H:$H)</f>
        <v>0</v>
      </c>
      <c r="D31" s="46">
        <f t="shared" si="6"/>
        <v>0</v>
      </c>
      <c r="E31" s="102">
        <f>'Récap rapport'!$H$33</f>
        <v>0</v>
      </c>
      <c r="F31" s="46">
        <f t="shared" si="7"/>
        <v>0</v>
      </c>
      <c r="G31" s="397">
        <v>0</v>
      </c>
      <c r="H31" s="46">
        <f t="shared" si="8"/>
        <v>0</v>
      </c>
      <c r="I31" s="397">
        <f t="shared" si="11"/>
        <v>0</v>
      </c>
      <c r="J31" s="47">
        <f t="shared" si="9"/>
        <v>0</v>
      </c>
      <c r="K31" s="118">
        <f>IF(ISERROR(I31/C31),0,I31/C31)</f>
        <v>0</v>
      </c>
    </row>
    <row r="32" spans="1:11" s="343" customFormat="1" ht="15">
      <c r="A32" s="343">
        <v>4</v>
      </c>
      <c r="B32" s="455" t="s">
        <v>86</v>
      </c>
      <c r="C32" s="102">
        <f>SUMIF(Budget!$I:$I,$A:$A,Budget!$H:$H)</f>
        <v>0</v>
      </c>
      <c r="D32" s="46">
        <f t="shared" si="6"/>
        <v>0</v>
      </c>
      <c r="E32" s="102">
        <f>'Récap rapport'!$H$34</f>
        <v>0</v>
      </c>
      <c r="F32" s="46">
        <f t="shared" si="7"/>
        <v>0</v>
      </c>
      <c r="G32" s="397">
        <v>0</v>
      </c>
      <c r="H32" s="46">
        <f t="shared" si="8"/>
        <v>0</v>
      </c>
      <c r="I32" s="397">
        <f t="shared" si="11"/>
        <v>0</v>
      </c>
      <c r="J32" s="47">
        <f t="shared" si="9"/>
        <v>0</v>
      </c>
      <c r="K32" s="118">
        <f t="shared" si="10"/>
        <v>0</v>
      </c>
    </row>
    <row r="33" spans="1:11" s="343" customFormat="1" ht="15">
      <c r="A33" s="343">
        <v>5</v>
      </c>
      <c r="B33" s="456" t="s">
        <v>87</v>
      </c>
      <c r="C33" s="102">
        <f>SUMIF(Budget!$I:$I,$A:$A,Budget!$H:$H)</f>
        <v>0</v>
      </c>
      <c r="D33" s="395">
        <f t="shared" si="6"/>
        <v>0</v>
      </c>
      <c r="E33" s="102">
        <f>'Récap rapport'!$H$35</f>
        <v>0</v>
      </c>
      <c r="F33" s="396">
        <f t="shared" si="7"/>
        <v>0</v>
      </c>
      <c r="G33" s="397">
        <v>0</v>
      </c>
      <c r="H33" s="395">
        <f t="shared" si="8"/>
        <v>0</v>
      </c>
      <c r="I33" s="397">
        <f t="shared" si="11"/>
        <v>0</v>
      </c>
      <c r="J33" s="399">
        <f t="shared" si="9"/>
        <v>0</v>
      </c>
      <c r="K33" s="116">
        <f t="shared" si="10"/>
        <v>0</v>
      </c>
    </row>
    <row r="34" spans="2:11" s="346" customFormat="1" ht="15.75" thickBot="1">
      <c r="B34" s="451" t="s">
        <v>76</v>
      </c>
      <c r="C34" s="99">
        <f>Budget!H54</f>
        <v>0</v>
      </c>
      <c r="D34" s="76">
        <f t="shared" si="6"/>
        <v>0</v>
      </c>
      <c r="E34" s="99">
        <f>'Récap rapport'!$H$40</f>
        <v>0</v>
      </c>
      <c r="F34" s="77">
        <f t="shared" si="7"/>
        <v>0</v>
      </c>
      <c r="G34" s="122">
        <v>0</v>
      </c>
      <c r="H34" s="390">
        <f t="shared" si="8"/>
        <v>0</v>
      </c>
      <c r="I34" s="122">
        <f t="shared" si="11"/>
        <v>0</v>
      </c>
      <c r="J34" s="391">
        <f t="shared" si="9"/>
        <v>0</v>
      </c>
      <c r="K34" s="392">
        <f t="shared" si="10"/>
        <v>0</v>
      </c>
    </row>
    <row r="35" spans="2:11" s="342" customFormat="1" ht="17.25" customHeight="1" thickBot="1">
      <c r="B35" s="448" t="s">
        <v>77</v>
      </c>
      <c r="C35" s="71">
        <f>C26+C27+C28+C34</f>
        <v>0</v>
      </c>
      <c r="D35" s="69">
        <f t="shared" si="6"/>
        <v>0</v>
      </c>
      <c r="E35" s="71">
        <f>E26+E27+E28+E34</f>
        <v>0</v>
      </c>
      <c r="F35" s="70">
        <f t="shared" si="7"/>
        <v>0</v>
      </c>
      <c r="G35" s="71">
        <f>G26+G27+G28+G34</f>
        <v>0</v>
      </c>
      <c r="H35" s="69">
        <f t="shared" si="8"/>
        <v>0</v>
      </c>
      <c r="I35" s="71">
        <f>I26+I27+I28+I34</f>
        <v>0</v>
      </c>
      <c r="J35" s="108">
        <f t="shared" si="9"/>
        <v>0</v>
      </c>
      <c r="K35" s="108">
        <f t="shared" si="10"/>
        <v>0</v>
      </c>
    </row>
    <row r="36" spans="2:11" s="342" customFormat="1" ht="17.25" customHeight="1" thickBot="1">
      <c r="B36" s="448" t="s">
        <v>78</v>
      </c>
      <c r="C36" s="78">
        <f>C24-C35</f>
        <v>0</v>
      </c>
      <c r="D36" s="347">
        <f>IF((C36&gt;0),1,0)</f>
        <v>0</v>
      </c>
      <c r="E36" s="78">
        <f>E24-E35</f>
        <v>0</v>
      </c>
      <c r="F36" s="347">
        <f>IF((E36&gt;0),1,0)</f>
        <v>0</v>
      </c>
      <c r="G36" s="78">
        <f>G24-G35</f>
        <v>0</v>
      </c>
      <c r="H36" s="347">
        <f>IF((G36&gt;0),1,0)</f>
        <v>0</v>
      </c>
      <c r="I36" s="79">
        <f>I24-I35</f>
        <v>0</v>
      </c>
      <c r="J36" s="347">
        <f>IF((I36&gt;0),1,0)</f>
        <v>0</v>
      </c>
      <c r="K36" s="347"/>
    </row>
    <row r="37" spans="2:11" s="342" customFormat="1" ht="31.5" customHeight="1" thickBot="1">
      <c r="B37" s="599" t="s">
        <v>79</v>
      </c>
      <c r="C37" s="599"/>
      <c r="D37" s="599"/>
      <c r="E37" s="599"/>
      <c r="F37" s="599"/>
      <c r="G37" s="599"/>
      <c r="H37" s="599"/>
      <c r="I37" s="599"/>
      <c r="J37" s="599"/>
      <c r="K37" s="599"/>
    </row>
    <row r="38" spans="2:11" s="342" customFormat="1" ht="17.25" customHeight="1">
      <c r="B38" s="460" t="s">
        <v>80</v>
      </c>
      <c r="C38" s="124">
        <v>0</v>
      </c>
      <c r="D38" s="596"/>
      <c r="E38" s="596"/>
      <c r="F38" s="100"/>
      <c r="G38" s="348"/>
      <c r="H38" s="348"/>
      <c r="I38" s="348"/>
      <c r="J38" s="348"/>
      <c r="K38" s="349"/>
    </row>
    <row r="39" spans="2:11" s="342" customFormat="1" ht="17.25" customHeight="1" thickBot="1">
      <c r="B39" s="452" t="s">
        <v>80</v>
      </c>
      <c r="C39" s="125">
        <v>0</v>
      </c>
      <c r="D39" s="597"/>
      <c r="E39" s="598"/>
      <c r="F39" s="101"/>
      <c r="G39" s="350"/>
      <c r="H39" s="351"/>
      <c r="I39" s="351"/>
      <c r="J39" s="351"/>
      <c r="K39" s="352"/>
    </row>
    <row r="40" spans="2:11" s="342" customFormat="1" ht="17.25" customHeight="1" thickBot="1">
      <c r="B40" s="452" t="s">
        <v>81</v>
      </c>
      <c r="C40" s="125">
        <v>0</v>
      </c>
      <c r="D40" s="597"/>
      <c r="E40" s="598"/>
      <c r="F40" s="101"/>
      <c r="G40" s="459">
        <f>SMALL($N$5:$N$7,1)</f>
        <v>0</v>
      </c>
      <c r="H40" s="457"/>
      <c r="I40" s="457" t="s">
        <v>89</v>
      </c>
      <c r="J40" s="351"/>
      <c r="K40" s="352"/>
    </row>
    <row r="41" spans="2:11" s="342" customFormat="1" ht="17.25" customHeight="1">
      <c r="B41" s="452" t="s">
        <v>81</v>
      </c>
      <c r="C41" s="125">
        <v>0</v>
      </c>
      <c r="D41" s="597"/>
      <c r="E41" s="598"/>
      <c r="F41" s="101"/>
      <c r="G41" s="123"/>
      <c r="H41" s="353"/>
      <c r="I41" s="353"/>
      <c r="J41" s="353"/>
      <c r="K41" s="352"/>
    </row>
    <row r="42" spans="2:11" s="342" customFormat="1" ht="17.25" customHeight="1">
      <c r="B42" s="462" t="s">
        <v>82</v>
      </c>
      <c r="C42" s="125">
        <v>0</v>
      </c>
      <c r="D42" s="597"/>
      <c r="E42" s="598"/>
      <c r="F42" s="101"/>
      <c r="G42" s="123"/>
      <c r="H42" s="353"/>
      <c r="I42" s="353"/>
      <c r="J42" s="353"/>
      <c r="K42" s="352"/>
    </row>
    <row r="43" spans="2:11" s="342" customFormat="1" ht="17.25" customHeight="1" thickBot="1">
      <c r="B43" s="461" t="s">
        <v>82</v>
      </c>
      <c r="C43" s="126">
        <v>0</v>
      </c>
      <c r="D43" s="606"/>
      <c r="E43" s="606"/>
      <c r="F43" s="80"/>
      <c r="G43" s="350"/>
      <c r="H43" s="350"/>
      <c r="I43" s="350"/>
      <c r="J43" s="350"/>
      <c r="K43" s="354"/>
    </row>
    <row r="44" spans="2:11" s="342" customFormat="1" ht="17.25" customHeight="1" thickBot="1">
      <c r="B44" s="453" t="s">
        <v>83</v>
      </c>
      <c r="C44" s="81">
        <f>SUM(C38:C43)</f>
        <v>0</v>
      </c>
      <c r="D44" s="607"/>
      <c r="E44" s="608"/>
      <c r="F44" s="114"/>
      <c r="G44" s="458" t="s">
        <v>90</v>
      </c>
      <c r="H44" s="82"/>
      <c r="I44" s="355">
        <f>$G$40-$C$44</f>
        <v>0</v>
      </c>
      <c r="J44" s="356"/>
      <c r="K44" s="357"/>
    </row>
    <row r="45" spans="2:11" s="342" customFormat="1" ht="31.5" customHeight="1" thickBot="1">
      <c r="B45" s="599" t="s">
        <v>84</v>
      </c>
      <c r="C45" s="599"/>
      <c r="D45" s="599"/>
      <c r="E45" s="599"/>
      <c r="F45" s="599"/>
      <c r="G45" s="599"/>
      <c r="H45" s="599"/>
      <c r="I45" s="599"/>
      <c r="J45" s="599"/>
      <c r="K45" s="599"/>
    </row>
    <row r="46" spans="2:11" ht="93" customHeight="1">
      <c r="B46" s="358"/>
      <c r="C46" s="359"/>
      <c r="D46" s="359"/>
      <c r="E46" s="359"/>
      <c r="F46" s="359"/>
      <c r="G46" s="360"/>
      <c r="H46" s="359"/>
      <c r="I46" s="360"/>
      <c r="J46" s="360"/>
      <c r="K46" s="361"/>
    </row>
    <row r="47" spans="2:11" ht="14.25" customHeight="1">
      <c r="B47" s="358"/>
      <c r="C47" s="601"/>
      <c r="D47" s="601"/>
      <c r="E47" s="359"/>
      <c r="F47" s="359"/>
      <c r="G47" s="602"/>
      <c r="H47" s="602"/>
      <c r="I47" s="602"/>
      <c r="J47" s="603"/>
      <c r="K47" s="603"/>
    </row>
    <row r="48" spans="2:11" ht="15" customHeight="1" thickBot="1">
      <c r="B48" s="362"/>
      <c r="C48" s="604"/>
      <c r="D48" s="604"/>
      <c r="E48" s="363" t="s">
        <v>91</v>
      </c>
      <c r="F48" s="363"/>
      <c r="G48" s="605" t="s">
        <v>92</v>
      </c>
      <c r="H48" s="605"/>
      <c r="I48" s="605"/>
      <c r="J48" s="609"/>
      <c r="K48" s="609"/>
    </row>
    <row r="49" spans="2:11" ht="30.75" customHeight="1" thickBot="1">
      <c r="B49" s="600"/>
      <c r="C49" s="600"/>
      <c r="D49" s="600"/>
      <c r="E49" s="600"/>
      <c r="F49" s="600"/>
      <c r="G49" s="600"/>
      <c r="H49" s="600"/>
      <c r="I49" s="600"/>
      <c r="J49" s="600"/>
      <c r="K49" s="600"/>
    </row>
  </sheetData>
  <sheetProtection password="C66B" sheet="1" objects="1" scenarios="1"/>
  <mergeCells count="17">
    <mergeCell ref="D43:E43"/>
    <mergeCell ref="B45:K45"/>
    <mergeCell ref="D39:E39"/>
    <mergeCell ref="D41:E41"/>
    <mergeCell ref="D42:E42"/>
    <mergeCell ref="D44:E44"/>
    <mergeCell ref="B49:K49"/>
    <mergeCell ref="C47:D47"/>
    <mergeCell ref="G47:I47"/>
    <mergeCell ref="J47:K47"/>
    <mergeCell ref="C48:D48"/>
    <mergeCell ref="G48:I48"/>
    <mergeCell ref="J48:K48"/>
    <mergeCell ref="D38:E38"/>
    <mergeCell ref="D40:E40"/>
    <mergeCell ref="B3:K3"/>
    <mergeCell ref="B37:K37"/>
  </mergeCells>
  <conditionalFormatting sqref="C36 E36 G36 I36">
    <cfRule type="cellIs" priority="1" dxfId="5" operator="notEqual" stopIfTrue="1">
      <formula>0</formula>
    </cfRule>
  </conditionalFormatting>
  <conditionalFormatting sqref="J36 H36 F36 D36">
    <cfRule type="cellIs" priority="2" dxfId="4" operator="equal" stopIfTrue="1">
      <formula>1</formula>
    </cfRule>
    <cfRule type="cellIs" priority="3" dxfId="0" operator="equal" stopIfTrue="1">
      <formula>0</formula>
    </cfRule>
  </conditionalFormatting>
  <conditionalFormatting sqref="M11:M24">
    <cfRule type="cellIs" priority="4" dxfId="2" operator="equal" stopIfTrue="1">
      <formula>"error"</formula>
    </cfRule>
  </conditionalFormatting>
  <dataValidations count="1">
    <dataValidation type="list" allowBlank="1" showInputMessage="1" showErrorMessage="1" sqref="N4">
      <formula1>$Z$1:$Z$2</formula1>
    </dataValidation>
  </dataValidations>
  <printOptions horizontalCentered="1" vertic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portrait" paperSize="9" scale="60" r:id="rId1"/>
  <headerFooter alignWithMargins="0">
    <oddHeader>&amp;L&amp;F&amp;R&amp;D</oddHeader>
    <oddFooter>&amp;LEsra Tuncer
Tom Droeshout&amp;RP. 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90" zoomScaleNormal="9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G13" sqref="G13"/>
    </sheetView>
  </sheetViews>
  <sheetFormatPr defaultColWidth="11.421875" defaultRowHeight="12.75"/>
  <cols>
    <col min="1" max="1" width="40.7109375" style="364" customWidth="1"/>
    <col min="2" max="2" width="20.7109375" style="364" customWidth="1"/>
    <col min="3" max="4" width="16.7109375" style="364" customWidth="1"/>
    <col min="5" max="5" width="8.7109375" style="364" customWidth="1"/>
    <col min="6" max="6" width="21.7109375" style="364" customWidth="1"/>
    <col min="7" max="7" width="14.7109375" style="364" customWidth="1"/>
    <col min="8" max="8" width="8.7109375" style="364" customWidth="1"/>
    <col min="9" max="16384" width="9.140625" style="364" customWidth="1"/>
  </cols>
  <sheetData>
    <row r="1" spans="1:8" ht="12.75" customHeight="1">
      <c r="A1" s="610" t="s">
        <v>93</v>
      </c>
      <c r="B1" s="610"/>
      <c r="C1" s="610"/>
      <c r="D1" s="610"/>
      <c r="E1" s="610"/>
      <c r="F1" s="610"/>
      <c r="G1" s="610"/>
      <c r="H1" s="610"/>
    </row>
    <row r="2" spans="1:8" ht="12.75" customHeight="1">
      <c r="A2" s="611" t="s">
        <v>94</v>
      </c>
      <c r="B2" s="611"/>
      <c r="C2" s="611"/>
      <c r="D2" s="611"/>
      <c r="E2" s="611"/>
      <c r="F2" s="611"/>
      <c r="G2" s="611"/>
      <c r="H2" s="611"/>
    </row>
    <row r="3" spans="1:8" ht="12.75">
      <c r="A3" s="463" t="s">
        <v>95</v>
      </c>
      <c r="B3" s="365" t="str">
        <f>'Récap rapport'!C14</f>
        <v>à remplir</v>
      </c>
      <c r="C3" s="365"/>
      <c r="D3" s="467" t="s">
        <v>102</v>
      </c>
      <c r="E3" s="365"/>
      <c r="F3" s="127"/>
      <c r="H3" s="366"/>
    </row>
    <row r="4" spans="1:8" ht="12.75">
      <c r="A4" s="464" t="s">
        <v>96</v>
      </c>
      <c r="B4" s="367" t="str">
        <f>'Récap rapport'!C13</f>
        <v>à remplir</v>
      </c>
      <c r="C4" s="367"/>
      <c r="D4" s="468" t="s">
        <v>103</v>
      </c>
      <c r="E4" s="367"/>
      <c r="F4" s="131"/>
      <c r="H4" s="368"/>
    </row>
    <row r="5" spans="1:8" ht="12.75">
      <c r="A5" s="465" t="s">
        <v>97</v>
      </c>
      <c r="B5" s="369">
        <f ca="1">TODAY()</f>
        <v>41526</v>
      </c>
      <c r="C5" s="370"/>
      <c r="D5" s="469" t="s">
        <v>104</v>
      </c>
      <c r="E5" s="370"/>
      <c r="F5" s="129"/>
      <c r="G5" s="370"/>
      <c r="H5" s="371"/>
    </row>
    <row r="6" spans="1:8" ht="12.75">
      <c r="A6" s="464" t="s">
        <v>98</v>
      </c>
      <c r="B6" s="367"/>
      <c r="C6" s="367"/>
      <c r="D6" s="367"/>
      <c r="E6" s="367"/>
      <c r="F6" s="367"/>
      <c r="G6" s="367"/>
      <c r="H6" s="368"/>
    </row>
    <row r="7" spans="1:8" ht="12.75">
      <c r="A7" s="464" t="s">
        <v>99</v>
      </c>
      <c r="B7" s="367"/>
      <c r="C7" s="128"/>
      <c r="D7" s="367"/>
      <c r="E7" s="367"/>
      <c r="F7" s="367"/>
      <c r="G7" s="367"/>
      <c r="H7" s="368"/>
    </row>
    <row r="8" spans="1:8" ht="12.75">
      <c r="A8" s="464" t="s">
        <v>100</v>
      </c>
      <c r="B8" s="367"/>
      <c r="C8" s="128"/>
      <c r="D8" s="367"/>
      <c r="E8" s="367"/>
      <c r="F8" s="367"/>
      <c r="G8" s="367"/>
      <c r="H8" s="368"/>
    </row>
    <row r="9" spans="1:8" ht="12.75">
      <c r="A9" s="466" t="s">
        <v>101</v>
      </c>
      <c r="B9" s="373"/>
      <c r="C9" s="130"/>
      <c r="D9" s="373"/>
      <c r="E9" s="373"/>
      <c r="F9" s="373"/>
      <c r="G9" s="373"/>
      <c r="H9" s="374"/>
    </row>
    <row r="10" spans="1:8" ht="12.75">
      <c r="A10" s="470" t="s">
        <v>105</v>
      </c>
      <c r="B10" s="375"/>
      <c r="C10" s="375"/>
      <c r="D10" s="375"/>
      <c r="E10" s="375"/>
      <c r="F10" s="375"/>
      <c r="G10" s="375"/>
      <c r="H10" s="376"/>
    </row>
    <row r="11" spans="1:8" ht="36.75" customHeight="1">
      <c r="A11" s="464" t="s">
        <v>106</v>
      </c>
      <c r="B11" s="473" t="s">
        <v>119</v>
      </c>
      <c r="C11" s="473" t="s">
        <v>120</v>
      </c>
      <c r="D11" s="474" t="s">
        <v>121</v>
      </c>
      <c r="E11" s="367"/>
      <c r="F11" s="612" t="s">
        <v>122</v>
      </c>
      <c r="G11" s="612"/>
      <c r="H11" s="368"/>
    </row>
    <row r="12" spans="1:8" ht="14.25">
      <c r="A12" s="463" t="s">
        <v>107</v>
      </c>
      <c r="B12" s="84">
        <f>'Fiche Fin'!C21</f>
        <v>0</v>
      </c>
      <c r="C12" s="84">
        <f>'Fiche Fin'!E21</f>
        <v>0</v>
      </c>
      <c r="D12" s="85">
        <f>'Fiche Fin'!I21</f>
        <v>0</v>
      </c>
      <c r="E12" s="367"/>
      <c r="F12" s="475" t="s">
        <v>123</v>
      </c>
      <c r="G12" s="86">
        <f>'Fiche Fin'!C38+'Fiche Fin'!C39</f>
        <v>0</v>
      </c>
      <c r="H12" s="368"/>
    </row>
    <row r="13" spans="1:8" ht="14.25">
      <c r="A13" s="464" t="s">
        <v>108</v>
      </c>
      <c r="B13" s="86">
        <f>'Fiche Fin'!C23</f>
        <v>0</v>
      </c>
      <c r="C13" s="86">
        <f>'Fiche Fin'!E23</f>
        <v>0</v>
      </c>
      <c r="D13" s="87">
        <f>'Fiche Fin'!I23</f>
        <v>0</v>
      </c>
      <c r="E13" s="367"/>
      <c r="F13" s="475" t="s">
        <v>124</v>
      </c>
      <c r="G13" s="86">
        <f>'Fiche Fin'!C40+'Fiche Fin'!C41</f>
        <v>0</v>
      </c>
      <c r="H13" s="368"/>
    </row>
    <row r="14" spans="1:8" ht="27.75" customHeight="1">
      <c r="A14" s="471" t="s">
        <v>109</v>
      </c>
      <c r="B14" s="86"/>
      <c r="C14" s="86"/>
      <c r="D14" s="87"/>
      <c r="E14" s="367"/>
      <c r="F14" s="475"/>
      <c r="G14" s="86"/>
      <c r="H14" s="368"/>
    </row>
    <row r="15" spans="1:8" ht="12.75">
      <c r="A15" s="472" t="s">
        <v>110</v>
      </c>
      <c r="B15" s="88">
        <f>SUM(B12:B14)</f>
        <v>0</v>
      </c>
      <c r="C15" s="88">
        <f>SUM(C12:C14)</f>
        <v>0</v>
      </c>
      <c r="D15" s="89">
        <f>SUM(D12:D14)</f>
        <v>0</v>
      </c>
      <c r="E15" s="367"/>
      <c r="F15" s="475" t="s">
        <v>125</v>
      </c>
      <c r="G15" s="86">
        <f>'Fiche Fin'!$C$42+'Fiche Fin'!$C$43</f>
        <v>0</v>
      </c>
      <c r="H15" s="368"/>
    </row>
    <row r="16" spans="1:8" ht="12.75">
      <c r="A16" s="464" t="s">
        <v>111</v>
      </c>
      <c r="B16" s="86">
        <f>'Fiche Fin'!C26</f>
        <v>0</v>
      </c>
      <c r="C16" s="86">
        <f>'Fiche Fin'!E26</f>
        <v>0</v>
      </c>
      <c r="D16" s="87">
        <f>'Fiche Fin'!I26</f>
        <v>0</v>
      </c>
      <c r="E16" s="367"/>
      <c r="F16" s="476" t="s">
        <v>126</v>
      </c>
      <c r="G16" s="526">
        <f>'Fiche Fin'!$C$42+'Fiche Fin'!$C$43</f>
        <v>0</v>
      </c>
      <c r="H16" s="368"/>
    </row>
    <row r="17" spans="1:8" ht="35.25" customHeight="1">
      <c r="A17" s="471" t="s">
        <v>112</v>
      </c>
      <c r="B17" s="86"/>
      <c r="C17" s="86"/>
      <c r="D17" s="87"/>
      <c r="E17" s="367"/>
      <c r="F17" s="367"/>
      <c r="G17" s="91"/>
      <c r="H17" s="368"/>
    </row>
    <row r="18" spans="1:8" ht="12.75">
      <c r="A18" s="498" t="s">
        <v>113</v>
      </c>
      <c r="B18" s="86"/>
      <c r="C18" s="86"/>
      <c r="D18" s="87"/>
      <c r="E18" s="367"/>
      <c r="F18" s="367"/>
      <c r="G18" s="91"/>
      <c r="H18" s="368"/>
    </row>
    <row r="19" spans="1:8" ht="34.5" customHeight="1">
      <c r="A19" s="471" t="s">
        <v>114</v>
      </c>
      <c r="B19" s="377">
        <f>'Fiche Fin'!C27</f>
        <v>0</v>
      </c>
      <c r="C19" s="377">
        <f>'Fiche Fin'!E27</f>
        <v>0</v>
      </c>
      <c r="D19" s="377">
        <f>'Fiche Fin'!I27</f>
        <v>0</v>
      </c>
      <c r="E19" s="367"/>
      <c r="F19" s="367"/>
      <c r="G19" s="91"/>
      <c r="H19" s="368"/>
    </row>
    <row r="20" spans="1:8" ht="12.75">
      <c r="A20" s="464" t="s">
        <v>115</v>
      </c>
      <c r="B20" s="377">
        <f>'Fiche Fin'!C28</f>
        <v>0</v>
      </c>
      <c r="C20" s="377">
        <f>'Fiche Fin'!E28</f>
        <v>0</v>
      </c>
      <c r="D20" s="377">
        <f>'Fiche Fin'!I28</f>
        <v>0</v>
      </c>
      <c r="E20" s="367"/>
      <c r="F20" s="367"/>
      <c r="G20" s="91"/>
      <c r="H20" s="368"/>
    </row>
    <row r="21" spans="1:8" ht="26.25" customHeight="1">
      <c r="A21" s="464" t="s">
        <v>116</v>
      </c>
      <c r="B21" s="86">
        <f>'Fiche Fin'!C34</f>
        <v>0</v>
      </c>
      <c r="C21" s="86">
        <f>'Fiche Fin'!E34</f>
        <v>0</v>
      </c>
      <c r="D21" s="87">
        <f>'Fiche Fin'!I34</f>
        <v>0</v>
      </c>
      <c r="E21" s="367"/>
      <c r="F21" s="477" t="s">
        <v>127</v>
      </c>
      <c r="G21" s="85">
        <f>'Fiche Fin'!G40</f>
        <v>0</v>
      </c>
      <c r="H21" s="368"/>
    </row>
    <row r="22" spans="1:8" ht="37.5" customHeight="1">
      <c r="A22" s="472" t="s">
        <v>117</v>
      </c>
      <c r="B22" s="88">
        <f>SUM(B16:B21)</f>
        <v>0</v>
      </c>
      <c r="C22" s="88">
        <f>SUM(C16:C21)</f>
        <v>0</v>
      </c>
      <c r="D22" s="89">
        <f>SUM(D16:D21)</f>
        <v>0</v>
      </c>
      <c r="E22" s="367"/>
      <c r="F22" s="478" t="s">
        <v>128</v>
      </c>
      <c r="G22" s="90">
        <f>'Fiche Fin'!I44</f>
        <v>0</v>
      </c>
      <c r="H22" s="368"/>
    </row>
    <row r="23" spans="1:8" ht="12.75">
      <c r="A23" s="465" t="s">
        <v>118</v>
      </c>
      <c r="B23" s="92">
        <f>IF(ISERROR(B16/B15),0,(B16/B15))</f>
        <v>0</v>
      </c>
      <c r="C23" s="92">
        <f>IF(ISERROR(C16/C15),0,(C16/C15))</f>
        <v>0</v>
      </c>
      <c r="D23" s="92">
        <f>IF(ISERROR(D16/D15),0,(D16/D15))</f>
        <v>0</v>
      </c>
      <c r="E23" s="367"/>
      <c r="F23" s="367"/>
      <c r="G23" s="367"/>
      <c r="H23" s="368"/>
    </row>
    <row r="24" spans="1:8" ht="12.75">
      <c r="A24" s="372"/>
      <c r="B24" s="373"/>
      <c r="C24" s="373"/>
      <c r="D24" s="373"/>
      <c r="E24" s="373"/>
      <c r="F24" s="373"/>
      <c r="G24" s="373"/>
      <c r="H24" s="374"/>
    </row>
    <row r="26" spans="2:4" ht="12.75">
      <c r="B26" s="378">
        <f>B22-'Fiche Fin'!C35</f>
        <v>0</v>
      </c>
      <c r="C26" s="378">
        <f>C15-'Fiche Fin'!E35</f>
        <v>0</v>
      </c>
      <c r="D26" s="378">
        <f>D15-'Fiche Fin'!I35</f>
        <v>0</v>
      </c>
    </row>
  </sheetData>
  <sheetProtection password="C66B" sheet="1" objects="1" scenarios="1"/>
  <mergeCells count="3">
    <mergeCell ref="A1:H1"/>
    <mergeCell ref="A2:H2"/>
    <mergeCell ref="F11:G11"/>
  </mergeCells>
  <conditionalFormatting sqref="G15">
    <cfRule type="cellIs" priority="1" dxfId="0" operator="lessThan" stopIfTrue="1">
      <formula>0</formula>
    </cfRule>
  </conditionalFormatting>
  <conditionalFormatting sqref="G16">
    <cfRule type="cellIs" priority="3" dxfId="0" operator="greater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zoomScale="80" zoomScaleNormal="80" zoomScalePageLayoutView="0" workbookViewId="0" topLeftCell="A1">
      <selection activeCell="F12" sqref="F12"/>
    </sheetView>
  </sheetViews>
  <sheetFormatPr defaultColWidth="11.421875" defaultRowHeight="12.75"/>
  <cols>
    <col min="1" max="1" width="5.7109375" style="189" customWidth="1"/>
    <col min="2" max="2" width="19.7109375" style="189" customWidth="1"/>
    <col min="3" max="3" width="39.7109375" style="189" customWidth="1"/>
    <col min="4" max="4" width="14.57421875" style="189" customWidth="1"/>
    <col min="5" max="5" width="2.57421875" style="189" customWidth="1"/>
    <col min="6" max="6" width="44.7109375" style="189" customWidth="1"/>
    <col min="7" max="7" width="19.7109375" style="189" customWidth="1"/>
    <col min="8" max="8" width="14.57421875" style="189" customWidth="1"/>
    <col min="9" max="9" width="13.8515625" style="190" customWidth="1"/>
    <col min="10" max="10" width="2.7109375" style="189" customWidth="1"/>
    <col min="11" max="11" width="40.421875" style="189" customWidth="1"/>
    <col min="12" max="12" width="11.421875" style="189" customWidth="1"/>
    <col min="13" max="13" width="13.7109375" style="189" customWidth="1"/>
    <col min="14" max="16384" width="11.421875" style="189" customWidth="1"/>
  </cols>
  <sheetData>
    <row r="1" spans="1:5" ht="15">
      <c r="A1" s="188"/>
      <c r="B1" s="188"/>
      <c r="C1" s="188"/>
      <c r="D1" s="188"/>
      <c r="E1" s="188"/>
    </row>
    <row r="2" spans="1:5" ht="15">
      <c r="A2" s="191"/>
      <c r="B2" s="191"/>
      <c r="C2" s="191"/>
      <c r="D2" s="191"/>
      <c r="E2" s="192"/>
    </row>
    <row r="3" spans="1:5" ht="15">
      <c r="A3" s="191"/>
      <c r="B3" s="191"/>
      <c r="C3" s="191"/>
      <c r="D3" s="191"/>
      <c r="E3" s="192"/>
    </row>
    <row r="4" spans="1:5" ht="15">
      <c r="A4" s="191"/>
      <c r="B4" s="191"/>
      <c r="C4" s="191"/>
      <c r="D4" s="191"/>
      <c r="E4" s="192"/>
    </row>
    <row r="5" spans="1:5" ht="15">
      <c r="A5" s="191"/>
      <c r="B5" s="191"/>
      <c r="C5" s="191"/>
      <c r="D5" s="193"/>
      <c r="E5" s="192"/>
    </row>
    <row r="6" spans="1:5" ht="15">
      <c r="A6" s="191"/>
      <c r="B6" s="191"/>
      <c r="C6" s="191"/>
      <c r="D6" s="193"/>
      <c r="E6" s="192"/>
    </row>
    <row r="7" spans="1:5" ht="15">
      <c r="A7" s="191"/>
      <c r="B7" s="191"/>
      <c r="C7" s="191"/>
      <c r="D7" s="193"/>
      <c r="E7" s="192"/>
    </row>
    <row r="8" spans="1:5" ht="15">
      <c r="A8" s="191"/>
      <c r="B8" s="191"/>
      <c r="C8" s="191"/>
      <c r="D8" s="193"/>
      <c r="E8" s="192"/>
    </row>
    <row r="9" spans="1:5" ht="15">
      <c r="A9" s="191"/>
      <c r="B9" s="191"/>
      <c r="C9" s="191"/>
      <c r="D9" s="193"/>
      <c r="E9" s="192"/>
    </row>
    <row r="10" spans="1:5" ht="15">
      <c r="A10" s="191"/>
      <c r="B10" s="191"/>
      <c r="C10" s="191"/>
      <c r="D10" s="193"/>
      <c r="E10" s="192"/>
    </row>
    <row r="11" spans="1:5" ht="15">
      <c r="A11" s="191"/>
      <c r="B11" s="191"/>
      <c r="C11" s="191"/>
      <c r="D11" s="193"/>
      <c r="E11" s="192"/>
    </row>
    <row r="12" spans="1:5" ht="15">
      <c r="A12" s="191"/>
      <c r="B12" s="191"/>
      <c r="C12" s="191"/>
      <c r="D12" s="193"/>
      <c r="E12" s="192"/>
    </row>
    <row r="13" spans="1:7" ht="15" customHeight="1">
      <c r="A13" s="592" t="s">
        <v>177</v>
      </c>
      <c r="B13" s="592"/>
      <c r="C13" s="194" t="str">
        <f>'Récap rapport'!C13</f>
        <v>à remplir</v>
      </c>
      <c r="D13" s="193"/>
      <c r="E13" s="195"/>
      <c r="F13" s="485" t="s">
        <v>183</v>
      </c>
      <c r="G13" s="196"/>
    </row>
    <row r="14" spans="1:7" ht="15" customHeight="1">
      <c r="A14" s="592" t="s">
        <v>178</v>
      </c>
      <c r="B14" s="592"/>
      <c r="C14" s="194" t="str">
        <f>'Récap rapport'!C14</f>
        <v>à remplir</v>
      </c>
      <c r="D14" s="193"/>
      <c r="E14" s="194"/>
      <c r="F14" s="194" t="str">
        <f>'Récap rapport'!F14</f>
        <v>à remplir</v>
      </c>
      <c r="G14" s="194"/>
    </row>
    <row r="15" spans="1:7" ht="15" customHeight="1">
      <c r="A15" s="592" t="s">
        <v>179</v>
      </c>
      <c r="B15" s="592"/>
      <c r="C15" s="194" t="str">
        <f>'Récap rapport'!C15</f>
        <v>à remplir</v>
      </c>
      <c r="D15" s="193"/>
      <c r="E15" s="194"/>
      <c r="F15" s="194"/>
      <c r="G15" s="194"/>
    </row>
    <row r="16" spans="1:7" ht="15" customHeight="1">
      <c r="A16" s="592" t="s">
        <v>180</v>
      </c>
      <c r="B16" s="592"/>
      <c r="C16" s="194" t="str">
        <f>'Récap rapport'!C16</f>
        <v>à remplir</v>
      </c>
      <c r="D16" s="193"/>
      <c r="E16" s="195"/>
      <c r="F16" s="485" t="s">
        <v>184</v>
      </c>
      <c r="G16" s="196"/>
    </row>
    <row r="17" spans="1:5" ht="15" customHeight="1">
      <c r="A17" s="592" t="s">
        <v>181</v>
      </c>
      <c r="B17" s="592"/>
      <c r="C17" s="194" t="str">
        <f>'Récap rapport'!C17</f>
        <v>à remplir</v>
      </c>
      <c r="D17" s="193"/>
      <c r="E17" s="192"/>
    </row>
    <row r="18" spans="1:5" ht="15" customHeight="1">
      <c r="A18" s="592" t="s">
        <v>182</v>
      </c>
      <c r="B18" s="592"/>
      <c r="C18" s="194" t="str">
        <f>'Récap rapport'!C18</f>
        <v>à remplir</v>
      </c>
      <c r="D18" s="193"/>
      <c r="E18" s="192"/>
    </row>
    <row r="19" spans="1:5" ht="15">
      <c r="A19" s="191"/>
      <c r="B19" s="191"/>
      <c r="C19" s="191"/>
      <c r="D19" s="193"/>
      <c r="E19" s="192"/>
    </row>
    <row r="20" spans="1:11" s="198" customFormat="1" ht="29.25" customHeight="1">
      <c r="A20" s="589" t="s">
        <v>185</v>
      </c>
      <c r="B20" s="593"/>
      <c r="C20" s="593"/>
      <c r="D20" s="594"/>
      <c r="E20" s="197"/>
      <c r="F20" s="589" t="s">
        <v>186</v>
      </c>
      <c r="G20" s="590"/>
      <c r="H20" s="591"/>
      <c r="I20" s="586" t="s">
        <v>210</v>
      </c>
      <c r="K20" s="406" t="s">
        <v>211</v>
      </c>
    </row>
    <row r="21" spans="1:11" ht="15">
      <c r="A21" s="4"/>
      <c r="B21" s="20"/>
      <c r="C21" s="8"/>
      <c r="D21" s="13"/>
      <c r="E21" s="2"/>
      <c r="F21" s="140"/>
      <c r="G21" s="141"/>
      <c r="H21" s="13"/>
      <c r="I21" s="587"/>
      <c r="K21" s="403" t="s">
        <v>212</v>
      </c>
    </row>
    <row r="22" spans="1:11" ht="15">
      <c r="A22" s="154" t="s">
        <v>187</v>
      </c>
      <c r="B22" s="21"/>
      <c r="C22" s="9"/>
      <c r="D22" s="142">
        <f>D24+D46+D50+D54+D57</f>
        <v>0</v>
      </c>
      <c r="E22" s="2"/>
      <c r="F22" s="154" t="s">
        <v>200</v>
      </c>
      <c r="G22" s="159"/>
      <c r="H22" s="143">
        <f>D69-H24-H28-H54</f>
        <v>0</v>
      </c>
      <c r="I22" s="587"/>
      <c r="K22" s="404" t="s">
        <v>213</v>
      </c>
    </row>
    <row r="23" spans="1:11" ht="15">
      <c r="A23" s="6"/>
      <c r="B23" s="19"/>
      <c r="C23" s="10"/>
      <c r="D23" s="14"/>
      <c r="E23" s="2"/>
      <c r="F23" s="144"/>
      <c r="G23" s="145"/>
      <c r="H23" s="14"/>
      <c r="I23" s="587"/>
      <c r="K23" s="404" t="s">
        <v>214</v>
      </c>
    </row>
    <row r="24" spans="1:11" ht="15">
      <c r="A24" s="206" t="s">
        <v>188</v>
      </c>
      <c r="B24" s="22"/>
      <c r="C24" s="11"/>
      <c r="D24" s="146">
        <f>SUM(D25:D44)</f>
        <v>0</v>
      </c>
      <c r="E24" s="38">
        <v>1</v>
      </c>
      <c r="F24" s="154" t="s">
        <v>201</v>
      </c>
      <c r="G24" s="159"/>
      <c r="H24" s="147">
        <v>0</v>
      </c>
      <c r="I24" s="587"/>
      <c r="K24" s="404" t="s">
        <v>215</v>
      </c>
    </row>
    <row r="25" spans="1:11" ht="15">
      <c r="A25" s="7" t="s">
        <v>8</v>
      </c>
      <c r="B25" s="183"/>
      <c r="C25" s="184"/>
      <c r="D25" s="148">
        <v>0</v>
      </c>
      <c r="E25" s="38"/>
      <c r="F25" s="149" t="s">
        <v>202</v>
      </c>
      <c r="G25" s="150"/>
      <c r="H25" s="143"/>
      <c r="I25" s="587"/>
      <c r="K25" s="405" t="s">
        <v>216</v>
      </c>
    </row>
    <row r="26" spans="1:9" ht="15">
      <c r="A26" s="7" t="s">
        <v>9</v>
      </c>
      <c r="B26" s="183"/>
      <c r="C26" s="184"/>
      <c r="D26" s="148">
        <v>0</v>
      </c>
      <c r="E26" s="38"/>
      <c r="F26" s="149"/>
      <c r="G26" s="150"/>
      <c r="H26" s="143"/>
      <c r="I26" s="587"/>
    </row>
    <row r="27" spans="1:9" ht="15" customHeight="1">
      <c r="A27" s="7" t="s">
        <v>10</v>
      </c>
      <c r="B27" s="183"/>
      <c r="C27" s="184"/>
      <c r="D27" s="148">
        <v>0</v>
      </c>
      <c r="E27" s="38"/>
      <c r="F27" s="151"/>
      <c r="G27" s="152"/>
      <c r="H27" s="153"/>
      <c r="I27" s="587"/>
    </row>
    <row r="28" spans="1:9" ht="15">
      <c r="A28" s="7" t="s">
        <v>11</v>
      </c>
      <c r="B28" s="183"/>
      <c r="C28" s="184"/>
      <c r="D28" s="148">
        <v>0</v>
      </c>
      <c r="E28" s="38"/>
      <c r="F28" s="154" t="s">
        <v>203</v>
      </c>
      <c r="G28" s="155"/>
      <c r="H28" s="143">
        <f>SUM(H30:H52)</f>
        <v>0</v>
      </c>
      <c r="I28" s="587"/>
    </row>
    <row r="29" spans="1:9" ht="15" customHeight="1">
      <c r="A29" s="7" t="s">
        <v>12</v>
      </c>
      <c r="B29" s="183"/>
      <c r="C29" s="184"/>
      <c r="D29" s="148">
        <v>0</v>
      </c>
      <c r="E29" s="38"/>
      <c r="F29" s="156"/>
      <c r="G29" s="157"/>
      <c r="H29" s="153"/>
      <c r="I29" s="588"/>
    </row>
    <row r="30" spans="1:9" ht="15">
      <c r="A30" s="7" t="s">
        <v>13</v>
      </c>
      <c r="B30" s="183"/>
      <c r="C30" s="184"/>
      <c r="D30" s="148">
        <v>0</v>
      </c>
      <c r="E30" s="38">
        <v>2</v>
      </c>
      <c r="F30" s="158" t="s">
        <v>204</v>
      </c>
      <c r="G30" s="159"/>
      <c r="H30" s="148">
        <v>0</v>
      </c>
      <c r="I30" s="185"/>
    </row>
    <row r="31" spans="1:9" ht="15">
      <c r="A31" s="7" t="s">
        <v>14</v>
      </c>
      <c r="B31" s="183"/>
      <c r="C31" s="184"/>
      <c r="D31" s="148">
        <v>0</v>
      </c>
      <c r="E31" s="38">
        <v>3</v>
      </c>
      <c r="F31" s="158" t="s">
        <v>204</v>
      </c>
      <c r="G31" s="159"/>
      <c r="H31" s="148">
        <v>0</v>
      </c>
      <c r="I31" s="186"/>
    </row>
    <row r="32" spans="1:9" ht="15">
      <c r="A32" s="7" t="s">
        <v>15</v>
      </c>
      <c r="B32" s="183"/>
      <c r="C32" s="184"/>
      <c r="D32" s="148">
        <v>0</v>
      </c>
      <c r="E32" s="38">
        <v>4</v>
      </c>
      <c r="F32" s="158" t="s">
        <v>204</v>
      </c>
      <c r="G32" s="159"/>
      <c r="H32" s="148">
        <v>0</v>
      </c>
      <c r="I32" s="186"/>
    </row>
    <row r="33" spans="1:9" ht="15">
      <c r="A33" s="7" t="s">
        <v>16</v>
      </c>
      <c r="B33" s="183"/>
      <c r="C33" s="184"/>
      <c r="D33" s="148">
        <v>0</v>
      </c>
      <c r="E33" s="38">
        <v>5</v>
      </c>
      <c r="F33" s="158" t="s">
        <v>205</v>
      </c>
      <c r="G33" s="159"/>
      <c r="H33" s="148">
        <v>0</v>
      </c>
      <c r="I33" s="186"/>
    </row>
    <row r="34" spans="1:9" ht="15">
      <c r="A34" s="7" t="s">
        <v>17</v>
      </c>
      <c r="B34" s="183"/>
      <c r="C34" s="184"/>
      <c r="D34" s="148">
        <v>0</v>
      </c>
      <c r="E34" s="38">
        <v>6</v>
      </c>
      <c r="F34" s="158" t="s">
        <v>205</v>
      </c>
      <c r="G34" s="159"/>
      <c r="H34" s="148">
        <v>0</v>
      </c>
      <c r="I34" s="186"/>
    </row>
    <row r="35" spans="1:9" ht="15">
      <c r="A35" s="7" t="s">
        <v>27</v>
      </c>
      <c r="B35" s="183"/>
      <c r="C35" s="184"/>
      <c r="D35" s="148">
        <v>0</v>
      </c>
      <c r="E35" s="38"/>
      <c r="F35" s="158" t="s">
        <v>205</v>
      </c>
      <c r="G35" s="159"/>
      <c r="H35" s="148">
        <v>0</v>
      </c>
      <c r="I35" s="186"/>
    </row>
    <row r="36" spans="1:9" ht="15">
      <c r="A36" s="7" t="s">
        <v>28</v>
      </c>
      <c r="B36" s="183"/>
      <c r="C36" s="184"/>
      <c r="D36" s="148">
        <v>0</v>
      </c>
      <c r="E36" s="38"/>
      <c r="F36" s="160" t="s">
        <v>206</v>
      </c>
      <c r="G36" s="161"/>
      <c r="H36" s="148">
        <v>0</v>
      </c>
      <c r="I36" s="186"/>
    </row>
    <row r="37" spans="1:9" ht="15">
      <c r="A37" s="7" t="s">
        <v>29</v>
      </c>
      <c r="B37" s="183"/>
      <c r="C37" s="184"/>
      <c r="D37" s="148">
        <v>0</v>
      </c>
      <c r="E37" s="38"/>
      <c r="F37" s="160" t="s">
        <v>206</v>
      </c>
      <c r="G37" s="161"/>
      <c r="H37" s="148">
        <v>0</v>
      </c>
      <c r="I37" s="186"/>
    </row>
    <row r="38" spans="1:9" ht="15">
      <c r="A38" s="7" t="s">
        <v>30</v>
      </c>
      <c r="B38" s="183"/>
      <c r="C38" s="184"/>
      <c r="D38" s="148">
        <v>0</v>
      </c>
      <c r="E38" s="38"/>
      <c r="F38" s="160" t="s">
        <v>206</v>
      </c>
      <c r="G38" s="161"/>
      <c r="H38" s="148">
        <v>0</v>
      </c>
      <c r="I38" s="186"/>
    </row>
    <row r="39" spans="1:9" ht="15">
      <c r="A39" s="7" t="s">
        <v>31</v>
      </c>
      <c r="B39" s="183"/>
      <c r="C39" s="184"/>
      <c r="D39" s="148">
        <v>0</v>
      </c>
      <c r="E39" s="38">
        <v>7</v>
      </c>
      <c r="F39" s="160" t="s">
        <v>207</v>
      </c>
      <c r="G39" s="161"/>
      <c r="H39" s="148">
        <v>0</v>
      </c>
      <c r="I39" s="186"/>
    </row>
    <row r="40" spans="1:9" ht="15">
      <c r="A40" s="7" t="s">
        <v>32</v>
      </c>
      <c r="B40" s="183"/>
      <c r="C40" s="184"/>
      <c r="D40" s="148">
        <v>0</v>
      </c>
      <c r="E40" s="2"/>
      <c r="F40" s="160" t="s">
        <v>207</v>
      </c>
      <c r="G40" s="161"/>
      <c r="H40" s="148">
        <v>0</v>
      </c>
      <c r="I40" s="186"/>
    </row>
    <row r="41" spans="1:9" ht="15">
      <c r="A41" s="7" t="s">
        <v>33</v>
      </c>
      <c r="B41" s="183"/>
      <c r="C41" s="184"/>
      <c r="D41" s="148">
        <v>0</v>
      </c>
      <c r="E41" s="2"/>
      <c r="F41" s="160" t="s">
        <v>207</v>
      </c>
      <c r="G41" s="161"/>
      <c r="H41" s="148">
        <v>0</v>
      </c>
      <c r="I41" s="186"/>
    </row>
    <row r="42" spans="1:9" ht="15">
      <c r="A42" s="7" t="s">
        <v>34</v>
      </c>
      <c r="B42" s="183"/>
      <c r="C42" s="184"/>
      <c r="D42" s="148">
        <v>0</v>
      </c>
      <c r="E42" s="2"/>
      <c r="F42" s="158" t="s">
        <v>87</v>
      </c>
      <c r="G42" s="159"/>
      <c r="H42" s="148">
        <v>0</v>
      </c>
      <c r="I42" s="186"/>
    </row>
    <row r="43" spans="1:9" ht="15">
      <c r="A43" s="7" t="s">
        <v>35</v>
      </c>
      <c r="B43" s="183"/>
      <c r="C43" s="184"/>
      <c r="D43" s="148">
        <v>0</v>
      </c>
      <c r="E43" s="2"/>
      <c r="F43" s="158" t="s">
        <v>87</v>
      </c>
      <c r="G43" s="159"/>
      <c r="H43" s="148">
        <v>0</v>
      </c>
      <c r="I43" s="186"/>
    </row>
    <row r="44" spans="1:9" ht="15">
      <c r="A44" s="7" t="s">
        <v>36</v>
      </c>
      <c r="B44" s="183"/>
      <c r="C44" s="184"/>
      <c r="D44" s="148">
        <v>0</v>
      </c>
      <c r="E44" s="2"/>
      <c r="F44" s="158" t="s">
        <v>87</v>
      </c>
      <c r="G44" s="159"/>
      <c r="H44" s="148">
        <v>0</v>
      </c>
      <c r="I44" s="186"/>
    </row>
    <row r="45" spans="1:9" ht="15">
      <c r="A45" s="17"/>
      <c r="B45" s="22"/>
      <c r="C45" s="22"/>
      <c r="D45" s="16"/>
      <c r="E45" s="2"/>
      <c r="F45" s="158"/>
      <c r="G45" s="159"/>
      <c r="H45" s="148">
        <v>0</v>
      </c>
      <c r="I45" s="186"/>
    </row>
    <row r="46" spans="1:9" ht="15">
      <c r="A46" s="206" t="s">
        <v>59</v>
      </c>
      <c r="B46" s="22"/>
      <c r="C46" s="22"/>
      <c r="D46" s="146">
        <f>SUM(D47:D48)</f>
        <v>0</v>
      </c>
      <c r="E46" s="2"/>
      <c r="F46" s="158"/>
      <c r="G46" s="159"/>
      <c r="H46" s="148"/>
      <c r="I46" s="186"/>
    </row>
    <row r="47" spans="1:9" ht="15">
      <c r="A47" s="7" t="s">
        <v>20</v>
      </c>
      <c r="B47" s="164" t="s">
        <v>189</v>
      </c>
      <c r="C47" s="18"/>
      <c r="D47" s="148">
        <v>0</v>
      </c>
      <c r="E47" s="2"/>
      <c r="F47" s="158"/>
      <c r="G47" s="159"/>
      <c r="H47" s="148"/>
      <c r="I47" s="186"/>
    </row>
    <row r="48" spans="1:9" ht="15">
      <c r="A48" s="7" t="s">
        <v>21</v>
      </c>
      <c r="B48" s="164" t="s">
        <v>19</v>
      </c>
      <c r="C48" s="18"/>
      <c r="D48" s="148">
        <v>0</v>
      </c>
      <c r="E48" s="2"/>
      <c r="F48" s="158"/>
      <c r="G48" s="159"/>
      <c r="H48" s="148"/>
      <c r="I48" s="186"/>
    </row>
    <row r="49" spans="1:9" ht="15">
      <c r="A49" s="7"/>
      <c r="B49" s="18"/>
      <c r="C49" s="18"/>
      <c r="D49" s="14"/>
      <c r="E49" s="2"/>
      <c r="F49" s="158"/>
      <c r="G49" s="159"/>
      <c r="H49" s="148"/>
      <c r="I49" s="186"/>
    </row>
    <row r="50" spans="1:9" ht="15">
      <c r="A50" s="206" t="s">
        <v>60</v>
      </c>
      <c r="B50" s="22"/>
      <c r="C50" s="22"/>
      <c r="D50" s="146">
        <f>SUM(D51:D52)</f>
        <v>0</v>
      </c>
      <c r="E50" s="2"/>
      <c r="F50" s="162"/>
      <c r="G50" s="163"/>
      <c r="H50" s="147"/>
      <c r="I50" s="186"/>
    </row>
    <row r="51" spans="1:9" ht="15">
      <c r="A51" s="7" t="s">
        <v>22</v>
      </c>
      <c r="B51" s="164" t="s">
        <v>190</v>
      </c>
      <c r="C51" s="18"/>
      <c r="D51" s="148">
        <v>0</v>
      </c>
      <c r="E51" s="2"/>
      <c r="F51" s="158"/>
      <c r="G51" s="159"/>
      <c r="H51" s="148"/>
      <c r="I51" s="186"/>
    </row>
    <row r="52" spans="1:9" ht="15">
      <c r="A52" s="7" t="s">
        <v>23</v>
      </c>
      <c r="B52" s="164" t="s">
        <v>191</v>
      </c>
      <c r="C52" s="18"/>
      <c r="D52" s="148">
        <v>0</v>
      </c>
      <c r="E52" s="2"/>
      <c r="F52" s="158"/>
      <c r="G52" s="159"/>
      <c r="H52" s="148"/>
      <c r="I52" s="187"/>
    </row>
    <row r="53" spans="1:8" ht="15">
      <c r="A53" s="7"/>
      <c r="B53" s="18"/>
      <c r="C53" s="18"/>
      <c r="D53" s="14"/>
      <c r="E53" s="2"/>
      <c r="F53" s="144"/>
      <c r="G53" s="145"/>
      <c r="H53" s="14"/>
    </row>
    <row r="54" spans="1:8" ht="15">
      <c r="A54" s="206" t="s">
        <v>70</v>
      </c>
      <c r="B54" s="22"/>
      <c r="C54" s="25"/>
      <c r="D54" s="146">
        <f>SUM(D55)</f>
        <v>0</v>
      </c>
      <c r="E54" s="2"/>
      <c r="F54" s="154" t="s">
        <v>208</v>
      </c>
      <c r="G54" s="159"/>
      <c r="H54" s="147">
        <v>0</v>
      </c>
    </row>
    <row r="55" spans="1:8" ht="15">
      <c r="A55" s="7" t="s">
        <v>43</v>
      </c>
      <c r="B55" s="164" t="s">
        <v>192</v>
      </c>
      <c r="C55" s="27"/>
      <c r="D55" s="148">
        <v>0</v>
      </c>
      <c r="E55" s="2"/>
      <c r="F55" s="144"/>
      <c r="G55" s="145"/>
      <c r="H55" s="14"/>
    </row>
    <row r="56" spans="1:8" ht="15">
      <c r="A56" s="7"/>
      <c r="B56" s="26"/>
      <c r="C56" s="27"/>
      <c r="D56" s="14"/>
      <c r="E56" s="2"/>
      <c r="F56" s="144"/>
      <c r="G56" s="145"/>
      <c r="H56" s="14"/>
    </row>
    <row r="57" spans="1:8" ht="15">
      <c r="A57" s="206" t="s">
        <v>193</v>
      </c>
      <c r="B57" s="26"/>
      <c r="C57" s="27"/>
      <c r="D57" s="146">
        <f>SUM(D58:D63)</f>
        <v>0</v>
      </c>
      <c r="E57" s="2"/>
      <c r="F57" s="144"/>
      <c r="G57" s="145"/>
      <c r="H57" s="14"/>
    </row>
    <row r="58" spans="1:8" ht="15">
      <c r="A58" s="7" t="s">
        <v>5</v>
      </c>
      <c r="B58" s="164" t="s">
        <v>146</v>
      </c>
      <c r="C58" s="12"/>
      <c r="D58" s="148">
        <v>0</v>
      </c>
      <c r="E58" s="2"/>
      <c r="F58" s="144"/>
      <c r="G58" s="145"/>
      <c r="H58" s="14"/>
    </row>
    <row r="59" spans="1:8" ht="15">
      <c r="A59" s="7" t="s">
        <v>6</v>
      </c>
      <c r="B59" s="164" t="s">
        <v>147</v>
      </c>
      <c r="C59" s="12"/>
      <c r="D59" s="148">
        <v>0</v>
      </c>
      <c r="E59" s="2"/>
      <c r="F59" s="144"/>
      <c r="G59" s="145"/>
      <c r="H59" s="14"/>
    </row>
    <row r="60" spans="1:8" ht="15">
      <c r="A60" s="7" t="s">
        <v>7</v>
      </c>
      <c r="B60" s="164" t="s">
        <v>194</v>
      </c>
      <c r="C60" s="12"/>
      <c r="D60" s="148">
        <v>0</v>
      </c>
      <c r="E60" s="2"/>
      <c r="F60" s="144"/>
      <c r="G60" s="145"/>
      <c r="H60" s="14"/>
    </row>
    <row r="61" spans="1:8" ht="15">
      <c r="A61" s="7"/>
      <c r="B61" s="164" t="s">
        <v>195</v>
      </c>
      <c r="C61" s="12"/>
      <c r="D61" s="165"/>
      <c r="E61" s="2"/>
      <c r="F61" s="144"/>
      <c r="G61" s="145"/>
      <c r="H61" s="14"/>
    </row>
    <row r="62" spans="1:8" ht="15">
      <c r="A62" s="7" t="s">
        <v>3</v>
      </c>
      <c r="B62" s="164" t="s">
        <v>148</v>
      </c>
      <c r="C62" s="12"/>
      <c r="D62" s="148">
        <v>0</v>
      </c>
      <c r="E62" s="2"/>
      <c r="F62" s="144"/>
      <c r="G62" s="145"/>
      <c r="H62" s="14"/>
    </row>
    <row r="63" spans="1:8" ht="15">
      <c r="A63" s="7" t="s">
        <v>4</v>
      </c>
      <c r="B63" s="164" t="s">
        <v>149</v>
      </c>
      <c r="C63" s="12"/>
      <c r="D63" s="148">
        <v>0</v>
      </c>
      <c r="E63" s="2"/>
      <c r="F63" s="144"/>
      <c r="G63" s="145"/>
      <c r="H63" s="14"/>
    </row>
    <row r="64" spans="1:8" ht="15">
      <c r="A64" s="7"/>
      <c r="B64" s="18"/>
      <c r="C64" s="12"/>
      <c r="D64" s="14"/>
      <c r="E64" s="2"/>
      <c r="F64" s="144"/>
      <c r="G64" s="145"/>
      <c r="H64" s="14"/>
    </row>
    <row r="65" spans="1:8" ht="15">
      <c r="A65" s="210" t="s">
        <v>196</v>
      </c>
      <c r="B65" s="21"/>
      <c r="C65" s="25"/>
      <c r="D65" s="146">
        <f>SUM(D66)</f>
        <v>0</v>
      </c>
      <c r="E65" s="2"/>
      <c r="F65" s="144"/>
      <c r="G65" s="145"/>
      <c r="H65" s="14"/>
    </row>
    <row r="66" spans="1:8" ht="15">
      <c r="A66" s="6" t="s">
        <v>42</v>
      </c>
      <c r="B66" s="205" t="s">
        <v>197</v>
      </c>
      <c r="C66" s="10"/>
      <c r="D66" s="148">
        <v>0</v>
      </c>
      <c r="E66" s="2"/>
      <c r="F66" s="144"/>
      <c r="G66" s="145"/>
      <c r="H66" s="14"/>
    </row>
    <row r="67" spans="1:8" ht="15">
      <c r="A67" s="6"/>
      <c r="B67" s="19"/>
      <c r="C67" s="10"/>
      <c r="D67" s="14"/>
      <c r="E67" s="2"/>
      <c r="F67" s="144"/>
      <c r="G67" s="145"/>
      <c r="H67" s="14"/>
    </row>
    <row r="68" spans="1:8" ht="15">
      <c r="A68" s="5"/>
      <c r="B68" s="21"/>
      <c r="C68" s="23"/>
      <c r="D68" s="15"/>
      <c r="E68" s="2"/>
      <c r="F68" s="144"/>
      <c r="G68" s="145"/>
      <c r="H68" s="14"/>
    </row>
    <row r="69" spans="1:8" ht="15">
      <c r="A69" s="583" t="s">
        <v>198</v>
      </c>
      <c r="B69" s="584"/>
      <c r="C69" s="585"/>
      <c r="D69" s="166">
        <f>D22+D65</f>
        <v>0</v>
      </c>
      <c r="E69" s="211"/>
      <c r="F69" s="212" t="s">
        <v>199</v>
      </c>
      <c r="G69" s="213"/>
      <c r="H69" s="166">
        <f>H22+H24+H28+H54</f>
        <v>0</v>
      </c>
    </row>
    <row r="70" spans="1:8" ht="15">
      <c r="A70" s="214"/>
      <c r="B70" s="214"/>
      <c r="C70" s="214"/>
      <c r="D70" s="215"/>
      <c r="H70" s="215"/>
    </row>
  </sheetData>
  <sheetProtection password="C66B" sheet="1" objects="1" scenarios="1"/>
  <mergeCells count="10">
    <mergeCell ref="A69:C69"/>
    <mergeCell ref="I20:I29"/>
    <mergeCell ref="F20:H20"/>
    <mergeCell ref="A13:B13"/>
    <mergeCell ref="A14:B14"/>
    <mergeCell ref="A15:B15"/>
    <mergeCell ref="A16:B16"/>
    <mergeCell ref="A17:B17"/>
    <mergeCell ref="A18:B18"/>
    <mergeCell ref="A20:D20"/>
  </mergeCells>
  <dataValidations count="1">
    <dataValidation type="list" allowBlank="1" showInputMessage="1" showErrorMessage="1" sqref="G30:G52 G22 G24 G54">
      <formula1>$Y$1:$Y$4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4" r:id="rId2"/>
  <headerFooter alignWithMargins="0">
    <oddHeader>&amp;L&amp;F
&amp;A&amp;R&amp;D</oddHeader>
    <oddFooter>&amp;LEsra Tuncer
Tom Droeshout&amp;RP. 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73"/>
  <sheetViews>
    <sheetView showGridLines="0" zoomScale="80" zoomScaleNormal="80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89" customWidth="1"/>
    <col min="2" max="2" width="19.7109375" style="189" customWidth="1"/>
    <col min="3" max="3" width="46.7109375" style="189" customWidth="1"/>
    <col min="4" max="4" width="14.7109375" style="189" customWidth="1"/>
    <col min="5" max="5" width="2.57421875" style="189" customWidth="1"/>
    <col min="6" max="6" width="47.7109375" style="189" customWidth="1"/>
    <col min="7" max="7" width="23.7109375" style="189" customWidth="1"/>
    <col min="8" max="8" width="14.7109375" style="189" customWidth="1"/>
    <col min="9" max="9" width="11.7109375" style="189" bestFit="1" customWidth="1"/>
    <col min="10" max="10" width="5.57421875" style="216" bestFit="1" customWidth="1"/>
    <col min="11" max="16384" width="11.421875" style="189" customWidth="1"/>
  </cols>
  <sheetData>
    <row r="1" spans="1:5" ht="15">
      <c r="A1" s="188"/>
      <c r="B1" s="188"/>
      <c r="C1" s="188"/>
      <c r="D1" s="188"/>
      <c r="E1" s="188"/>
    </row>
    <row r="2" spans="1:5" ht="14.25">
      <c r="A2" s="191"/>
      <c r="B2" s="191"/>
      <c r="C2" s="191"/>
      <c r="D2" s="191"/>
      <c r="E2" s="192"/>
    </row>
    <row r="3" spans="1:5" ht="14.25">
      <c r="A3" s="191"/>
      <c r="B3" s="191"/>
      <c r="C3" s="191"/>
      <c r="D3" s="191"/>
      <c r="E3" s="192"/>
    </row>
    <row r="4" spans="1:5" ht="14.25">
      <c r="A4" s="191"/>
      <c r="B4" s="191"/>
      <c r="C4" s="191"/>
      <c r="D4" s="191"/>
      <c r="E4" s="192"/>
    </row>
    <row r="5" spans="1:5" ht="14.25">
      <c r="A5" s="191"/>
      <c r="B5" s="191"/>
      <c r="C5" s="191"/>
      <c r="D5" s="193"/>
      <c r="E5" s="192"/>
    </row>
    <row r="6" spans="1:5" ht="14.25">
      <c r="A6" s="191"/>
      <c r="B6" s="191"/>
      <c r="C6" s="191"/>
      <c r="D6" s="193"/>
      <c r="E6" s="192"/>
    </row>
    <row r="7" spans="1:5" ht="14.25">
      <c r="A7" s="191"/>
      <c r="B7" s="191"/>
      <c r="C7" s="191"/>
      <c r="D7" s="193"/>
      <c r="E7" s="192"/>
    </row>
    <row r="8" spans="1:5" ht="14.25">
      <c r="A8" s="191"/>
      <c r="B8" s="191"/>
      <c r="C8" s="191"/>
      <c r="D8" s="193"/>
      <c r="E8" s="192"/>
    </row>
    <row r="9" spans="1:5" ht="14.25">
      <c r="A9" s="191"/>
      <c r="B9" s="191"/>
      <c r="C9" s="191"/>
      <c r="D9" s="193"/>
      <c r="E9" s="192"/>
    </row>
    <row r="10" spans="1:5" ht="14.25">
      <c r="A10" s="191"/>
      <c r="B10" s="191"/>
      <c r="C10" s="191"/>
      <c r="D10" s="193"/>
      <c r="E10" s="192"/>
    </row>
    <row r="11" spans="1:5" ht="14.25">
      <c r="A11" s="191"/>
      <c r="B11" s="191"/>
      <c r="C11" s="191"/>
      <c r="D11" s="193"/>
      <c r="E11" s="192"/>
    </row>
    <row r="12" spans="1:5" ht="14.25">
      <c r="A12" s="191"/>
      <c r="B12" s="191"/>
      <c r="C12" s="191"/>
      <c r="D12" s="193"/>
      <c r="E12" s="192"/>
    </row>
    <row r="13" spans="1:7" ht="15" customHeight="1">
      <c r="A13" s="592" t="s">
        <v>177</v>
      </c>
      <c r="B13" s="592"/>
      <c r="C13" s="389" t="s">
        <v>312</v>
      </c>
      <c r="D13" s="193"/>
      <c r="E13" s="195"/>
      <c r="F13" s="485" t="s">
        <v>183</v>
      </c>
      <c r="G13" s="196"/>
    </row>
    <row r="14" spans="1:7" ht="15" customHeight="1">
      <c r="A14" s="592" t="s">
        <v>178</v>
      </c>
      <c r="B14" s="592"/>
      <c r="C14" s="389" t="s">
        <v>312</v>
      </c>
      <c r="D14" s="193"/>
      <c r="E14" s="194"/>
      <c r="F14" s="389" t="s">
        <v>312</v>
      </c>
      <c r="G14" s="217"/>
    </row>
    <row r="15" spans="1:7" ht="15" customHeight="1">
      <c r="A15" s="592" t="s">
        <v>179</v>
      </c>
      <c r="B15" s="592"/>
      <c r="C15" s="389" t="s">
        <v>312</v>
      </c>
      <c r="D15" s="193"/>
      <c r="E15" s="194"/>
      <c r="F15" s="194"/>
      <c r="G15" s="194"/>
    </row>
    <row r="16" spans="1:7" ht="15" customHeight="1">
      <c r="A16" s="592" t="s">
        <v>180</v>
      </c>
      <c r="B16" s="592"/>
      <c r="C16" s="389" t="s">
        <v>312</v>
      </c>
      <c r="D16" s="193"/>
      <c r="E16" s="195"/>
      <c r="F16" s="485" t="s">
        <v>184</v>
      </c>
      <c r="G16" s="196"/>
    </row>
    <row r="17" spans="1:7" ht="15" customHeight="1">
      <c r="A17" s="592" t="s">
        <v>181</v>
      </c>
      <c r="B17" s="592"/>
      <c r="C17" s="533" t="s">
        <v>312</v>
      </c>
      <c r="D17" s="193"/>
      <c r="E17" s="192"/>
      <c r="G17" s="217"/>
    </row>
    <row r="18" spans="1:5" ht="15" customHeight="1">
      <c r="A18" s="592" t="s">
        <v>182</v>
      </c>
      <c r="B18" s="592"/>
      <c r="C18" s="389" t="s">
        <v>312</v>
      </c>
      <c r="D18" s="193"/>
      <c r="E18" s="192"/>
    </row>
    <row r="19" spans="1:5" ht="14.25">
      <c r="A19" s="191"/>
      <c r="B19" s="191"/>
      <c r="C19" s="191"/>
      <c r="D19" s="193"/>
      <c r="E19" s="192"/>
    </row>
    <row r="20" spans="1:10" s="198" customFormat="1" ht="29.25" customHeight="1">
      <c r="A20" s="589" t="s">
        <v>185</v>
      </c>
      <c r="B20" s="593"/>
      <c r="C20" s="593"/>
      <c r="D20" s="594"/>
      <c r="E20" s="197"/>
      <c r="F20" s="589" t="s">
        <v>186</v>
      </c>
      <c r="G20" s="590"/>
      <c r="H20" s="591"/>
      <c r="J20" s="218"/>
    </row>
    <row r="21" spans="1:8" ht="14.25">
      <c r="A21" s="199"/>
      <c r="B21" s="200"/>
      <c r="C21" s="200"/>
      <c r="D21" s="202"/>
      <c r="E21" s="203"/>
      <c r="F21" s="199"/>
      <c r="G21" s="201"/>
      <c r="H21" s="202"/>
    </row>
    <row r="22" spans="1:8" ht="15">
      <c r="A22" s="154" t="s">
        <v>187</v>
      </c>
      <c r="B22" s="204"/>
      <c r="C22" s="204"/>
      <c r="D22" s="142">
        <f>D24+D47+D51+D55+D58</f>
        <v>0</v>
      </c>
      <c r="E22" s="203"/>
      <c r="F22" s="154" t="s">
        <v>200</v>
      </c>
      <c r="G22" s="155"/>
      <c r="H22" s="143">
        <f>D70-H24-H29-H40</f>
        <v>0</v>
      </c>
    </row>
    <row r="23" spans="1:8" ht="14.25">
      <c r="A23" s="156"/>
      <c r="B23" s="205"/>
      <c r="C23" s="205"/>
      <c r="D23" s="153"/>
      <c r="E23" s="203"/>
      <c r="F23" s="144"/>
      <c r="G23" s="157"/>
      <c r="H23" s="153"/>
    </row>
    <row r="24" spans="1:8" ht="15">
      <c r="A24" s="206" t="s">
        <v>188</v>
      </c>
      <c r="B24" s="207"/>
      <c r="C24" s="207"/>
      <c r="D24" s="146">
        <f>SUM(D26:D45)</f>
        <v>0</v>
      </c>
      <c r="E24" s="208" t="s">
        <v>250</v>
      </c>
      <c r="F24" s="154" t="s">
        <v>201</v>
      </c>
      <c r="G24" s="155"/>
      <c r="H24" s="143">
        <f>SUMIF(Financements!$A:$A,$E24,Financements!$G:$G)</f>
        <v>0</v>
      </c>
    </row>
    <row r="25" spans="1:8" ht="15">
      <c r="A25" s="206"/>
      <c r="B25" s="207"/>
      <c r="C25" s="207"/>
      <c r="D25" s="146"/>
      <c r="E25" s="208"/>
      <c r="F25" s="149" t="s">
        <v>202</v>
      </c>
      <c r="G25" s="155"/>
      <c r="H25" s="143"/>
    </row>
    <row r="26" spans="1:8" ht="15">
      <c r="A26" s="209" t="s">
        <v>8</v>
      </c>
      <c r="B26" s="219" t="str">
        <f>VLOOKUP(A26,Personnel!A:I,9,0)</f>
        <v> . /  / 0% / 0% proj / mnd / </v>
      </c>
      <c r="C26" s="219"/>
      <c r="D26" s="153">
        <f>SUMIF(A!$A:$A,$A26,A!$N:$N)</f>
        <v>0</v>
      </c>
      <c r="E26" s="208"/>
      <c r="F26" s="149"/>
      <c r="G26" s="150"/>
      <c r="H26" s="143"/>
    </row>
    <row r="27" spans="1:8" ht="15">
      <c r="A27" s="209" t="s">
        <v>9</v>
      </c>
      <c r="B27" s="219" t="str">
        <f>VLOOKUP(A27,Personnel!A:I,9,0)</f>
        <v> . /  / 0% / 0% proj / mnd / </v>
      </c>
      <c r="C27" s="219"/>
      <c r="D27" s="153">
        <f>SUMIF(A!$A:$A,$A27,A!$N:$N)</f>
        <v>0</v>
      </c>
      <c r="E27" s="208"/>
      <c r="F27" s="151"/>
      <c r="G27" s="150"/>
      <c r="H27" s="143"/>
    </row>
    <row r="28" spans="1:8" ht="15">
      <c r="A28" s="209" t="s">
        <v>10</v>
      </c>
      <c r="B28" s="219" t="str">
        <f>VLOOKUP(A28,Personnel!A:I,9,0)</f>
        <v> . /  / 0% / 0% proj / mnd / </v>
      </c>
      <c r="C28" s="219"/>
      <c r="D28" s="153">
        <f>SUMIF(A!$A:$A,$A28,A!$N:$N)</f>
        <v>0</v>
      </c>
      <c r="E28" s="208"/>
      <c r="F28" s="151"/>
      <c r="G28" s="150"/>
      <c r="H28" s="143"/>
    </row>
    <row r="29" spans="1:8" ht="15">
      <c r="A29" s="209" t="s">
        <v>11</v>
      </c>
      <c r="B29" s="219" t="str">
        <f>VLOOKUP(A29,Personnel!A:I,9,0)</f>
        <v> . /  / 0% / 0% proj / mnd / </v>
      </c>
      <c r="C29" s="219"/>
      <c r="D29" s="153">
        <f>SUMIF(A!$A:$A,$A29,A!$N:$N)</f>
        <v>0</v>
      </c>
      <c r="E29" s="208"/>
      <c r="F29" s="154" t="s">
        <v>203</v>
      </c>
      <c r="G29" s="155"/>
      <c r="H29" s="143">
        <f>SUM(H31:H35)</f>
        <v>0</v>
      </c>
    </row>
    <row r="30" spans="1:8" ht="14.25">
      <c r="A30" s="209" t="s">
        <v>12</v>
      </c>
      <c r="B30" s="219" t="str">
        <f>VLOOKUP(A30,Personnel!A:I,9,0)</f>
        <v> . /  / 0% / 0% proj / mnd / </v>
      </c>
      <c r="C30" s="219"/>
      <c r="D30" s="153">
        <f>SUMIF(A!$A:$A,$A30,A!$N:$N)</f>
        <v>0</v>
      </c>
      <c r="E30" s="208"/>
      <c r="F30" s="156"/>
      <c r="G30" s="157"/>
      <c r="H30" s="153"/>
    </row>
    <row r="31" spans="1:8" ht="14.25">
      <c r="A31" s="209" t="s">
        <v>13</v>
      </c>
      <c r="B31" s="219" t="str">
        <f>VLOOKUP(A31,Personnel!A:I,9,0)</f>
        <v> . /  / 0% / 0% proj / mnd / </v>
      </c>
      <c r="C31" s="219"/>
      <c r="D31" s="153">
        <f>SUMIF(A!$A:$A,$A31,A!$N:$N)</f>
        <v>0</v>
      </c>
      <c r="E31" s="529" t="s">
        <v>204</v>
      </c>
      <c r="F31" s="156" t="s">
        <v>204</v>
      </c>
      <c r="G31" s="157"/>
      <c r="H31" s="153">
        <f>SUMIF(Financements!$A:$A,$E31,Financements!$G:$G)</f>
        <v>0</v>
      </c>
    </row>
    <row r="32" spans="1:9" ht="14.25">
      <c r="A32" s="209" t="s">
        <v>14</v>
      </c>
      <c r="B32" s="219" t="str">
        <f>VLOOKUP(A32,Personnel!A:I,9,0)</f>
        <v> . /  / 0% / 0% proj / mnd / </v>
      </c>
      <c r="C32" s="219"/>
      <c r="D32" s="153">
        <f>SUMIF(A!$A:$A,$A32,A!$N:$N)</f>
        <v>0</v>
      </c>
      <c r="E32" s="529" t="s">
        <v>205</v>
      </c>
      <c r="F32" s="156" t="s">
        <v>205</v>
      </c>
      <c r="G32" s="157"/>
      <c r="H32" s="153">
        <f>SUMIF(Financements!$A:$A,$E32,Financements!$G:$G)</f>
        <v>0</v>
      </c>
      <c r="I32" s="220"/>
    </row>
    <row r="33" spans="1:9" ht="14.25">
      <c r="A33" s="209" t="s">
        <v>15</v>
      </c>
      <c r="B33" s="219" t="str">
        <f>VLOOKUP(A33,Personnel!A:I,9,0)</f>
        <v> . /  / 0% / 0% proj / mnd / </v>
      </c>
      <c r="C33" s="219"/>
      <c r="D33" s="153">
        <f>SUMIF(A!$A:$A,$A33,A!$N:$N)</f>
        <v>0</v>
      </c>
      <c r="E33" s="530" t="s">
        <v>206</v>
      </c>
      <c r="F33" s="151" t="s">
        <v>206</v>
      </c>
      <c r="G33" s="152"/>
      <c r="H33" s="153">
        <f>SUMIF(Financements!$A:$A,$E33,Financements!$G:$G)</f>
        <v>0</v>
      </c>
      <c r="I33" s="220"/>
    </row>
    <row r="34" spans="1:9" ht="14.25">
      <c r="A34" s="209" t="s">
        <v>16</v>
      </c>
      <c r="B34" s="219" t="str">
        <f>VLOOKUP(A34,Personnel!A:I,9,0)</f>
        <v> . /  / 0% / 0% proj / mnd / </v>
      </c>
      <c r="C34" s="219"/>
      <c r="D34" s="153">
        <f>SUMIF(A!$A:$A,$A34,A!$N:$N)</f>
        <v>0</v>
      </c>
      <c r="E34" s="530" t="s">
        <v>207</v>
      </c>
      <c r="F34" s="151" t="s">
        <v>207</v>
      </c>
      <c r="G34" s="152"/>
      <c r="H34" s="153">
        <f>SUMIF(Financements!$A:$A,$E34,Financements!$G:$G)</f>
        <v>0</v>
      </c>
      <c r="I34" s="220"/>
    </row>
    <row r="35" spans="1:9" ht="14.25">
      <c r="A35" s="209" t="s">
        <v>17</v>
      </c>
      <c r="B35" s="219" t="str">
        <f>VLOOKUP(A35,Personnel!A:I,9,0)</f>
        <v> . /  / 0% / 0% proj / mnd / </v>
      </c>
      <c r="C35" s="219"/>
      <c r="D35" s="153">
        <f>SUMIF(A!$A:$A,$A35,A!$N:$N)</f>
        <v>0</v>
      </c>
      <c r="E35" s="529" t="s">
        <v>87</v>
      </c>
      <c r="F35" s="156" t="s">
        <v>87</v>
      </c>
      <c r="G35" s="157"/>
      <c r="H35" s="153">
        <f>SUMIF(Financements!$A:$A,$E35,Financements!$G:$G)</f>
        <v>0</v>
      </c>
      <c r="I35" s="220"/>
    </row>
    <row r="36" spans="1:8" ht="14.25">
      <c r="A36" s="209" t="s">
        <v>27</v>
      </c>
      <c r="B36" s="219" t="str">
        <f>VLOOKUP(A36,Personnel!A:I,9,0)</f>
        <v> . /  / 0% / 0% proj / mnd / </v>
      </c>
      <c r="C36" s="219"/>
      <c r="D36" s="153">
        <f>SUMIF(A!$A:$A,$A36,A!$N:$N)</f>
        <v>0</v>
      </c>
      <c r="E36" s="208"/>
      <c r="F36" s="156" t="s">
        <v>209</v>
      </c>
      <c r="G36" s="157"/>
      <c r="H36" s="153"/>
    </row>
    <row r="37" spans="1:9" ht="14.25">
      <c r="A37" s="209" t="s">
        <v>28</v>
      </c>
      <c r="B37" s="219" t="str">
        <f>VLOOKUP(A37,Personnel!A:I,9,0)</f>
        <v> . /  / 0% / 0% proj / mnd / </v>
      </c>
      <c r="C37" s="219"/>
      <c r="D37" s="153">
        <f>SUMIF(A!$A:$A,$A37,A!$N:$N)</f>
        <v>0</v>
      </c>
      <c r="E37" s="208"/>
      <c r="F37" s="151"/>
      <c r="G37" s="157"/>
      <c r="H37" s="153"/>
      <c r="I37" s="220"/>
    </row>
    <row r="38" spans="1:8" ht="14.25">
      <c r="A38" s="209" t="s">
        <v>29</v>
      </c>
      <c r="B38" s="219" t="str">
        <f>VLOOKUP(A38,Personnel!A:I,9,0)</f>
        <v> . /  / 0% / 0% proj / mnd / </v>
      </c>
      <c r="C38" s="219"/>
      <c r="D38" s="153">
        <f>SUMIF(A!$A:$A,$A38,A!$N:$N)</f>
        <v>0</v>
      </c>
      <c r="E38" s="208"/>
      <c r="F38" s="151"/>
      <c r="G38" s="157"/>
      <c r="H38" s="153"/>
    </row>
    <row r="39" spans="1:8" ht="15">
      <c r="A39" s="209" t="s">
        <v>30</v>
      </c>
      <c r="B39" s="219" t="str">
        <f>VLOOKUP(A39,Personnel!A:I,9,0)</f>
        <v> . /  / 0% / 0% proj / mnd / </v>
      </c>
      <c r="C39" s="219"/>
      <c r="D39" s="153">
        <f>SUMIF(A!$A:$A,$A39,A!$N:$N)</f>
        <v>0</v>
      </c>
      <c r="E39" s="208"/>
      <c r="F39" s="151"/>
      <c r="G39" s="155"/>
      <c r="H39" s="153"/>
    </row>
    <row r="40" spans="1:8" ht="15">
      <c r="A40" s="209" t="s">
        <v>31</v>
      </c>
      <c r="B40" s="219" t="str">
        <f>VLOOKUP(A40,Personnel!A:I,9,0)</f>
        <v> . /  / 0% / 0% proj / mnd / </v>
      </c>
      <c r="C40" s="219"/>
      <c r="D40" s="153">
        <f>SUMIF(A!$A:$A,$A40,A!$N:$N)</f>
        <v>0</v>
      </c>
      <c r="E40" s="208" t="s">
        <v>208</v>
      </c>
      <c r="F40" s="154" t="s">
        <v>208</v>
      </c>
      <c r="G40" s="157"/>
      <c r="H40" s="143">
        <f>SUMIF(Financements!$A:$A,$E40,Financements!$G:$G)</f>
        <v>0</v>
      </c>
    </row>
    <row r="41" spans="1:8" ht="14.25">
      <c r="A41" s="209" t="s">
        <v>32</v>
      </c>
      <c r="B41" s="219" t="str">
        <f>VLOOKUP(A41,Personnel!A:I,9,0)</f>
        <v> . /  / 0% / 0% proj / mnd / </v>
      </c>
      <c r="C41" s="219"/>
      <c r="D41" s="153">
        <f>SUMIF(A!$A:$A,$A41,A!$N:$N)</f>
        <v>0</v>
      </c>
      <c r="E41" s="208"/>
      <c r="F41" s="151"/>
      <c r="G41" s="157"/>
      <c r="H41" s="153"/>
    </row>
    <row r="42" spans="1:8" ht="14.25">
      <c r="A42" s="209" t="s">
        <v>33</v>
      </c>
      <c r="B42" s="219" t="str">
        <f>VLOOKUP(A42,Personnel!A:I,9,0)</f>
        <v> . /  / 0% / 0% proj / mnd / </v>
      </c>
      <c r="C42" s="219"/>
      <c r="D42" s="153">
        <f>SUMIF(A!$A:$A,$A42,A!$N:$N)</f>
        <v>0</v>
      </c>
      <c r="E42" s="208"/>
      <c r="F42" s="156"/>
      <c r="G42" s="157"/>
      <c r="H42" s="153"/>
    </row>
    <row r="43" spans="1:8" ht="14.25">
      <c r="A43" s="209" t="s">
        <v>34</v>
      </c>
      <c r="B43" s="219" t="str">
        <f>VLOOKUP(A43,Personnel!A:I,9,0)</f>
        <v> . /  / 0% / 0% proj / mnd / </v>
      </c>
      <c r="C43" s="219"/>
      <c r="D43" s="153">
        <f>SUMIF(A!$A:$A,$A43,A!$N:$N)</f>
        <v>0</v>
      </c>
      <c r="E43" s="208"/>
      <c r="F43" s="156"/>
      <c r="G43" s="157"/>
      <c r="H43" s="153"/>
    </row>
    <row r="44" spans="1:8" ht="14.25">
      <c r="A44" s="209" t="s">
        <v>35</v>
      </c>
      <c r="B44" s="219" t="str">
        <f>VLOOKUP(A44,Personnel!A:I,9,0)</f>
        <v> . /  / 0% / 0% proj / mnd / </v>
      </c>
      <c r="C44" s="219"/>
      <c r="D44" s="153">
        <f>SUMIF(A!$A:$A,$A44,A!$N:$N)</f>
        <v>0</v>
      </c>
      <c r="E44" s="208"/>
      <c r="F44" s="156"/>
      <c r="G44" s="157"/>
      <c r="H44" s="153"/>
    </row>
    <row r="45" spans="1:8" ht="14.25">
      <c r="A45" s="209" t="s">
        <v>36</v>
      </c>
      <c r="B45" s="219" t="str">
        <f>VLOOKUP(A45,Personnel!A:I,9,0)</f>
        <v> . /  / 0% / 0% proj / mnd / </v>
      </c>
      <c r="C45" s="219"/>
      <c r="D45" s="153">
        <f>SUMIF(A!$A:$A,$A45,A!$N:$N)</f>
        <v>0</v>
      </c>
      <c r="E45" s="208"/>
      <c r="F45" s="156"/>
      <c r="G45" s="157"/>
      <c r="H45" s="153"/>
    </row>
    <row r="46" spans="1:8" ht="14.25">
      <c r="A46" s="209"/>
      <c r="B46" s="164"/>
      <c r="C46" s="164"/>
      <c r="D46" s="153"/>
      <c r="E46" s="208"/>
      <c r="F46" s="156"/>
      <c r="G46" s="157"/>
      <c r="H46" s="153"/>
    </row>
    <row r="47" spans="1:8" ht="15">
      <c r="A47" s="206" t="s">
        <v>59</v>
      </c>
      <c r="B47" s="207"/>
      <c r="C47" s="207"/>
      <c r="D47" s="146">
        <f>SUM(D48:D49)</f>
        <v>0</v>
      </c>
      <c r="E47" s="208"/>
      <c r="F47" s="156"/>
      <c r="G47" s="157"/>
      <c r="H47" s="153"/>
    </row>
    <row r="48" spans="1:8" ht="14.25">
      <c r="A48" s="209" t="s">
        <v>20</v>
      </c>
      <c r="B48" s="164" t="s">
        <v>189</v>
      </c>
      <c r="C48" s="164"/>
      <c r="D48" s="153">
        <f>SUMIF(B!$B:$B,$B$48,B!$J:$J)</f>
        <v>0</v>
      </c>
      <c r="E48" s="208"/>
      <c r="F48" s="156"/>
      <c r="G48" s="157"/>
      <c r="H48" s="153"/>
    </row>
    <row r="49" spans="1:8" ht="14.25">
      <c r="A49" s="209" t="s">
        <v>21</v>
      </c>
      <c r="B49" s="164" t="s">
        <v>19</v>
      </c>
      <c r="C49" s="164"/>
      <c r="D49" s="153">
        <f>SUMIF(B!$B:$B,$B$49,B!$J:$J)</f>
        <v>0</v>
      </c>
      <c r="E49" s="208"/>
      <c r="F49" s="156"/>
      <c r="G49" s="157"/>
      <c r="H49" s="153"/>
    </row>
    <row r="50" spans="1:8" ht="15">
      <c r="A50" s="209"/>
      <c r="B50" s="164"/>
      <c r="C50" s="164"/>
      <c r="D50" s="153"/>
      <c r="E50" s="208"/>
      <c r="F50" s="154"/>
      <c r="G50" s="157"/>
      <c r="H50" s="143"/>
    </row>
    <row r="51" spans="1:8" ht="15">
      <c r="A51" s="206" t="s">
        <v>60</v>
      </c>
      <c r="B51" s="207"/>
      <c r="C51" s="207"/>
      <c r="D51" s="146">
        <f>SUM(D52:D53)</f>
        <v>0</v>
      </c>
      <c r="E51" s="208"/>
      <c r="F51" s="156"/>
      <c r="G51" s="155"/>
      <c r="H51" s="153"/>
    </row>
    <row r="52" spans="1:8" ht="14.25">
      <c r="A52" s="209" t="s">
        <v>22</v>
      </c>
      <c r="B52" s="164" t="s">
        <v>190</v>
      </c>
      <c r="C52" s="164"/>
      <c r="D52" s="153">
        <f>SUMIF(C!$B:$B,$B52,C!$I:$I)</f>
        <v>0</v>
      </c>
      <c r="E52" s="208"/>
      <c r="F52" s="156"/>
      <c r="G52" s="157"/>
      <c r="H52" s="153"/>
    </row>
    <row r="53" spans="1:8" ht="15">
      <c r="A53" s="209" t="s">
        <v>23</v>
      </c>
      <c r="B53" s="164" t="s">
        <v>191</v>
      </c>
      <c r="C53" s="164"/>
      <c r="D53" s="153">
        <f>SUMIF(C!$B:$B,$B53,C!$I:$I)</f>
        <v>0</v>
      </c>
      <c r="E53" s="208"/>
      <c r="F53" s="154"/>
      <c r="G53" s="157"/>
      <c r="H53" s="143"/>
    </row>
    <row r="54" spans="1:8" ht="15">
      <c r="A54" s="206"/>
      <c r="B54" s="207"/>
      <c r="C54" s="207"/>
      <c r="D54" s="146"/>
      <c r="E54" s="208"/>
      <c r="F54" s="154"/>
      <c r="G54" s="157"/>
      <c r="H54" s="153"/>
    </row>
    <row r="55" spans="1:8" ht="15">
      <c r="A55" s="206" t="s">
        <v>70</v>
      </c>
      <c r="B55" s="207"/>
      <c r="C55" s="207"/>
      <c r="D55" s="146">
        <f>SUM(D56)</f>
        <v>0</v>
      </c>
      <c r="E55" s="203"/>
      <c r="F55" s="156"/>
      <c r="G55" s="157"/>
      <c r="H55" s="153"/>
    </row>
    <row r="56" spans="1:8" ht="14.25">
      <c r="A56" s="209" t="s">
        <v>43</v>
      </c>
      <c r="B56" s="164" t="s">
        <v>192</v>
      </c>
      <c r="C56" s="164"/>
      <c r="D56" s="153">
        <f>D!$G$4</f>
        <v>0</v>
      </c>
      <c r="E56" s="203"/>
      <c r="F56" s="156"/>
      <c r="G56" s="157"/>
      <c r="H56" s="153"/>
    </row>
    <row r="57" spans="1:8" ht="14.25">
      <c r="A57" s="209"/>
      <c r="B57" s="164"/>
      <c r="C57" s="164"/>
      <c r="D57" s="153"/>
      <c r="E57" s="203"/>
      <c r="F57" s="156"/>
      <c r="G57" s="157"/>
      <c r="H57" s="153"/>
    </row>
    <row r="58" spans="1:8" ht="15">
      <c r="A58" s="206" t="s">
        <v>193</v>
      </c>
      <c r="B58" s="164"/>
      <c r="C58" s="164"/>
      <c r="D58" s="146">
        <f>SUM(D59:D64)</f>
        <v>0</v>
      </c>
      <c r="E58" s="203"/>
      <c r="F58" s="156"/>
      <c r="G58" s="157"/>
      <c r="H58" s="153"/>
    </row>
    <row r="59" spans="1:8" ht="14.25">
      <c r="A59" s="209" t="s">
        <v>5</v>
      </c>
      <c r="B59" s="164" t="s">
        <v>146</v>
      </c>
      <c r="C59" s="164"/>
      <c r="D59" s="153">
        <f>SUMIF(E!$A:$A,$A59,E!$I:$I)</f>
        <v>0</v>
      </c>
      <c r="E59" s="203"/>
      <c r="F59" s="156"/>
      <c r="G59" s="157"/>
      <c r="H59" s="153"/>
    </row>
    <row r="60" spans="1:8" ht="14.25">
      <c r="A60" s="209" t="s">
        <v>6</v>
      </c>
      <c r="B60" s="164" t="s">
        <v>147</v>
      </c>
      <c r="C60" s="164"/>
      <c r="D60" s="153">
        <f>SUMIF(E!$A:$A,$A60,E!$I:$I)</f>
        <v>0</v>
      </c>
      <c r="E60" s="203"/>
      <c r="F60" s="156"/>
      <c r="G60" s="157"/>
      <c r="H60" s="153"/>
    </row>
    <row r="61" spans="1:8" ht="14.25">
      <c r="A61" s="209" t="s">
        <v>7</v>
      </c>
      <c r="B61" s="164" t="s">
        <v>194</v>
      </c>
      <c r="C61" s="164"/>
      <c r="D61" s="153">
        <f>SUMIF(E!$A:$A,$A61,E!$I:$I)</f>
        <v>0</v>
      </c>
      <c r="E61" s="203"/>
      <c r="F61" s="156"/>
      <c r="G61" s="157"/>
      <c r="H61" s="153"/>
    </row>
    <row r="62" spans="1:8" ht="14.25">
      <c r="A62" s="209"/>
      <c r="B62" s="164" t="s">
        <v>195</v>
      </c>
      <c r="C62" s="164"/>
      <c r="D62" s="153"/>
      <c r="E62" s="203"/>
      <c r="F62" s="156"/>
      <c r="G62" s="157"/>
      <c r="H62" s="153"/>
    </row>
    <row r="63" spans="1:8" ht="14.25">
      <c r="A63" s="209" t="s">
        <v>3</v>
      </c>
      <c r="B63" s="164" t="s">
        <v>148</v>
      </c>
      <c r="C63" s="164"/>
      <c r="D63" s="153">
        <f>SUMIF(E!$A:$A,$A63,E!$I:$I)</f>
        <v>0</v>
      </c>
      <c r="E63" s="203"/>
      <c r="F63" s="156"/>
      <c r="G63" s="157"/>
      <c r="H63" s="153"/>
    </row>
    <row r="64" spans="1:8" ht="14.25">
      <c r="A64" s="209" t="s">
        <v>4</v>
      </c>
      <c r="B64" s="164" t="s">
        <v>149</v>
      </c>
      <c r="C64" s="164"/>
      <c r="D64" s="153">
        <f>SUMIF(E!$A:$A,$A64,E!$I:$I)</f>
        <v>0</v>
      </c>
      <c r="E64" s="203"/>
      <c r="F64" s="156"/>
      <c r="G64" s="157"/>
      <c r="H64" s="153"/>
    </row>
    <row r="65" spans="1:8" ht="14.25">
      <c r="A65" s="209"/>
      <c r="B65" s="164"/>
      <c r="C65" s="164"/>
      <c r="D65" s="153"/>
      <c r="E65" s="203"/>
      <c r="F65" s="156"/>
      <c r="G65" s="157"/>
      <c r="H65" s="153"/>
    </row>
    <row r="66" spans="1:8" ht="15">
      <c r="A66" s="210" t="s">
        <v>196</v>
      </c>
      <c r="B66" s="204"/>
      <c r="C66" s="204"/>
      <c r="D66" s="146">
        <f>SUM(D67)</f>
        <v>0</v>
      </c>
      <c r="E66" s="203"/>
      <c r="F66" s="156"/>
      <c r="G66" s="157"/>
      <c r="H66" s="153"/>
    </row>
    <row r="67" spans="1:8" ht="14.25">
      <c r="A67" s="156" t="s">
        <v>42</v>
      </c>
      <c r="B67" s="205" t="s">
        <v>197</v>
      </c>
      <c r="C67" s="205"/>
      <c r="D67" s="153">
        <f>F!$C$9</f>
        <v>0</v>
      </c>
      <c r="E67" s="203"/>
      <c r="F67" s="156"/>
      <c r="G67" s="157"/>
      <c r="H67" s="153"/>
    </row>
    <row r="68" spans="1:8" ht="14.25">
      <c r="A68" s="156"/>
      <c r="B68" s="205"/>
      <c r="C68" s="205"/>
      <c r="D68" s="153"/>
      <c r="E68" s="203"/>
      <c r="F68" s="156"/>
      <c r="G68" s="157"/>
      <c r="H68" s="153"/>
    </row>
    <row r="69" spans="1:8" ht="15">
      <c r="A69" s="154"/>
      <c r="B69" s="204"/>
      <c r="C69" s="204"/>
      <c r="D69" s="143"/>
      <c r="E69" s="203"/>
      <c r="F69" s="156"/>
      <c r="G69" s="157"/>
      <c r="H69" s="153"/>
    </row>
    <row r="70" spans="1:8" ht="15">
      <c r="A70" s="583" t="s">
        <v>198</v>
      </c>
      <c r="B70" s="584"/>
      <c r="C70" s="585"/>
      <c r="D70" s="166">
        <f>D22+D66</f>
        <v>0</v>
      </c>
      <c r="E70" s="211"/>
      <c r="F70" s="212" t="s">
        <v>199</v>
      </c>
      <c r="G70" s="213"/>
      <c r="H70" s="166">
        <f>H22+H24+H29+H40</f>
        <v>0</v>
      </c>
    </row>
    <row r="71" spans="1:8" ht="14.25">
      <c r="A71" s="214"/>
      <c r="B71" s="214"/>
      <c r="C71" s="214"/>
      <c r="D71" s="215"/>
      <c r="H71" s="215"/>
    </row>
    <row r="73" spans="2:3" ht="14.25">
      <c r="B73" s="221"/>
      <c r="C73" s="221"/>
    </row>
  </sheetData>
  <sheetProtection password="C66B" sheet="1" objects="1" scenarios="1"/>
  <mergeCells count="9">
    <mergeCell ref="A70:C70"/>
    <mergeCell ref="A13:B13"/>
    <mergeCell ref="A20:D20"/>
    <mergeCell ref="F20:H20"/>
    <mergeCell ref="A14:B14"/>
    <mergeCell ref="A15:B15"/>
    <mergeCell ref="A16:B16"/>
    <mergeCell ref="A17:B17"/>
    <mergeCell ref="A18:B18"/>
  </mergeCells>
  <conditionalFormatting sqref="G17 G14">
    <cfRule type="cellIs" priority="2" dxfId="7" operator="equal" stopIfTrue="1">
      <formula>"invullen"</formula>
    </cfRule>
  </conditionalFormatting>
  <conditionalFormatting sqref="C13:C18 F14">
    <cfRule type="cellIs" priority="4" dxfId="7" operator="equal" stopIfTrue="1">
      <formula>"à remplir"</formula>
    </cfRule>
  </conditionalFormatting>
  <conditionalFormatting sqref="C13">
    <cfRule type="cellIs" priority="5" dxfId="7" operator="equal" stopIfTrue="1">
      <formula>"à remplir"</formula>
    </cfRule>
  </conditionalFormatting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5" r:id="rId2"/>
  <headerFooter alignWithMargins="0">
    <oddHeader>&amp;L&amp;F
&amp;A&amp;R&amp;D</oddHeader>
    <oddFooter>&amp;LEsra Tuncer
Tom Droeshout&amp;RP. 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.28125" style="223" bestFit="1" customWidth="1"/>
    <col min="2" max="4" width="25.7109375" style="223" customWidth="1"/>
    <col min="5" max="6" width="10.8515625" style="224" customWidth="1"/>
    <col min="7" max="7" width="10.8515625" style="225" customWidth="1"/>
    <col min="8" max="8" width="18.00390625" style="225" customWidth="1"/>
    <col min="9" max="9" width="76.28125" style="223" customWidth="1"/>
    <col min="10" max="16384" width="9.140625" style="223" customWidth="1"/>
  </cols>
  <sheetData>
    <row r="1" ht="12.75">
      <c r="A1" s="222" t="s">
        <v>217</v>
      </c>
    </row>
    <row r="4" spans="1:9" s="227" customFormat="1" ht="55.5" customHeight="1">
      <c r="A4" s="28" t="s">
        <v>41</v>
      </c>
      <c r="B4" s="28" t="s">
        <v>172</v>
      </c>
      <c r="C4" s="28" t="s">
        <v>173</v>
      </c>
      <c r="D4" s="28" t="s">
        <v>174</v>
      </c>
      <c r="E4" s="483" t="s">
        <v>170</v>
      </c>
      <c r="F4" s="483" t="s">
        <v>171</v>
      </c>
      <c r="G4" s="28" t="s">
        <v>175</v>
      </c>
      <c r="H4" s="28" t="s">
        <v>176</v>
      </c>
      <c r="I4" s="226" t="s">
        <v>45</v>
      </c>
    </row>
    <row r="5" spans="1:9" ht="30" customHeight="1">
      <c r="A5" s="228" t="s">
        <v>8</v>
      </c>
      <c r="B5" s="383"/>
      <c r="C5" s="383"/>
      <c r="D5" s="383"/>
      <c r="E5" s="167"/>
      <c r="F5" s="167"/>
      <c r="G5" s="168"/>
      <c r="H5" s="383"/>
      <c r="I5" s="229" t="str">
        <f>CONCATENATE(B5," ",LEFT(C5,1),". / ",D5," / ",E5*100,"% / ",F5*100,"% proj / ",G5,"mnd / ",H5)</f>
        <v> . /  / 0% / 0% proj / mnd / </v>
      </c>
    </row>
    <row r="6" spans="1:9" ht="30" customHeight="1">
      <c r="A6" s="230" t="s">
        <v>9</v>
      </c>
      <c r="B6" s="384"/>
      <c r="C6" s="384"/>
      <c r="D6" s="384"/>
      <c r="E6" s="169"/>
      <c r="F6" s="169"/>
      <c r="G6" s="170"/>
      <c r="H6" s="384"/>
      <c r="I6" s="229" t="str">
        <f aca="true" t="shared" si="0" ref="I6:I24">CONCATENATE(B6," ",LEFT(C6,1),". / ",D6," / ",E6*100,"% / ",F6*100,"% proj / ",G6,"mnd / ",H6)</f>
        <v> . /  / 0% / 0% proj / mnd / </v>
      </c>
    </row>
    <row r="7" spans="1:9" ht="30" customHeight="1">
      <c r="A7" s="230" t="s">
        <v>10</v>
      </c>
      <c r="B7" s="384"/>
      <c r="C7" s="384"/>
      <c r="D7" s="384"/>
      <c r="E7" s="169"/>
      <c r="F7" s="169"/>
      <c r="G7" s="170"/>
      <c r="H7" s="384"/>
      <c r="I7" s="229" t="str">
        <f t="shared" si="0"/>
        <v> . /  / 0% / 0% proj / mnd / </v>
      </c>
    </row>
    <row r="8" spans="1:9" ht="30" customHeight="1">
      <c r="A8" s="230" t="s">
        <v>11</v>
      </c>
      <c r="B8" s="384"/>
      <c r="C8" s="384"/>
      <c r="D8" s="384"/>
      <c r="E8" s="169"/>
      <c r="F8" s="169"/>
      <c r="G8" s="170"/>
      <c r="H8" s="384"/>
      <c r="I8" s="229" t="str">
        <f t="shared" si="0"/>
        <v> . /  / 0% / 0% proj / mnd / </v>
      </c>
    </row>
    <row r="9" spans="1:9" ht="30" customHeight="1">
      <c r="A9" s="230" t="s">
        <v>12</v>
      </c>
      <c r="B9" s="384"/>
      <c r="C9" s="384"/>
      <c r="D9" s="384"/>
      <c r="E9" s="169"/>
      <c r="F9" s="169"/>
      <c r="G9" s="170"/>
      <c r="H9" s="384"/>
      <c r="I9" s="229" t="str">
        <f t="shared" si="0"/>
        <v> . /  / 0% / 0% proj / mnd / </v>
      </c>
    </row>
    <row r="10" spans="1:9" ht="30" customHeight="1">
      <c r="A10" s="230" t="s">
        <v>13</v>
      </c>
      <c r="B10" s="384"/>
      <c r="C10" s="384"/>
      <c r="D10" s="384"/>
      <c r="E10" s="169"/>
      <c r="F10" s="169"/>
      <c r="G10" s="170"/>
      <c r="H10" s="384"/>
      <c r="I10" s="229" t="str">
        <f t="shared" si="0"/>
        <v> . /  / 0% / 0% proj / mnd / </v>
      </c>
    </row>
    <row r="11" spans="1:9" ht="30" customHeight="1">
      <c r="A11" s="230" t="s">
        <v>14</v>
      </c>
      <c r="B11" s="384"/>
      <c r="C11" s="384"/>
      <c r="D11" s="384"/>
      <c r="E11" s="169"/>
      <c r="F11" s="169"/>
      <c r="G11" s="170"/>
      <c r="H11" s="384"/>
      <c r="I11" s="229" t="str">
        <f t="shared" si="0"/>
        <v> . /  / 0% / 0% proj / mnd / </v>
      </c>
    </row>
    <row r="12" spans="1:9" ht="30" customHeight="1">
      <c r="A12" s="230" t="s">
        <v>15</v>
      </c>
      <c r="B12" s="384"/>
      <c r="C12" s="384"/>
      <c r="D12" s="384"/>
      <c r="E12" s="169"/>
      <c r="F12" s="169"/>
      <c r="G12" s="170"/>
      <c r="H12" s="384"/>
      <c r="I12" s="229" t="str">
        <f t="shared" si="0"/>
        <v> . /  / 0% / 0% proj / mnd / </v>
      </c>
    </row>
    <row r="13" spans="1:9" ht="30" customHeight="1">
      <c r="A13" s="230" t="s">
        <v>16</v>
      </c>
      <c r="B13" s="384"/>
      <c r="C13" s="384"/>
      <c r="D13" s="384"/>
      <c r="E13" s="169"/>
      <c r="F13" s="169"/>
      <c r="G13" s="170"/>
      <c r="H13" s="384"/>
      <c r="I13" s="229" t="str">
        <f t="shared" si="0"/>
        <v> . /  / 0% / 0% proj / mnd / </v>
      </c>
    </row>
    <row r="14" spans="1:9" ht="30" customHeight="1">
      <c r="A14" s="230" t="s">
        <v>17</v>
      </c>
      <c r="B14" s="384"/>
      <c r="C14" s="384"/>
      <c r="D14" s="384"/>
      <c r="E14" s="169"/>
      <c r="F14" s="169"/>
      <c r="G14" s="170"/>
      <c r="H14" s="384"/>
      <c r="I14" s="229" t="str">
        <f t="shared" si="0"/>
        <v> . /  / 0% / 0% proj / mnd / </v>
      </c>
    </row>
    <row r="15" spans="1:9" ht="30" customHeight="1">
      <c r="A15" s="230" t="s">
        <v>27</v>
      </c>
      <c r="B15" s="384"/>
      <c r="C15" s="384"/>
      <c r="D15" s="384"/>
      <c r="E15" s="169"/>
      <c r="F15" s="169"/>
      <c r="G15" s="170"/>
      <c r="H15" s="384"/>
      <c r="I15" s="229" t="str">
        <f t="shared" si="0"/>
        <v> . /  / 0% / 0% proj / mnd / </v>
      </c>
    </row>
    <row r="16" spans="1:9" ht="30" customHeight="1">
      <c r="A16" s="230" t="s">
        <v>28</v>
      </c>
      <c r="B16" s="384"/>
      <c r="C16" s="384"/>
      <c r="D16" s="384"/>
      <c r="E16" s="169"/>
      <c r="F16" s="169"/>
      <c r="G16" s="170"/>
      <c r="H16" s="384"/>
      <c r="I16" s="229" t="str">
        <f t="shared" si="0"/>
        <v> . /  / 0% / 0% proj / mnd / </v>
      </c>
    </row>
    <row r="17" spans="1:9" ht="30" customHeight="1">
      <c r="A17" s="230" t="s">
        <v>29</v>
      </c>
      <c r="B17" s="384"/>
      <c r="C17" s="384"/>
      <c r="D17" s="384"/>
      <c r="E17" s="169"/>
      <c r="F17" s="169"/>
      <c r="G17" s="170"/>
      <c r="H17" s="384"/>
      <c r="I17" s="229" t="str">
        <f t="shared" si="0"/>
        <v> . /  / 0% / 0% proj / mnd / </v>
      </c>
    </row>
    <row r="18" spans="1:9" ht="30" customHeight="1">
      <c r="A18" s="230" t="s">
        <v>30</v>
      </c>
      <c r="B18" s="384"/>
      <c r="C18" s="384"/>
      <c r="D18" s="384"/>
      <c r="E18" s="169"/>
      <c r="F18" s="169"/>
      <c r="G18" s="170"/>
      <c r="H18" s="384"/>
      <c r="I18" s="229" t="str">
        <f t="shared" si="0"/>
        <v> . /  / 0% / 0% proj / mnd / </v>
      </c>
    </row>
    <row r="19" spans="1:9" ht="30" customHeight="1">
      <c r="A19" s="230" t="s">
        <v>31</v>
      </c>
      <c r="B19" s="384"/>
      <c r="C19" s="384"/>
      <c r="D19" s="384"/>
      <c r="E19" s="169"/>
      <c r="F19" s="169"/>
      <c r="G19" s="170"/>
      <c r="H19" s="384"/>
      <c r="I19" s="229" t="str">
        <f t="shared" si="0"/>
        <v> . /  / 0% / 0% proj / mnd / </v>
      </c>
    </row>
    <row r="20" spans="1:9" ht="30" customHeight="1">
      <c r="A20" s="230" t="s">
        <v>32</v>
      </c>
      <c r="B20" s="384"/>
      <c r="C20" s="384"/>
      <c r="D20" s="384"/>
      <c r="E20" s="169"/>
      <c r="F20" s="169"/>
      <c r="G20" s="170"/>
      <c r="H20" s="384"/>
      <c r="I20" s="229" t="str">
        <f t="shared" si="0"/>
        <v> . /  / 0% / 0% proj / mnd / </v>
      </c>
    </row>
    <row r="21" spans="1:9" ht="30" customHeight="1">
      <c r="A21" s="230" t="s">
        <v>33</v>
      </c>
      <c r="B21" s="384"/>
      <c r="C21" s="384"/>
      <c r="D21" s="384"/>
      <c r="E21" s="169"/>
      <c r="F21" s="169"/>
      <c r="G21" s="170"/>
      <c r="H21" s="384"/>
      <c r="I21" s="229" t="str">
        <f t="shared" si="0"/>
        <v> . /  / 0% / 0% proj / mnd / </v>
      </c>
    </row>
    <row r="22" spans="1:9" ht="30" customHeight="1">
      <c r="A22" s="230" t="s">
        <v>34</v>
      </c>
      <c r="B22" s="384"/>
      <c r="C22" s="384"/>
      <c r="D22" s="384"/>
      <c r="E22" s="169"/>
      <c r="F22" s="169"/>
      <c r="G22" s="170"/>
      <c r="H22" s="384"/>
      <c r="I22" s="229" t="str">
        <f t="shared" si="0"/>
        <v> . /  / 0% / 0% proj / mnd / </v>
      </c>
    </row>
    <row r="23" spans="1:9" ht="30" customHeight="1">
      <c r="A23" s="230" t="s">
        <v>35</v>
      </c>
      <c r="B23" s="384"/>
      <c r="C23" s="384"/>
      <c r="D23" s="384"/>
      <c r="E23" s="169"/>
      <c r="F23" s="169"/>
      <c r="G23" s="170"/>
      <c r="H23" s="384"/>
      <c r="I23" s="229" t="str">
        <f t="shared" si="0"/>
        <v> . /  / 0% / 0% proj / mnd / </v>
      </c>
    </row>
    <row r="24" spans="1:9" ht="30" customHeight="1">
      <c r="A24" s="231" t="s">
        <v>36</v>
      </c>
      <c r="B24" s="385"/>
      <c r="C24" s="385"/>
      <c r="D24" s="385"/>
      <c r="E24" s="171"/>
      <c r="F24" s="171"/>
      <c r="G24" s="172"/>
      <c r="H24" s="385"/>
      <c r="I24" s="232" t="str">
        <f t="shared" si="0"/>
        <v> . /  / 0% / 0% proj / mnd / </v>
      </c>
    </row>
  </sheetData>
  <sheetProtection password="C66B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92"/>
  <sheetViews>
    <sheetView showGridLines="0" zoomScale="80" zoomScaleNormal="80" zoomScalePageLayoutView="0" workbookViewId="0" topLeftCell="A43">
      <pane xSplit="2" ySplit="5" topLeftCell="C48" activePane="bottomRight" state="frozen"/>
      <selection pane="topLeft" activeCell="A43" sqref="A43"/>
      <selection pane="topRight" activeCell="C43" sqref="C43"/>
      <selection pane="bottomLeft" activeCell="A48" sqref="A48"/>
      <selection pane="bottomRight" activeCell="C48" sqref="C48"/>
    </sheetView>
  </sheetViews>
  <sheetFormatPr defaultColWidth="11.421875" defaultRowHeight="12.75" outlineLevelRow="1"/>
  <cols>
    <col min="1" max="1" width="8.7109375" style="233" customWidth="1"/>
    <col min="2" max="2" width="10.7109375" style="486" customWidth="1"/>
    <col min="3" max="3" width="10.7109375" style="233" customWidth="1"/>
    <col min="4" max="4" width="23.7109375" style="244" customWidth="1"/>
    <col min="5" max="5" width="10.7109375" style="269" customWidth="1"/>
    <col min="6" max="12" width="12.421875" style="234" customWidth="1"/>
    <col min="13" max="13" width="10.7109375" style="235" customWidth="1"/>
    <col min="14" max="17" width="12.7109375" style="234" customWidth="1"/>
    <col min="18" max="18" width="12.7109375" style="234" bestFit="1" customWidth="1"/>
    <col min="19" max="19" width="45.7109375" style="236" customWidth="1"/>
    <col min="20" max="27" width="11.421875" style="236" customWidth="1"/>
    <col min="28" max="30" width="20.7109375" style="236" customWidth="1"/>
    <col min="31" max="33" width="11.421875" style="236" customWidth="1"/>
    <col min="34" max="34" width="21.00390625" style="236" customWidth="1"/>
    <col min="35" max="35" width="12.421875" style="236" customWidth="1"/>
    <col min="36" max="37" width="5.8515625" style="236" bestFit="1" customWidth="1"/>
    <col min="38" max="41" width="11.421875" style="236" customWidth="1"/>
    <col min="42" max="16384" width="11.421875" style="236" customWidth="1"/>
  </cols>
  <sheetData>
    <row r="1" spans="6:37" ht="51" hidden="1" outlineLevel="1">
      <c r="F1" s="233"/>
      <c r="G1" s="233"/>
      <c r="H1" s="233"/>
      <c r="AA1" s="237" t="str">
        <f>Personnel!A4</f>
        <v>Nr</v>
      </c>
      <c r="AB1" s="237" t="str">
        <f>Personnel!B4</f>
        <v>Nom</v>
      </c>
      <c r="AC1" s="237" t="str">
        <f>Personnel!C4</f>
        <v>Prénom</v>
      </c>
      <c r="AD1" s="237" t="str">
        <f>Personnel!D4</f>
        <v>Fonction</v>
      </c>
      <c r="AE1" s="237" t="str">
        <f>Personnel!E4</f>
        <v>% temps de travail selon contrat</v>
      </c>
      <c r="AF1" s="237" t="str">
        <f>Personnel!F4</f>
        <v>% temps de travail affecté au projet</v>
      </c>
      <c r="AG1" s="237" t="str">
        <f>Personnel!G4</f>
        <v>Nombre de mois affecté au projet</v>
      </c>
      <c r="AH1" s="28" t="s">
        <v>44</v>
      </c>
      <c r="AI1" s="180" t="s">
        <v>46</v>
      </c>
      <c r="AJ1" s="180" t="s">
        <v>47</v>
      </c>
      <c r="AK1" s="180" t="s">
        <v>41</v>
      </c>
    </row>
    <row r="2" spans="6:37" ht="12.75" hidden="1" outlineLevel="1">
      <c r="F2" s="233"/>
      <c r="G2" s="233"/>
      <c r="H2" s="233"/>
      <c r="AA2" s="238"/>
      <c r="AB2" s="238"/>
      <c r="AC2" s="238"/>
      <c r="AD2" s="238"/>
      <c r="AE2" s="238"/>
      <c r="AF2" s="238"/>
      <c r="AG2" s="238"/>
      <c r="AH2" s="239"/>
      <c r="AI2" s="240"/>
      <c r="AJ2" s="241"/>
      <c r="AK2" s="242"/>
    </row>
    <row r="3" spans="1:37" ht="12.75" hidden="1" outlineLevel="1">
      <c r="A3" s="243"/>
      <c r="B3" s="244"/>
      <c r="C3" s="243"/>
      <c r="F3" s="243"/>
      <c r="G3" s="233"/>
      <c r="H3" s="245"/>
      <c r="AA3" s="246" t="str">
        <f>Personnel!A5</f>
        <v>A1</v>
      </c>
      <c r="AB3" s="247">
        <f>Personnel!B5</f>
        <v>0</v>
      </c>
      <c r="AC3" s="247">
        <f>Personnel!C5</f>
        <v>0</v>
      </c>
      <c r="AD3" s="247">
        <f>Personnel!D5</f>
        <v>0</v>
      </c>
      <c r="AE3" s="246">
        <f>Personnel!E5</f>
        <v>0</v>
      </c>
      <c r="AF3" s="246">
        <f>Personnel!F5</f>
        <v>0</v>
      </c>
      <c r="AG3" s="246">
        <f>Personnel!G5</f>
        <v>0</v>
      </c>
      <c r="AH3" s="248" t="str">
        <f>CONCATENATE(AB3," ",LEFT(AC3,1),".")</f>
        <v>0 0.</v>
      </c>
      <c r="AI3" s="249" t="s">
        <v>226</v>
      </c>
      <c r="AJ3" s="250">
        <v>2012</v>
      </c>
      <c r="AK3" s="250" t="str">
        <f>AA3</f>
        <v>A1</v>
      </c>
    </row>
    <row r="4" spans="1:37" ht="12.75" hidden="1" outlineLevel="1">
      <c r="A4" s="243"/>
      <c r="B4" s="244"/>
      <c r="C4" s="243"/>
      <c r="F4" s="243"/>
      <c r="G4" s="233"/>
      <c r="H4" s="245"/>
      <c r="AA4" s="246" t="str">
        <f>Personnel!A6</f>
        <v>A2</v>
      </c>
      <c r="AB4" s="247">
        <f>Personnel!B6</f>
        <v>0</v>
      </c>
      <c r="AC4" s="247">
        <f>Personnel!C6</f>
        <v>0</v>
      </c>
      <c r="AD4" s="247">
        <f>Personnel!D6</f>
        <v>0</v>
      </c>
      <c r="AE4" s="246">
        <f>Personnel!E6</f>
        <v>0</v>
      </c>
      <c r="AF4" s="246">
        <f>Personnel!F6</f>
        <v>0</v>
      </c>
      <c r="AG4" s="246">
        <f>Personnel!G6</f>
        <v>0</v>
      </c>
      <c r="AH4" s="248" t="str">
        <f aca="true" t="shared" si="0" ref="AH4:AH18">CONCATENATE(AB4," ",LEFT(AC4,1),".")</f>
        <v>0 0.</v>
      </c>
      <c r="AI4" s="249" t="s">
        <v>227</v>
      </c>
      <c r="AJ4" s="250">
        <v>2013</v>
      </c>
      <c r="AK4" s="251" t="str">
        <f aca="true" t="shared" si="1" ref="AK4:AK18">AA4</f>
        <v>A2</v>
      </c>
    </row>
    <row r="5" spans="1:37" ht="12.75" hidden="1" outlineLevel="1">
      <c r="A5" s="243"/>
      <c r="B5" s="244"/>
      <c r="C5" s="243"/>
      <c r="F5" s="243"/>
      <c r="G5" s="233"/>
      <c r="H5" s="245"/>
      <c r="AA5" s="246" t="str">
        <f>Personnel!A7</f>
        <v>A3</v>
      </c>
      <c r="AB5" s="247">
        <f>Personnel!B7</f>
        <v>0</v>
      </c>
      <c r="AC5" s="247">
        <f>Personnel!C7</f>
        <v>0</v>
      </c>
      <c r="AD5" s="247">
        <f>Personnel!D7</f>
        <v>0</v>
      </c>
      <c r="AE5" s="246">
        <f>Personnel!E7</f>
        <v>0</v>
      </c>
      <c r="AF5" s="246">
        <f>Personnel!F7</f>
        <v>0</v>
      </c>
      <c r="AG5" s="246">
        <f>Personnel!G7</f>
        <v>0</v>
      </c>
      <c r="AH5" s="248" t="str">
        <f t="shared" si="0"/>
        <v>0 0.</v>
      </c>
      <c r="AI5" s="249" t="s">
        <v>228</v>
      </c>
      <c r="AJ5" s="250">
        <v>2014</v>
      </c>
      <c r="AK5" s="250" t="str">
        <f t="shared" si="1"/>
        <v>A3</v>
      </c>
    </row>
    <row r="6" spans="1:37" ht="12.75" hidden="1" outlineLevel="1">
      <c r="A6" s="243"/>
      <c r="B6" s="244"/>
      <c r="C6" s="243"/>
      <c r="F6" s="243"/>
      <c r="G6" s="233"/>
      <c r="H6" s="245"/>
      <c r="AA6" s="246" t="str">
        <f>Personnel!A8</f>
        <v>A4</v>
      </c>
      <c r="AB6" s="247">
        <f>Personnel!B8</f>
        <v>0</v>
      </c>
      <c r="AC6" s="247">
        <f>Personnel!C8</f>
        <v>0</v>
      </c>
      <c r="AD6" s="247">
        <f>Personnel!D8</f>
        <v>0</v>
      </c>
      <c r="AE6" s="246">
        <f>Personnel!E8</f>
        <v>0</v>
      </c>
      <c r="AF6" s="246">
        <f>Personnel!F8</f>
        <v>0</v>
      </c>
      <c r="AG6" s="246">
        <f>Personnel!G8</f>
        <v>0</v>
      </c>
      <c r="AH6" s="248" t="str">
        <f t="shared" si="0"/>
        <v>0 0.</v>
      </c>
      <c r="AI6" s="249" t="s">
        <v>229</v>
      </c>
      <c r="AJ6" s="250">
        <v>2015</v>
      </c>
      <c r="AK6" s="250" t="str">
        <f t="shared" si="1"/>
        <v>A4</v>
      </c>
    </row>
    <row r="7" spans="6:37" ht="12.75" hidden="1" outlineLevel="1">
      <c r="F7" s="233"/>
      <c r="G7" s="233"/>
      <c r="H7" s="245"/>
      <c r="AA7" s="246" t="str">
        <f>Personnel!A9</f>
        <v>A5</v>
      </c>
      <c r="AB7" s="247">
        <f>Personnel!B9</f>
        <v>0</v>
      </c>
      <c r="AC7" s="247">
        <f>Personnel!C9</f>
        <v>0</v>
      </c>
      <c r="AD7" s="247">
        <f>Personnel!D9</f>
        <v>0</v>
      </c>
      <c r="AE7" s="246">
        <f>Personnel!E9</f>
        <v>0</v>
      </c>
      <c r="AF7" s="246">
        <f>Personnel!F9</f>
        <v>0</v>
      </c>
      <c r="AG7" s="246">
        <f>Personnel!G9</f>
        <v>0</v>
      </c>
      <c r="AH7" s="248" t="str">
        <f t="shared" si="0"/>
        <v>0 0.</v>
      </c>
      <c r="AI7" s="249" t="s">
        <v>230</v>
      </c>
      <c r="AJ7" s="250">
        <v>2016</v>
      </c>
      <c r="AK7" s="250" t="str">
        <f t="shared" si="1"/>
        <v>A5</v>
      </c>
    </row>
    <row r="8" spans="6:37" ht="12.75" hidden="1" outlineLevel="1">
      <c r="F8" s="233"/>
      <c r="G8" s="233"/>
      <c r="H8" s="245"/>
      <c r="AA8" s="246" t="str">
        <f>Personnel!A10</f>
        <v>A6</v>
      </c>
      <c r="AB8" s="247">
        <f>Personnel!B10</f>
        <v>0</v>
      </c>
      <c r="AC8" s="247">
        <f>Personnel!C10</f>
        <v>0</v>
      </c>
      <c r="AD8" s="247">
        <f>Personnel!D10</f>
        <v>0</v>
      </c>
      <c r="AE8" s="246">
        <f>Personnel!E10</f>
        <v>0</v>
      </c>
      <c r="AF8" s="246">
        <f>Personnel!F10</f>
        <v>0</v>
      </c>
      <c r="AG8" s="246">
        <f>Personnel!G10</f>
        <v>0</v>
      </c>
      <c r="AH8" s="248" t="str">
        <f t="shared" si="0"/>
        <v>0 0.</v>
      </c>
      <c r="AI8" s="249" t="s">
        <v>231</v>
      </c>
      <c r="AJ8" s="250">
        <v>2017</v>
      </c>
      <c r="AK8" s="250" t="str">
        <f t="shared" si="1"/>
        <v>A6</v>
      </c>
    </row>
    <row r="9" spans="6:37" ht="12.75" hidden="1" outlineLevel="1">
      <c r="F9" s="233"/>
      <c r="G9" s="233"/>
      <c r="H9" s="245"/>
      <c r="AA9" s="246" t="str">
        <f>Personnel!A11</f>
        <v>A7</v>
      </c>
      <c r="AB9" s="247">
        <f>Personnel!B11</f>
        <v>0</v>
      </c>
      <c r="AC9" s="247">
        <f>Personnel!C11</f>
        <v>0</v>
      </c>
      <c r="AD9" s="247">
        <f>Personnel!D11</f>
        <v>0</v>
      </c>
      <c r="AE9" s="246">
        <f>Personnel!E11</f>
        <v>0</v>
      </c>
      <c r="AF9" s="246">
        <f>Personnel!F11</f>
        <v>0</v>
      </c>
      <c r="AG9" s="246">
        <f>Personnel!G11</f>
        <v>0</v>
      </c>
      <c r="AH9" s="248" t="str">
        <f t="shared" si="0"/>
        <v>0 0.</v>
      </c>
      <c r="AI9" s="249" t="s">
        <v>232</v>
      </c>
      <c r="AJ9" s="250">
        <v>2018</v>
      </c>
      <c r="AK9" s="250" t="str">
        <f t="shared" si="1"/>
        <v>A7</v>
      </c>
    </row>
    <row r="10" spans="6:37" ht="12.75" hidden="1" outlineLevel="1">
      <c r="F10" s="233"/>
      <c r="G10" s="233"/>
      <c r="H10" s="245"/>
      <c r="AA10" s="246" t="str">
        <f>Personnel!A12</f>
        <v>A8</v>
      </c>
      <c r="AB10" s="247">
        <f>Personnel!B12</f>
        <v>0</v>
      </c>
      <c r="AC10" s="247">
        <f>Personnel!C12</f>
        <v>0</v>
      </c>
      <c r="AD10" s="247">
        <f>Personnel!D12</f>
        <v>0</v>
      </c>
      <c r="AE10" s="246">
        <f>Personnel!E12</f>
        <v>0</v>
      </c>
      <c r="AF10" s="246">
        <f>Personnel!F12</f>
        <v>0</v>
      </c>
      <c r="AG10" s="246">
        <f>Personnel!G12</f>
        <v>0</v>
      </c>
      <c r="AH10" s="248" t="str">
        <f t="shared" si="0"/>
        <v>0 0.</v>
      </c>
      <c r="AI10" s="249" t="s">
        <v>233</v>
      </c>
      <c r="AJ10" s="250">
        <v>2019</v>
      </c>
      <c r="AK10" s="250" t="str">
        <f t="shared" si="1"/>
        <v>A8</v>
      </c>
    </row>
    <row r="11" spans="6:37" ht="12.75" hidden="1" outlineLevel="1">
      <c r="F11" s="233"/>
      <c r="G11" s="233"/>
      <c r="H11" s="245"/>
      <c r="AA11" s="246" t="str">
        <f>Personnel!A13</f>
        <v>A9</v>
      </c>
      <c r="AB11" s="247">
        <f>Personnel!B13</f>
        <v>0</v>
      </c>
      <c r="AC11" s="247">
        <f>Personnel!C13</f>
        <v>0</v>
      </c>
      <c r="AD11" s="247">
        <f>Personnel!D13</f>
        <v>0</v>
      </c>
      <c r="AE11" s="246">
        <f>Personnel!E13</f>
        <v>0</v>
      </c>
      <c r="AF11" s="246">
        <f>Personnel!F13</f>
        <v>0</v>
      </c>
      <c r="AG11" s="246">
        <f>Personnel!G13</f>
        <v>0</v>
      </c>
      <c r="AH11" s="248" t="str">
        <f t="shared" si="0"/>
        <v>0 0.</v>
      </c>
      <c r="AI11" s="249" t="s">
        <v>234</v>
      </c>
      <c r="AJ11" s="250">
        <v>2020</v>
      </c>
      <c r="AK11" s="250" t="str">
        <f t="shared" si="1"/>
        <v>A9</v>
      </c>
    </row>
    <row r="12" spans="6:37" ht="12.75" hidden="1" outlineLevel="1">
      <c r="F12" s="233"/>
      <c r="G12" s="233"/>
      <c r="H12" s="245"/>
      <c r="AA12" s="246" t="str">
        <f>Personnel!A14</f>
        <v>A10</v>
      </c>
      <c r="AB12" s="247">
        <f>Personnel!B14</f>
        <v>0</v>
      </c>
      <c r="AC12" s="247">
        <f>Personnel!C14</f>
        <v>0</v>
      </c>
      <c r="AD12" s="247">
        <f>Personnel!D14</f>
        <v>0</v>
      </c>
      <c r="AE12" s="246">
        <f>Personnel!E14</f>
        <v>0</v>
      </c>
      <c r="AF12" s="246">
        <f>Personnel!F14</f>
        <v>0</v>
      </c>
      <c r="AG12" s="246">
        <f>Personnel!G14</f>
        <v>0</v>
      </c>
      <c r="AH12" s="248" t="str">
        <f t="shared" si="0"/>
        <v>0 0.</v>
      </c>
      <c r="AI12" s="249" t="s">
        <v>235</v>
      </c>
      <c r="AJ12" s="250">
        <v>2021</v>
      </c>
      <c r="AK12" s="250" t="str">
        <f t="shared" si="1"/>
        <v>A10</v>
      </c>
    </row>
    <row r="13" spans="6:37" ht="12.75" hidden="1" outlineLevel="1">
      <c r="F13" s="233"/>
      <c r="G13" s="233"/>
      <c r="H13" s="245"/>
      <c r="AA13" s="246" t="str">
        <f>Personnel!A15</f>
        <v>A11</v>
      </c>
      <c r="AB13" s="247">
        <f>Personnel!B15</f>
        <v>0</v>
      </c>
      <c r="AC13" s="247">
        <f>Personnel!C15</f>
        <v>0</v>
      </c>
      <c r="AD13" s="247">
        <f>Personnel!D15</f>
        <v>0</v>
      </c>
      <c r="AE13" s="246">
        <f>Personnel!E15</f>
        <v>0</v>
      </c>
      <c r="AF13" s="246">
        <f>Personnel!F15</f>
        <v>0</v>
      </c>
      <c r="AG13" s="246">
        <f>Personnel!G15</f>
        <v>0</v>
      </c>
      <c r="AH13" s="248" t="str">
        <f t="shared" si="0"/>
        <v>0 0.</v>
      </c>
      <c r="AI13" s="249" t="s">
        <v>236</v>
      </c>
      <c r="AJ13" s="250">
        <v>2022</v>
      </c>
      <c r="AK13" s="250" t="str">
        <f t="shared" si="1"/>
        <v>A11</v>
      </c>
    </row>
    <row r="14" spans="6:37" ht="12.75" hidden="1" outlineLevel="1">
      <c r="F14" s="233"/>
      <c r="G14" s="233"/>
      <c r="H14" s="245"/>
      <c r="AA14" s="246" t="str">
        <f>Personnel!A16</f>
        <v>A12</v>
      </c>
      <c r="AB14" s="247">
        <f>Personnel!B16</f>
        <v>0</v>
      </c>
      <c r="AC14" s="247">
        <f>Personnel!C16</f>
        <v>0</v>
      </c>
      <c r="AD14" s="247">
        <f>Personnel!D16</f>
        <v>0</v>
      </c>
      <c r="AE14" s="246">
        <f>Personnel!E16</f>
        <v>0</v>
      </c>
      <c r="AF14" s="246">
        <f>Personnel!F16</f>
        <v>0</v>
      </c>
      <c r="AG14" s="246">
        <f>Personnel!G16</f>
        <v>0</v>
      </c>
      <c r="AH14" s="248" t="str">
        <f t="shared" si="0"/>
        <v>0 0.</v>
      </c>
      <c r="AI14" s="249" t="s">
        <v>237</v>
      </c>
      <c r="AJ14" s="250">
        <v>2023</v>
      </c>
      <c r="AK14" s="250" t="str">
        <f t="shared" si="1"/>
        <v>A12</v>
      </c>
    </row>
    <row r="15" spans="6:37" ht="12.75" hidden="1" outlineLevel="1">
      <c r="F15" s="233"/>
      <c r="G15" s="233"/>
      <c r="H15" s="245"/>
      <c r="AA15" s="246" t="str">
        <f>Personnel!A17</f>
        <v>A13</v>
      </c>
      <c r="AB15" s="247">
        <f>Personnel!B17</f>
        <v>0</v>
      </c>
      <c r="AC15" s="247">
        <f>Personnel!C17</f>
        <v>0</v>
      </c>
      <c r="AD15" s="247">
        <f>Personnel!D17</f>
        <v>0</v>
      </c>
      <c r="AE15" s="246">
        <f>Personnel!E17</f>
        <v>0</v>
      </c>
      <c r="AF15" s="246">
        <f>Personnel!F17</f>
        <v>0</v>
      </c>
      <c r="AG15" s="246">
        <f>Personnel!G17</f>
        <v>0</v>
      </c>
      <c r="AH15" s="248" t="str">
        <f t="shared" si="0"/>
        <v>0 0.</v>
      </c>
      <c r="AI15" s="249" t="s">
        <v>238</v>
      </c>
      <c r="AJ15" s="250"/>
      <c r="AK15" s="250" t="str">
        <f t="shared" si="1"/>
        <v>A13</v>
      </c>
    </row>
    <row r="16" spans="6:37" ht="12.75" hidden="1" outlineLevel="1">
      <c r="F16" s="233"/>
      <c r="G16" s="233"/>
      <c r="H16" s="245"/>
      <c r="AA16" s="246" t="str">
        <f>Personnel!A18</f>
        <v>A14</v>
      </c>
      <c r="AB16" s="247">
        <f>Personnel!B18</f>
        <v>0</v>
      </c>
      <c r="AC16" s="247">
        <f>Personnel!C18</f>
        <v>0</v>
      </c>
      <c r="AD16" s="247">
        <f>Personnel!D18</f>
        <v>0</v>
      </c>
      <c r="AE16" s="246">
        <f>Personnel!E18</f>
        <v>0</v>
      </c>
      <c r="AF16" s="246">
        <f>Personnel!F18</f>
        <v>0</v>
      </c>
      <c r="AG16" s="246">
        <f>Personnel!G18</f>
        <v>0</v>
      </c>
      <c r="AH16" s="248" t="str">
        <f t="shared" si="0"/>
        <v>0 0.</v>
      </c>
      <c r="AI16" s="249" t="s">
        <v>239</v>
      </c>
      <c r="AJ16" s="249"/>
      <c r="AK16" s="249" t="str">
        <f t="shared" si="1"/>
        <v>A14</v>
      </c>
    </row>
    <row r="17" spans="6:37" ht="12.75" hidden="1" outlineLevel="1">
      <c r="F17" s="233"/>
      <c r="G17" s="233"/>
      <c r="H17" s="245"/>
      <c r="AA17" s="246" t="str">
        <f>Personnel!A19</f>
        <v>A15</v>
      </c>
      <c r="AB17" s="247">
        <f>Personnel!B19</f>
        <v>0</v>
      </c>
      <c r="AC17" s="247">
        <f>Personnel!C19</f>
        <v>0</v>
      </c>
      <c r="AD17" s="247">
        <f>Personnel!D19</f>
        <v>0</v>
      </c>
      <c r="AE17" s="246">
        <f>Personnel!E19</f>
        <v>0</v>
      </c>
      <c r="AF17" s="246">
        <f>Personnel!F19</f>
        <v>0</v>
      </c>
      <c r="AG17" s="246">
        <f>Personnel!G19</f>
        <v>0</v>
      </c>
      <c r="AH17" s="248" t="str">
        <f t="shared" si="0"/>
        <v>0 0.</v>
      </c>
      <c r="AI17" s="249"/>
      <c r="AJ17" s="249"/>
      <c r="AK17" s="249" t="str">
        <f t="shared" si="1"/>
        <v>A15</v>
      </c>
    </row>
    <row r="18" spans="6:37" ht="12.75" hidden="1" outlineLevel="1">
      <c r="F18" s="233"/>
      <c r="G18" s="233"/>
      <c r="H18" s="245"/>
      <c r="AA18" s="246" t="str">
        <f>Personnel!A20</f>
        <v>A16</v>
      </c>
      <c r="AB18" s="247">
        <f>Personnel!B20</f>
        <v>0</v>
      </c>
      <c r="AC18" s="247">
        <f>Personnel!C20</f>
        <v>0</v>
      </c>
      <c r="AD18" s="247">
        <f>Personnel!D20</f>
        <v>0</v>
      </c>
      <c r="AE18" s="246">
        <f>Personnel!E20</f>
        <v>0</v>
      </c>
      <c r="AF18" s="246">
        <f>Personnel!F20</f>
        <v>0</v>
      </c>
      <c r="AG18" s="246">
        <f>Personnel!G20</f>
        <v>0</v>
      </c>
      <c r="AH18" s="248" t="str">
        <f t="shared" si="0"/>
        <v>0 0.</v>
      </c>
      <c r="AI18" s="249"/>
      <c r="AJ18" s="249"/>
      <c r="AK18" s="249" t="str">
        <f t="shared" si="1"/>
        <v>A16</v>
      </c>
    </row>
    <row r="19" spans="6:37" ht="12.75" hidden="1" outlineLevel="1">
      <c r="F19" s="233"/>
      <c r="G19" s="233"/>
      <c r="H19" s="245"/>
      <c r="AA19" s="246" t="str">
        <f>Personnel!A21</f>
        <v>A17</v>
      </c>
      <c r="AB19" s="247">
        <f>Personnel!B21</f>
        <v>0</v>
      </c>
      <c r="AC19" s="247">
        <f>Personnel!C21</f>
        <v>0</v>
      </c>
      <c r="AD19" s="247">
        <f>Personnel!D21</f>
        <v>0</v>
      </c>
      <c r="AE19" s="246">
        <f>Personnel!E21</f>
        <v>0</v>
      </c>
      <c r="AF19" s="246">
        <f>Personnel!F21</f>
        <v>0</v>
      </c>
      <c r="AG19" s="246">
        <f>Personnel!G21</f>
        <v>0</v>
      </c>
      <c r="AH19" s="248" t="str">
        <f aca="true" t="shared" si="2" ref="AH19:AH42">CONCATENATE(AB19," ",LEFT(AC19,1),".")</f>
        <v>0 0.</v>
      </c>
      <c r="AI19" s="249"/>
      <c r="AJ19" s="249"/>
      <c r="AK19" s="249" t="str">
        <f aca="true" t="shared" si="3" ref="AK19:AK42">AA19</f>
        <v>A17</v>
      </c>
    </row>
    <row r="20" spans="6:37" ht="12.75" hidden="1" outlineLevel="1">
      <c r="F20" s="233"/>
      <c r="G20" s="233"/>
      <c r="H20" s="245"/>
      <c r="AA20" s="246" t="str">
        <f>Personnel!A22</f>
        <v>A18</v>
      </c>
      <c r="AB20" s="247">
        <f>Personnel!B22</f>
        <v>0</v>
      </c>
      <c r="AC20" s="247">
        <f>Personnel!C22</f>
        <v>0</v>
      </c>
      <c r="AD20" s="247">
        <f>Personnel!D22</f>
        <v>0</v>
      </c>
      <c r="AE20" s="246">
        <f>Personnel!E22</f>
        <v>0</v>
      </c>
      <c r="AF20" s="246">
        <f>Personnel!F22</f>
        <v>0</v>
      </c>
      <c r="AG20" s="246">
        <f>Personnel!G22</f>
        <v>0</v>
      </c>
      <c r="AH20" s="248" t="str">
        <f t="shared" si="2"/>
        <v>0 0.</v>
      </c>
      <c r="AI20" s="249"/>
      <c r="AJ20" s="249"/>
      <c r="AK20" s="249" t="str">
        <f t="shared" si="3"/>
        <v>A18</v>
      </c>
    </row>
    <row r="21" spans="6:37" ht="12.75" hidden="1" outlineLevel="1">
      <c r="F21" s="233"/>
      <c r="G21" s="233"/>
      <c r="H21" s="245"/>
      <c r="AA21" s="246" t="str">
        <f>Personnel!A23</f>
        <v>A19</v>
      </c>
      <c r="AB21" s="247">
        <f>Personnel!B23</f>
        <v>0</v>
      </c>
      <c r="AC21" s="247">
        <f>Personnel!C23</f>
        <v>0</v>
      </c>
      <c r="AD21" s="247">
        <f>Personnel!D23</f>
        <v>0</v>
      </c>
      <c r="AE21" s="246">
        <f>Personnel!E23</f>
        <v>0</v>
      </c>
      <c r="AF21" s="246">
        <f>Personnel!F23</f>
        <v>0</v>
      </c>
      <c r="AG21" s="246">
        <f>Personnel!G23</f>
        <v>0</v>
      </c>
      <c r="AH21" s="248" t="str">
        <f t="shared" si="2"/>
        <v>0 0.</v>
      </c>
      <c r="AI21" s="249"/>
      <c r="AJ21" s="249"/>
      <c r="AK21" s="249" t="str">
        <f t="shared" si="3"/>
        <v>A19</v>
      </c>
    </row>
    <row r="22" spans="6:37" ht="12.75" hidden="1" outlineLevel="1">
      <c r="F22" s="233"/>
      <c r="G22" s="233"/>
      <c r="H22" s="245"/>
      <c r="AA22" s="246" t="str">
        <f>Personnel!A24</f>
        <v>A20</v>
      </c>
      <c r="AB22" s="247">
        <f>Personnel!B24</f>
        <v>0</v>
      </c>
      <c r="AC22" s="247">
        <f>Personnel!C24</f>
        <v>0</v>
      </c>
      <c r="AD22" s="247">
        <f>Personnel!D24</f>
        <v>0</v>
      </c>
      <c r="AE22" s="246">
        <f>Personnel!E24</f>
        <v>0</v>
      </c>
      <c r="AF22" s="246">
        <f>Personnel!F24</f>
        <v>0</v>
      </c>
      <c r="AG22" s="246">
        <f>Personnel!G24</f>
        <v>0</v>
      </c>
      <c r="AH22" s="248" t="str">
        <f t="shared" si="2"/>
        <v>0 0.</v>
      </c>
      <c r="AI22" s="249"/>
      <c r="AJ22" s="249"/>
      <c r="AK22" s="249" t="str">
        <f t="shared" si="3"/>
        <v>A20</v>
      </c>
    </row>
    <row r="23" spans="6:37" ht="12.75" hidden="1" outlineLevel="1">
      <c r="F23" s="233"/>
      <c r="G23" s="233"/>
      <c r="H23" s="245"/>
      <c r="AA23" s="246">
        <f>Personnel!A25</f>
        <v>0</v>
      </c>
      <c r="AB23" s="247">
        <f>Personnel!B25</f>
        <v>0</v>
      </c>
      <c r="AC23" s="247">
        <f>Personnel!C25</f>
        <v>0</v>
      </c>
      <c r="AD23" s="247">
        <f>Personnel!D25</f>
        <v>0</v>
      </c>
      <c r="AE23" s="246">
        <f>Personnel!E25</f>
        <v>0</v>
      </c>
      <c r="AF23" s="246">
        <f>Personnel!F25</f>
        <v>0</v>
      </c>
      <c r="AG23" s="246">
        <f>Personnel!G25</f>
        <v>0</v>
      </c>
      <c r="AH23" s="248" t="str">
        <f t="shared" si="2"/>
        <v>0 0.</v>
      </c>
      <c r="AI23" s="249"/>
      <c r="AJ23" s="249"/>
      <c r="AK23" s="249">
        <f t="shared" si="3"/>
        <v>0</v>
      </c>
    </row>
    <row r="24" spans="6:37" ht="12.75" hidden="1" outlineLevel="1">
      <c r="F24" s="233"/>
      <c r="G24" s="233"/>
      <c r="H24" s="245"/>
      <c r="AA24" s="246">
        <f>Personnel!A26</f>
        <v>0</v>
      </c>
      <c r="AB24" s="247">
        <f>Personnel!B26</f>
        <v>0</v>
      </c>
      <c r="AC24" s="247">
        <f>Personnel!C26</f>
        <v>0</v>
      </c>
      <c r="AD24" s="247">
        <f>Personnel!D26</f>
        <v>0</v>
      </c>
      <c r="AE24" s="246">
        <f>Personnel!E26</f>
        <v>0</v>
      </c>
      <c r="AF24" s="246">
        <f>Personnel!F26</f>
        <v>0</v>
      </c>
      <c r="AG24" s="246">
        <f>Personnel!G26</f>
        <v>0</v>
      </c>
      <c r="AH24" s="248" t="str">
        <f t="shared" si="2"/>
        <v>0 0.</v>
      </c>
      <c r="AI24" s="249"/>
      <c r="AJ24" s="249"/>
      <c r="AK24" s="249">
        <f t="shared" si="3"/>
        <v>0</v>
      </c>
    </row>
    <row r="25" spans="6:37" ht="12.75" hidden="1" outlineLevel="1">
      <c r="F25" s="233"/>
      <c r="G25" s="233"/>
      <c r="H25" s="245"/>
      <c r="AA25" s="246">
        <f>Personnel!A27</f>
        <v>0</v>
      </c>
      <c r="AB25" s="247">
        <f>Personnel!B27</f>
        <v>0</v>
      </c>
      <c r="AC25" s="247">
        <f>Personnel!C27</f>
        <v>0</v>
      </c>
      <c r="AD25" s="247">
        <f>Personnel!D27</f>
        <v>0</v>
      </c>
      <c r="AE25" s="246">
        <f>Personnel!E27</f>
        <v>0</v>
      </c>
      <c r="AF25" s="246">
        <f>Personnel!F27</f>
        <v>0</v>
      </c>
      <c r="AG25" s="246">
        <f>Personnel!G27</f>
        <v>0</v>
      </c>
      <c r="AH25" s="248" t="str">
        <f t="shared" si="2"/>
        <v>0 0.</v>
      </c>
      <c r="AI25" s="249"/>
      <c r="AJ25" s="249"/>
      <c r="AK25" s="249">
        <f t="shared" si="3"/>
        <v>0</v>
      </c>
    </row>
    <row r="26" spans="6:37" ht="12.75" hidden="1" outlineLevel="1">
      <c r="F26" s="233"/>
      <c r="G26" s="233"/>
      <c r="H26" s="245"/>
      <c r="AA26" s="246">
        <f>Personnel!A28</f>
        <v>0</v>
      </c>
      <c r="AB26" s="247">
        <f>Personnel!B28</f>
        <v>0</v>
      </c>
      <c r="AC26" s="247">
        <f>Personnel!C28</f>
        <v>0</v>
      </c>
      <c r="AD26" s="247">
        <f>Personnel!D28</f>
        <v>0</v>
      </c>
      <c r="AE26" s="246">
        <f>Personnel!E28</f>
        <v>0</v>
      </c>
      <c r="AF26" s="246">
        <f>Personnel!F28</f>
        <v>0</v>
      </c>
      <c r="AG26" s="246">
        <f>Personnel!G28</f>
        <v>0</v>
      </c>
      <c r="AH26" s="248" t="str">
        <f t="shared" si="2"/>
        <v>0 0.</v>
      </c>
      <c r="AI26" s="249"/>
      <c r="AJ26" s="249"/>
      <c r="AK26" s="249">
        <f t="shared" si="3"/>
        <v>0</v>
      </c>
    </row>
    <row r="27" spans="6:37" ht="12.75" hidden="1" outlineLevel="1">
      <c r="F27" s="233"/>
      <c r="G27" s="233"/>
      <c r="H27" s="245"/>
      <c r="AA27" s="246">
        <f>Personnel!A29</f>
        <v>0</v>
      </c>
      <c r="AB27" s="247">
        <f>Personnel!B29</f>
        <v>0</v>
      </c>
      <c r="AC27" s="247">
        <f>Personnel!C29</f>
        <v>0</v>
      </c>
      <c r="AD27" s="247">
        <f>Personnel!D29</f>
        <v>0</v>
      </c>
      <c r="AE27" s="246">
        <f>Personnel!E29</f>
        <v>0</v>
      </c>
      <c r="AF27" s="246">
        <f>Personnel!F29</f>
        <v>0</v>
      </c>
      <c r="AG27" s="246">
        <f>Personnel!G29</f>
        <v>0</v>
      </c>
      <c r="AH27" s="248" t="str">
        <f t="shared" si="2"/>
        <v>0 0.</v>
      </c>
      <c r="AI27" s="249"/>
      <c r="AJ27" s="249"/>
      <c r="AK27" s="249">
        <f t="shared" si="3"/>
        <v>0</v>
      </c>
    </row>
    <row r="28" spans="6:37" ht="12.75" hidden="1" outlineLevel="1">
      <c r="F28" s="233"/>
      <c r="G28" s="233"/>
      <c r="H28" s="245"/>
      <c r="AA28" s="246">
        <f>Personnel!A30</f>
        <v>0</v>
      </c>
      <c r="AB28" s="247">
        <f>Personnel!B30</f>
        <v>0</v>
      </c>
      <c r="AC28" s="247">
        <f>Personnel!C30</f>
        <v>0</v>
      </c>
      <c r="AD28" s="247">
        <f>Personnel!D30</f>
        <v>0</v>
      </c>
      <c r="AE28" s="246">
        <f>Personnel!E30</f>
        <v>0</v>
      </c>
      <c r="AF28" s="246">
        <f>Personnel!F30</f>
        <v>0</v>
      </c>
      <c r="AG28" s="246">
        <f>Personnel!G30</f>
        <v>0</v>
      </c>
      <c r="AH28" s="248" t="str">
        <f t="shared" si="2"/>
        <v>0 0.</v>
      </c>
      <c r="AI28" s="249"/>
      <c r="AJ28" s="249"/>
      <c r="AK28" s="249">
        <f t="shared" si="3"/>
        <v>0</v>
      </c>
    </row>
    <row r="29" spans="6:37" ht="12.75" hidden="1" outlineLevel="1">
      <c r="F29" s="233"/>
      <c r="G29" s="233"/>
      <c r="H29" s="245"/>
      <c r="AA29" s="246">
        <f>Personnel!A31</f>
        <v>0</v>
      </c>
      <c r="AB29" s="247">
        <f>Personnel!B31</f>
        <v>0</v>
      </c>
      <c r="AC29" s="247">
        <f>Personnel!C31</f>
        <v>0</v>
      </c>
      <c r="AD29" s="247">
        <f>Personnel!D31</f>
        <v>0</v>
      </c>
      <c r="AE29" s="246">
        <f>Personnel!E31</f>
        <v>0</v>
      </c>
      <c r="AF29" s="246">
        <f>Personnel!F31</f>
        <v>0</v>
      </c>
      <c r="AG29" s="246">
        <f>Personnel!G31</f>
        <v>0</v>
      </c>
      <c r="AH29" s="248" t="str">
        <f t="shared" si="2"/>
        <v>0 0.</v>
      </c>
      <c r="AI29" s="249"/>
      <c r="AJ29" s="249"/>
      <c r="AK29" s="249">
        <f t="shared" si="3"/>
        <v>0</v>
      </c>
    </row>
    <row r="30" spans="6:37" ht="12.75" hidden="1" outlineLevel="1">
      <c r="F30" s="233"/>
      <c r="G30" s="233"/>
      <c r="H30" s="245"/>
      <c r="AA30" s="246">
        <f>Personnel!A32</f>
        <v>0</v>
      </c>
      <c r="AB30" s="247">
        <f>Personnel!B32</f>
        <v>0</v>
      </c>
      <c r="AC30" s="247">
        <f>Personnel!C32</f>
        <v>0</v>
      </c>
      <c r="AD30" s="247">
        <f>Personnel!D32</f>
        <v>0</v>
      </c>
      <c r="AE30" s="246">
        <f>Personnel!E32</f>
        <v>0</v>
      </c>
      <c r="AF30" s="246">
        <f>Personnel!F32</f>
        <v>0</v>
      </c>
      <c r="AG30" s="246">
        <f>Personnel!G32</f>
        <v>0</v>
      </c>
      <c r="AH30" s="248" t="str">
        <f t="shared" si="2"/>
        <v>0 0.</v>
      </c>
      <c r="AI30" s="249"/>
      <c r="AJ30" s="249"/>
      <c r="AK30" s="249">
        <f t="shared" si="3"/>
        <v>0</v>
      </c>
    </row>
    <row r="31" spans="6:37" ht="12.75" hidden="1" outlineLevel="1">
      <c r="F31" s="233"/>
      <c r="G31" s="233"/>
      <c r="H31" s="245"/>
      <c r="AA31" s="246">
        <f>Personnel!A33</f>
        <v>0</v>
      </c>
      <c r="AB31" s="247">
        <f>Personnel!B33</f>
        <v>0</v>
      </c>
      <c r="AC31" s="247">
        <f>Personnel!C33</f>
        <v>0</v>
      </c>
      <c r="AD31" s="247">
        <f>Personnel!D33</f>
        <v>0</v>
      </c>
      <c r="AE31" s="246">
        <f>Personnel!E33</f>
        <v>0</v>
      </c>
      <c r="AF31" s="246">
        <f>Personnel!F33</f>
        <v>0</v>
      </c>
      <c r="AG31" s="246">
        <f>Personnel!G33</f>
        <v>0</v>
      </c>
      <c r="AH31" s="248" t="str">
        <f t="shared" si="2"/>
        <v>0 0.</v>
      </c>
      <c r="AI31" s="249"/>
      <c r="AJ31" s="249"/>
      <c r="AK31" s="249">
        <f t="shared" si="3"/>
        <v>0</v>
      </c>
    </row>
    <row r="32" spans="6:37" ht="12.75" hidden="1" outlineLevel="1">
      <c r="F32" s="233"/>
      <c r="G32" s="233"/>
      <c r="H32" s="245"/>
      <c r="AA32" s="246">
        <f>Personnel!A34</f>
        <v>0</v>
      </c>
      <c r="AB32" s="247">
        <f>Personnel!B34</f>
        <v>0</v>
      </c>
      <c r="AC32" s="247">
        <f>Personnel!C34</f>
        <v>0</v>
      </c>
      <c r="AD32" s="247">
        <f>Personnel!D34</f>
        <v>0</v>
      </c>
      <c r="AE32" s="246">
        <f>Personnel!E34</f>
        <v>0</v>
      </c>
      <c r="AF32" s="246">
        <f>Personnel!F34</f>
        <v>0</v>
      </c>
      <c r="AG32" s="246">
        <f>Personnel!G34</f>
        <v>0</v>
      </c>
      <c r="AH32" s="248" t="str">
        <f t="shared" si="2"/>
        <v>0 0.</v>
      </c>
      <c r="AI32" s="249"/>
      <c r="AJ32" s="249"/>
      <c r="AK32" s="249">
        <f t="shared" si="3"/>
        <v>0</v>
      </c>
    </row>
    <row r="33" spans="6:37" ht="12.75" hidden="1" outlineLevel="1">
      <c r="F33" s="233"/>
      <c r="G33" s="233"/>
      <c r="H33" s="245"/>
      <c r="AA33" s="246">
        <f>Personnel!A35</f>
        <v>0</v>
      </c>
      <c r="AB33" s="247">
        <f>Personnel!B35</f>
        <v>0</v>
      </c>
      <c r="AC33" s="247">
        <f>Personnel!C35</f>
        <v>0</v>
      </c>
      <c r="AD33" s="247">
        <f>Personnel!D35</f>
        <v>0</v>
      </c>
      <c r="AE33" s="246">
        <f>Personnel!E35</f>
        <v>0</v>
      </c>
      <c r="AF33" s="246">
        <f>Personnel!F35</f>
        <v>0</v>
      </c>
      <c r="AG33" s="246">
        <f>Personnel!G35</f>
        <v>0</v>
      </c>
      <c r="AH33" s="248" t="str">
        <f t="shared" si="2"/>
        <v>0 0.</v>
      </c>
      <c r="AI33" s="249"/>
      <c r="AJ33" s="249"/>
      <c r="AK33" s="249">
        <f t="shared" si="3"/>
        <v>0</v>
      </c>
    </row>
    <row r="34" spans="6:37" ht="12.75" hidden="1" outlineLevel="1">
      <c r="F34" s="233"/>
      <c r="G34" s="233"/>
      <c r="H34" s="245"/>
      <c r="AA34" s="246">
        <f>Personnel!A36</f>
        <v>0</v>
      </c>
      <c r="AB34" s="247">
        <f>Personnel!B36</f>
        <v>0</v>
      </c>
      <c r="AC34" s="247">
        <f>Personnel!C36</f>
        <v>0</v>
      </c>
      <c r="AD34" s="247">
        <f>Personnel!D36</f>
        <v>0</v>
      </c>
      <c r="AE34" s="246">
        <f>Personnel!E36</f>
        <v>0</v>
      </c>
      <c r="AF34" s="246">
        <f>Personnel!F36</f>
        <v>0</v>
      </c>
      <c r="AG34" s="246">
        <f>Personnel!G36</f>
        <v>0</v>
      </c>
      <c r="AH34" s="248" t="str">
        <f t="shared" si="2"/>
        <v>0 0.</v>
      </c>
      <c r="AI34" s="249"/>
      <c r="AJ34" s="249"/>
      <c r="AK34" s="249">
        <f t="shared" si="3"/>
        <v>0</v>
      </c>
    </row>
    <row r="35" spans="6:37" ht="12.75" hidden="1" outlineLevel="1">
      <c r="F35" s="233"/>
      <c r="G35" s="233"/>
      <c r="H35" s="245"/>
      <c r="AA35" s="246">
        <f>Personnel!A37</f>
        <v>0</v>
      </c>
      <c r="AB35" s="247">
        <f>Personnel!B37</f>
        <v>0</v>
      </c>
      <c r="AC35" s="247">
        <f>Personnel!C37</f>
        <v>0</v>
      </c>
      <c r="AD35" s="247">
        <f>Personnel!D37</f>
        <v>0</v>
      </c>
      <c r="AE35" s="246">
        <f>Personnel!E37</f>
        <v>0</v>
      </c>
      <c r="AF35" s="246">
        <f>Personnel!F37</f>
        <v>0</v>
      </c>
      <c r="AG35" s="246">
        <f>Personnel!G37</f>
        <v>0</v>
      </c>
      <c r="AH35" s="248" t="str">
        <f t="shared" si="2"/>
        <v>0 0.</v>
      </c>
      <c r="AI35" s="249"/>
      <c r="AJ35" s="249"/>
      <c r="AK35" s="249">
        <f t="shared" si="3"/>
        <v>0</v>
      </c>
    </row>
    <row r="36" spans="6:37" ht="12.75" hidden="1" outlineLevel="1">
      <c r="F36" s="233"/>
      <c r="G36" s="233"/>
      <c r="H36" s="245"/>
      <c r="AA36" s="246">
        <f>Personnel!A38</f>
        <v>0</v>
      </c>
      <c r="AB36" s="247">
        <f>Personnel!B38</f>
        <v>0</v>
      </c>
      <c r="AC36" s="247">
        <f>Personnel!C38</f>
        <v>0</v>
      </c>
      <c r="AD36" s="247">
        <f>Personnel!D38</f>
        <v>0</v>
      </c>
      <c r="AE36" s="246">
        <f>Personnel!E38</f>
        <v>0</v>
      </c>
      <c r="AF36" s="246">
        <f>Personnel!F38</f>
        <v>0</v>
      </c>
      <c r="AG36" s="246">
        <f>Personnel!G38</f>
        <v>0</v>
      </c>
      <c r="AH36" s="248" t="str">
        <f t="shared" si="2"/>
        <v>0 0.</v>
      </c>
      <c r="AI36" s="249"/>
      <c r="AJ36" s="249"/>
      <c r="AK36" s="249">
        <f t="shared" si="3"/>
        <v>0</v>
      </c>
    </row>
    <row r="37" spans="6:37" ht="12.75" hidden="1" outlineLevel="1">
      <c r="F37" s="233"/>
      <c r="G37" s="233"/>
      <c r="H37" s="245"/>
      <c r="AA37" s="246">
        <f>Personnel!A39</f>
        <v>0</v>
      </c>
      <c r="AB37" s="247">
        <f>Personnel!B39</f>
        <v>0</v>
      </c>
      <c r="AC37" s="247">
        <f>Personnel!C39</f>
        <v>0</v>
      </c>
      <c r="AD37" s="247">
        <f>Personnel!D39</f>
        <v>0</v>
      </c>
      <c r="AE37" s="246">
        <f>Personnel!E39</f>
        <v>0</v>
      </c>
      <c r="AF37" s="246">
        <f>Personnel!F39</f>
        <v>0</v>
      </c>
      <c r="AG37" s="246">
        <f>Personnel!G39</f>
        <v>0</v>
      </c>
      <c r="AH37" s="248" t="str">
        <f t="shared" si="2"/>
        <v>0 0.</v>
      </c>
      <c r="AI37" s="249"/>
      <c r="AJ37" s="249"/>
      <c r="AK37" s="249">
        <f t="shared" si="3"/>
        <v>0</v>
      </c>
    </row>
    <row r="38" spans="6:37" ht="12.75" hidden="1" outlineLevel="1">
      <c r="F38" s="233"/>
      <c r="G38" s="233"/>
      <c r="H38" s="245"/>
      <c r="AA38" s="246">
        <f>Personnel!A40</f>
        <v>0</v>
      </c>
      <c r="AB38" s="247">
        <f>Personnel!B40</f>
        <v>0</v>
      </c>
      <c r="AC38" s="247">
        <f>Personnel!C40</f>
        <v>0</v>
      </c>
      <c r="AD38" s="247">
        <f>Personnel!D40</f>
        <v>0</v>
      </c>
      <c r="AE38" s="246">
        <f>Personnel!E40</f>
        <v>0</v>
      </c>
      <c r="AF38" s="246">
        <f>Personnel!F40</f>
        <v>0</v>
      </c>
      <c r="AG38" s="246">
        <f>Personnel!G40</f>
        <v>0</v>
      </c>
      <c r="AH38" s="248" t="str">
        <f t="shared" si="2"/>
        <v>0 0.</v>
      </c>
      <c r="AI38" s="249"/>
      <c r="AJ38" s="249"/>
      <c r="AK38" s="249">
        <f t="shared" si="3"/>
        <v>0</v>
      </c>
    </row>
    <row r="39" spans="6:37" ht="12.75" hidden="1" outlineLevel="1">
      <c r="F39" s="233"/>
      <c r="G39" s="233"/>
      <c r="H39" s="245"/>
      <c r="AA39" s="246">
        <f>Personnel!A41</f>
        <v>0</v>
      </c>
      <c r="AB39" s="247">
        <f>Personnel!B41</f>
        <v>0</v>
      </c>
      <c r="AC39" s="247">
        <f>Personnel!C41</f>
        <v>0</v>
      </c>
      <c r="AD39" s="247">
        <f>Personnel!D41</f>
        <v>0</v>
      </c>
      <c r="AE39" s="246">
        <f>Personnel!E41</f>
        <v>0</v>
      </c>
      <c r="AF39" s="246">
        <f>Personnel!F41</f>
        <v>0</v>
      </c>
      <c r="AG39" s="246">
        <f>Personnel!G41</f>
        <v>0</v>
      </c>
      <c r="AH39" s="248" t="str">
        <f t="shared" si="2"/>
        <v>0 0.</v>
      </c>
      <c r="AI39" s="249"/>
      <c r="AJ39" s="249"/>
      <c r="AK39" s="249">
        <f t="shared" si="3"/>
        <v>0</v>
      </c>
    </row>
    <row r="40" spans="6:37" ht="12.75" hidden="1" outlineLevel="1">
      <c r="F40" s="233"/>
      <c r="G40" s="233"/>
      <c r="H40" s="245"/>
      <c r="AA40" s="246">
        <f>Personnel!A42</f>
        <v>0</v>
      </c>
      <c r="AB40" s="247">
        <f>Personnel!B42</f>
        <v>0</v>
      </c>
      <c r="AC40" s="247">
        <f>Personnel!C42</f>
        <v>0</v>
      </c>
      <c r="AD40" s="247">
        <f>Personnel!D42</f>
        <v>0</v>
      </c>
      <c r="AE40" s="246">
        <f>Personnel!E42</f>
        <v>0</v>
      </c>
      <c r="AF40" s="246">
        <f>Personnel!F42</f>
        <v>0</v>
      </c>
      <c r="AG40" s="246">
        <f>Personnel!G42</f>
        <v>0</v>
      </c>
      <c r="AH40" s="248" t="str">
        <f t="shared" si="2"/>
        <v>0 0.</v>
      </c>
      <c r="AI40" s="249"/>
      <c r="AJ40" s="249"/>
      <c r="AK40" s="249">
        <f t="shared" si="3"/>
        <v>0</v>
      </c>
    </row>
    <row r="41" spans="6:37" ht="12.75" hidden="1" outlineLevel="1">
      <c r="F41" s="233"/>
      <c r="G41" s="233"/>
      <c r="H41" s="245"/>
      <c r="AA41" s="246">
        <f>Personnel!A43</f>
        <v>0</v>
      </c>
      <c r="AB41" s="247">
        <f>Personnel!B43</f>
        <v>0</v>
      </c>
      <c r="AC41" s="247">
        <f>Personnel!C43</f>
        <v>0</v>
      </c>
      <c r="AD41" s="247">
        <f>Personnel!D43</f>
        <v>0</v>
      </c>
      <c r="AE41" s="246">
        <f>Personnel!E43</f>
        <v>0</v>
      </c>
      <c r="AF41" s="246">
        <f>Personnel!F43</f>
        <v>0</v>
      </c>
      <c r="AG41" s="246">
        <f>Personnel!G43</f>
        <v>0</v>
      </c>
      <c r="AH41" s="248" t="str">
        <f t="shared" si="2"/>
        <v>0 0.</v>
      </c>
      <c r="AI41" s="249"/>
      <c r="AJ41" s="249"/>
      <c r="AK41" s="249">
        <f t="shared" si="3"/>
        <v>0</v>
      </c>
    </row>
    <row r="42" spans="6:37" ht="12.75" hidden="1" outlineLevel="1">
      <c r="F42" s="233"/>
      <c r="G42" s="233"/>
      <c r="H42" s="245"/>
      <c r="AA42" s="435">
        <f>Personnel!A44</f>
        <v>0</v>
      </c>
      <c r="AB42" s="436">
        <f>Personnel!B44</f>
        <v>0</v>
      </c>
      <c r="AC42" s="436">
        <f>Personnel!C44</f>
        <v>0</v>
      </c>
      <c r="AD42" s="436">
        <f>Personnel!D44</f>
        <v>0</v>
      </c>
      <c r="AE42" s="435">
        <f>Personnel!E44</f>
        <v>0</v>
      </c>
      <c r="AF42" s="435">
        <f>Personnel!F44</f>
        <v>0</v>
      </c>
      <c r="AG42" s="435">
        <f>Personnel!G44</f>
        <v>0</v>
      </c>
      <c r="AH42" s="437" t="str">
        <f t="shared" si="2"/>
        <v>0 0.</v>
      </c>
      <c r="AI42" s="438"/>
      <c r="AJ42" s="438"/>
      <c r="AK42" s="438">
        <f t="shared" si="3"/>
        <v>0</v>
      </c>
    </row>
    <row r="43" spans="1:18" ht="12.75" collapsed="1">
      <c r="A43" s="481" t="s">
        <v>162</v>
      </c>
      <c r="D43" s="253"/>
      <c r="O43" s="595" t="s">
        <v>223</v>
      </c>
      <c r="P43" s="595"/>
      <c r="Q43" s="595"/>
      <c r="R43" s="255">
        <f>$N$46*20%</f>
        <v>0</v>
      </c>
    </row>
    <row r="44" spans="1:18" ht="12.75" customHeight="1">
      <c r="A44" s="257"/>
      <c r="O44" s="595" t="s">
        <v>224</v>
      </c>
      <c r="P44" s="595"/>
      <c r="Q44" s="595"/>
      <c r="R44" s="256" t="str">
        <f>IF(O46&gt;=R43,"oui","non")</f>
        <v>oui</v>
      </c>
    </row>
    <row r="45" spans="1:18" ht="12.75" customHeight="1">
      <c r="A45" s="257"/>
      <c r="O45" s="595" t="s">
        <v>221</v>
      </c>
      <c r="P45" s="595"/>
      <c r="Q45" s="595"/>
      <c r="R45" s="256" t="str">
        <f>IF($Q$46&gt;($R$43*10%),"oui","non")</f>
        <v>non</v>
      </c>
    </row>
    <row r="46" spans="1:18" ht="12.75">
      <c r="A46" s="257"/>
      <c r="F46" s="258">
        <f aca="true" t="shared" si="4" ref="F46:L46">SUM(F48:F542)</f>
        <v>0</v>
      </c>
      <c r="G46" s="258">
        <f t="shared" si="4"/>
        <v>0</v>
      </c>
      <c r="H46" s="258">
        <f t="shared" si="4"/>
        <v>0</v>
      </c>
      <c r="I46" s="258">
        <f t="shared" si="4"/>
        <v>0</v>
      </c>
      <c r="J46" s="258">
        <f t="shared" si="4"/>
        <v>0</v>
      </c>
      <c r="K46" s="258">
        <f t="shared" si="4"/>
        <v>0</v>
      </c>
      <c r="L46" s="258">
        <f t="shared" si="4"/>
        <v>0</v>
      </c>
      <c r="N46" s="259">
        <f>SUM(N48:N542)</f>
        <v>0</v>
      </c>
      <c r="O46" s="260">
        <f>SUM(O48:O542)</f>
        <v>0</v>
      </c>
      <c r="P46" s="255">
        <f>SUM(P48:P542)</f>
        <v>0</v>
      </c>
      <c r="Q46" s="255">
        <f>SUM(Q48:Q542)</f>
        <v>0</v>
      </c>
      <c r="R46" s="255">
        <f>SUM(R48:R542)</f>
        <v>0</v>
      </c>
    </row>
    <row r="47" spans="1:19" s="484" customFormat="1" ht="55.5" customHeight="1">
      <c r="A47" s="28" t="s">
        <v>41</v>
      </c>
      <c r="B47" s="28" t="s">
        <v>157</v>
      </c>
      <c r="C47" s="28" t="s">
        <v>158</v>
      </c>
      <c r="D47" s="28" t="s">
        <v>163</v>
      </c>
      <c r="E47" s="483" t="s">
        <v>170</v>
      </c>
      <c r="F47" s="482" t="s">
        <v>218</v>
      </c>
      <c r="G47" s="482" t="s">
        <v>164</v>
      </c>
      <c r="H47" s="482" t="s">
        <v>165</v>
      </c>
      <c r="I47" s="482" t="s">
        <v>166</v>
      </c>
      <c r="J47" s="482" t="s">
        <v>167</v>
      </c>
      <c r="K47" s="482" t="s">
        <v>168</v>
      </c>
      <c r="L47" s="180" t="s">
        <v>169</v>
      </c>
      <c r="M47" s="483" t="s">
        <v>171</v>
      </c>
      <c r="N47" s="181" t="s">
        <v>155</v>
      </c>
      <c r="O47" s="261" t="s">
        <v>222</v>
      </c>
      <c r="P47" s="262" t="s">
        <v>219</v>
      </c>
      <c r="Q47" s="262" t="s">
        <v>321</v>
      </c>
      <c r="R47" s="262" t="s">
        <v>322</v>
      </c>
      <c r="S47" s="263" t="s">
        <v>220</v>
      </c>
    </row>
    <row r="48" spans="1:19" s="265" customFormat="1" ht="30" customHeight="1">
      <c r="A48" s="178" t="e">
        <f aca="true" t="shared" si="5" ref="A48:A111">VLOOKUP($D48,$AH:$AK,4,0)</f>
        <v>#N/A</v>
      </c>
      <c r="B48" s="387"/>
      <c r="C48" s="174"/>
      <c r="D48" s="296"/>
      <c r="E48" s="271"/>
      <c r="F48" s="175"/>
      <c r="G48" s="175"/>
      <c r="H48" s="175"/>
      <c r="I48" s="175"/>
      <c r="J48" s="175"/>
      <c r="K48" s="175"/>
      <c r="L48" s="175"/>
      <c r="M48" s="176"/>
      <c r="N48" s="138">
        <f>IF(SUM(F48:L48)&lt;0,SUM(F48:L48)*M48,IF(SUM(F48:L48)*M48&gt;SUM(F48:L48)*100%,SUM(F48:L48)*100%,SUM(F48:L48)*M48))</f>
        <v>0</v>
      </c>
      <c r="O48" s="136"/>
      <c r="P48" s="137"/>
      <c r="Q48" s="137">
        <f>O48-P48</f>
        <v>0</v>
      </c>
      <c r="R48" s="137">
        <f>O48-Q48</f>
        <v>0</v>
      </c>
      <c r="S48" s="134"/>
    </row>
    <row r="49" spans="1:19" s="265" customFormat="1" ht="30" customHeight="1">
      <c r="A49" s="178" t="e">
        <f t="shared" si="5"/>
        <v>#N/A</v>
      </c>
      <c r="B49" s="387"/>
      <c r="C49" s="174"/>
      <c r="D49" s="296"/>
      <c r="E49" s="271"/>
      <c r="F49" s="175"/>
      <c r="G49" s="175"/>
      <c r="H49" s="175"/>
      <c r="I49" s="175"/>
      <c r="J49" s="175"/>
      <c r="K49" s="175"/>
      <c r="L49" s="175"/>
      <c r="M49" s="176"/>
      <c r="N49" s="138">
        <f aca="true" t="shared" si="6" ref="N49:N112">IF(SUM(F49:L49)&lt;0,SUM(F49:L49)*M49,IF(SUM(F49:L49)*M49&gt;SUM(F49:L49)*100%,SUM(F49:L49)*100%,SUM(F49:L49)*M49))</f>
        <v>0</v>
      </c>
      <c r="O49" s="136"/>
      <c r="P49" s="137"/>
      <c r="Q49" s="137">
        <f aca="true" t="shared" si="7" ref="Q49:Q112">O49-P49</f>
        <v>0</v>
      </c>
      <c r="R49" s="137">
        <f aca="true" t="shared" si="8" ref="R49:R112">O49-Q49</f>
        <v>0</v>
      </c>
      <c r="S49" s="134"/>
    </row>
    <row r="50" spans="1:19" s="265" customFormat="1" ht="30" customHeight="1">
      <c r="A50" s="178" t="e">
        <f t="shared" si="5"/>
        <v>#N/A</v>
      </c>
      <c r="B50" s="387"/>
      <c r="C50" s="174"/>
      <c r="D50" s="296"/>
      <c r="E50" s="271"/>
      <c r="F50" s="175"/>
      <c r="G50" s="175"/>
      <c r="H50" s="175"/>
      <c r="I50" s="175"/>
      <c r="J50" s="175"/>
      <c r="K50" s="175"/>
      <c r="L50" s="175"/>
      <c r="M50" s="176"/>
      <c r="N50" s="138">
        <f t="shared" si="6"/>
        <v>0</v>
      </c>
      <c r="O50" s="136"/>
      <c r="P50" s="137"/>
      <c r="Q50" s="137">
        <f t="shared" si="7"/>
        <v>0</v>
      </c>
      <c r="R50" s="137">
        <f t="shared" si="8"/>
        <v>0</v>
      </c>
      <c r="S50" s="134"/>
    </row>
    <row r="51" spans="1:19" s="265" customFormat="1" ht="30" customHeight="1">
      <c r="A51" s="178" t="e">
        <f t="shared" si="5"/>
        <v>#N/A</v>
      </c>
      <c r="B51" s="387"/>
      <c r="C51" s="174"/>
      <c r="D51" s="296"/>
      <c r="E51" s="271"/>
      <c r="F51" s="175"/>
      <c r="G51" s="175"/>
      <c r="H51" s="175"/>
      <c r="I51" s="175"/>
      <c r="J51" s="175"/>
      <c r="K51" s="175"/>
      <c r="L51" s="175"/>
      <c r="M51" s="176"/>
      <c r="N51" s="138">
        <f t="shared" si="6"/>
        <v>0</v>
      </c>
      <c r="O51" s="136"/>
      <c r="P51" s="137"/>
      <c r="Q51" s="137">
        <f t="shared" si="7"/>
        <v>0</v>
      </c>
      <c r="R51" s="137">
        <f t="shared" si="8"/>
        <v>0</v>
      </c>
      <c r="S51" s="134"/>
    </row>
    <row r="52" spans="1:19" s="265" customFormat="1" ht="30" customHeight="1">
      <c r="A52" s="178" t="e">
        <f t="shared" si="5"/>
        <v>#N/A</v>
      </c>
      <c r="B52" s="387"/>
      <c r="C52" s="174"/>
      <c r="D52" s="296"/>
      <c r="E52" s="271"/>
      <c r="F52" s="175"/>
      <c r="G52" s="175"/>
      <c r="H52" s="175"/>
      <c r="I52" s="175"/>
      <c r="J52" s="175"/>
      <c r="K52" s="175"/>
      <c r="L52" s="175"/>
      <c r="M52" s="176"/>
      <c r="N52" s="138">
        <f t="shared" si="6"/>
        <v>0</v>
      </c>
      <c r="O52" s="136"/>
      <c r="P52" s="137"/>
      <c r="Q52" s="137">
        <f t="shared" si="7"/>
        <v>0</v>
      </c>
      <c r="R52" s="137">
        <f t="shared" si="8"/>
        <v>0</v>
      </c>
      <c r="S52" s="134"/>
    </row>
    <row r="53" spans="1:19" s="265" customFormat="1" ht="28.5" customHeight="1">
      <c r="A53" s="178" t="e">
        <f t="shared" si="5"/>
        <v>#N/A</v>
      </c>
      <c r="B53" s="387"/>
      <c r="C53" s="174"/>
      <c r="D53" s="296"/>
      <c r="E53" s="271"/>
      <c r="F53" s="175"/>
      <c r="G53" s="175"/>
      <c r="H53" s="175"/>
      <c r="I53" s="175"/>
      <c r="J53" s="175"/>
      <c r="K53" s="175"/>
      <c r="L53" s="175"/>
      <c r="M53" s="176"/>
      <c r="N53" s="138">
        <f t="shared" si="6"/>
        <v>0</v>
      </c>
      <c r="O53" s="136"/>
      <c r="P53" s="137"/>
      <c r="Q53" s="137">
        <f t="shared" si="7"/>
        <v>0</v>
      </c>
      <c r="R53" s="137">
        <f t="shared" si="8"/>
        <v>0</v>
      </c>
      <c r="S53" s="134"/>
    </row>
    <row r="54" spans="1:19" s="265" customFormat="1" ht="30" customHeight="1">
      <c r="A54" s="178" t="e">
        <f t="shared" si="5"/>
        <v>#N/A</v>
      </c>
      <c r="B54" s="387"/>
      <c r="C54" s="174"/>
      <c r="D54" s="296"/>
      <c r="E54" s="271"/>
      <c r="F54" s="175"/>
      <c r="G54" s="175"/>
      <c r="H54" s="175"/>
      <c r="I54" s="175"/>
      <c r="J54" s="175"/>
      <c r="K54" s="175"/>
      <c r="L54" s="175"/>
      <c r="M54" s="176"/>
      <c r="N54" s="138">
        <f t="shared" si="6"/>
        <v>0</v>
      </c>
      <c r="O54" s="136"/>
      <c r="P54" s="137"/>
      <c r="Q54" s="137">
        <f t="shared" si="7"/>
        <v>0</v>
      </c>
      <c r="R54" s="137">
        <f t="shared" si="8"/>
        <v>0</v>
      </c>
      <c r="S54" s="134"/>
    </row>
    <row r="55" spans="1:19" s="265" customFormat="1" ht="30" customHeight="1">
      <c r="A55" s="178" t="e">
        <f t="shared" si="5"/>
        <v>#N/A</v>
      </c>
      <c r="B55" s="387"/>
      <c r="C55" s="174"/>
      <c r="D55" s="296"/>
      <c r="E55" s="271"/>
      <c r="F55" s="175"/>
      <c r="G55" s="175"/>
      <c r="H55" s="175"/>
      <c r="I55" s="175"/>
      <c r="J55" s="175"/>
      <c r="K55" s="175"/>
      <c r="L55" s="175"/>
      <c r="M55" s="176"/>
      <c r="N55" s="138">
        <f t="shared" si="6"/>
        <v>0</v>
      </c>
      <c r="O55" s="136"/>
      <c r="P55" s="137"/>
      <c r="Q55" s="137">
        <f t="shared" si="7"/>
        <v>0</v>
      </c>
      <c r="R55" s="137">
        <f t="shared" si="8"/>
        <v>0</v>
      </c>
      <c r="S55" s="134"/>
    </row>
    <row r="56" spans="1:19" s="265" customFormat="1" ht="30" customHeight="1">
      <c r="A56" s="178" t="e">
        <f t="shared" si="5"/>
        <v>#N/A</v>
      </c>
      <c r="B56" s="387"/>
      <c r="C56" s="174"/>
      <c r="D56" s="296"/>
      <c r="E56" s="271"/>
      <c r="F56" s="175"/>
      <c r="G56" s="175"/>
      <c r="H56" s="175"/>
      <c r="I56" s="175"/>
      <c r="J56" s="175"/>
      <c r="K56" s="175"/>
      <c r="L56" s="175"/>
      <c r="M56" s="176"/>
      <c r="N56" s="138">
        <f t="shared" si="6"/>
        <v>0</v>
      </c>
      <c r="O56" s="136"/>
      <c r="P56" s="137"/>
      <c r="Q56" s="137">
        <f t="shared" si="7"/>
        <v>0</v>
      </c>
      <c r="R56" s="137">
        <f t="shared" si="8"/>
        <v>0</v>
      </c>
      <c r="S56" s="134"/>
    </row>
    <row r="57" spans="1:19" s="265" customFormat="1" ht="30" customHeight="1">
      <c r="A57" s="178" t="e">
        <f t="shared" si="5"/>
        <v>#N/A</v>
      </c>
      <c r="B57" s="387"/>
      <c r="C57" s="174"/>
      <c r="D57" s="296"/>
      <c r="E57" s="271"/>
      <c r="F57" s="175"/>
      <c r="G57" s="175"/>
      <c r="H57" s="175"/>
      <c r="I57" s="175"/>
      <c r="J57" s="175"/>
      <c r="K57" s="175"/>
      <c r="L57" s="175"/>
      <c r="M57" s="176"/>
      <c r="N57" s="138">
        <f t="shared" si="6"/>
        <v>0</v>
      </c>
      <c r="O57" s="136"/>
      <c r="P57" s="137"/>
      <c r="Q57" s="137">
        <f t="shared" si="7"/>
        <v>0</v>
      </c>
      <c r="R57" s="137">
        <f t="shared" si="8"/>
        <v>0</v>
      </c>
      <c r="S57" s="134"/>
    </row>
    <row r="58" spans="1:19" s="265" customFormat="1" ht="30" customHeight="1">
      <c r="A58" s="178" t="e">
        <f t="shared" si="5"/>
        <v>#N/A</v>
      </c>
      <c r="B58" s="387"/>
      <c r="C58" s="174"/>
      <c r="D58" s="296"/>
      <c r="E58" s="271"/>
      <c r="F58" s="175"/>
      <c r="G58" s="175"/>
      <c r="H58" s="175"/>
      <c r="I58" s="175"/>
      <c r="J58" s="175"/>
      <c r="K58" s="175"/>
      <c r="L58" s="175"/>
      <c r="M58" s="176"/>
      <c r="N58" s="138">
        <f t="shared" si="6"/>
        <v>0</v>
      </c>
      <c r="O58" s="136"/>
      <c r="P58" s="137"/>
      <c r="Q58" s="137">
        <f t="shared" si="7"/>
        <v>0</v>
      </c>
      <c r="R58" s="137">
        <f t="shared" si="8"/>
        <v>0</v>
      </c>
      <c r="S58" s="134"/>
    </row>
    <row r="59" spans="1:19" s="265" customFormat="1" ht="30" customHeight="1">
      <c r="A59" s="178" t="e">
        <f t="shared" si="5"/>
        <v>#N/A</v>
      </c>
      <c r="B59" s="387"/>
      <c r="C59" s="174"/>
      <c r="D59" s="296"/>
      <c r="E59" s="271"/>
      <c r="F59" s="175"/>
      <c r="G59" s="175"/>
      <c r="H59" s="175"/>
      <c r="I59" s="175"/>
      <c r="J59" s="175"/>
      <c r="K59" s="175"/>
      <c r="L59" s="175"/>
      <c r="M59" s="176"/>
      <c r="N59" s="138">
        <f t="shared" si="6"/>
        <v>0</v>
      </c>
      <c r="O59" s="136"/>
      <c r="P59" s="137"/>
      <c r="Q59" s="137">
        <f t="shared" si="7"/>
        <v>0</v>
      </c>
      <c r="R59" s="137">
        <f t="shared" si="8"/>
        <v>0</v>
      </c>
      <c r="S59" s="134"/>
    </row>
    <row r="60" spans="1:19" s="265" customFormat="1" ht="30" customHeight="1">
      <c r="A60" s="178" t="e">
        <f t="shared" si="5"/>
        <v>#N/A</v>
      </c>
      <c r="B60" s="387"/>
      <c r="C60" s="174"/>
      <c r="D60" s="296"/>
      <c r="E60" s="271"/>
      <c r="F60" s="175"/>
      <c r="G60" s="175"/>
      <c r="H60" s="175"/>
      <c r="I60" s="175"/>
      <c r="J60" s="175"/>
      <c r="K60" s="175"/>
      <c r="L60" s="175"/>
      <c r="M60" s="176"/>
      <c r="N60" s="138">
        <f t="shared" si="6"/>
        <v>0</v>
      </c>
      <c r="O60" s="136"/>
      <c r="P60" s="137"/>
      <c r="Q60" s="137">
        <f t="shared" si="7"/>
        <v>0</v>
      </c>
      <c r="R60" s="137">
        <f t="shared" si="8"/>
        <v>0</v>
      </c>
      <c r="S60" s="134"/>
    </row>
    <row r="61" spans="1:19" s="265" customFormat="1" ht="30" customHeight="1">
      <c r="A61" s="178" t="e">
        <f t="shared" si="5"/>
        <v>#N/A</v>
      </c>
      <c r="B61" s="387"/>
      <c r="C61" s="174"/>
      <c r="D61" s="296"/>
      <c r="E61" s="271"/>
      <c r="F61" s="175"/>
      <c r="G61" s="175"/>
      <c r="H61" s="175"/>
      <c r="I61" s="175"/>
      <c r="J61" s="175"/>
      <c r="K61" s="175"/>
      <c r="L61" s="175"/>
      <c r="M61" s="176"/>
      <c r="N61" s="138">
        <f t="shared" si="6"/>
        <v>0</v>
      </c>
      <c r="O61" s="136"/>
      <c r="P61" s="137"/>
      <c r="Q61" s="137">
        <f t="shared" si="7"/>
        <v>0</v>
      </c>
      <c r="R61" s="137">
        <f t="shared" si="8"/>
        <v>0</v>
      </c>
      <c r="S61" s="134"/>
    </row>
    <row r="62" spans="1:19" s="265" customFormat="1" ht="30" customHeight="1">
      <c r="A62" s="178" t="e">
        <f t="shared" si="5"/>
        <v>#N/A</v>
      </c>
      <c r="B62" s="387"/>
      <c r="C62" s="174"/>
      <c r="D62" s="296"/>
      <c r="E62" s="271"/>
      <c r="F62" s="175"/>
      <c r="G62" s="175"/>
      <c r="H62" s="175"/>
      <c r="I62" s="175"/>
      <c r="J62" s="175"/>
      <c r="K62" s="175"/>
      <c r="L62" s="175"/>
      <c r="M62" s="176"/>
      <c r="N62" s="138">
        <f t="shared" si="6"/>
        <v>0</v>
      </c>
      <c r="O62" s="136"/>
      <c r="P62" s="137"/>
      <c r="Q62" s="137">
        <f t="shared" si="7"/>
        <v>0</v>
      </c>
      <c r="R62" s="137">
        <f t="shared" si="8"/>
        <v>0</v>
      </c>
      <c r="S62" s="134"/>
    </row>
    <row r="63" spans="1:19" s="265" customFormat="1" ht="30" customHeight="1">
      <c r="A63" s="178" t="e">
        <f t="shared" si="5"/>
        <v>#N/A</v>
      </c>
      <c r="B63" s="387"/>
      <c r="C63" s="174"/>
      <c r="D63" s="296"/>
      <c r="E63" s="271"/>
      <c r="F63" s="175"/>
      <c r="G63" s="175"/>
      <c r="H63" s="175"/>
      <c r="I63" s="175"/>
      <c r="J63" s="175"/>
      <c r="K63" s="175"/>
      <c r="L63" s="175"/>
      <c r="M63" s="176"/>
      <c r="N63" s="138">
        <f t="shared" si="6"/>
        <v>0</v>
      </c>
      <c r="O63" s="136"/>
      <c r="P63" s="137"/>
      <c r="Q63" s="137">
        <f t="shared" si="7"/>
        <v>0</v>
      </c>
      <c r="R63" s="137">
        <f t="shared" si="8"/>
        <v>0</v>
      </c>
      <c r="S63" s="134"/>
    </row>
    <row r="64" spans="1:19" s="265" customFormat="1" ht="30" customHeight="1">
      <c r="A64" s="178" t="e">
        <f t="shared" si="5"/>
        <v>#N/A</v>
      </c>
      <c r="B64" s="387"/>
      <c r="C64" s="174"/>
      <c r="D64" s="296"/>
      <c r="E64" s="271"/>
      <c r="F64" s="175"/>
      <c r="G64" s="175"/>
      <c r="H64" s="175"/>
      <c r="I64" s="175"/>
      <c r="J64" s="175"/>
      <c r="K64" s="175"/>
      <c r="L64" s="175"/>
      <c r="M64" s="176"/>
      <c r="N64" s="138">
        <f t="shared" si="6"/>
        <v>0</v>
      </c>
      <c r="O64" s="136"/>
      <c r="P64" s="137"/>
      <c r="Q64" s="137">
        <f t="shared" si="7"/>
        <v>0</v>
      </c>
      <c r="R64" s="137">
        <f t="shared" si="8"/>
        <v>0</v>
      </c>
      <c r="S64" s="134"/>
    </row>
    <row r="65" spans="1:19" s="265" customFormat="1" ht="30" customHeight="1">
      <c r="A65" s="178" t="e">
        <f t="shared" si="5"/>
        <v>#N/A</v>
      </c>
      <c r="B65" s="387"/>
      <c r="C65" s="174"/>
      <c r="D65" s="296"/>
      <c r="E65" s="271"/>
      <c r="F65" s="175"/>
      <c r="G65" s="175"/>
      <c r="H65" s="175"/>
      <c r="I65" s="175"/>
      <c r="J65" s="175"/>
      <c r="K65" s="175"/>
      <c r="L65" s="175"/>
      <c r="M65" s="176"/>
      <c r="N65" s="138">
        <f t="shared" si="6"/>
        <v>0</v>
      </c>
      <c r="O65" s="136"/>
      <c r="P65" s="137"/>
      <c r="Q65" s="137">
        <f t="shared" si="7"/>
        <v>0</v>
      </c>
      <c r="R65" s="137">
        <f t="shared" si="8"/>
        <v>0</v>
      </c>
      <c r="S65" s="134"/>
    </row>
    <row r="66" spans="1:19" s="265" customFormat="1" ht="30" customHeight="1">
      <c r="A66" s="178" t="e">
        <f t="shared" si="5"/>
        <v>#N/A</v>
      </c>
      <c r="B66" s="387"/>
      <c r="C66" s="174"/>
      <c r="D66" s="296"/>
      <c r="E66" s="271"/>
      <c r="F66" s="175"/>
      <c r="G66" s="175"/>
      <c r="H66" s="175"/>
      <c r="I66" s="175"/>
      <c r="J66" s="175"/>
      <c r="K66" s="175"/>
      <c r="L66" s="175"/>
      <c r="M66" s="176"/>
      <c r="N66" s="138">
        <f t="shared" si="6"/>
        <v>0</v>
      </c>
      <c r="O66" s="136"/>
      <c r="P66" s="137"/>
      <c r="Q66" s="137">
        <f t="shared" si="7"/>
        <v>0</v>
      </c>
      <c r="R66" s="137">
        <f t="shared" si="8"/>
        <v>0</v>
      </c>
      <c r="S66" s="134"/>
    </row>
    <row r="67" spans="1:19" s="265" customFormat="1" ht="30" customHeight="1">
      <c r="A67" s="178" t="e">
        <f t="shared" si="5"/>
        <v>#N/A</v>
      </c>
      <c r="B67" s="387"/>
      <c r="C67" s="174"/>
      <c r="D67" s="296"/>
      <c r="E67" s="271"/>
      <c r="F67" s="175"/>
      <c r="G67" s="175"/>
      <c r="H67" s="175"/>
      <c r="I67" s="175"/>
      <c r="J67" s="175"/>
      <c r="K67" s="175"/>
      <c r="L67" s="175"/>
      <c r="M67" s="176"/>
      <c r="N67" s="138">
        <f t="shared" si="6"/>
        <v>0</v>
      </c>
      <c r="O67" s="136"/>
      <c r="P67" s="137"/>
      <c r="Q67" s="137">
        <f t="shared" si="7"/>
        <v>0</v>
      </c>
      <c r="R67" s="137">
        <f t="shared" si="8"/>
        <v>0</v>
      </c>
      <c r="S67" s="134"/>
    </row>
    <row r="68" spans="1:19" s="265" customFormat="1" ht="30" customHeight="1">
      <c r="A68" s="178" t="e">
        <f t="shared" si="5"/>
        <v>#N/A</v>
      </c>
      <c r="B68" s="387"/>
      <c r="C68" s="174"/>
      <c r="D68" s="296"/>
      <c r="E68" s="271"/>
      <c r="F68" s="175"/>
      <c r="G68" s="175"/>
      <c r="H68" s="175"/>
      <c r="I68" s="175"/>
      <c r="J68" s="175"/>
      <c r="K68" s="175"/>
      <c r="L68" s="175"/>
      <c r="M68" s="177"/>
      <c r="N68" s="138">
        <f t="shared" si="6"/>
        <v>0</v>
      </c>
      <c r="O68" s="136"/>
      <c r="P68" s="137"/>
      <c r="Q68" s="137">
        <f t="shared" si="7"/>
        <v>0</v>
      </c>
      <c r="R68" s="137">
        <f t="shared" si="8"/>
        <v>0</v>
      </c>
      <c r="S68" s="134"/>
    </row>
    <row r="69" spans="1:19" s="265" customFormat="1" ht="30" customHeight="1">
      <c r="A69" s="178" t="e">
        <f t="shared" si="5"/>
        <v>#N/A</v>
      </c>
      <c r="B69" s="387"/>
      <c r="C69" s="174"/>
      <c r="D69" s="296"/>
      <c r="E69" s="271"/>
      <c r="F69" s="175"/>
      <c r="G69" s="175"/>
      <c r="H69" s="175"/>
      <c r="I69" s="175"/>
      <c r="J69" s="175"/>
      <c r="K69" s="175"/>
      <c r="L69" s="175"/>
      <c r="M69" s="177"/>
      <c r="N69" s="138">
        <f t="shared" si="6"/>
        <v>0</v>
      </c>
      <c r="O69" s="136"/>
      <c r="P69" s="137"/>
      <c r="Q69" s="137">
        <f t="shared" si="7"/>
        <v>0</v>
      </c>
      <c r="R69" s="137">
        <f t="shared" si="8"/>
        <v>0</v>
      </c>
      <c r="S69" s="134"/>
    </row>
    <row r="70" spans="1:19" s="265" customFormat="1" ht="30" customHeight="1">
      <c r="A70" s="178" t="e">
        <f t="shared" si="5"/>
        <v>#N/A</v>
      </c>
      <c r="B70" s="387"/>
      <c r="C70" s="174"/>
      <c r="D70" s="296"/>
      <c r="E70" s="271"/>
      <c r="F70" s="175"/>
      <c r="G70" s="175"/>
      <c r="H70" s="175"/>
      <c r="I70" s="175"/>
      <c r="J70" s="175"/>
      <c r="K70" s="175"/>
      <c r="L70" s="175"/>
      <c r="M70" s="177"/>
      <c r="N70" s="138">
        <f t="shared" si="6"/>
        <v>0</v>
      </c>
      <c r="O70" s="136"/>
      <c r="P70" s="137"/>
      <c r="Q70" s="137">
        <f t="shared" si="7"/>
        <v>0</v>
      </c>
      <c r="R70" s="137">
        <f t="shared" si="8"/>
        <v>0</v>
      </c>
      <c r="S70" s="134"/>
    </row>
    <row r="71" spans="1:19" s="265" customFormat="1" ht="30" customHeight="1">
      <c r="A71" s="178" t="e">
        <f t="shared" si="5"/>
        <v>#N/A</v>
      </c>
      <c r="B71" s="387"/>
      <c r="C71" s="174"/>
      <c r="D71" s="296"/>
      <c r="E71" s="271"/>
      <c r="F71" s="175"/>
      <c r="G71" s="175"/>
      <c r="H71" s="175"/>
      <c r="I71" s="175"/>
      <c r="J71" s="175"/>
      <c r="K71" s="175"/>
      <c r="L71" s="175"/>
      <c r="M71" s="177"/>
      <c r="N71" s="138">
        <f t="shared" si="6"/>
        <v>0</v>
      </c>
      <c r="O71" s="136"/>
      <c r="P71" s="137"/>
      <c r="Q71" s="137">
        <f t="shared" si="7"/>
        <v>0</v>
      </c>
      <c r="R71" s="137">
        <f t="shared" si="8"/>
        <v>0</v>
      </c>
      <c r="S71" s="134"/>
    </row>
    <row r="72" spans="1:19" s="265" customFormat="1" ht="30" customHeight="1">
      <c r="A72" s="178" t="e">
        <f t="shared" si="5"/>
        <v>#N/A</v>
      </c>
      <c r="B72" s="387"/>
      <c r="C72" s="174"/>
      <c r="D72" s="296"/>
      <c r="E72" s="271"/>
      <c r="F72" s="175"/>
      <c r="G72" s="175"/>
      <c r="H72" s="175"/>
      <c r="I72" s="175"/>
      <c r="J72" s="175"/>
      <c r="K72" s="175"/>
      <c r="L72" s="175"/>
      <c r="M72" s="177"/>
      <c r="N72" s="138">
        <f t="shared" si="6"/>
        <v>0</v>
      </c>
      <c r="O72" s="136"/>
      <c r="P72" s="137"/>
      <c r="Q72" s="137">
        <f t="shared" si="7"/>
        <v>0</v>
      </c>
      <c r="R72" s="137">
        <f t="shared" si="8"/>
        <v>0</v>
      </c>
      <c r="S72" s="134"/>
    </row>
    <row r="73" spans="1:19" s="265" customFormat="1" ht="30" customHeight="1">
      <c r="A73" s="178" t="e">
        <f t="shared" si="5"/>
        <v>#N/A</v>
      </c>
      <c r="B73" s="387"/>
      <c r="C73" s="174"/>
      <c r="D73" s="296"/>
      <c r="E73" s="271"/>
      <c r="F73" s="175"/>
      <c r="G73" s="175"/>
      <c r="H73" s="175"/>
      <c r="I73" s="175"/>
      <c r="J73" s="175"/>
      <c r="K73" s="175"/>
      <c r="L73" s="175"/>
      <c r="M73" s="177"/>
      <c r="N73" s="138">
        <f t="shared" si="6"/>
        <v>0</v>
      </c>
      <c r="O73" s="136"/>
      <c r="P73" s="137"/>
      <c r="Q73" s="137">
        <f t="shared" si="7"/>
        <v>0</v>
      </c>
      <c r="R73" s="137">
        <f t="shared" si="8"/>
        <v>0</v>
      </c>
      <c r="S73" s="134"/>
    </row>
    <row r="74" spans="1:19" s="265" customFormat="1" ht="30" customHeight="1">
      <c r="A74" s="178" t="e">
        <f t="shared" si="5"/>
        <v>#N/A</v>
      </c>
      <c r="B74" s="387"/>
      <c r="C74" s="174"/>
      <c r="D74" s="296"/>
      <c r="E74" s="271"/>
      <c r="F74" s="175"/>
      <c r="G74" s="175"/>
      <c r="H74" s="175"/>
      <c r="I74" s="175"/>
      <c r="J74" s="175"/>
      <c r="K74" s="175"/>
      <c r="L74" s="175"/>
      <c r="M74" s="177"/>
      <c r="N74" s="138">
        <f t="shared" si="6"/>
        <v>0</v>
      </c>
      <c r="O74" s="136"/>
      <c r="P74" s="137"/>
      <c r="Q74" s="137">
        <f t="shared" si="7"/>
        <v>0</v>
      </c>
      <c r="R74" s="137">
        <f t="shared" si="8"/>
        <v>0</v>
      </c>
      <c r="S74" s="134"/>
    </row>
    <row r="75" spans="1:19" s="265" customFormat="1" ht="30" customHeight="1">
      <c r="A75" s="178" t="e">
        <f t="shared" si="5"/>
        <v>#N/A</v>
      </c>
      <c r="B75" s="387"/>
      <c r="C75" s="174"/>
      <c r="D75" s="296"/>
      <c r="E75" s="271"/>
      <c r="F75" s="175"/>
      <c r="G75" s="175"/>
      <c r="H75" s="175"/>
      <c r="I75" s="175"/>
      <c r="J75" s="175"/>
      <c r="K75" s="175"/>
      <c r="L75" s="175"/>
      <c r="M75" s="177"/>
      <c r="N75" s="138">
        <f t="shared" si="6"/>
        <v>0</v>
      </c>
      <c r="O75" s="136"/>
      <c r="P75" s="137"/>
      <c r="Q75" s="137">
        <f t="shared" si="7"/>
        <v>0</v>
      </c>
      <c r="R75" s="137">
        <f t="shared" si="8"/>
        <v>0</v>
      </c>
      <c r="S75" s="134"/>
    </row>
    <row r="76" spans="1:19" s="265" customFormat="1" ht="30" customHeight="1">
      <c r="A76" s="178" t="e">
        <f t="shared" si="5"/>
        <v>#N/A</v>
      </c>
      <c r="B76" s="387"/>
      <c r="C76" s="174"/>
      <c r="D76" s="296"/>
      <c r="E76" s="271"/>
      <c r="F76" s="175"/>
      <c r="G76" s="175"/>
      <c r="H76" s="175"/>
      <c r="I76" s="175"/>
      <c r="J76" s="175"/>
      <c r="K76" s="175"/>
      <c r="L76" s="175"/>
      <c r="M76" s="177"/>
      <c r="N76" s="138">
        <f t="shared" si="6"/>
        <v>0</v>
      </c>
      <c r="O76" s="136"/>
      <c r="P76" s="137"/>
      <c r="Q76" s="137">
        <f t="shared" si="7"/>
        <v>0</v>
      </c>
      <c r="R76" s="137">
        <f t="shared" si="8"/>
        <v>0</v>
      </c>
      <c r="S76" s="134"/>
    </row>
    <row r="77" spans="1:19" s="265" customFormat="1" ht="30" customHeight="1">
      <c r="A77" s="178" t="e">
        <f t="shared" si="5"/>
        <v>#N/A</v>
      </c>
      <c r="B77" s="387"/>
      <c r="C77" s="174"/>
      <c r="D77" s="296"/>
      <c r="E77" s="271"/>
      <c r="F77" s="175"/>
      <c r="G77" s="175"/>
      <c r="H77" s="175"/>
      <c r="I77" s="175"/>
      <c r="J77" s="175"/>
      <c r="K77" s="175"/>
      <c r="L77" s="175"/>
      <c r="M77" s="177"/>
      <c r="N77" s="138">
        <f t="shared" si="6"/>
        <v>0</v>
      </c>
      <c r="O77" s="136"/>
      <c r="P77" s="137"/>
      <c r="Q77" s="137">
        <f t="shared" si="7"/>
        <v>0</v>
      </c>
      <c r="R77" s="137">
        <f t="shared" si="8"/>
        <v>0</v>
      </c>
      <c r="S77" s="134"/>
    </row>
    <row r="78" spans="1:19" s="265" customFormat="1" ht="30" customHeight="1">
      <c r="A78" s="178" t="e">
        <f t="shared" si="5"/>
        <v>#N/A</v>
      </c>
      <c r="B78" s="387"/>
      <c r="C78" s="174"/>
      <c r="D78" s="296"/>
      <c r="E78" s="271"/>
      <c r="F78" s="175"/>
      <c r="G78" s="175"/>
      <c r="H78" s="175"/>
      <c r="I78" s="175"/>
      <c r="J78" s="175"/>
      <c r="K78" s="175"/>
      <c r="L78" s="175"/>
      <c r="M78" s="177"/>
      <c r="N78" s="138">
        <f t="shared" si="6"/>
        <v>0</v>
      </c>
      <c r="O78" s="136"/>
      <c r="P78" s="137"/>
      <c r="Q78" s="137">
        <f t="shared" si="7"/>
        <v>0</v>
      </c>
      <c r="R78" s="137">
        <f t="shared" si="8"/>
        <v>0</v>
      </c>
      <c r="S78" s="134"/>
    </row>
    <row r="79" spans="1:19" s="265" customFormat="1" ht="30" customHeight="1">
      <c r="A79" s="178" t="e">
        <f t="shared" si="5"/>
        <v>#N/A</v>
      </c>
      <c r="B79" s="387"/>
      <c r="C79" s="174"/>
      <c r="D79" s="296"/>
      <c r="E79" s="271"/>
      <c r="F79" s="175"/>
      <c r="G79" s="175"/>
      <c r="H79" s="175"/>
      <c r="I79" s="175"/>
      <c r="J79" s="175"/>
      <c r="K79" s="175"/>
      <c r="L79" s="175"/>
      <c r="M79" s="177"/>
      <c r="N79" s="138">
        <f t="shared" si="6"/>
        <v>0</v>
      </c>
      <c r="O79" s="136"/>
      <c r="P79" s="137"/>
      <c r="Q79" s="137">
        <f t="shared" si="7"/>
        <v>0</v>
      </c>
      <c r="R79" s="137">
        <f t="shared" si="8"/>
        <v>0</v>
      </c>
      <c r="S79" s="134"/>
    </row>
    <row r="80" spans="1:19" s="265" customFormat="1" ht="30" customHeight="1">
      <c r="A80" s="178" t="e">
        <f t="shared" si="5"/>
        <v>#N/A</v>
      </c>
      <c r="B80" s="387"/>
      <c r="C80" s="174"/>
      <c r="D80" s="296"/>
      <c r="E80" s="271"/>
      <c r="F80" s="175"/>
      <c r="G80" s="175"/>
      <c r="H80" s="175"/>
      <c r="I80" s="175"/>
      <c r="J80" s="175"/>
      <c r="K80" s="175"/>
      <c r="L80" s="175"/>
      <c r="M80" s="177"/>
      <c r="N80" s="138">
        <f t="shared" si="6"/>
        <v>0</v>
      </c>
      <c r="O80" s="136"/>
      <c r="P80" s="137"/>
      <c r="Q80" s="137">
        <f t="shared" si="7"/>
        <v>0</v>
      </c>
      <c r="R80" s="137">
        <f t="shared" si="8"/>
        <v>0</v>
      </c>
      <c r="S80" s="134"/>
    </row>
    <row r="81" spans="1:19" s="265" customFormat="1" ht="30" customHeight="1">
      <c r="A81" s="178" t="e">
        <f t="shared" si="5"/>
        <v>#N/A</v>
      </c>
      <c r="B81" s="387"/>
      <c r="C81" s="174"/>
      <c r="D81" s="296"/>
      <c r="E81" s="271"/>
      <c r="F81" s="175"/>
      <c r="G81" s="175"/>
      <c r="H81" s="175"/>
      <c r="I81" s="175"/>
      <c r="J81" s="175"/>
      <c r="K81" s="175"/>
      <c r="L81" s="175"/>
      <c r="M81" s="177"/>
      <c r="N81" s="138">
        <f t="shared" si="6"/>
        <v>0</v>
      </c>
      <c r="O81" s="136"/>
      <c r="P81" s="137"/>
      <c r="Q81" s="137">
        <f t="shared" si="7"/>
        <v>0</v>
      </c>
      <c r="R81" s="137">
        <f t="shared" si="8"/>
        <v>0</v>
      </c>
      <c r="S81" s="134"/>
    </row>
    <row r="82" spans="1:19" s="265" customFormat="1" ht="30" customHeight="1">
      <c r="A82" s="178" t="e">
        <f t="shared" si="5"/>
        <v>#N/A</v>
      </c>
      <c r="B82" s="387"/>
      <c r="C82" s="174"/>
      <c r="D82" s="296"/>
      <c r="E82" s="271"/>
      <c r="F82" s="175"/>
      <c r="G82" s="175"/>
      <c r="H82" s="175"/>
      <c r="I82" s="175"/>
      <c r="J82" s="175"/>
      <c r="K82" s="175"/>
      <c r="L82" s="175"/>
      <c r="M82" s="177"/>
      <c r="N82" s="138">
        <f t="shared" si="6"/>
        <v>0</v>
      </c>
      <c r="O82" s="136"/>
      <c r="P82" s="137"/>
      <c r="Q82" s="137">
        <f t="shared" si="7"/>
        <v>0</v>
      </c>
      <c r="R82" s="137">
        <f t="shared" si="8"/>
        <v>0</v>
      </c>
      <c r="S82" s="134"/>
    </row>
    <row r="83" spans="1:19" s="265" customFormat="1" ht="30" customHeight="1">
      <c r="A83" s="178" t="e">
        <f t="shared" si="5"/>
        <v>#N/A</v>
      </c>
      <c r="B83" s="387"/>
      <c r="C83" s="174"/>
      <c r="D83" s="296"/>
      <c r="E83" s="271"/>
      <c r="F83" s="175"/>
      <c r="G83" s="175"/>
      <c r="H83" s="175"/>
      <c r="I83" s="175"/>
      <c r="J83" s="175"/>
      <c r="K83" s="175"/>
      <c r="L83" s="175"/>
      <c r="M83" s="177"/>
      <c r="N83" s="138">
        <f t="shared" si="6"/>
        <v>0</v>
      </c>
      <c r="O83" s="136"/>
      <c r="P83" s="137"/>
      <c r="Q83" s="137">
        <f t="shared" si="7"/>
        <v>0</v>
      </c>
      <c r="R83" s="137">
        <f t="shared" si="8"/>
        <v>0</v>
      </c>
      <c r="S83" s="134"/>
    </row>
    <row r="84" spans="1:19" s="265" customFormat="1" ht="30" customHeight="1">
      <c r="A84" s="178" t="e">
        <f t="shared" si="5"/>
        <v>#N/A</v>
      </c>
      <c r="B84" s="387"/>
      <c r="C84" s="174"/>
      <c r="D84" s="296"/>
      <c r="E84" s="271"/>
      <c r="F84" s="175"/>
      <c r="G84" s="175"/>
      <c r="H84" s="175"/>
      <c r="I84" s="175"/>
      <c r="J84" s="175"/>
      <c r="K84" s="175"/>
      <c r="L84" s="175"/>
      <c r="M84" s="177"/>
      <c r="N84" s="138">
        <f t="shared" si="6"/>
        <v>0</v>
      </c>
      <c r="O84" s="136"/>
      <c r="P84" s="137"/>
      <c r="Q84" s="137">
        <f t="shared" si="7"/>
        <v>0</v>
      </c>
      <c r="R84" s="137">
        <f t="shared" si="8"/>
        <v>0</v>
      </c>
      <c r="S84" s="134"/>
    </row>
    <row r="85" spans="1:19" s="265" customFormat="1" ht="30" customHeight="1">
      <c r="A85" s="178" t="e">
        <f t="shared" si="5"/>
        <v>#N/A</v>
      </c>
      <c r="B85" s="387"/>
      <c r="C85" s="174"/>
      <c r="D85" s="296"/>
      <c r="E85" s="271"/>
      <c r="F85" s="175"/>
      <c r="G85" s="175"/>
      <c r="H85" s="175"/>
      <c r="I85" s="175"/>
      <c r="J85" s="175"/>
      <c r="K85" s="175"/>
      <c r="L85" s="175"/>
      <c r="M85" s="177"/>
      <c r="N85" s="138">
        <f t="shared" si="6"/>
        <v>0</v>
      </c>
      <c r="O85" s="136"/>
      <c r="P85" s="137"/>
      <c r="Q85" s="137">
        <f t="shared" si="7"/>
        <v>0</v>
      </c>
      <c r="R85" s="137">
        <f t="shared" si="8"/>
        <v>0</v>
      </c>
      <c r="S85" s="134"/>
    </row>
    <row r="86" spans="1:19" s="265" customFormat="1" ht="30" customHeight="1">
      <c r="A86" s="178" t="e">
        <f t="shared" si="5"/>
        <v>#N/A</v>
      </c>
      <c r="B86" s="387"/>
      <c r="C86" s="174"/>
      <c r="D86" s="296"/>
      <c r="E86" s="271"/>
      <c r="F86" s="175"/>
      <c r="G86" s="175"/>
      <c r="H86" s="175"/>
      <c r="I86" s="175"/>
      <c r="J86" s="175"/>
      <c r="K86" s="175"/>
      <c r="L86" s="175"/>
      <c r="M86" s="177"/>
      <c r="N86" s="138">
        <f t="shared" si="6"/>
        <v>0</v>
      </c>
      <c r="O86" s="136"/>
      <c r="P86" s="137"/>
      <c r="Q86" s="137">
        <f t="shared" si="7"/>
        <v>0</v>
      </c>
      <c r="R86" s="137">
        <f t="shared" si="8"/>
        <v>0</v>
      </c>
      <c r="S86" s="134"/>
    </row>
    <row r="87" spans="1:19" s="265" customFormat="1" ht="30" customHeight="1">
      <c r="A87" s="178" t="e">
        <f t="shared" si="5"/>
        <v>#N/A</v>
      </c>
      <c r="B87" s="387"/>
      <c r="C87" s="174"/>
      <c r="D87" s="296"/>
      <c r="E87" s="271"/>
      <c r="F87" s="175"/>
      <c r="G87" s="175"/>
      <c r="H87" s="175"/>
      <c r="I87" s="175"/>
      <c r="J87" s="175"/>
      <c r="K87" s="175"/>
      <c r="L87" s="175"/>
      <c r="M87" s="177"/>
      <c r="N87" s="138">
        <f t="shared" si="6"/>
        <v>0</v>
      </c>
      <c r="O87" s="136"/>
      <c r="P87" s="137"/>
      <c r="Q87" s="137">
        <f t="shared" si="7"/>
        <v>0</v>
      </c>
      <c r="R87" s="137">
        <f t="shared" si="8"/>
        <v>0</v>
      </c>
      <c r="S87" s="134"/>
    </row>
    <row r="88" spans="1:19" s="265" customFormat="1" ht="30" customHeight="1">
      <c r="A88" s="178" t="e">
        <f t="shared" si="5"/>
        <v>#N/A</v>
      </c>
      <c r="B88" s="387"/>
      <c r="C88" s="174"/>
      <c r="D88" s="296"/>
      <c r="E88" s="271"/>
      <c r="F88" s="175"/>
      <c r="G88" s="175"/>
      <c r="H88" s="175"/>
      <c r="I88" s="175"/>
      <c r="J88" s="175"/>
      <c r="K88" s="175"/>
      <c r="L88" s="175"/>
      <c r="M88" s="177"/>
      <c r="N88" s="138">
        <f t="shared" si="6"/>
        <v>0</v>
      </c>
      <c r="O88" s="136"/>
      <c r="P88" s="137"/>
      <c r="Q88" s="137">
        <f t="shared" si="7"/>
        <v>0</v>
      </c>
      <c r="R88" s="137">
        <f t="shared" si="8"/>
        <v>0</v>
      </c>
      <c r="S88" s="134"/>
    </row>
    <row r="89" spans="1:19" s="265" customFormat="1" ht="30" customHeight="1">
      <c r="A89" s="178" t="e">
        <f t="shared" si="5"/>
        <v>#N/A</v>
      </c>
      <c r="B89" s="387"/>
      <c r="C89" s="174"/>
      <c r="D89" s="296"/>
      <c r="E89" s="271"/>
      <c r="F89" s="175"/>
      <c r="G89" s="175"/>
      <c r="H89" s="175"/>
      <c r="I89" s="175"/>
      <c r="J89" s="175"/>
      <c r="K89" s="175"/>
      <c r="L89" s="175"/>
      <c r="M89" s="177"/>
      <c r="N89" s="138">
        <f t="shared" si="6"/>
        <v>0</v>
      </c>
      <c r="O89" s="136"/>
      <c r="P89" s="137"/>
      <c r="Q89" s="137">
        <f t="shared" si="7"/>
        <v>0</v>
      </c>
      <c r="R89" s="137">
        <f t="shared" si="8"/>
        <v>0</v>
      </c>
      <c r="S89" s="134"/>
    </row>
    <row r="90" spans="1:19" s="265" customFormat="1" ht="30" customHeight="1">
      <c r="A90" s="178" t="e">
        <f t="shared" si="5"/>
        <v>#N/A</v>
      </c>
      <c r="B90" s="387"/>
      <c r="C90" s="174"/>
      <c r="D90" s="296"/>
      <c r="E90" s="271"/>
      <c r="F90" s="175"/>
      <c r="G90" s="175"/>
      <c r="H90" s="175"/>
      <c r="I90" s="175"/>
      <c r="J90" s="175"/>
      <c r="K90" s="175"/>
      <c r="L90" s="175"/>
      <c r="M90" s="177"/>
      <c r="N90" s="138">
        <f t="shared" si="6"/>
        <v>0</v>
      </c>
      <c r="O90" s="136"/>
      <c r="P90" s="137"/>
      <c r="Q90" s="137">
        <f t="shared" si="7"/>
        <v>0</v>
      </c>
      <c r="R90" s="137">
        <f t="shared" si="8"/>
        <v>0</v>
      </c>
      <c r="S90" s="134"/>
    </row>
    <row r="91" spans="1:19" s="265" customFormat="1" ht="30" customHeight="1">
      <c r="A91" s="178" t="e">
        <f t="shared" si="5"/>
        <v>#N/A</v>
      </c>
      <c r="B91" s="387"/>
      <c r="C91" s="174"/>
      <c r="D91" s="296"/>
      <c r="E91" s="271"/>
      <c r="F91" s="175"/>
      <c r="G91" s="175"/>
      <c r="H91" s="175"/>
      <c r="I91" s="175"/>
      <c r="J91" s="175"/>
      <c r="K91" s="175"/>
      <c r="L91" s="175"/>
      <c r="M91" s="177"/>
      <c r="N91" s="138">
        <f t="shared" si="6"/>
        <v>0</v>
      </c>
      <c r="O91" s="136"/>
      <c r="P91" s="137"/>
      <c r="Q91" s="137">
        <f t="shared" si="7"/>
        <v>0</v>
      </c>
      <c r="R91" s="137">
        <f t="shared" si="8"/>
        <v>0</v>
      </c>
      <c r="S91" s="134"/>
    </row>
    <row r="92" spans="1:19" s="265" customFormat="1" ht="30" customHeight="1">
      <c r="A92" s="178" t="e">
        <f t="shared" si="5"/>
        <v>#N/A</v>
      </c>
      <c r="B92" s="387"/>
      <c r="C92" s="174"/>
      <c r="D92" s="296"/>
      <c r="E92" s="271"/>
      <c r="F92" s="175"/>
      <c r="G92" s="175"/>
      <c r="H92" s="175"/>
      <c r="I92" s="175"/>
      <c r="J92" s="175"/>
      <c r="K92" s="175"/>
      <c r="L92" s="175"/>
      <c r="M92" s="177"/>
      <c r="N92" s="138">
        <f t="shared" si="6"/>
        <v>0</v>
      </c>
      <c r="O92" s="136"/>
      <c r="P92" s="137"/>
      <c r="Q92" s="137">
        <f t="shared" si="7"/>
        <v>0</v>
      </c>
      <c r="R92" s="137">
        <f t="shared" si="8"/>
        <v>0</v>
      </c>
      <c r="S92" s="134"/>
    </row>
    <row r="93" spans="1:19" s="265" customFormat="1" ht="30" customHeight="1">
      <c r="A93" s="178" t="e">
        <f t="shared" si="5"/>
        <v>#N/A</v>
      </c>
      <c r="B93" s="387"/>
      <c r="C93" s="174"/>
      <c r="D93" s="296"/>
      <c r="E93" s="271"/>
      <c r="F93" s="175"/>
      <c r="G93" s="175"/>
      <c r="H93" s="175"/>
      <c r="I93" s="175"/>
      <c r="J93" s="175"/>
      <c r="K93" s="175"/>
      <c r="L93" s="175"/>
      <c r="M93" s="177"/>
      <c r="N93" s="138">
        <f t="shared" si="6"/>
        <v>0</v>
      </c>
      <c r="O93" s="136"/>
      <c r="P93" s="137"/>
      <c r="Q93" s="137">
        <f t="shared" si="7"/>
        <v>0</v>
      </c>
      <c r="R93" s="137">
        <f t="shared" si="8"/>
        <v>0</v>
      </c>
      <c r="S93" s="134"/>
    </row>
    <row r="94" spans="1:19" s="265" customFormat="1" ht="30" customHeight="1">
      <c r="A94" s="178" t="e">
        <f t="shared" si="5"/>
        <v>#N/A</v>
      </c>
      <c r="B94" s="387"/>
      <c r="C94" s="174"/>
      <c r="D94" s="296"/>
      <c r="E94" s="271"/>
      <c r="F94" s="175"/>
      <c r="G94" s="175"/>
      <c r="H94" s="175"/>
      <c r="I94" s="175"/>
      <c r="J94" s="175"/>
      <c r="K94" s="175"/>
      <c r="L94" s="175"/>
      <c r="M94" s="177"/>
      <c r="N94" s="138">
        <f t="shared" si="6"/>
        <v>0</v>
      </c>
      <c r="O94" s="136"/>
      <c r="P94" s="137"/>
      <c r="Q94" s="137">
        <f t="shared" si="7"/>
        <v>0</v>
      </c>
      <c r="R94" s="137">
        <f t="shared" si="8"/>
        <v>0</v>
      </c>
      <c r="S94" s="134"/>
    </row>
    <row r="95" spans="1:19" s="265" customFormat="1" ht="30" customHeight="1">
      <c r="A95" s="178" t="e">
        <f t="shared" si="5"/>
        <v>#N/A</v>
      </c>
      <c r="B95" s="387"/>
      <c r="C95" s="174"/>
      <c r="D95" s="296"/>
      <c r="E95" s="271"/>
      <c r="F95" s="175"/>
      <c r="G95" s="175"/>
      <c r="H95" s="175"/>
      <c r="I95" s="175"/>
      <c r="J95" s="175"/>
      <c r="K95" s="175"/>
      <c r="L95" s="175"/>
      <c r="M95" s="177"/>
      <c r="N95" s="138">
        <f t="shared" si="6"/>
        <v>0</v>
      </c>
      <c r="O95" s="136"/>
      <c r="P95" s="137"/>
      <c r="Q95" s="137">
        <f t="shared" si="7"/>
        <v>0</v>
      </c>
      <c r="R95" s="137">
        <f t="shared" si="8"/>
        <v>0</v>
      </c>
      <c r="S95" s="134"/>
    </row>
    <row r="96" spans="1:19" s="265" customFormat="1" ht="30" customHeight="1">
      <c r="A96" s="178" t="e">
        <f t="shared" si="5"/>
        <v>#N/A</v>
      </c>
      <c r="B96" s="387"/>
      <c r="C96" s="174"/>
      <c r="D96" s="296"/>
      <c r="E96" s="271"/>
      <c r="F96" s="175"/>
      <c r="G96" s="175"/>
      <c r="H96" s="175"/>
      <c r="I96" s="175"/>
      <c r="J96" s="175"/>
      <c r="K96" s="175"/>
      <c r="L96" s="175"/>
      <c r="M96" s="177"/>
      <c r="N96" s="138">
        <f t="shared" si="6"/>
        <v>0</v>
      </c>
      <c r="O96" s="136"/>
      <c r="P96" s="137"/>
      <c r="Q96" s="137">
        <f t="shared" si="7"/>
        <v>0</v>
      </c>
      <c r="R96" s="137">
        <f t="shared" si="8"/>
        <v>0</v>
      </c>
      <c r="S96" s="134"/>
    </row>
    <row r="97" spans="1:19" s="265" customFormat="1" ht="30" customHeight="1">
      <c r="A97" s="178" t="e">
        <f t="shared" si="5"/>
        <v>#N/A</v>
      </c>
      <c r="B97" s="387"/>
      <c r="C97" s="174"/>
      <c r="D97" s="296"/>
      <c r="E97" s="271"/>
      <c r="F97" s="175"/>
      <c r="G97" s="175"/>
      <c r="H97" s="175"/>
      <c r="I97" s="175"/>
      <c r="J97" s="175"/>
      <c r="K97" s="175"/>
      <c r="L97" s="175"/>
      <c r="M97" s="177"/>
      <c r="N97" s="138">
        <f t="shared" si="6"/>
        <v>0</v>
      </c>
      <c r="O97" s="136"/>
      <c r="P97" s="137"/>
      <c r="Q97" s="137">
        <f t="shared" si="7"/>
        <v>0</v>
      </c>
      <c r="R97" s="137">
        <f t="shared" si="8"/>
        <v>0</v>
      </c>
      <c r="S97" s="134"/>
    </row>
    <row r="98" spans="1:19" s="265" customFormat="1" ht="30" customHeight="1">
      <c r="A98" s="178" t="e">
        <f t="shared" si="5"/>
        <v>#N/A</v>
      </c>
      <c r="B98" s="387"/>
      <c r="C98" s="174"/>
      <c r="D98" s="296"/>
      <c r="E98" s="271"/>
      <c r="F98" s="175"/>
      <c r="G98" s="175"/>
      <c r="H98" s="175"/>
      <c r="I98" s="175"/>
      <c r="J98" s="175"/>
      <c r="K98" s="175"/>
      <c r="L98" s="175"/>
      <c r="M98" s="177"/>
      <c r="N98" s="138">
        <f t="shared" si="6"/>
        <v>0</v>
      </c>
      <c r="O98" s="136"/>
      <c r="P98" s="137"/>
      <c r="Q98" s="137">
        <f t="shared" si="7"/>
        <v>0</v>
      </c>
      <c r="R98" s="137">
        <f t="shared" si="8"/>
        <v>0</v>
      </c>
      <c r="S98" s="134"/>
    </row>
    <row r="99" spans="1:19" s="265" customFormat="1" ht="30" customHeight="1">
      <c r="A99" s="178" t="e">
        <f t="shared" si="5"/>
        <v>#N/A</v>
      </c>
      <c r="B99" s="387"/>
      <c r="C99" s="174"/>
      <c r="D99" s="296"/>
      <c r="E99" s="271"/>
      <c r="F99" s="175"/>
      <c r="G99" s="175"/>
      <c r="H99" s="175"/>
      <c r="I99" s="175"/>
      <c r="J99" s="175"/>
      <c r="K99" s="175"/>
      <c r="L99" s="175"/>
      <c r="M99" s="177"/>
      <c r="N99" s="138">
        <f t="shared" si="6"/>
        <v>0</v>
      </c>
      <c r="O99" s="136"/>
      <c r="P99" s="137"/>
      <c r="Q99" s="137">
        <f t="shared" si="7"/>
        <v>0</v>
      </c>
      <c r="R99" s="137">
        <f t="shared" si="8"/>
        <v>0</v>
      </c>
      <c r="S99" s="134"/>
    </row>
    <row r="100" spans="1:19" s="265" customFormat="1" ht="30" customHeight="1">
      <c r="A100" s="178" t="e">
        <f t="shared" si="5"/>
        <v>#N/A</v>
      </c>
      <c r="B100" s="387"/>
      <c r="C100" s="174"/>
      <c r="D100" s="296"/>
      <c r="E100" s="271"/>
      <c r="F100" s="175"/>
      <c r="G100" s="175"/>
      <c r="H100" s="175"/>
      <c r="I100" s="175"/>
      <c r="J100" s="175"/>
      <c r="K100" s="175"/>
      <c r="L100" s="175"/>
      <c r="M100" s="177"/>
      <c r="N100" s="138">
        <f t="shared" si="6"/>
        <v>0</v>
      </c>
      <c r="O100" s="136"/>
      <c r="P100" s="137"/>
      <c r="Q100" s="137">
        <f t="shared" si="7"/>
        <v>0</v>
      </c>
      <c r="R100" s="137">
        <f t="shared" si="8"/>
        <v>0</v>
      </c>
      <c r="S100" s="134"/>
    </row>
    <row r="101" spans="1:19" s="265" customFormat="1" ht="30" customHeight="1">
      <c r="A101" s="178" t="e">
        <f t="shared" si="5"/>
        <v>#N/A</v>
      </c>
      <c r="B101" s="387"/>
      <c r="C101" s="174"/>
      <c r="D101" s="296"/>
      <c r="E101" s="271"/>
      <c r="F101" s="175"/>
      <c r="G101" s="175"/>
      <c r="H101" s="175"/>
      <c r="I101" s="175"/>
      <c r="J101" s="175"/>
      <c r="K101" s="175"/>
      <c r="L101" s="175"/>
      <c r="M101" s="177"/>
      <c r="N101" s="138">
        <f t="shared" si="6"/>
        <v>0</v>
      </c>
      <c r="O101" s="136"/>
      <c r="P101" s="137"/>
      <c r="Q101" s="137">
        <f t="shared" si="7"/>
        <v>0</v>
      </c>
      <c r="R101" s="137">
        <f t="shared" si="8"/>
        <v>0</v>
      </c>
      <c r="S101" s="134"/>
    </row>
    <row r="102" spans="1:19" s="265" customFormat="1" ht="30" customHeight="1">
      <c r="A102" s="178" t="e">
        <f t="shared" si="5"/>
        <v>#N/A</v>
      </c>
      <c r="B102" s="387"/>
      <c r="C102" s="174"/>
      <c r="D102" s="296"/>
      <c r="E102" s="271"/>
      <c r="F102" s="175"/>
      <c r="G102" s="175"/>
      <c r="H102" s="175"/>
      <c r="I102" s="175"/>
      <c r="J102" s="175"/>
      <c r="K102" s="175"/>
      <c r="L102" s="175"/>
      <c r="M102" s="177"/>
      <c r="N102" s="138">
        <f t="shared" si="6"/>
        <v>0</v>
      </c>
      <c r="O102" s="136"/>
      <c r="P102" s="137"/>
      <c r="Q102" s="137">
        <f t="shared" si="7"/>
        <v>0</v>
      </c>
      <c r="R102" s="137">
        <f t="shared" si="8"/>
        <v>0</v>
      </c>
      <c r="S102" s="134"/>
    </row>
    <row r="103" spans="1:19" s="265" customFormat="1" ht="30" customHeight="1">
      <c r="A103" s="178" t="e">
        <f t="shared" si="5"/>
        <v>#N/A</v>
      </c>
      <c r="B103" s="387"/>
      <c r="C103" s="174"/>
      <c r="D103" s="296"/>
      <c r="E103" s="271"/>
      <c r="F103" s="175"/>
      <c r="G103" s="175"/>
      <c r="H103" s="175"/>
      <c r="I103" s="175"/>
      <c r="J103" s="175"/>
      <c r="K103" s="175"/>
      <c r="L103" s="175"/>
      <c r="M103" s="177"/>
      <c r="N103" s="138">
        <f t="shared" si="6"/>
        <v>0</v>
      </c>
      <c r="O103" s="136"/>
      <c r="P103" s="137"/>
      <c r="Q103" s="137">
        <f t="shared" si="7"/>
        <v>0</v>
      </c>
      <c r="R103" s="137">
        <f t="shared" si="8"/>
        <v>0</v>
      </c>
      <c r="S103" s="134"/>
    </row>
    <row r="104" spans="1:19" s="265" customFormat="1" ht="30" customHeight="1">
      <c r="A104" s="178" t="e">
        <f t="shared" si="5"/>
        <v>#N/A</v>
      </c>
      <c r="B104" s="387"/>
      <c r="C104" s="174"/>
      <c r="D104" s="296"/>
      <c r="E104" s="271"/>
      <c r="F104" s="175"/>
      <c r="G104" s="175"/>
      <c r="H104" s="175"/>
      <c r="I104" s="175"/>
      <c r="J104" s="175"/>
      <c r="K104" s="175"/>
      <c r="L104" s="175"/>
      <c r="M104" s="177"/>
      <c r="N104" s="138">
        <f t="shared" si="6"/>
        <v>0</v>
      </c>
      <c r="O104" s="136"/>
      <c r="P104" s="137"/>
      <c r="Q104" s="137">
        <f t="shared" si="7"/>
        <v>0</v>
      </c>
      <c r="R104" s="137">
        <f t="shared" si="8"/>
        <v>0</v>
      </c>
      <c r="S104" s="134"/>
    </row>
    <row r="105" spans="1:19" s="265" customFormat="1" ht="30" customHeight="1">
      <c r="A105" s="178" t="e">
        <f t="shared" si="5"/>
        <v>#N/A</v>
      </c>
      <c r="B105" s="387"/>
      <c r="C105" s="174"/>
      <c r="D105" s="296"/>
      <c r="E105" s="271"/>
      <c r="F105" s="175"/>
      <c r="G105" s="175"/>
      <c r="H105" s="175"/>
      <c r="I105" s="175"/>
      <c r="J105" s="175"/>
      <c r="K105" s="175"/>
      <c r="L105" s="175"/>
      <c r="M105" s="177"/>
      <c r="N105" s="138">
        <f t="shared" si="6"/>
        <v>0</v>
      </c>
      <c r="O105" s="136"/>
      <c r="P105" s="137"/>
      <c r="Q105" s="137">
        <f t="shared" si="7"/>
        <v>0</v>
      </c>
      <c r="R105" s="137">
        <f t="shared" si="8"/>
        <v>0</v>
      </c>
      <c r="S105" s="134"/>
    </row>
    <row r="106" spans="1:19" s="265" customFormat="1" ht="30" customHeight="1">
      <c r="A106" s="178" t="e">
        <f t="shared" si="5"/>
        <v>#N/A</v>
      </c>
      <c r="B106" s="387"/>
      <c r="C106" s="174"/>
      <c r="D106" s="296"/>
      <c r="E106" s="271"/>
      <c r="F106" s="175"/>
      <c r="G106" s="175"/>
      <c r="H106" s="175"/>
      <c r="I106" s="175"/>
      <c r="J106" s="175"/>
      <c r="K106" s="175"/>
      <c r="L106" s="175"/>
      <c r="M106" s="177"/>
      <c r="N106" s="138">
        <f t="shared" si="6"/>
        <v>0</v>
      </c>
      <c r="O106" s="136"/>
      <c r="P106" s="137"/>
      <c r="Q106" s="137">
        <f t="shared" si="7"/>
        <v>0</v>
      </c>
      <c r="R106" s="137">
        <f t="shared" si="8"/>
        <v>0</v>
      </c>
      <c r="S106" s="134"/>
    </row>
    <row r="107" spans="1:19" s="265" customFormat="1" ht="30" customHeight="1">
      <c r="A107" s="178" t="e">
        <f t="shared" si="5"/>
        <v>#N/A</v>
      </c>
      <c r="B107" s="387"/>
      <c r="C107" s="174"/>
      <c r="D107" s="296"/>
      <c r="E107" s="271"/>
      <c r="F107" s="175"/>
      <c r="G107" s="175"/>
      <c r="H107" s="175"/>
      <c r="I107" s="175"/>
      <c r="J107" s="175"/>
      <c r="K107" s="175"/>
      <c r="L107" s="175"/>
      <c r="M107" s="177"/>
      <c r="N107" s="138">
        <f t="shared" si="6"/>
        <v>0</v>
      </c>
      <c r="O107" s="136"/>
      <c r="P107" s="137"/>
      <c r="Q107" s="137">
        <f t="shared" si="7"/>
        <v>0</v>
      </c>
      <c r="R107" s="137">
        <f t="shared" si="8"/>
        <v>0</v>
      </c>
      <c r="S107" s="134"/>
    </row>
    <row r="108" spans="1:19" s="265" customFormat="1" ht="30" customHeight="1">
      <c r="A108" s="178" t="e">
        <f t="shared" si="5"/>
        <v>#N/A</v>
      </c>
      <c r="B108" s="387"/>
      <c r="C108" s="174"/>
      <c r="D108" s="296"/>
      <c r="E108" s="271"/>
      <c r="F108" s="175"/>
      <c r="G108" s="175"/>
      <c r="H108" s="175"/>
      <c r="I108" s="175"/>
      <c r="J108" s="175"/>
      <c r="K108" s="175"/>
      <c r="L108" s="175"/>
      <c r="M108" s="177"/>
      <c r="N108" s="138">
        <f t="shared" si="6"/>
        <v>0</v>
      </c>
      <c r="O108" s="136"/>
      <c r="P108" s="137"/>
      <c r="Q108" s="137">
        <f t="shared" si="7"/>
        <v>0</v>
      </c>
      <c r="R108" s="137">
        <f t="shared" si="8"/>
        <v>0</v>
      </c>
      <c r="S108" s="134"/>
    </row>
    <row r="109" spans="1:19" s="265" customFormat="1" ht="30" customHeight="1">
      <c r="A109" s="178" t="e">
        <f t="shared" si="5"/>
        <v>#N/A</v>
      </c>
      <c r="B109" s="387"/>
      <c r="C109" s="174"/>
      <c r="D109" s="296"/>
      <c r="E109" s="271"/>
      <c r="F109" s="175"/>
      <c r="G109" s="175"/>
      <c r="H109" s="175"/>
      <c r="I109" s="175"/>
      <c r="J109" s="175"/>
      <c r="K109" s="175"/>
      <c r="L109" s="175"/>
      <c r="M109" s="177"/>
      <c r="N109" s="138">
        <f t="shared" si="6"/>
        <v>0</v>
      </c>
      <c r="O109" s="136"/>
      <c r="P109" s="137"/>
      <c r="Q109" s="137">
        <f t="shared" si="7"/>
        <v>0</v>
      </c>
      <c r="R109" s="137">
        <f t="shared" si="8"/>
        <v>0</v>
      </c>
      <c r="S109" s="134"/>
    </row>
    <row r="110" spans="1:19" s="265" customFormat="1" ht="30" customHeight="1">
      <c r="A110" s="178" t="e">
        <f t="shared" si="5"/>
        <v>#N/A</v>
      </c>
      <c r="B110" s="387"/>
      <c r="C110" s="174"/>
      <c r="D110" s="296"/>
      <c r="E110" s="271"/>
      <c r="F110" s="175"/>
      <c r="G110" s="175"/>
      <c r="H110" s="175"/>
      <c r="I110" s="175"/>
      <c r="J110" s="175"/>
      <c r="K110" s="175"/>
      <c r="L110" s="175"/>
      <c r="M110" s="177"/>
      <c r="N110" s="138">
        <f t="shared" si="6"/>
        <v>0</v>
      </c>
      <c r="O110" s="136"/>
      <c r="P110" s="137"/>
      <c r="Q110" s="137">
        <f t="shared" si="7"/>
        <v>0</v>
      </c>
      <c r="R110" s="137">
        <f t="shared" si="8"/>
        <v>0</v>
      </c>
      <c r="S110" s="134"/>
    </row>
    <row r="111" spans="1:19" s="265" customFormat="1" ht="30" customHeight="1">
      <c r="A111" s="178" t="e">
        <f t="shared" si="5"/>
        <v>#N/A</v>
      </c>
      <c r="B111" s="387"/>
      <c r="C111" s="174"/>
      <c r="D111" s="296"/>
      <c r="E111" s="271"/>
      <c r="F111" s="175"/>
      <c r="G111" s="175"/>
      <c r="H111" s="175"/>
      <c r="I111" s="175"/>
      <c r="J111" s="175"/>
      <c r="K111" s="175"/>
      <c r="L111" s="175"/>
      <c r="M111" s="177"/>
      <c r="N111" s="138">
        <f t="shared" si="6"/>
        <v>0</v>
      </c>
      <c r="O111" s="136"/>
      <c r="P111" s="137"/>
      <c r="Q111" s="137">
        <f t="shared" si="7"/>
        <v>0</v>
      </c>
      <c r="R111" s="137">
        <f t="shared" si="8"/>
        <v>0</v>
      </c>
      <c r="S111" s="134"/>
    </row>
    <row r="112" spans="1:19" s="265" customFormat="1" ht="30" customHeight="1">
      <c r="A112" s="178" t="e">
        <f aca="true" t="shared" si="9" ref="A112:A175">VLOOKUP($D112,$AH:$AK,4,0)</f>
        <v>#N/A</v>
      </c>
      <c r="B112" s="387"/>
      <c r="C112" s="174"/>
      <c r="D112" s="296"/>
      <c r="E112" s="271"/>
      <c r="F112" s="175"/>
      <c r="G112" s="175"/>
      <c r="H112" s="175"/>
      <c r="I112" s="175"/>
      <c r="J112" s="175"/>
      <c r="K112" s="175"/>
      <c r="L112" s="175"/>
      <c r="M112" s="177"/>
      <c r="N112" s="138">
        <f t="shared" si="6"/>
        <v>0</v>
      </c>
      <c r="O112" s="136"/>
      <c r="P112" s="137"/>
      <c r="Q112" s="137">
        <f t="shared" si="7"/>
        <v>0</v>
      </c>
      <c r="R112" s="137">
        <f t="shared" si="8"/>
        <v>0</v>
      </c>
      <c r="S112" s="134"/>
    </row>
    <row r="113" spans="1:19" s="265" customFormat="1" ht="30" customHeight="1">
      <c r="A113" s="178" t="e">
        <f t="shared" si="9"/>
        <v>#N/A</v>
      </c>
      <c r="B113" s="387"/>
      <c r="C113" s="174"/>
      <c r="D113" s="296"/>
      <c r="E113" s="271"/>
      <c r="F113" s="175"/>
      <c r="G113" s="175"/>
      <c r="H113" s="175"/>
      <c r="I113" s="175"/>
      <c r="J113" s="175"/>
      <c r="K113" s="175"/>
      <c r="L113" s="175"/>
      <c r="M113" s="177"/>
      <c r="N113" s="138">
        <f aca="true" t="shared" si="10" ref="N113:N176">IF(SUM(F113:L113)&lt;0,SUM(F113:L113)*M113,IF(SUM(F113:L113)*M113&gt;SUM(F113:L113)*100%,SUM(F113:L113)*100%,SUM(F113:L113)*M113))</f>
        <v>0</v>
      </c>
      <c r="O113" s="136"/>
      <c r="P113" s="137"/>
      <c r="Q113" s="137">
        <f aca="true" t="shared" si="11" ref="Q113:Q176">O113-P113</f>
        <v>0</v>
      </c>
      <c r="R113" s="137">
        <f aca="true" t="shared" si="12" ref="R113:R176">O113-Q113</f>
        <v>0</v>
      </c>
      <c r="S113" s="134"/>
    </row>
    <row r="114" spans="1:19" s="265" customFormat="1" ht="30" customHeight="1">
      <c r="A114" s="178" t="e">
        <f t="shared" si="9"/>
        <v>#N/A</v>
      </c>
      <c r="B114" s="387"/>
      <c r="C114" s="174"/>
      <c r="D114" s="296"/>
      <c r="E114" s="271"/>
      <c r="F114" s="175"/>
      <c r="G114" s="175"/>
      <c r="H114" s="175"/>
      <c r="I114" s="175"/>
      <c r="J114" s="175"/>
      <c r="K114" s="175"/>
      <c r="L114" s="175"/>
      <c r="M114" s="177"/>
      <c r="N114" s="138">
        <f t="shared" si="10"/>
        <v>0</v>
      </c>
      <c r="O114" s="136"/>
      <c r="P114" s="137"/>
      <c r="Q114" s="137">
        <f t="shared" si="11"/>
        <v>0</v>
      </c>
      <c r="R114" s="137">
        <f t="shared" si="12"/>
        <v>0</v>
      </c>
      <c r="S114" s="134"/>
    </row>
    <row r="115" spans="1:19" s="265" customFormat="1" ht="30" customHeight="1">
      <c r="A115" s="178" t="e">
        <f t="shared" si="9"/>
        <v>#N/A</v>
      </c>
      <c r="B115" s="387"/>
      <c r="C115" s="174"/>
      <c r="D115" s="296"/>
      <c r="E115" s="271"/>
      <c r="F115" s="175"/>
      <c r="G115" s="175"/>
      <c r="H115" s="175"/>
      <c r="I115" s="175"/>
      <c r="J115" s="175"/>
      <c r="K115" s="175"/>
      <c r="L115" s="175"/>
      <c r="M115" s="177"/>
      <c r="N115" s="138">
        <f t="shared" si="10"/>
        <v>0</v>
      </c>
      <c r="O115" s="136"/>
      <c r="P115" s="137"/>
      <c r="Q115" s="137">
        <f t="shared" si="11"/>
        <v>0</v>
      </c>
      <c r="R115" s="137">
        <f t="shared" si="12"/>
        <v>0</v>
      </c>
      <c r="S115" s="134"/>
    </row>
    <row r="116" spans="1:19" s="265" customFormat="1" ht="30" customHeight="1">
      <c r="A116" s="178" t="e">
        <f t="shared" si="9"/>
        <v>#N/A</v>
      </c>
      <c r="B116" s="387"/>
      <c r="C116" s="174"/>
      <c r="D116" s="296"/>
      <c r="E116" s="271"/>
      <c r="F116" s="175"/>
      <c r="G116" s="175"/>
      <c r="H116" s="175"/>
      <c r="I116" s="175"/>
      <c r="J116" s="175"/>
      <c r="K116" s="175"/>
      <c r="L116" s="175"/>
      <c r="M116" s="177"/>
      <c r="N116" s="138">
        <f t="shared" si="10"/>
        <v>0</v>
      </c>
      <c r="O116" s="136"/>
      <c r="P116" s="137"/>
      <c r="Q116" s="137">
        <f t="shared" si="11"/>
        <v>0</v>
      </c>
      <c r="R116" s="137">
        <f t="shared" si="12"/>
        <v>0</v>
      </c>
      <c r="S116" s="134"/>
    </row>
    <row r="117" spans="1:19" s="265" customFormat="1" ht="30" customHeight="1">
      <c r="A117" s="178" t="e">
        <f t="shared" si="9"/>
        <v>#N/A</v>
      </c>
      <c r="B117" s="387"/>
      <c r="C117" s="174"/>
      <c r="D117" s="296"/>
      <c r="E117" s="271"/>
      <c r="F117" s="175"/>
      <c r="G117" s="175"/>
      <c r="H117" s="175"/>
      <c r="I117" s="175"/>
      <c r="J117" s="175"/>
      <c r="K117" s="175"/>
      <c r="L117" s="175"/>
      <c r="M117" s="177"/>
      <c r="N117" s="138">
        <f t="shared" si="10"/>
        <v>0</v>
      </c>
      <c r="O117" s="136"/>
      <c r="P117" s="137"/>
      <c r="Q117" s="137">
        <f t="shared" si="11"/>
        <v>0</v>
      </c>
      <c r="R117" s="137">
        <f t="shared" si="12"/>
        <v>0</v>
      </c>
      <c r="S117" s="134"/>
    </row>
    <row r="118" spans="1:19" s="265" customFormat="1" ht="30" customHeight="1">
      <c r="A118" s="178" t="e">
        <f t="shared" si="9"/>
        <v>#N/A</v>
      </c>
      <c r="B118" s="387"/>
      <c r="C118" s="174"/>
      <c r="D118" s="296"/>
      <c r="E118" s="271"/>
      <c r="F118" s="175"/>
      <c r="G118" s="175"/>
      <c r="H118" s="175"/>
      <c r="I118" s="175"/>
      <c r="J118" s="175"/>
      <c r="K118" s="175"/>
      <c r="L118" s="175"/>
      <c r="M118" s="177"/>
      <c r="N118" s="138">
        <f t="shared" si="10"/>
        <v>0</v>
      </c>
      <c r="O118" s="136"/>
      <c r="P118" s="137"/>
      <c r="Q118" s="137">
        <f t="shared" si="11"/>
        <v>0</v>
      </c>
      <c r="R118" s="137">
        <f t="shared" si="12"/>
        <v>0</v>
      </c>
      <c r="S118" s="134"/>
    </row>
    <row r="119" spans="1:19" s="265" customFormat="1" ht="30" customHeight="1">
      <c r="A119" s="178" t="e">
        <f t="shared" si="9"/>
        <v>#N/A</v>
      </c>
      <c r="B119" s="387"/>
      <c r="C119" s="174"/>
      <c r="D119" s="296"/>
      <c r="E119" s="271"/>
      <c r="F119" s="175"/>
      <c r="G119" s="175"/>
      <c r="H119" s="175"/>
      <c r="I119" s="175"/>
      <c r="J119" s="175"/>
      <c r="K119" s="175"/>
      <c r="L119" s="175"/>
      <c r="M119" s="177"/>
      <c r="N119" s="138">
        <f t="shared" si="10"/>
        <v>0</v>
      </c>
      <c r="O119" s="136"/>
      <c r="P119" s="137"/>
      <c r="Q119" s="137">
        <f t="shared" si="11"/>
        <v>0</v>
      </c>
      <c r="R119" s="137">
        <f t="shared" si="12"/>
        <v>0</v>
      </c>
      <c r="S119" s="134"/>
    </row>
    <row r="120" spans="1:19" s="265" customFormat="1" ht="30" customHeight="1">
      <c r="A120" s="178" t="e">
        <f t="shared" si="9"/>
        <v>#N/A</v>
      </c>
      <c r="B120" s="387"/>
      <c r="C120" s="174"/>
      <c r="D120" s="296"/>
      <c r="E120" s="271"/>
      <c r="F120" s="175"/>
      <c r="G120" s="175"/>
      <c r="H120" s="175"/>
      <c r="I120" s="175"/>
      <c r="J120" s="175"/>
      <c r="K120" s="175"/>
      <c r="L120" s="175"/>
      <c r="M120" s="177"/>
      <c r="N120" s="138">
        <f t="shared" si="10"/>
        <v>0</v>
      </c>
      <c r="O120" s="136"/>
      <c r="P120" s="137"/>
      <c r="Q120" s="137">
        <f t="shared" si="11"/>
        <v>0</v>
      </c>
      <c r="R120" s="137">
        <f t="shared" si="12"/>
        <v>0</v>
      </c>
      <c r="S120" s="134"/>
    </row>
    <row r="121" spans="1:19" s="265" customFormat="1" ht="30" customHeight="1">
      <c r="A121" s="178" t="e">
        <f t="shared" si="9"/>
        <v>#N/A</v>
      </c>
      <c r="B121" s="387"/>
      <c r="C121" s="174"/>
      <c r="D121" s="296"/>
      <c r="E121" s="271"/>
      <c r="F121" s="175"/>
      <c r="G121" s="175"/>
      <c r="H121" s="175"/>
      <c r="I121" s="175"/>
      <c r="J121" s="175"/>
      <c r="K121" s="175"/>
      <c r="L121" s="175"/>
      <c r="M121" s="177"/>
      <c r="N121" s="138">
        <f t="shared" si="10"/>
        <v>0</v>
      </c>
      <c r="O121" s="136"/>
      <c r="P121" s="137"/>
      <c r="Q121" s="137">
        <f t="shared" si="11"/>
        <v>0</v>
      </c>
      <c r="R121" s="137">
        <f t="shared" si="12"/>
        <v>0</v>
      </c>
      <c r="S121" s="134"/>
    </row>
    <row r="122" spans="1:19" s="265" customFormat="1" ht="30" customHeight="1">
      <c r="A122" s="178" t="e">
        <f t="shared" si="9"/>
        <v>#N/A</v>
      </c>
      <c r="B122" s="387"/>
      <c r="C122" s="174"/>
      <c r="D122" s="296"/>
      <c r="E122" s="271"/>
      <c r="F122" s="175"/>
      <c r="G122" s="175"/>
      <c r="H122" s="175"/>
      <c r="I122" s="175"/>
      <c r="J122" s="175"/>
      <c r="K122" s="175"/>
      <c r="L122" s="175"/>
      <c r="M122" s="177"/>
      <c r="N122" s="138">
        <f t="shared" si="10"/>
        <v>0</v>
      </c>
      <c r="O122" s="136"/>
      <c r="P122" s="137"/>
      <c r="Q122" s="137">
        <f t="shared" si="11"/>
        <v>0</v>
      </c>
      <c r="R122" s="137">
        <f t="shared" si="12"/>
        <v>0</v>
      </c>
      <c r="S122" s="134"/>
    </row>
    <row r="123" spans="1:19" s="265" customFormat="1" ht="30" customHeight="1">
      <c r="A123" s="178" t="e">
        <f t="shared" si="9"/>
        <v>#N/A</v>
      </c>
      <c r="B123" s="387"/>
      <c r="C123" s="174"/>
      <c r="D123" s="296"/>
      <c r="E123" s="271"/>
      <c r="F123" s="175"/>
      <c r="G123" s="175"/>
      <c r="H123" s="175"/>
      <c r="I123" s="175"/>
      <c r="J123" s="175"/>
      <c r="K123" s="175"/>
      <c r="L123" s="175"/>
      <c r="M123" s="177"/>
      <c r="N123" s="138">
        <f t="shared" si="10"/>
        <v>0</v>
      </c>
      <c r="O123" s="136"/>
      <c r="P123" s="137"/>
      <c r="Q123" s="137">
        <f t="shared" si="11"/>
        <v>0</v>
      </c>
      <c r="R123" s="137">
        <f t="shared" si="12"/>
        <v>0</v>
      </c>
      <c r="S123" s="134"/>
    </row>
    <row r="124" spans="1:19" s="265" customFormat="1" ht="30" customHeight="1">
      <c r="A124" s="178" t="e">
        <f t="shared" si="9"/>
        <v>#N/A</v>
      </c>
      <c r="B124" s="387"/>
      <c r="C124" s="174"/>
      <c r="D124" s="296"/>
      <c r="E124" s="271"/>
      <c r="F124" s="175"/>
      <c r="G124" s="175"/>
      <c r="H124" s="175"/>
      <c r="I124" s="175"/>
      <c r="J124" s="175"/>
      <c r="K124" s="175"/>
      <c r="L124" s="175"/>
      <c r="M124" s="177"/>
      <c r="N124" s="138">
        <f t="shared" si="10"/>
        <v>0</v>
      </c>
      <c r="O124" s="136"/>
      <c r="P124" s="137"/>
      <c r="Q124" s="137">
        <f t="shared" si="11"/>
        <v>0</v>
      </c>
      <c r="R124" s="137">
        <f t="shared" si="12"/>
        <v>0</v>
      </c>
      <c r="S124" s="134"/>
    </row>
    <row r="125" spans="1:19" s="265" customFormat="1" ht="30" customHeight="1">
      <c r="A125" s="178" t="e">
        <f t="shared" si="9"/>
        <v>#N/A</v>
      </c>
      <c r="B125" s="387"/>
      <c r="C125" s="174"/>
      <c r="D125" s="296"/>
      <c r="E125" s="271"/>
      <c r="F125" s="175"/>
      <c r="G125" s="175"/>
      <c r="H125" s="175"/>
      <c r="I125" s="175"/>
      <c r="J125" s="175"/>
      <c r="K125" s="175"/>
      <c r="L125" s="175"/>
      <c r="M125" s="177"/>
      <c r="N125" s="138">
        <f t="shared" si="10"/>
        <v>0</v>
      </c>
      <c r="O125" s="136"/>
      <c r="P125" s="137"/>
      <c r="Q125" s="137">
        <f t="shared" si="11"/>
        <v>0</v>
      </c>
      <c r="R125" s="137">
        <f t="shared" si="12"/>
        <v>0</v>
      </c>
      <c r="S125" s="134"/>
    </row>
    <row r="126" spans="1:19" s="265" customFormat="1" ht="30" customHeight="1">
      <c r="A126" s="178" t="e">
        <f t="shared" si="9"/>
        <v>#N/A</v>
      </c>
      <c r="B126" s="387"/>
      <c r="C126" s="174"/>
      <c r="D126" s="296"/>
      <c r="E126" s="271"/>
      <c r="F126" s="175"/>
      <c r="G126" s="175"/>
      <c r="H126" s="175"/>
      <c r="I126" s="175"/>
      <c r="J126" s="175"/>
      <c r="K126" s="175"/>
      <c r="L126" s="175"/>
      <c r="M126" s="177"/>
      <c r="N126" s="138">
        <f t="shared" si="10"/>
        <v>0</v>
      </c>
      <c r="O126" s="136"/>
      <c r="P126" s="137"/>
      <c r="Q126" s="137">
        <f t="shared" si="11"/>
        <v>0</v>
      </c>
      <c r="R126" s="137">
        <f t="shared" si="12"/>
        <v>0</v>
      </c>
      <c r="S126" s="134"/>
    </row>
    <row r="127" spans="1:19" s="265" customFormat="1" ht="30" customHeight="1">
      <c r="A127" s="178" t="e">
        <f t="shared" si="9"/>
        <v>#N/A</v>
      </c>
      <c r="B127" s="387"/>
      <c r="C127" s="174"/>
      <c r="D127" s="296"/>
      <c r="E127" s="271"/>
      <c r="F127" s="175"/>
      <c r="G127" s="175"/>
      <c r="H127" s="175"/>
      <c r="I127" s="175"/>
      <c r="J127" s="175"/>
      <c r="K127" s="175"/>
      <c r="L127" s="175"/>
      <c r="M127" s="177"/>
      <c r="N127" s="138">
        <f t="shared" si="10"/>
        <v>0</v>
      </c>
      <c r="O127" s="136"/>
      <c r="P127" s="137"/>
      <c r="Q127" s="137">
        <f t="shared" si="11"/>
        <v>0</v>
      </c>
      <c r="R127" s="137">
        <f t="shared" si="12"/>
        <v>0</v>
      </c>
      <c r="S127" s="134"/>
    </row>
    <row r="128" spans="1:19" s="265" customFormat="1" ht="30" customHeight="1">
      <c r="A128" s="178" t="e">
        <f t="shared" si="9"/>
        <v>#N/A</v>
      </c>
      <c r="B128" s="387"/>
      <c r="C128" s="174"/>
      <c r="D128" s="296"/>
      <c r="E128" s="271"/>
      <c r="F128" s="175"/>
      <c r="G128" s="175"/>
      <c r="H128" s="175"/>
      <c r="I128" s="175"/>
      <c r="J128" s="175"/>
      <c r="K128" s="175"/>
      <c r="L128" s="175"/>
      <c r="M128" s="177"/>
      <c r="N128" s="138">
        <f t="shared" si="10"/>
        <v>0</v>
      </c>
      <c r="O128" s="136"/>
      <c r="P128" s="137"/>
      <c r="Q128" s="137">
        <f t="shared" si="11"/>
        <v>0</v>
      </c>
      <c r="R128" s="137">
        <f t="shared" si="12"/>
        <v>0</v>
      </c>
      <c r="S128" s="134"/>
    </row>
    <row r="129" spans="1:19" s="265" customFormat="1" ht="30" customHeight="1">
      <c r="A129" s="178" t="e">
        <f t="shared" si="9"/>
        <v>#N/A</v>
      </c>
      <c r="B129" s="387"/>
      <c r="C129" s="174"/>
      <c r="D129" s="296"/>
      <c r="E129" s="271"/>
      <c r="F129" s="175"/>
      <c r="G129" s="175"/>
      <c r="H129" s="175"/>
      <c r="I129" s="175"/>
      <c r="J129" s="175"/>
      <c r="K129" s="175"/>
      <c r="L129" s="175"/>
      <c r="M129" s="177"/>
      <c r="N129" s="138">
        <f t="shared" si="10"/>
        <v>0</v>
      </c>
      <c r="O129" s="136"/>
      <c r="P129" s="137"/>
      <c r="Q129" s="137">
        <f t="shared" si="11"/>
        <v>0</v>
      </c>
      <c r="R129" s="137">
        <f t="shared" si="12"/>
        <v>0</v>
      </c>
      <c r="S129" s="134"/>
    </row>
    <row r="130" spans="1:19" s="265" customFormat="1" ht="30" customHeight="1">
      <c r="A130" s="178" t="e">
        <f t="shared" si="9"/>
        <v>#N/A</v>
      </c>
      <c r="B130" s="387"/>
      <c r="C130" s="174"/>
      <c r="D130" s="296"/>
      <c r="E130" s="271"/>
      <c r="F130" s="175"/>
      <c r="G130" s="175"/>
      <c r="H130" s="175"/>
      <c r="I130" s="175"/>
      <c r="J130" s="175"/>
      <c r="K130" s="175"/>
      <c r="L130" s="175"/>
      <c r="M130" s="177"/>
      <c r="N130" s="138">
        <f t="shared" si="10"/>
        <v>0</v>
      </c>
      <c r="O130" s="136"/>
      <c r="P130" s="137"/>
      <c r="Q130" s="137">
        <f t="shared" si="11"/>
        <v>0</v>
      </c>
      <c r="R130" s="137">
        <f t="shared" si="12"/>
        <v>0</v>
      </c>
      <c r="S130" s="134"/>
    </row>
    <row r="131" spans="1:19" s="265" customFormat="1" ht="30" customHeight="1">
      <c r="A131" s="178" t="e">
        <f t="shared" si="9"/>
        <v>#N/A</v>
      </c>
      <c r="B131" s="387"/>
      <c r="C131" s="174"/>
      <c r="D131" s="296"/>
      <c r="E131" s="271"/>
      <c r="F131" s="175"/>
      <c r="G131" s="175"/>
      <c r="H131" s="175"/>
      <c r="I131" s="175"/>
      <c r="J131" s="175"/>
      <c r="K131" s="175"/>
      <c r="L131" s="175"/>
      <c r="M131" s="177"/>
      <c r="N131" s="138">
        <f t="shared" si="10"/>
        <v>0</v>
      </c>
      <c r="O131" s="136"/>
      <c r="P131" s="137"/>
      <c r="Q131" s="137">
        <f t="shared" si="11"/>
        <v>0</v>
      </c>
      <c r="R131" s="137">
        <f t="shared" si="12"/>
        <v>0</v>
      </c>
      <c r="S131" s="134"/>
    </row>
    <row r="132" spans="1:19" s="265" customFormat="1" ht="30" customHeight="1">
      <c r="A132" s="178" t="e">
        <f t="shared" si="9"/>
        <v>#N/A</v>
      </c>
      <c r="B132" s="387"/>
      <c r="C132" s="174"/>
      <c r="D132" s="296"/>
      <c r="E132" s="271"/>
      <c r="F132" s="175"/>
      <c r="G132" s="175"/>
      <c r="H132" s="175"/>
      <c r="I132" s="175"/>
      <c r="J132" s="175"/>
      <c r="K132" s="175"/>
      <c r="L132" s="175"/>
      <c r="M132" s="177"/>
      <c r="N132" s="138">
        <f t="shared" si="10"/>
        <v>0</v>
      </c>
      <c r="O132" s="136"/>
      <c r="P132" s="137"/>
      <c r="Q132" s="137">
        <f t="shared" si="11"/>
        <v>0</v>
      </c>
      <c r="R132" s="137">
        <f t="shared" si="12"/>
        <v>0</v>
      </c>
      <c r="S132" s="134"/>
    </row>
    <row r="133" spans="1:19" s="265" customFormat="1" ht="30" customHeight="1">
      <c r="A133" s="178" t="e">
        <f t="shared" si="9"/>
        <v>#N/A</v>
      </c>
      <c r="B133" s="387"/>
      <c r="C133" s="174"/>
      <c r="D133" s="296"/>
      <c r="E133" s="271"/>
      <c r="F133" s="175"/>
      <c r="G133" s="175"/>
      <c r="H133" s="175"/>
      <c r="I133" s="175"/>
      <c r="J133" s="175"/>
      <c r="K133" s="175"/>
      <c r="L133" s="175"/>
      <c r="M133" s="177"/>
      <c r="N133" s="138">
        <f t="shared" si="10"/>
        <v>0</v>
      </c>
      <c r="O133" s="136"/>
      <c r="P133" s="137"/>
      <c r="Q133" s="137">
        <f t="shared" si="11"/>
        <v>0</v>
      </c>
      <c r="R133" s="137">
        <f t="shared" si="12"/>
        <v>0</v>
      </c>
      <c r="S133" s="134"/>
    </row>
    <row r="134" spans="1:19" s="265" customFormat="1" ht="30" customHeight="1">
      <c r="A134" s="178" t="e">
        <f t="shared" si="9"/>
        <v>#N/A</v>
      </c>
      <c r="B134" s="387"/>
      <c r="C134" s="174"/>
      <c r="D134" s="296"/>
      <c r="E134" s="271"/>
      <c r="F134" s="175"/>
      <c r="G134" s="175"/>
      <c r="H134" s="175"/>
      <c r="I134" s="175"/>
      <c r="J134" s="175"/>
      <c r="K134" s="175"/>
      <c r="L134" s="175"/>
      <c r="M134" s="177"/>
      <c r="N134" s="138">
        <f t="shared" si="10"/>
        <v>0</v>
      </c>
      <c r="O134" s="136"/>
      <c r="P134" s="137"/>
      <c r="Q134" s="137">
        <f t="shared" si="11"/>
        <v>0</v>
      </c>
      <c r="R134" s="137">
        <f t="shared" si="12"/>
        <v>0</v>
      </c>
      <c r="S134" s="134"/>
    </row>
    <row r="135" spans="1:19" s="265" customFormat="1" ht="30" customHeight="1">
      <c r="A135" s="178" t="e">
        <f t="shared" si="9"/>
        <v>#N/A</v>
      </c>
      <c r="B135" s="387"/>
      <c r="C135" s="174"/>
      <c r="D135" s="296"/>
      <c r="E135" s="271"/>
      <c r="F135" s="175"/>
      <c r="G135" s="175"/>
      <c r="H135" s="175"/>
      <c r="I135" s="175"/>
      <c r="J135" s="175"/>
      <c r="K135" s="175"/>
      <c r="L135" s="175"/>
      <c r="M135" s="177"/>
      <c r="N135" s="138">
        <f t="shared" si="10"/>
        <v>0</v>
      </c>
      <c r="O135" s="136"/>
      <c r="P135" s="137"/>
      <c r="Q135" s="137">
        <f t="shared" si="11"/>
        <v>0</v>
      </c>
      <c r="R135" s="137">
        <f t="shared" si="12"/>
        <v>0</v>
      </c>
      <c r="S135" s="134"/>
    </row>
    <row r="136" spans="1:19" s="265" customFormat="1" ht="30" customHeight="1">
      <c r="A136" s="178" t="e">
        <f t="shared" si="9"/>
        <v>#N/A</v>
      </c>
      <c r="B136" s="387"/>
      <c r="C136" s="174"/>
      <c r="D136" s="296"/>
      <c r="E136" s="271"/>
      <c r="F136" s="175"/>
      <c r="G136" s="175"/>
      <c r="H136" s="175"/>
      <c r="I136" s="175"/>
      <c r="J136" s="175"/>
      <c r="K136" s="175"/>
      <c r="L136" s="175"/>
      <c r="M136" s="177"/>
      <c r="N136" s="138">
        <f t="shared" si="10"/>
        <v>0</v>
      </c>
      <c r="O136" s="136"/>
      <c r="P136" s="137"/>
      <c r="Q136" s="137">
        <f t="shared" si="11"/>
        <v>0</v>
      </c>
      <c r="R136" s="137">
        <f t="shared" si="12"/>
        <v>0</v>
      </c>
      <c r="S136" s="134"/>
    </row>
    <row r="137" spans="1:19" s="265" customFormat="1" ht="30" customHeight="1">
      <c r="A137" s="178" t="e">
        <f t="shared" si="9"/>
        <v>#N/A</v>
      </c>
      <c r="B137" s="387"/>
      <c r="C137" s="174"/>
      <c r="D137" s="296"/>
      <c r="E137" s="271"/>
      <c r="F137" s="175"/>
      <c r="G137" s="175"/>
      <c r="H137" s="175"/>
      <c r="I137" s="175"/>
      <c r="J137" s="175"/>
      <c r="K137" s="175"/>
      <c r="L137" s="175"/>
      <c r="M137" s="177"/>
      <c r="N137" s="138">
        <f t="shared" si="10"/>
        <v>0</v>
      </c>
      <c r="O137" s="136"/>
      <c r="P137" s="137"/>
      <c r="Q137" s="137">
        <f t="shared" si="11"/>
        <v>0</v>
      </c>
      <c r="R137" s="137">
        <f t="shared" si="12"/>
        <v>0</v>
      </c>
      <c r="S137" s="134"/>
    </row>
    <row r="138" spans="1:19" s="265" customFormat="1" ht="30" customHeight="1">
      <c r="A138" s="178" t="e">
        <f t="shared" si="9"/>
        <v>#N/A</v>
      </c>
      <c r="B138" s="387"/>
      <c r="C138" s="174"/>
      <c r="D138" s="296"/>
      <c r="E138" s="271"/>
      <c r="F138" s="175"/>
      <c r="G138" s="175"/>
      <c r="H138" s="175"/>
      <c r="I138" s="175"/>
      <c r="J138" s="175"/>
      <c r="K138" s="175"/>
      <c r="L138" s="175"/>
      <c r="M138" s="177"/>
      <c r="N138" s="138">
        <f t="shared" si="10"/>
        <v>0</v>
      </c>
      <c r="O138" s="136"/>
      <c r="P138" s="137"/>
      <c r="Q138" s="137">
        <f t="shared" si="11"/>
        <v>0</v>
      </c>
      <c r="R138" s="137">
        <f t="shared" si="12"/>
        <v>0</v>
      </c>
      <c r="S138" s="134"/>
    </row>
    <row r="139" spans="1:19" s="265" customFormat="1" ht="30" customHeight="1">
      <c r="A139" s="178" t="e">
        <f t="shared" si="9"/>
        <v>#N/A</v>
      </c>
      <c r="B139" s="387"/>
      <c r="C139" s="174"/>
      <c r="D139" s="296"/>
      <c r="E139" s="271"/>
      <c r="F139" s="175"/>
      <c r="G139" s="175"/>
      <c r="H139" s="175"/>
      <c r="I139" s="175"/>
      <c r="J139" s="175"/>
      <c r="K139" s="175"/>
      <c r="L139" s="175"/>
      <c r="M139" s="177"/>
      <c r="N139" s="138">
        <f t="shared" si="10"/>
        <v>0</v>
      </c>
      <c r="O139" s="136"/>
      <c r="P139" s="137"/>
      <c r="Q139" s="137">
        <f t="shared" si="11"/>
        <v>0</v>
      </c>
      <c r="R139" s="137">
        <f t="shared" si="12"/>
        <v>0</v>
      </c>
      <c r="S139" s="134"/>
    </row>
    <row r="140" spans="1:19" s="265" customFormat="1" ht="30" customHeight="1">
      <c r="A140" s="178" t="e">
        <f t="shared" si="9"/>
        <v>#N/A</v>
      </c>
      <c r="B140" s="387"/>
      <c r="C140" s="174"/>
      <c r="D140" s="296"/>
      <c r="E140" s="271"/>
      <c r="F140" s="175"/>
      <c r="G140" s="175"/>
      <c r="H140" s="175"/>
      <c r="I140" s="175"/>
      <c r="J140" s="175"/>
      <c r="K140" s="175"/>
      <c r="L140" s="175"/>
      <c r="M140" s="177"/>
      <c r="N140" s="138">
        <f t="shared" si="10"/>
        <v>0</v>
      </c>
      <c r="O140" s="136"/>
      <c r="P140" s="137"/>
      <c r="Q140" s="137">
        <f t="shared" si="11"/>
        <v>0</v>
      </c>
      <c r="R140" s="137">
        <f t="shared" si="12"/>
        <v>0</v>
      </c>
      <c r="S140" s="134"/>
    </row>
    <row r="141" spans="1:19" s="265" customFormat="1" ht="30" customHeight="1">
      <c r="A141" s="178" t="e">
        <f t="shared" si="9"/>
        <v>#N/A</v>
      </c>
      <c r="B141" s="387"/>
      <c r="C141" s="174"/>
      <c r="D141" s="296"/>
      <c r="E141" s="271"/>
      <c r="F141" s="175"/>
      <c r="G141" s="175"/>
      <c r="H141" s="175"/>
      <c r="I141" s="175"/>
      <c r="J141" s="175"/>
      <c r="K141" s="175"/>
      <c r="L141" s="175"/>
      <c r="M141" s="177"/>
      <c r="N141" s="138">
        <f t="shared" si="10"/>
        <v>0</v>
      </c>
      <c r="O141" s="136"/>
      <c r="P141" s="137"/>
      <c r="Q141" s="137">
        <f t="shared" si="11"/>
        <v>0</v>
      </c>
      <c r="R141" s="137">
        <f t="shared" si="12"/>
        <v>0</v>
      </c>
      <c r="S141" s="134"/>
    </row>
    <row r="142" spans="1:19" s="265" customFormat="1" ht="30" customHeight="1">
      <c r="A142" s="178" t="e">
        <f t="shared" si="9"/>
        <v>#N/A</v>
      </c>
      <c r="B142" s="387"/>
      <c r="C142" s="174"/>
      <c r="D142" s="296"/>
      <c r="E142" s="271"/>
      <c r="F142" s="175"/>
      <c r="G142" s="175"/>
      <c r="H142" s="175"/>
      <c r="I142" s="175"/>
      <c r="J142" s="175"/>
      <c r="K142" s="175"/>
      <c r="L142" s="175"/>
      <c r="M142" s="177"/>
      <c r="N142" s="138">
        <f t="shared" si="10"/>
        <v>0</v>
      </c>
      <c r="O142" s="136"/>
      <c r="P142" s="137"/>
      <c r="Q142" s="137">
        <f t="shared" si="11"/>
        <v>0</v>
      </c>
      <c r="R142" s="137">
        <f t="shared" si="12"/>
        <v>0</v>
      </c>
      <c r="S142" s="134"/>
    </row>
    <row r="143" spans="1:19" s="265" customFormat="1" ht="30" customHeight="1">
      <c r="A143" s="178" t="e">
        <f t="shared" si="9"/>
        <v>#N/A</v>
      </c>
      <c r="B143" s="387"/>
      <c r="C143" s="174"/>
      <c r="D143" s="296"/>
      <c r="E143" s="271"/>
      <c r="F143" s="175"/>
      <c r="G143" s="175"/>
      <c r="H143" s="175"/>
      <c r="I143" s="175"/>
      <c r="J143" s="175"/>
      <c r="K143" s="175"/>
      <c r="L143" s="175"/>
      <c r="M143" s="177"/>
      <c r="N143" s="138">
        <f t="shared" si="10"/>
        <v>0</v>
      </c>
      <c r="O143" s="136"/>
      <c r="P143" s="137"/>
      <c r="Q143" s="137">
        <f t="shared" si="11"/>
        <v>0</v>
      </c>
      <c r="R143" s="137">
        <f t="shared" si="12"/>
        <v>0</v>
      </c>
      <c r="S143" s="134"/>
    </row>
    <row r="144" spans="1:19" s="265" customFormat="1" ht="30" customHeight="1">
      <c r="A144" s="178" t="e">
        <f t="shared" si="9"/>
        <v>#N/A</v>
      </c>
      <c r="B144" s="387"/>
      <c r="C144" s="174"/>
      <c r="D144" s="296"/>
      <c r="E144" s="271"/>
      <c r="F144" s="175"/>
      <c r="G144" s="175"/>
      <c r="H144" s="175"/>
      <c r="I144" s="175"/>
      <c r="J144" s="175"/>
      <c r="K144" s="175"/>
      <c r="L144" s="175"/>
      <c r="M144" s="177"/>
      <c r="N144" s="138">
        <f t="shared" si="10"/>
        <v>0</v>
      </c>
      <c r="O144" s="136"/>
      <c r="P144" s="137"/>
      <c r="Q144" s="137">
        <f t="shared" si="11"/>
        <v>0</v>
      </c>
      <c r="R144" s="137">
        <f t="shared" si="12"/>
        <v>0</v>
      </c>
      <c r="S144" s="134"/>
    </row>
    <row r="145" spans="1:19" ht="30" customHeight="1">
      <c r="A145" s="178" t="e">
        <f t="shared" si="9"/>
        <v>#N/A</v>
      </c>
      <c r="B145" s="387"/>
      <c r="C145" s="174"/>
      <c r="D145" s="296"/>
      <c r="E145" s="271"/>
      <c r="F145" s="175"/>
      <c r="G145" s="175"/>
      <c r="H145" s="175"/>
      <c r="I145" s="175"/>
      <c r="J145" s="175"/>
      <c r="K145" s="175"/>
      <c r="L145" s="175"/>
      <c r="M145" s="177"/>
      <c r="N145" s="138">
        <f t="shared" si="10"/>
        <v>0</v>
      </c>
      <c r="O145" s="136"/>
      <c r="P145" s="137"/>
      <c r="Q145" s="137">
        <f t="shared" si="11"/>
        <v>0</v>
      </c>
      <c r="R145" s="137">
        <f t="shared" si="12"/>
        <v>0</v>
      </c>
      <c r="S145" s="134"/>
    </row>
    <row r="146" spans="1:19" ht="30" customHeight="1">
      <c r="A146" s="178" t="e">
        <f t="shared" si="9"/>
        <v>#N/A</v>
      </c>
      <c r="B146" s="387"/>
      <c r="C146" s="174"/>
      <c r="D146" s="296"/>
      <c r="E146" s="271"/>
      <c r="F146" s="175"/>
      <c r="G146" s="175"/>
      <c r="H146" s="175"/>
      <c r="I146" s="175"/>
      <c r="J146" s="175"/>
      <c r="K146" s="175"/>
      <c r="L146" s="175"/>
      <c r="M146" s="177"/>
      <c r="N146" s="138">
        <f t="shared" si="10"/>
        <v>0</v>
      </c>
      <c r="O146" s="136"/>
      <c r="P146" s="137"/>
      <c r="Q146" s="137">
        <f t="shared" si="11"/>
        <v>0</v>
      </c>
      <c r="R146" s="137">
        <f t="shared" si="12"/>
        <v>0</v>
      </c>
      <c r="S146" s="134"/>
    </row>
    <row r="147" spans="1:19" ht="30" customHeight="1">
      <c r="A147" s="178" t="e">
        <f t="shared" si="9"/>
        <v>#N/A</v>
      </c>
      <c r="B147" s="387"/>
      <c r="C147" s="174"/>
      <c r="D147" s="296"/>
      <c r="E147" s="271"/>
      <c r="F147" s="175"/>
      <c r="G147" s="175"/>
      <c r="H147" s="175"/>
      <c r="I147" s="175"/>
      <c r="J147" s="175"/>
      <c r="K147" s="175"/>
      <c r="L147" s="175"/>
      <c r="M147" s="177"/>
      <c r="N147" s="138">
        <f t="shared" si="10"/>
        <v>0</v>
      </c>
      <c r="O147" s="136"/>
      <c r="P147" s="137"/>
      <c r="Q147" s="137">
        <f t="shared" si="11"/>
        <v>0</v>
      </c>
      <c r="R147" s="137">
        <f t="shared" si="12"/>
        <v>0</v>
      </c>
      <c r="S147" s="134"/>
    </row>
    <row r="148" spans="1:19" ht="30" customHeight="1">
      <c r="A148" s="178" t="e">
        <f t="shared" si="9"/>
        <v>#N/A</v>
      </c>
      <c r="B148" s="387"/>
      <c r="C148" s="174"/>
      <c r="D148" s="296"/>
      <c r="E148" s="271"/>
      <c r="F148" s="175"/>
      <c r="G148" s="175"/>
      <c r="H148" s="175"/>
      <c r="I148" s="175"/>
      <c r="J148" s="175"/>
      <c r="K148" s="175"/>
      <c r="L148" s="175"/>
      <c r="M148" s="177"/>
      <c r="N148" s="138">
        <f t="shared" si="10"/>
        <v>0</v>
      </c>
      <c r="O148" s="136"/>
      <c r="P148" s="137"/>
      <c r="Q148" s="137">
        <f t="shared" si="11"/>
        <v>0</v>
      </c>
      <c r="R148" s="137">
        <f t="shared" si="12"/>
        <v>0</v>
      </c>
      <c r="S148" s="134"/>
    </row>
    <row r="149" spans="1:19" ht="30" customHeight="1">
      <c r="A149" s="178" t="e">
        <f t="shared" si="9"/>
        <v>#N/A</v>
      </c>
      <c r="B149" s="387"/>
      <c r="C149" s="174"/>
      <c r="D149" s="296"/>
      <c r="E149" s="271"/>
      <c r="F149" s="175"/>
      <c r="G149" s="175"/>
      <c r="H149" s="175"/>
      <c r="I149" s="175"/>
      <c r="J149" s="175"/>
      <c r="K149" s="175"/>
      <c r="L149" s="175"/>
      <c r="M149" s="177"/>
      <c r="N149" s="138">
        <f t="shared" si="10"/>
        <v>0</v>
      </c>
      <c r="O149" s="136"/>
      <c r="P149" s="137"/>
      <c r="Q149" s="137">
        <f t="shared" si="11"/>
        <v>0</v>
      </c>
      <c r="R149" s="137">
        <f t="shared" si="12"/>
        <v>0</v>
      </c>
      <c r="S149" s="134"/>
    </row>
    <row r="150" spans="1:19" ht="30" customHeight="1">
      <c r="A150" s="178" t="e">
        <f t="shared" si="9"/>
        <v>#N/A</v>
      </c>
      <c r="B150" s="387"/>
      <c r="C150" s="174"/>
      <c r="D150" s="296"/>
      <c r="E150" s="271"/>
      <c r="F150" s="175"/>
      <c r="G150" s="175"/>
      <c r="H150" s="175"/>
      <c r="I150" s="175"/>
      <c r="J150" s="175"/>
      <c r="K150" s="175"/>
      <c r="L150" s="175"/>
      <c r="M150" s="177"/>
      <c r="N150" s="138">
        <f t="shared" si="10"/>
        <v>0</v>
      </c>
      <c r="O150" s="136"/>
      <c r="P150" s="137"/>
      <c r="Q150" s="137">
        <f t="shared" si="11"/>
        <v>0</v>
      </c>
      <c r="R150" s="137">
        <f t="shared" si="12"/>
        <v>0</v>
      </c>
      <c r="S150" s="134"/>
    </row>
    <row r="151" spans="1:19" ht="30" customHeight="1">
      <c r="A151" s="178" t="e">
        <f t="shared" si="9"/>
        <v>#N/A</v>
      </c>
      <c r="B151" s="387"/>
      <c r="C151" s="174"/>
      <c r="D151" s="296"/>
      <c r="E151" s="271"/>
      <c r="F151" s="175"/>
      <c r="G151" s="175"/>
      <c r="H151" s="175"/>
      <c r="I151" s="175"/>
      <c r="J151" s="175"/>
      <c r="K151" s="175"/>
      <c r="L151" s="175"/>
      <c r="M151" s="177"/>
      <c r="N151" s="138">
        <f t="shared" si="10"/>
        <v>0</v>
      </c>
      <c r="O151" s="136"/>
      <c r="P151" s="137"/>
      <c r="Q151" s="137">
        <f t="shared" si="11"/>
        <v>0</v>
      </c>
      <c r="R151" s="137">
        <f t="shared" si="12"/>
        <v>0</v>
      </c>
      <c r="S151" s="134"/>
    </row>
    <row r="152" spans="1:19" ht="30" customHeight="1">
      <c r="A152" s="178" t="e">
        <f t="shared" si="9"/>
        <v>#N/A</v>
      </c>
      <c r="B152" s="387"/>
      <c r="C152" s="174"/>
      <c r="D152" s="296"/>
      <c r="E152" s="271"/>
      <c r="F152" s="175"/>
      <c r="G152" s="175"/>
      <c r="H152" s="175"/>
      <c r="I152" s="175"/>
      <c r="J152" s="175"/>
      <c r="K152" s="175"/>
      <c r="L152" s="175"/>
      <c r="M152" s="177"/>
      <c r="N152" s="138">
        <f t="shared" si="10"/>
        <v>0</v>
      </c>
      <c r="O152" s="136"/>
      <c r="P152" s="137"/>
      <c r="Q152" s="137">
        <f t="shared" si="11"/>
        <v>0</v>
      </c>
      <c r="R152" s="137">
        <f t="shared" si="12"/>
        <v>0</v>
      </c>
      <c r="S152" s="134"/>
    </row>
    <row r="153" spans="1:19" ht="30" customHeight="1">
      <c r="A153" s="178" t="e">
        <f t="shared" si="9"/>
        <v>#N/A</v>
      </c>
      <c r="B153" s="387"/>
      <c r="C153" s="174"/>
      <c r="D153" s="296"/>
      <c r="E153" s="271"/>
      <c r="F153" s="175"/>
      <c r="G153" s="175"/>
      <c r="H153" s="175"/>
      <c r="I153" s="175"/>
      <c r="J153" s="175"/>
      <c r="K153" s="175"/>
      <c r="L153" s="175"/>
      <c r="M153" s="177"/>
      <c r="N153" s="138">
        <f t="shared" si="10"/>
        <v>0</v>
      </c>
      <c r="O153" s="136"/>
      <c r="P153" s="137"/>
      <c r="Q153" s="137">
        <f t="shared" si="11"/>
        <v>0</v>
      </c>
      <c r="R153" s="137">
        <f t="shared" si="12"/>
        <v>0</v>
      </c>
      <c r="S153" s="134"/>
    </row>
    <row r="154" spans="1:19" ht="30" customHeight="1">
      <c r="A154" s="178" t="e">
        <f t="shared" si="9"/>
        <v>#N/A</v>
      </c>
      <c r="B154" s="387"/>
      <c r="C154" s="174"/>
      <c r="D154" s="296"/>
      <c r="E154" s="271"/>
      <c r="F154" s="175"/>
      <c r="G154" s="175"/>
      <c r="H154" s="175"/>
      <c r="I154" s="175"/>
      <c r="J154" s="175"/>
      <c r="K154" s="175"/>
      <c r="L154" s="175"/>
      <c r="M154" s="177"/>
      <c r="N154" s="138">
        <f t="shared" si="10"/>
        <v>0</v>
      </c>
      <c r="O154" s="136"/>
      <c r="P154" s="137"/>
      <c r="Q154" s="137">
        <f t="shared" si="11"/>
        <v>0</v>
      </c>
      <c r="R154" s="137">
        <f t="shared" si="12"/>
        <v>0</v>
      </c>
      <c r="S154" s="134"/>
    </row>
    <row r="155" spans="1:19" ht="30" customHeight="1">
      <c r="A155" s="178" t="e">
        <f t="shared" si="9"/>
        <v>#N/A</v>
      </c>
      <c r="B155" s="387"/>
      <c r="C155" s="174"/>
      <c r="D155" s="296"/>
      <c r="E155" s="271"/>
      <c r="F155" s="175"/>
      <c r="G155" s="175"/>
      <c r="H155" s="175"/>
      <c r="I155" s="175"/>
      <c r="J155" s="175"/>
      <c r="K155" s="175"/>
      <c r="L155" s="175"/>
      <c r="M155" s="177"/>
      <c r="N155" s="138">
        <f t="shared" si="10"/>
        <v>0</v>
      </c>
      <c r="O155" s="136"/>
      <c r="P155" s="137"/>
      <c r="Q155" s="137">
        <f t="shared" si="11"/>
        <v>0</v>
      </c>
      <c r="R155" s="137">
        <f t="shared" si="12"/>
        <v>0</v>
      </c>
      <c r="S155" s="134"/>
    </row>
    <row r="156" spans="1:19" ht="30" customHeight="1">
      <c r="A156" s="178" t="e">
        <f t="shared" si="9"/>
        <v>#N/A</v>
      </c>
      <c r="B156" s="387"/>
      <c r="C156" s="174"/>
      <c r="D156" s="296"/>
      <c r="E156" s="271"/>
      <c r="F156" s="175"/>
      <c r="G156" s="175"/>
      <c r="H156" s="175"/>
      <c r="I156" s="175"/>
      <c r="J156" s="175"/>
      <c r="K156" s="175"/>
      <c r="L156" s="175"/>
      <c r="M156" s="177"/>
      <c r="N156" s="138">
        <f t="shared" si="10"/>
        <v>0</v>
      </c>
      <c r="O156" s="136"/>
      <c r="P156" s="137"/>
      <c r="Q156" s="137">
        <f t="shared" si="11"/>
        <v>0</v>
      </c>
      <c r="R156" s="137">
        <f t="shared" si="12"/>
        <v>0</v>
      </c>
      <c r="S156" s="134"/>
    </row>
    <row r="157" spans="1:19" ht="30" customHeight="1">
      <c r="A157" s="178" t="e">
        <f t="shared" si="9"/>
        <v>#N/A</v>
      </c>
      <c r="B157" s="387"/>
      <c r="C157" s="174"/>
      <c r="D157" s="296"/>
      <c r="E157" s="271"/>
      <c r="F157" s="175"/>
      <c r="G157" s="175"/>
      <c r="H157" s="175"/>
      <c r="I157" s="175"/>
      <c r="J157" s="175"/>
      <c r="K157" s="175"/>
      <c r="L157" s="175"/>
      <c r="M157" s="177"/>
      <c r="N157" s="138">
        <f t="shared" si="10"/>
        <v>0</v>
      </c>
      <c r="O157" s="136"/>
      <c r="P157" s="137"/>
      <c r="Q157" s="137">
        <f t="shared" si="11"/>
        <v>0</v>
      </c>
      <c r="R157" s="137">
        <f t="shared" si="12"/>
        <v>0</v>
      </c>
      <c r="S157" s="134"/>
    </row>
    <row r="158" spans="1:19" ht="30" customHeight="1">
      <c r="A158" s="178" t="e">
        <f t="shared" si="9"/>
        <v>#N/A</v>
      </c>
      <c r="B158" s="387"/>
      <c r="C158" s="174"/>
      <c r="D158" s="296"/>
      <c r="E158" s="271"/>
      <c r="F158" s="175"/>
      <c r="G158" s="175"/>
      <c r="H158" s="175"/>
      <c r="I158" s="175"/>
      <c r="J158" s="175"/>
      <c r="K158" s="175"/>
      <c r="L158" s="175"/>
      <c r="M158" s="177"/>
      <c r="N158" s="138">
        <f t="shared" si="10"/>
        <v>0</v>
      </c>
      <c r="O158" s="136"/>
      <c r="P158" s="137"/>
      <c r="Q158" s="137">
        <f t="shared" si="11"/>
        <v>0</v>
      </c>
      <c r="R158" s="137">
        <f t="shared" si="12"/>
        <v>0</v>
      </c>
      <c r="S158" s="134"/>
    </row>
    <row r="159" spans="1:19" ht="30" customHeight="1">
      <c r="A159" s="178" t="e">
        <f t="shared" si="9"/>
        <v>#N/A</v>
      </c>
      <c r="B159" s="387"/>
      <c r="C159" s="174"/>
      <c r="D159" s="296"/>
      <c r="E159" s="271"/>
      <c r="F159" s="175"/>
      <c r="G159" s="175"/>
      <c r="H159" s="175"/>
      <c r="I159" s="175"/>
      <c r="J159" s="175"/>
      <c r="K159" s="175"/>
      <c r="L159" s="175"/>
      <c r="M159" s="177"/>
      <c r="N159" s="138">
        <f t="shared" si="10"/>
        <v>0</v>
      </c>
      <c r="O159" s="136"/>
      <c r="P159" s="137"/>
      <c r="Q159" s="137">
        <f t="shared" si="11"/>
        <v>0</v>
      </c>
      <c r="R159" s="137">
        <f t="shared" si="12"/>
        <v>0</v>
      </c>
      <c r="S159" s="134"/>
    </row>
    <row r="160" spans="1:19" ht="30" customHeight="1">
      <c r="A160" s="178" t="e">
        <f t="shared" si="9"/>
        <v>#N/A</v>
      </c>
      <c r="B160" s="387"/>
      <c r="C160" s="174"/>
      <c r="D160" s="296"/>
      <c r="E160" s="271"/>
      <c r="F160" s="175"/>
      <c r="G160" s="175"/>
      <c r="H160" s="175"/>
      <c r="I160" s="175"/>
      <c r="J160" s="175"/>
      <c r="K160" s="175"/>
      <c r="L160" s="175"/>
      <c r="M160" s="177"/>
      <c r="N160" s="138">
        <f t="shared" si="10"/>
        <v>0</v>
      </c>
      <c r="O160" s="136"/>
      <c r="P160" s="137"/>
      <c r="Q160" s="137">
        <f t="shared" si="11"/>
        <v>0</v>
      </c>
      <c r="R160" s="137">
        <f t="shared" si="12"/>
        <v>0</v>
      </c>
      <c r="S160" s="134"/>
    </row>
    <row r="161" spans="1:19" ht="30" customHeight="1">
      <c r="A161" s="178" t="e">
        <f t="shared" si="9"/>
        <v>#N/A</v>
      </c>
      <c r="B161" s="387"/>
      <c r="C161" s="174"/>
      <c r="D161" s="296"/>
      <c r="E161" s="271"/>
      <c r="F161" s="175"/>
      <c r="G161" s="175"/>
      <c r="H161" s="175"/>
      <c r="I161" s="175"/>
      <c r="J161" s="175"/>
      <c r="K161" s="175"/>
      <c r="L161" s="175"/>
      <c r="M161" s="177"/>
      <c r="N161" s="138">
        <f t="shared" si="10"/>
        <v>0</v>
      </c>
      <c r="O161" s="136"/>
      <c r="P161" s="137"/>
      <c r="Q161" s="137">
        <f t="shared" si="11"/>
        <v>0</v>
      </c>
      <c r="R161" s="137">
        <f t="shared" si="12"/>
        <v>0</v>
      </c>
      <c r="S161" s="134"/>
    </row>
    <row r="162" spans="1:19" ht="30" customHeight="1">
      <c r="A162" s="178" t="e">
        <f t="shared" si="9"/>
        <v>#N/A</v>
      </c>
      <c r="B162" s="387"/>
      <c r="C162" s="174"/>
      <c r="D162" s="296"/>
      <c r="E162" s="271"/>
      <c r="F162" s="175"/>
      <c r="G162" s="175"/>
      <c r="H162" s="175"/>
      <c r="I162" s="175"/>
      <c r="J162" s="175"/>
      <c r="K162" s="175"/>
      <c r="L162" s="175"/>
      <c r="M162" s="177"/>
      <c r="N162" s="138">
        <f t="shared" si="10"/>
        <v>0</v>
      </c>
      <c r="O162" s="136"/>
      <c r="P162" s="137"/>
      <c r="Q162" s="137">
        <f t="shared" si="11"/>
        <v>0</v>
      </c>
      <c r="R162" s="137">
        <f t="shared" si="12"/>
        <v>0</v>
      </c>
      <c r="S162" s="134"/>
    </row>
    <row r="163" spans="1:19" ht="30" customHeight="1">
      <c r="A163" s="178" t="e">
        <f t="shared" si="9"/>
        <v>#N/A</v>
      </c>
      <c r="B163" s="387"/>
      <c r="C163" s="174"/>
      <c r="D163" s="296"/>
      <c r="E163" s="271"/>
      <c r="F163" s="175"/>
      <c r="G163" s="175"/>
      <c r="H163" s="175"/>
      <c r="I163" s="175"/>
      <c r="J163" s="175"/>
      <c r="K163" s="175"/>
      <c r="L163" s="175"/>
      <c r="M163" s="177"/>
      <c r="N163" s="138">
        <f t="shared" si="10"/>
        <v>0</v>
      </c>
      <c r="O163" s="136"/>
      <c r="P163" s="137"/>
      <c r="Q163" s="137">
        <f t="shared" si="11"/>
        <v>0</v>
      </c>
      <c r="R163" s="137">
        <f t="shared" si="12"/>
        <v>0</v>
      </c>
      <c r="S163" s="134"/>
    </row>
    <row r="164" spans="1:19" ht="30" customHeight="1">
      <c r="A164" s="178" t="e">
        <f t="shared" si="9"/>
        <v>#N/A</v>
      </c>
      <c r="B164" s="387"/>
      <c r="C164" s="174"/>
      <c r="D164" s="296"/>
      <c r="E164" s="271"/>
      <c r="F164" s="175"/>
      <c r="G164" s="175"/>
      <c r="H164" s="175"/>
      <c r="I164" s="175"/>
      <c r="J164" s="175"/>
      <c r="K164" s="175"/>
      <c r="L164" s="175"/>
      <c r="M164" s="177"/>
      <c r="N164" s="138">
        <f t="shared" si="10"/>
        <v>0</v>
      </c>
      <c r="O164" s="136"/>
      <c r="P164" s="137"/>
      <c r="Q164" s="137">
        <f t="shared" si="11"/>
        <v>0</v>
      </c>
      <c r="R164" s="137">
        <f t="shared" si="12"/>
        <v>0</v>
      </c>
      <c r="S164" s="134"/>
    </row>
    <row r="165" spans="1:19" ht="30" customHeight="1">
      <c r="A165" s="178" t="e">
        <f t="shared" si="9"/>
        <v>#N/A</v>
      </c>
      <c r="B165" s="387"/>
      <c r="C165" s="174"/>
      <c r="D165" s="296"/>
      <c r="E165" s="271"/>
      <c r="F165" s="175"/>
      <c r="G165" s="175"/>
      <c r="H165" s="175"/>
      <c r="I165" s="175"/>
      <c r="J165" s="175"/>
      <c r="K165" s="175"/>
      <c r="L165" s="175"/>
      <c r="M165" s="177"/>
      <c r="N165" s="138">
        <f t="shared" si="10"/>
        <v>0</v>
      </c>
      <c r="O165" s="136"/>
      <c r="P165" s="137"/>
      <c r="Q165" s="137">
        <f t="shared" si="11"/>
        <v>0</v>
      </c>
      <c r="R165" s="137">
        <f t="shared" si="12"/>
        <v>0</v>
      </c>
      <c r="S165" s="134"/>
    </row>
    <row r="166" spans="1:19" ht="30" customHeight="1">
      <c r="A166" s="178" t="e">
        <f t="shared" si="9"/>
        <v>#N/A</v>
      </c>
      <c r="B166" s="387"/>
      <c r="C166" s="174"/>
      <c r="D166" s="296"/>
      <c r="E166" s="271"/>
      <c r="F166" s="175"/>
      <c r="G166" s="175"/>
      <c r="H166" s="175"/>
      <c r="I166" s="175"/>
      <c r="J166" s="175"/>
      <c r="K166" s="175"/>
      <c r="L166" s="175"/>
      <c r="M166" s="177"/>
      <c r="N166" s="138">
        <f t="shared" si="10"/>
        <v>0</v>
      </c>
      <c r="O166" s="136"/>
      <c r="P166" s="137"/>
      <c r="Q166" s="137">
        <f t="shared" si="11"/>
        <v>0</v>
      </c>
      <c r="R166" s="137">
        <f t="shared" si="12"/>
        <v>0</v>
      </c>
      <c r="S166" s="134"/>
    </row>
    <row r="167" spans="1:19" ht="30" customHeight="1">
      <c r="A167" s="178" t="e">
        <f t="shared" si="9"/>
        <v>#N/A</v>
      </c>
      <c r="B167" s="387"/>
      <c r="C167" s="174"/>
      <c r="D167" s="296"/>
      <c r="E167" s="271"/>
      <c r="F167" s="175"/>
      <c r="G167" s="175"/>
      <c r="H167" s="175"/>
      <c r="I167" s="175"/>
      <c r="J167" s="175"/>
      <c r="K167" s="175"/>
      <c r="L167" s="175"/>
      <c r="M167" s="177"/>
      <c r="N167" s="138">
        <f t="shared" si="10"/>
        <v>0</v>
      </c>
      <c r="O167" s="136"/>
      <c r="P167" s="137"/>
      <c r="Q167" s="137">
        <f t="shared" si="11"/>
        <v>0</v>
      </c>
      <c r="R167" s="137">
        <f t="shared" si="12"/>
        <v>0</v>
      </c>
      <c r="S167" s="134"/>
    </row>
    <row r="168" spans="1:19" ht="30" customHeight="1">
      <c r="A168" s="178" t="e">
        <f t="shared" si="9"/>
        <v>#N/A</v>
      </c>
      <c r="B168" s="387"/>
      <c r="C168" s="174"/>
      <c r="D168" s="296"/>
      <c r="E168" s="271"/>
      <c r="F168" s="175"/>
      <c r="G168" s="175"/>
      <c r="H168" s="175"/>
      <c r="I168" s="175"/>
      <c r="J168" s="175"/>
      <c r="K168" s="175"/>
      <c r="L168" s="175"/>
      <c r="M168" s="177"/>
      <c r="N168" s="138">
        <f t="shared" si="10"/>
        <v>0</v>
      </c>
      <c r="O168" s="136"/>
      <c r="P168" s="137"/>
      <c r="Q168" s="137">
        <f t="shared" si="11"/>
        <v>0</v>
      </c>
      <c r="R168" s="137">
        <f t="shared" si="12"/>
        <v>0</v>
      </c>
      <c r="S168" s="134"/>
    </row>
    <row r="169" spans="1:19" ht="30" customHeight="1">
      <c r="A169" s="178" t="e">
        <f t="shared" si="9"/>
        <v>#N/A</v>
      </c>
      <c r="B169" s="387"/>
      <c r="C169" s="174"/>
      <c r="D169" s="296"/>
      <c r="E169" s="271"/>
      <c r="F169" s="175"/>
      <c r="G169" s="175"/>
      <c r="H169" s="175"/>
      <c r="I169" s="175"/>
      <c r="J169" s="175"/>
      <c r="K169" s="175"/>
      <c r="L169" s="175"/>
      <c r="M169" s="177"/>
      <c r="N169" s="138">
        <f t="shared" si="10"/>
        <v>0</v>
      </c>
      <c r="O169" s="136"/>
      <c r="P169" s="137"/>
      <c r="Q169" s="137">
        <f t="shared" si="11"/>
        <v>0</v>
      </c>
      <c r="R169" s="137">
        <f t="shared" si="12"/>
        <v>0</v>
      </c>
      <c r="S169" s="134"/>
    </row>
    <row r="170" spans="1:19" ht="30" customHeight="1">
      <c r="A170" s="178" t="e">
        <f t="shared" si="9"/>
        <v>#N/A</v>
      </c>
      <c r="B170" s="387"/>
      <c r="C170" s="174"/>
      <c r="D170" s="296"/>
      <c r="E170" s="271"/>
      <c r="F170" s="175"/>
      <c r="G170" s="175"/>
      <c r="H170" s="175"/>
      <c r="I170" s="175"/>
      <c r="J170" s="175"/>
      <c r="K170" s="175"/>
      <c r="L170" s="175"/>
      <c r="M170" s="177"/>
      <c r="N170" s="138">
        <f t="shared" si="10"/>
        <v>0</v>
      </c>
      <c r="O170" s="136"/>
      <c r="P170" s="137"/>
      <c r="Q170" s="137">
        <f t="shared" si="11"/>
        <v>0</v>
      </c>
      <c r="R170" s="137">
        <f t="shared" si="12"/>
        <v>0</v>
      </c>
      <c r="S170" s="134"/>
    </row>
    <row r="171" spans="1:19" ht="30" customHeight="1">
      <c r="A171" s="178" t="e">
        <f t="shared" si="9"/>
        <v>#N/A</v>
      </c>
      <c r="B171" s="387"/>
      <c r="C171" s="174"/>
      <c r="D171" s="296"/>
      <c r="E171" s="271"/>
      <c r="F171" s="175"/>
      <c r="G171" s="175"/>
      <c r="H171" s="175"/>
      <c r="I171" s="175"/>
      <c r="J171" s="175"/>
      <c r="K171" s="175"/>
      <c r="L171" s="175"/>
      <c r="M171" s="177"/>
      <c r="N171" s="138">
        <f t="shared" si="10"/>
        <v>0</v>
      </c>
      <c r="O171" s="136"/>
      <c r="P171" s="137"/>
      <c r="Q171" s="137">
        <f t="shared" si="11"/>
        <v>0</v>
      </c>
      <c r="R171" s="137">
        <f t="shared" si="12"/>
        <v>0</v>
      </c>
      <c r="S171" s="134"/>
    </row>
    <row r="172" spans="1:19" ht="30" customHeight="1">
      <c r="A172" s="178" t="e">
        <f t="shared" si="9"/>
        <v>#N/A</v>
      </c>
      <c r="B172" s="387"/>
      <c r="C172" s="174"/>
      <c r="D172" s="296"/>
      <c r="E172" s="271"/>
      <c r="F172" s="175"/>
      <c r="G172" s="175"/>
      <c r="H172" s="175"/>
      <c r="I172" s="175"/>
      <c r="J172" s="175"/>
      <c r="K172" s="175"/>
      <c r="L172" s="175"/>
      <c r="M172" s="177"/>
      <c r="N172" s="138">
        <f t="shared" si="10"/>
        <v>0</v>
      </c>
      <c r="O172" s="136"/>
      <c r="P172" s="137"/>
      <c r="Q172" s="137">
        <f t="shared" si="11"/>
        <v>0</v>
      </c>
      <c r="R172" s="137">
        <f t="shared" si="12"/>
        <v>0</v>
      </c>
      <c r="S172" s="134"/>
    </row>
    <row r="173" spans="1:19" ht="30" customHeight="1">
      <c r="A173" s="178" t="e">
        <f t="shared" si="9"/>
        <v>#N/A</v>
      </c>
      <c r="B173" s="387"/>
      <c r="C173" s="174"/>
      <c r="D173" s="296"/>
      <c r="E173" s="271"/>
      <c r="F173" s="175"/>
      <c r="G173" s="175"/>
      <c r="H173" s="175"/>
      <c r="I173" s="175"/>
      <c r="J173" s="175"/>
      <c r="K173" s="175"/>
      <c r="L173" s="175"/>
      <c r="M173" s="177"/>
      <c r="N173" s="138">
        <f t="shared" si="10"/>
        <v>0</v>
      </c>
      <c r="O173" s="136"/>
      <c r="P173" s="137"/>
      <c r="Q173" s="137">
        <f t="shared" si="11"/>
        <v>0</v>
      </c>
      <c r="R173" s="137">
        <f t="shared" si="12"/>
        <v>0</v>
      </c>
      <c r="S173" s="134"/>
    </row>
    <row r="174" spans="1:19" ht="30" customHeight="1">
      <c r="A174" s="178" t="e">
        <f t="shared" si="9"/>
        <v>#N/A</v>
      </c>
      <c r="B174" s="387"/>
      <c r="C174" s="174"/>
      <c r="D174" s="296"/>
      <c r="E174" s="271"/>
      <c r="F174" s="175"/>
      <c r="G174" s="175"/>
      <c r="H174" s="175"/>
      <c r="I174" s="175"/>
      <c r="J174" s="175"/>
      <c r="K174" s="175"/>
      <c r="L174" s="175"/>
      <c r="M174" s="177"/>
      <c r="N174" s="138">
        <f t="shared" si="10"/>
        <v>0</v>
      </c>
      <c r="O174" s="136"/>
      <c r="P174" s="137"/>
      <c r="Q174" s="137">
        <f t="shared" si="11"/>
        <v>0</v>
      </c>
      <c r="R174" s="137">
        <f t="shared" si="12"/>
        <v>0</v>
      </c>
      <c r="S174" s="134"/>
    </row>
    <row r="175" spans="1:19" ht="30" customHeight="1">
      <c r="A175" s="178" t="e">
        <f t="shared" si="9"/>
        <v>#N/A</v>
      </c>
      <c r="B175" s="387"/>
      <c r="C175" s="174"/>
      <c r="D175" s="296"/>
      <c r="E175" s="271"/>
      <c r="F175" s="175"/>
      <c r="G175" s="175"/>
      <c r="H175" s="175"/>
      <c r="I175" s="175"/>
      <c r="J175" s="175"/>
      <c r="K175" s="175"/>
      <c r="L175" s="175"/>
      <c r="M175" s="177"/>
      <c r="N175" s="138">
        <f t="shared" si="10"/>
        <v>0</v>
      </c>
      <c r="O175" s="136"/>
      <c r="P175" s="137"/>
      <c r="Q175" s="137">
        <f t="shared" si="11"/>
        <v>0</v>
      </c>
      <c r="R175" s="137">
        <f t="shared" si="12"/>
        <v>0</v>
      </c>
      <c r="S175" s="134"/>
    </row>
    <row r="176" spans="1:19" ht="30" customHeight="1">
      <c r="A176" s="178" t="e">
        <f aca="true" t="shared" si="13" ref="A176:A239">VLOOKUP($D176,$AH:$AK,4,0)</f>
        <v>#N/A</v>
      </c>
      <c r="B176" s="387"/>
      <c r="C176" s="174"/>
      <c r="D176" s="296"/>
      <c r="E176" s="271"/>
      <c r="F176" s="175"/>
      <c r="G176" s="175"/>
      <c r="H176" s="175"/>
      <c r="I176" s="175"/>
      <c r="J176" s="175"/>
      <c r="K176" s="175"/>
      <c r="L176" s="175"/>
      <c r="M176" s="177"/>
      <c r="N176" s="138">
        <f t="shared" si="10"/>
        <v>0</v>
      </c>
      <c r="O176" s="136"/>
      <c r="P176" s="137"/>
      <c r="Q176" s="137">
        <f t="shared" si="11"/>
        <v>0</v>
      </c>
      <c r="R176" s="137">
        <f t="shared" si="12"/>
        <v>0</v>
      </c>
      <c r="S176" s="134"/>
    </row>
    <row r="177" spans="1:19" ht="30" customHeight="1">
      <c r="A177" s="178" t="e">
        <f t="shared" si="13"/>
        <v>#N/A</v>
      </c>
      <c r="B177" s="387"/>
      <c r="C177" s="174"/>
      <c r="D177" s="296"/>
      <c r="E177" s="271"/>
      <c r="F177" s="175"/>
      <c r="G177" s="175"/>
      <c r="H177" s="175"/>
      <c r="I177" s="175"/>
      <c r="J177" s="175"/>
      <c r="K177" s="175"/>
      <c r="L177" s="175"/>
      <c r="M177" s="177"/>
      <c r="N177" s="138">
        <f aca="true" t="shared" si="14" ref="N177:N240">IF(SUM(F177:L177)&lt;0,SUM(F177:L177)*M177,IF(SUM(F177:L177)*M177&gt;SUM(F177:L177)*100%,SUM(F177:L177)*100%,SUM(F177:L177)*M177))</f>
        <v>0</v>
      </c>
      <c r="O177" s="136"/>
      <c r="P177" s="137"/>
      <c r="Q177" s="137">
        <f aca="true" t="shared" si="15" ref="Q177:Q240">O177-P177</f>
        <v>0</v>
      </c>
      <c r="R177" s="137">
        <f aca="true" t="shared" si="16" ref="R177:R240">O177-Q177</f>
        <v>0</v>
      </c>
      <c r="S177" s="134"/>
    </row>
    <row r="178" spans="1:19" ht="30" customHeight="1">
      <c r="A178" s="178" t="e">
        <f t="shared" si="13"/>
        <v>#N/A</v>
      </c>
      <c r="B178" s="387"/>
      <c r="C178" s="174"/>
      <c r="D178" s="296"/>
      <c r="E178" s="271"/>
      <c r="F178" s="175"/>
      <c r="G178" s="175"/>
      <c r="H178" s="175"/>
      <c r="I178" s="175"/>
      <c r="J178" s="175"/>
      <c r="K178" s="175"/>
      <c r="L178" s="175"/>
      <c r="M178" s="177"/>
      <c r="N178" s="138">
        <f t="shared" si="14"/>
        <v>0</v>
      </c>
      <c r="O178" s="136"/>
      <c r="P178" s="137"/>
      <c r="Q178" s="137">
        <f t="shared" si="15"/>
        <v>0</v>
      </c>
      <c r="R178" s="137">
        <f t="shared" si="16"/>
        <v>0</v>
      </c>
      <c r="S178" s="134"/>
    </row>
    <row r="179" spans="1:19" ht="30" customHeight="1">
      <c r="A179" s="178" t="e">
        <f t="shared" si="13"/>
        <v>#N/A</v>
      </c>
      <c r="B179" s="387"/>
      <c r="C179" s="174"/>
      <c r="D179" s="296"/>
      <c r="E179" s="271"/>
      <c r="F179" s="175"/>
      <c r="G179" s="175"/>
      <c r="H179" s="175"/>
      <c r="I179" s="175"/>
      <c r="J179" s="175"/>
      <c r="K179" s="175"/>
      <c r="L179" s="175"/>
      <c r="M179" s="177"/>
      <c r="N179" s="138">
        <f t="shared" si="14"/>
        <v>0</v>
      </c>
      <c r="O179" s="136"/>
      <c r="P179" s="137"/>
      <c r="Q179" s="137">
        <f t="shared" si="15"/>
        <v>0</v>
      </c>
      <c r="R179" s="137">
        <f t="shared" si="16"/>
        <v>0</v>
      </c>
      <c r="S179" s="134"/>
    </row>
    <row r="180" spans="1:19" ht="30" customHeight="1">
      <c r="A180" s="178" t="e">
        <f t="shared" si="13"/>
        <v>#N/A</v>
      </c>
      <c r="B180" s="387"/>
      <c r="C180" s="174"/>
      <c r="D180" s="296"/>
      <c r="E180" s="271"/>
      <c r="F180" s="175"/>
      <c r="G180" s="175"/>
      <c r="H180" s="175"/>
      <c r="I180" s="175"/>
      <c r="J180" s="175"/>
      <c r="K180" s="175"/>
      <c r="L180" s="175"/>
      <c r="M180" s="177"/>
      <c r="N180" s="138">
        <f t="shared" si="14"/>
        <v>0</v>
      </c>
      <c r="O180" s="136"/>
      <c r="P180" s="137"/>
      <c r="Q180" s="137">
        <f t="shared" si="15"/>
        <v>0</v>
      </c>
      <c r="R180" s="137">
        <f t="shared" si="16"/>
        <v>0</v>
      </c>
      <c r="S180" s="134"/>
    </row>
    <row r="181" spans="1:19" ht="30" customHeight="1">
      <c r="A181" s="178" t="e">
        <f t="shared" si="13"/>
        <v>#N/A</v>
      </c>
      <c r="B181" s="387"/>
      <c r="C181" s="174"/>
      <c r="D181" s="296"/>
      <c r="E181" s="271"/>
      <c r="F181" s="175"/>
      <c r="G181" s="175"/>
      <c r="H181" s="175"/>
      <c r="I181" s="175"/>
      <c r="J181" s="175"/>
      <c r="K181" s="175"/>
      <c r="L181" s="175"/>
      <c r="M181" s="177"/>
      <c r="N181" s="138">
        <f t="shared" si="14"/>
        <v>0</v>
      </c>
      <c r="O181" s="136"/>
      <c r="P181" s="137"/>
      <c r="Q181" s="137">
        <f t="shared" si="15"/>
        <v>0</v>
      </c>
      <c r="R181" s="137">
        <f t="shared" si="16"/>
        <v>0</v>
      </c>
      <c r="S181" s="134"/>
    </row>
    <row r="182" spans="1:19" ht="30" customHeight="1">
      <c r="A182" s="178" t="e">
        <f t="shared" si="13"/>
        <v>#N/A</v>
      </c>
      <c r="B182" s="387"/>
      <c r="C182" s="174"/>
      <c r="D182" s="296"/>
      <c r="E182" s="271"/>
      <c r="F182" s="175"/>
      <c r="G182" s="175"/>
      <c r="H182" s="175"/>
      <c r="I182" s="175"/>
      <c r="J182" s="175"/>
      <c r="K182" s="175"/>
      <c r="L182" s="175"/>
      <c r="M182" s="177"/>
      <c r="N182" s="138">
        <f t="shared" si="14"/>
        <v>0</v>
      </c>
      <c r="O182" s="136"/>
      <c r="P182" s="137"/>
      <c r="Q182" s="137">
        <f t="shared" si="15"/>
        <v>0</v>
      </c>
      <c r="R182" s="137">
        <f t="shared" si="16"/>
        <v>0</v>
      </c>
      <c r="S182" s="134"/>
    </row>
    <row r="183" spans="1:19" ht="30" customHeight="1">
      <c r="A183" s="178" t="e">
        <f t="shared" si="13"/>
        <v>#N/A</v>
      </c>
      <c r="B183" s="387"/>
      <c r="C183" s="174"/>
      <c r="D183" s="296"/>
      <c r="E183" s="271"/>
      <c r="F183" s="175"/>
      <c r="G183" s="175"/>
      <c r="H183" s="175"/>
      <c r="I183" s="175"/>
      <c r="J183" s="175"/>
      <c r="K183" s="175"/>
      <c r="L183" s="175"/>
      <c r="M183" s="177"/>
      <c r="N183" s="138">
        <f t="shared" si="14"/>
        <v>0</v>
      </c>
      <c r="O183" s="136"/>
      <c r="P183" s="137"/>
      <c r="Q183" s="137">
        <f t="shared" si="15"/>
        <v>0</v>
      </c>
      <c r="R183" s="137">
        <f t="shared" si="16"/>
        <v>0</v>
      </c>
      <c r="S183" s="134"/>
    </row>
    <row r="184" spans="1:19" ht="30" customHeight="1">
      <c r="A184" s="178" t="e">
        <f t="shared" si="13"/>
        <v>#N/A</v>
      </c>
      <c r="B184" s="387"/>
      <c r="C184" s="174"/>
      <c r="D184" s="296"/>
      <c r="E184" s="271"/>
      <c r="F184" s="175"/>
      <c r="G184" s="175"/>
      <c r="H184" s="175"/>
      <c r="I184" s="175"/>
      <c r="J184" s="175"/>
      <c r="K184" s="175"/>
      <c r="L184" s="175"/>
      <c r="M184" s="177"/>
      <c r="N184" s="138">
        <f t="shared" si="14"/>
        <v>0</v>
      </c>
      <c r="O184" s="136"/>
      <c r="P184" s="137"/>
      <c r="Q184" s="137">
        <f t="shared" si="15"/>
        <v>0</v>
      </c>
      <c r="R184" s="137">
        <f t="shared" si="16"/>
        <v>0</v>
      </c>
      <c r="S184" s="134"/>
    </row>
    <row r="185" spans="1:19" ht="30" customHeight="1">
      <c r="A185" s="178" t="e">
        <f t="shared" si="13"/>
        <v>#N/A</v>
      </c>
      <c r="B185" s="387"/>
      <c r="C185" s="174"/>
      <c r="D185" s="296"/>
      <c r="E185" s="271"/>
      <c r="F185" s="175"/>
      <c r="G185" s="175"/>
      <c r="H185" s="175"/>
      <c r="I185" s="175"/>
      <c r="J185" s="175"/>
      <c r="K185" s="175"/>
      <c r="L185" s="175"/>
      <c r="M185" s="177"/>
      <c r="N185" s="138">
        <f t="shared" si="14"/>
        <v>0</v>
      </c>
      <c r="O185" s="136"/>
      <c r="P185" s="137"/>
      <c r="Q185" s="137">
        <f t="shared" si="15"/>
        <v>0</v>
      </c>
      <c r="R185" s="137">
        <f t="shared" si="16"/>
        <v>0</v>
      </c>
      <c r="S185" s="134"/>
    </row>
    <row r="186" spans="1:19" ht="30" customHeight="1">
      <c r="A186" s="178" t="e">
        <f t="shared" si="13"/>
        <v>#N/A</v>
      </c>
      <c r="B186" s="387"/>
      <c r="C186" s="174"/>
      <c r="D186" s="296"/>
      <c r="E186" s="271"/>
      <c r="F186" s="175"/>
      <c r="G186" s="175"/>
      <c r="H186" s="175"/>
      <c r="I186" s="175"/>
      <c r="J186" s="175"/>
      <c r="K186" s="175"/>
      <c r="L186" s="175"/>
      <c r="M186" s="177"/>
      <c r="N186" s="138">
        <f t="shared" si="14"/>
        <v>0</v>
      </c>
      <c r="O186" s="136"/>
      <c r="P186" s="137"/>
      <c r="Q186" s="137">
        <f t="shared" si="15"/>
        <v>0</v>
      </c>
      <c r="R186" s="137">
        <f t="shared" si="16"/>
        <v>0</v>
      </c>
      <c r="S186" s="134"/>
    </row>
    <row r="187" spans="1:19" ht="30" customHeight="1">
      <c r="A187" s="178" t="e">
        <f t="shared" si="13"/>
        <v>#N/A</v>
      </c>
      <c r="B187" s="387"/>
      <c r="C187" s="174"/>
      <c r="D187" s="296"/>
      <c r="E187" s="271"/>
      <c r="F187" s="175"/>
      <c r="G187" s="175"/>
      <c r="H187" s="175"/>
      <c r="I187" s="175"/>
      <c r="J187" s="175"/>
      <c r="K187" s="175"/>
      <c r="L187" s="175"/>
      <c r="M187" s="177"/>
      <c r="N187" s="138">
        <f t="shared" si="14"/>
        <v>0</v>
      </c>
      <c r="O187" s="136"/>
      <c r="P187" s="137"/>
      <c r="Q187" s="137">
        <f t="shared" si="15"/>
        <v>0</v>
      </c>
      <c r="R187" s="137">
        <f t="shared" si="16"/>
        <v>0</v>
      </c>
      <c r="S187" s="134"/>
    </row>
    <row r="188" spans="1:19" ht="30" customHeight="1">
      <c r="A188" s="178" t="e">
        <f t="shared" si="13"/>
        <v>#N/A</v>
      </c>
      <c r="B188" s="387"/>
      <c r="C188" s="174"/>
      <c r="D188" s="296"/>
      <c r="E188" s="271"/>
      <c r="F188" s="175"/>
      <c r="G188" s="175"/>
      <c r="H188" s="175"/>
      <c r="I188" s="175"/>
      <c r="J188" s="175"/>
      <c r="K188" s="175"/>
      <c r="L188" s="175"/>
      <c r="M188" s="177"/>
      <c r="N188" s="138">
        <f t="shared" si="14"/>
        <v>0</v>
      </c>
      <c r="O188" s="136"/>
      <c r="P188" s="137"/>
      <c r="Q188" s="137">
        <f t="shared" si="15"/>
        <v>0</v>
      </c>
      <c r="R188" s="137">
        <f t="shared" si="16"/>
        <v>0</v>
      </c>
      <c r="S188" s="134"/>
    </row>
    <row r="189" spans="1:19" ht="30" customHeight="1">
      <c r="A189" s="178" t="e">
        <f t="shared" si="13"/>
        <v>#N/A</v>
      </c>
      <c r="B189" s="387"/>
      <c r="C189" s="174"/>
      <c r="D189" s="296"/>
      <c r="E189" s="271"/>
      <c r="F189" s="175"/>
      <c r="G189" s="175"/>
      <c r="H189" s="175"/>
      <c r="I189" s="175"/>
      <c r="J189" s="175"/>
      <c r="K189" s="175"/>
      <c r="L189" s="175"/>
      <c r="M189" s="177"/>
      <c r="N189" s="138">
        <f t="shared" si="14"/>
        <v>0</v>
      </c>
      <c r="O189" s="136"/>
      <c r="P189" s="137"/>
      <c r="Q189" s="137">
        <f t="shared" si="15"/>
        <v>0</v>
      </c>
      <c r="R189" s="137">
        <f t="shared" si="16"/>
        <v>0</v>
      </c>
      <c r="S189" s="134"/>
    </row>
    <row r="190" spans="1:19" ht="30" customHeight="1">
      <c r="A190" s="178" t="e">
        <f t="shared" si="13"/>
        <v>#N/A</v>
      </c>
      <c r="B190" s="387"/>
      <c r="C190" s="174"/>
      <c r="D190" s="296"/>
      <c r="E190" s="271"/>
      <c r="F190" s="175"/>
      <c r="G190" s="175"/>
      <c r="H190" s="175"/>
      <c r="I190" s="175"/>
      <c r="J190" s="175"/>
      <c r="K190" s="175"/>
      <c r="L190" s="175"/>
      <c r="M190" s="177"/>
      <c r="N190" s="138">
        <f t="shared" si="14"/>
        <v>0</v>
      </c>
      <c r="O190" s="136"/>
      <c r="P190" s="137"/>
      <c r="Q190" s="137">
        <f t="shared" si="15"/>
        <v>0</v>
      </c>
      <c r="R190" s="137">
        <f t="shared" si="16"/>
        <v>0</v>
      </c>
      <c r="S190" s="134"/>
    </row>
    <row r="191" spans="1:19" ht="30" customHeight="1">
      <c r="A191" s="178" t="e">
        <f t="shared" si="13"/>
        <v>#N/A</v>
      </c>
      <c r="B191" s="387"/>
      <c r="C191" s="174"/>
      <c r="D191" s="296"/>
      <c r="E191" s="271"/>
      <c r="F191" s="175"/>
      <c r="G191" s="175"/>
      <c r="H191" s="175"/>
      <c r="I191" s="175"/>
      <c r="J191" s="175"/>
      <c r="K191" s="175"/>
      <c r="L191" s="175"/>
      <c r="M191" s="177"/>
      <c r="N191" s="138">
        <f t="shared" si="14"/>
        <v>0</v>
      </c>
      <c r="O191" s="136"/>
      <c r="P191" s="137"/>
      <c r="Q191" s="137">
        <f t="shared" si="15"/>
        <v>0</v>
      </c>
      <c r="R191" s="137">
        <f t="shared" si="16"/>
        <v>0</v>
      </c>
      <c r="S191" s="134"/>
    </row>
    <row r="192" spans="1:19" ht="30" customHeight="1">
      <c r="A192" s="178" t="e">
        <f t="shared" si="13"/>
        <v>#N/A</v>
      </c>
      <c r="B192" s="387"/>
      <c r="C192" s="174"/>
      <c r="D192" s="296"/>
      <c r="E192" s="271"/>
      <c r="F192" s="175"/>
      <c r="G192" s="175"/>
      <c r="H192" s="175"/>
      <c r="I192" s="175"/>
      <c r="J192" s="175"/>
      <c r="K192" s="175"/>
      <c r="L192" s="175"/>
      <c r="M192" s="177"/>
      <c r="N192" s="138">
        <f t="shared" si="14"/>
        <v>0</v>
      </c>
      <c r="O192" s="136"/>
      <c r="P192" s="137"/>
      <c r="Q192" s="137">
        <f t="shared" si="15"/>
        <v>0</v>
      </c>
      <c r="R192" s="137">
        <f t="shared" si="16"/>
        <v>0</v>
      </c>
      <c r="S192" s="134"/>
    </row>
    <row r="193" spans="1:19" ht="30" customHeight="1">
      <c r="A193" s="178" t="e">
        <f t="shared" si="13"/>
        <v>#N/A</v>
      </c>
      <c r="B193" s="387"/>
      <c r="C193" s="174"/>
      <c r="D193" s="296"/>
      <c r="E193" s="271"/>
      <c r="F193" s="175"/>
      <c r="G193" s="175"/>
      <c r="H193" s="175"/>
      <c r="I193" s="175"/>
      <c r="J193" s="175"/>
      <c r="K193" s="175"/>
      <c r="L193" s="175"/>
      <c r="M193" s="177"/>
      <c r="N193" s="138">
        <f t="shared" si="14"/>
        <v>0</v>
      </c>
      <c r="O193" s="136"/>
      <c r="P193" s="137"/>
      <c r="Q193" s="137">
        <f t="shared" si="15"/>
        <v>0</v>
      </c>
      <c r="R193" s="137">
        <f t="shared" si="16"/>
        <v>0</v>
      </c>
      <c r="S193" s="134"/>
    </row>
    <row r="194" spans="1:19" ht="30" customHeight="1">
      <c r="A194" s="178" t="e">
        <f t="shared" si="13"/>
        <v>#N/A</v>
      </c>
      <c r="B194" s="387"/>
      <c r="C194" s="174"/>
      <c r="D194" s="296"/>
      <c r="E194" s="271"/>
      <c r="F194" s="175"/>
      <c r="G194" s="175"/>
      <c r="H194" s="175"/>
      <c r="I194" s="175"/>
      <c r="J194" s="175"/>
      <c r="K194" s="175"/>
      <c r="L194" s="175"/>
      <c r="M194" s="177"/>
      <c r="N194" s="138">
        <f t="shared" si="14"/>
        <v>0</v>
      </c>
      <c r="O194" s="136"/>
      <c r="P194" s="137"/>
      <c r="Q194" s="137">
        <f t="shared" si="15"/>
        <v>0</v>
      </c>
      <c r="R194" s="137">
        <f t="shared" si="16"/>
        <v>0</v>
      </c>
      <c r="S194" s="134"/>
    </row>
    <row r="195" spans="1:19" ht="30" customHeight="1">
      <c r="A195" s="178" t="e">
        <f t="shared" si="13"/>
        <v>#N/A</v>
      </c>
      <c r="B195" s="387"/>
      <c r="C195" s="174"/>
      <c r="D195" s="296"/>
      <c r="E195" s="271"/>
      <c r="F195" s="175"/>
      <c r="G195" s="175"/>
      <c r="H195" s="175"/>
      <c r="I195" s="175"/>
      <c r="J195" s="175"/>
      <c r="K195" s="175"/>
      <c r="L195" s="175"/>
      <c r="M195" s="177"/>
      <c r="N195" s="138">
        <f t="shared" si="14"/>
        <v>0</v>
      </c>
      <c r="O195" s="136"/>
      <c r="P195" s="137"/>
      <c r="Q195" s="137">
        <f t="shared" si="15"/>
        <v>0</v>
      </c>
      <c r="R195" s="137">
        <f t="shared" si="16"/>
        <v>0</v>
      </c>
      <c r="S195" s="134"/>
    </row>
    <row r="196" spans="1:19" ht="30" customHeight="1">
      <c r="A196" s="178" t="e">
        <f t="shared" si="13"/>
        <v>#N/A</v>
      </c>
      <c r="B196" s="387"/>
      <c r="C196" s="174"/>
      <c r="D196" s="296"/>
      <c r="E196" s="271"/>
      <c r="F196" s="175"/>
      <c r="G196" s="175"/>
      <c r="H196" s="175"/>
      <c r="I196" s="175"/>
      <c r="J196" s="175"/>
      <c r="K196" s="175"/>
      <c r="L196" s="175"/>
      <c r="M196" s="177"/>
      <c r="N196" s="138">
        <f t="shared" si="14"/>
        <v>0</v>
      </c>
      <c r="O196" s="136"/>
      <c r="P196" s="137"/>
      <c r="Q196" s="137">
        <f t="shared" si="15"/>
        <v>0</v>
      </c>
      <c r="R196" s="137">
        <f t="shared" si="16"/>
        <v>0</v>
      </c>
      <c r="S196" s="134"/>
    </row>
    <row r="197" spans="1:19" ht="30" customHeight="1">
      <c r="A197" s="178" t="e">
        <f t="shared" si="13"/>
        <v>#N/A</v>
      </c>
      <c r="B197" s="387"/>
      <c r="C197" s="174"/>
      <c r="D197" s="296"/>
      <c r="E197" s="271"/>
      <c r="F197" s="175"/>
      <c r="G197" s="175"/>
      <c r="H197" s="175"/>
      <c r="I197" s="175"/>
      <c r="J197" s="175"/>
      <c r="K197" s="175"/>
      <c r="L197" s="175"/>
      <c r="M197" s="177"/>
      <c r="N197" s="138">
        <f t="shared" si="14"/>
        <v>0</v>
      </c>
      <c r="O197" s="136"/>
      <c r="P197" s="137"/>
      <c r="Q197" s="137">
        <f t="shared" si="15"/>
        <v>0</v>
      </c>
      <c r="R197" s="137">
        <f t="shared" si="16"/>
        <v>0</v>
      </c>
      <c r="S197" s="134"/>
    </row>
    <row r="198" spans="1:19" ht="30" customHeight="1">
      <c r="A198" s="178" t="e">
        <f t="shared" si="13"/>
        <v>#N/A</v>
      </c>
      <c r="B198" s="387"/>
      <c r="C198" s="174"/>
      <c r="D198" s="296"/>
      <c r="E198" s="271"/>
      <c r="F198" s="175"/>
      <c r="G198" s="175"/>
      <c r="H198" s="175"/>
      <c r="I198" s="175"/>
      <c r="J198" s="175"/>
      <c r="K198" s="175"/>
      <c r="L198" s="175"/>
      <c r="M198" s="177"/>
      <c r="N198" s="138">
        <f t="shared" si="14"/>
        <v>0</v>
      </c>
      <c r="O198" s="136"/>
      <c r="P198" s="137"/>
      <c r="Q198" s="137">
        <f t="shared" si="15"/>
        <v>0</v>
      </c>
      <c r="R198" s="137">
        <f t="shared" si="16"/>
        <v>0</v>
      </c>
      <c r="S198" s="134"/>
    </row>
    <row r="199" spans="1:19" ht="30" customHeight="1">
      <c r="A199" s="178" t="e">
        <f t="shared" si="13"/>
        <v>#N/A</v>
      </c>
      <c r="B199" s="387"/>
      <c r="C199" s="174"/>
      <c r="D199" s="296"/>
      <c r="E199" s="271"/>
      <c r="F199" s="175"/>
      <c r="G199" s="175"/>
      <c r="H199" s="175"/>
      <c r="I199" s="175"/>
      <c r="J199" s="175"/>
      <c r="K199" s="175"/>
      <c r="L199" s="175"/>
      <c r="M199" s="177"/>
      <c r="N199" s="138">
        <f t="shared" si="14"/>
        <v>0</v>
      </c>
      <c r="O199" s="136"/>
      <c r="P199" s="137"/>
      <c r="Q199" s="137">
        <f t="shared" si="15"/>
        <v>0</v>
      </c>
      <c r="R199" s="137">
        <f t="shared" si="16"/>
        <v>0</v>
      </c>
      <c r="S199" s="134"/>
    </row>
    <row r="200" spans="1:19" ht="30" customHeight="1">
      <c r="A200" s="178" t="e">
        <f t="shared" si="13"/>
        <v>#N/A</v>
      </c>
      <c r="B200" s="387"/>
      <c r="C200" s="174"/>
      <c r="D200" s="296"/>
      <c r="E200" s="271"/>
      <c r="F200" s="175"/>
      <c r="G200" s="175"/>
      <c r="H200" s="175"/>
      <c r="I200" s="175"/>
      <c r="J200" s="175"/>
      <c r="K200" s="175"/>
      <c r="L200" s="175"/>
      <c r="M200" s="177"/>
      <c r="N200" s="138">
        <f t="shared" si="14"/>
        <v>0</v>
      </c>
      <c r="O200" s="136"/>
      <c r="P200" s="137"/>
      <c r="Q200" s="137">
        <f t="shared" si="15"/>
        <v>0</v>
      </c>
      <c r="R200" s="137">
        <f t="shared" si="16"/>
        <v>0</v>
      </c>
      <c r="S200" s="134"/>
    </row>
    <row r="201" spans="1:19" ht="30" customHeight="1">
      <c r="A201" s="178" t="e">
        <f t="shared" si="13"/>
        <v>#N/A</v>
      </c>
      <c r="B201" s="387"/>
      <c r="C201" s="174"/>
      <c r="D201" s="296"/>
      <c r="E201" s="271"/>
      <c r="F201" s="175"/>
      <c r="G201" s="175"/>
      <c r="H201" s="175"/>
      <c r="I201" s="175"/>
      <c r="J201" s="175"/>
      <c r="K201" s="175"/>
      <c r="L201" s="175"/>
      <c r="M201" s="177"/>
      <c r="N201" s="138">
        <f t="shared" si="14"/>
        <v>0</v>
      </c>
      <c r="O201" s="136"/>
      <c r="P201" s="137"/>
      <c r="Q201" s="137">
        <f t="shared" si="15"/>
        <v>0</v>
      </c>
      <c r="R201" s="137">
        <f t="shared" si="16"/>
        <v>0</v>
      </c>
      <c r="S201" s="134"/>
    </row>
    <row r="202" spans="1:19" ht="30" customHeight="1">
      <c r="A202" s="178" t="e">
        <f t="shared" si="13"/>
        <v>#N/A</v>
      </c>
      <c r="B202" s="387"/>
      <c r="C202" s="174"/>
      <c r="D202" s="296"/>
      <c r="E202" s="271"/>
      <c r="F202" s="175"/>
      <c r="G202" s="175"/>
      <c r="H202" s="175"/>
      <c r="I202" s="175"/>
      <c r="J202" s="175"/>
      <c r="K202" s="175"/>
      <c r="L202" s="175"/>
      <c r="M202" s="177"/>
      <c r="N202" s="138">
        <f t="shared" si="14"/>
        <v>0</v>
      </c>
      <c r="O202" s="136"/>
      <c r="P202" s="137"/>
      <c r="Q202" s="137">
        <f t="shared" si="15"/>
        <v>0</v>
      </c>
      <c r="R202" s="137">
        <f t="shared" si="16"/>
        <v>0</v>
      </c>
      <c r="S202" s="134"/>
    </row>
    <row r="203" spans="1:19" ht="30" customHeight="1">
      <c r="A203" s="178" t="e">
        <f t="shared" si="13"/>
        <v>#N/A</v>
      </c>
      <c r="B203" s="387"/>
      <c r="C203" s="174"/>
      <c r="D203" s="296"/>
      <c r="E203" s="271"/>
      <c r="F203" s="175"/>
      <c r="G203" s="175"/>
      <c r="H203" s="175"/>
      <c r="I203" s="175"/>
      <c r="J203" s="175"/>
      <c r="K203" s="175"/>
      <c r="L203" s="175"/>
      <c r="M203" s="177"/>
      <c r="N203" s="138">
        <f t="shared" si="14"/>
        <v>0</v>
      </c>
      <c r="O203" s="136"/>
      <c r="P203" s="137"/>
      <c r="Q203" s="137">
        <f t="shared" si="15"/>
        <v>0</v>
      </c>
      <c r="R203" s="137">
        <f t="shared" si="16"/>
        <v>0</v>
      </c>
      <c r="S203" s="134"/>
    </row>
    <row r="204" spans="1:19" ht="30" customHeight="1">
      <c r="A204" s="178" t="e">
        <f t="shared" si="13"/>
        <v>#N/A</v>
      </c>
      <c r="B204" s="387"/>
      <c r="C204" s="174"/>
      <c r="D204" s="296"/>
      <c r="E204" s="271"/>
      <c r="F204" s="175"/>
      <c r="G204" s="175"/>
      <c r="H204" s="175"/>
      <c r="I204" s="175"/>
      <c r="J204" s="175"/>
      <c r="K204" s="175"/>
      <c r="L204" s="175"/>
      <c r="M204" s="177"/>
      <c r="N204" s="138">
        <f t="shared" si="14"/>
        <v>0</v>
      </c>
      <c r="O204" s="136"/>
      <c r="P204" s="137"/>
      <c r="Q204" s="137">
        <f t="shared" si="15"/>
        <v>0</v>
      </c>
      <c r="R204" s="137">
        <f t="shared" si="16"/>
        <v>0</v>
      </c>
      <c r="S204" s="134"/>
    </row>
    <row r="205" spans="1:19" ht="30" customHeight="1">
      <c r="A205" s="178" t="e">
        <f t="shared" si="13"/>
        <v>#N/A</v>
      </c>
      <c r="B205" s="387"/>
      <c r="C205" s="174"/>
      <c r="D205" s="296"/>
      <c r="E205" s="271"/>
      <c r="F205" s="175"/>
      <c r="G205" s="175"/>
      <c r="H205" s="175"/>
      <c r="I205" s="175"/>
      <c r="J205" s="175"/>
      <c r="K205" s="175"/>
      <c r="L205" s="175"/>
      <c r="M205" s="177"/>
      <c r="N205" s="138">
        <f t="shared" si="14"/>
        <v>0</v>
      </c>
      <c r="O205" s="136"/>
      <c r="P205" s="137"/>
      <c r="Q205" s="137">
        <f t="shared" si="15"/>
        <v>0</v>
      </c>
      <c r="R205" s="137">
        <f t="shared" si="16"/>
        <v>0</v>
      </c>
      <c r="S205" s="134"/>
    </row>
    <row r="206" spans="1:19" ht="30" customHeight="1">
      <c r="A206" s="178" t="e">
        <f t="shared" si="13"/>
        <v>#N/A</v>
      </c>
      <c r="B206" s="387"/>
      <c r="C206" s="174"/>
      <c r="D206" s="296"/>
      <c r="E206" s="271"/>
      <c r="F206" s="175"/>
      <c r="G206" s="175"/>
      <c r="H206" s="175"/>
      <c r="I206" s="175"/>
      <c r="J206" s="175"/>
      <c r="K206" s="175"/>
      <c r="L206" s="175"/>
      <c r="M206" s="177"/>
      <c r="N206" s="138">
        <f t="shared" si="14"/>
        <v>0</v>
      </c>
      <c r="O206" s="136"/>
      <c r="P206" s="137"/>
      <c r="Q206" s="137">
        <f t="shared" si="15"/>
        <v>0</v>
      </c>
      <c r="R206" s="137">
        <f t="shared" si="16"/>
        <v>0</v>
      </c>
      <c r="S206" s="134"/>
    </row>
    <row r="207" spans="1:19" ht="30" customHeight="1">
      <c r="A207" s="178" t="e">
        <f t="shared" si="13"/>
        <v>#N/A</v>
      </c>
      <c r="B207" s="387"/>
      <c r="C207" s="174"/>
      <c r="D207" s="296"/>
      <c r="E207" s="271"/>
      <c r="F207" s="175"/>
      <c r="G207" s="175"/>
      <c r="H207" s="175"/>
      <c r="I207" s="175"/>
      <c r="J207" s="175"/>
      <c r="K207" s="175"/>
      <c r="L207" s="175"/>
      <c r="M207" s="177"/>
      <c r="N207" s="138">
        <f t="shared" si="14"/>
        <v>0</v>
      </c>
      <c r="O207" s="136"/>
      <c r="P207" s="137"/>
      <c r="Q207" s="137">
        <f t="shared" si="15"/>
        <v>0</v>
      </c>
      <c r="R207" s="137">
        <f t="shared" si="16"/>
        <v>0</v>
      </c>
      <c r="S207" s="134"/>
    </row>
    <row r="208" spans="1:19" ht="30" customHeight="1">
      <c r="A208" s="178" t="e">
        <f t="shared" si="13"/>
        <v>#N/A</v>
      </c>
      <c r="B208" s="387"/>
      <c r="C208" s="174"/>
      <c r="D208" s="296"/>
      <c r="E208" s="271"/>
      <c r="F208" s="175"/>
      <c r="G208" s="175"/>
      <c r="H208" s="175"/>
      <c r="I208" s="175"/>
      <c r="J208" s="175"/>
      <c r="K208" s="175"/>
      <c r="L208" s="175"/>
      <c r="M208" s="177"/>
      <c r="N208" s="138">
        <f t="shared" si="14"/>
        <v>0</v>
      </c>
      <c r="O208" s="136"/>
      <c r="P208" s="137"/>
      <c r="Q208" s="137">
        <f t="shared" si="15"/>
        <v>0</v>
      </c>
      <c r="R208" s="137">
        <f t="shared" si="16"/>
        <v>0</v>
      </c>
      <c r="S208" s="134"/>
    </row>
    <row r="209" spans="1:19" ht="30" customHeight="1">
      <c r="A209" s="178" t="e">
        <f t="shared" si="13"/>
        <v>#N/A</v>
      </c>
      <c r="B209" s="387"/>
      <c r="C209" s="174"/>
      <c r="D209" s="296"/>
      <c r="E209" s="271"/>
      <c r="F209" s="175"/>
      <c r="G209" s="175"/>
      <c r="H209" s="175"/>
      <c r="I209" s="175"/>
      <c r="J209" s="175"/>
      <c r="K209" s="175"/>
      <c r="L209" s="175"/>
      <c r="M209" s="177"/>
      <c r="N209" s="138">
        <f t="shared" si="14"/>
        <v>0</v>
      </c>
      <c r="O209" s="136"/>
      <c r="P209" s="137"/>
      <c r="Q209" s="137">
        <f t="shared" si="15"/>
        <v>0</v>
      </c>
      <c r="R209" s="137">
        <f t="shared" si="16"/>
        <v>0</v>
      </c>
      <c r="S209" s="134"/>
    </row>
    <row r="210" spans="1:19" ht="30" customHeight="1">
      <c r="A210" s="178" t="e">
        <f t="shared" si="13"/>
        <v>#N/A</v>
      </c>
      <c r="B210" s="387"/>
      <c r="C210" s="174"/>
      <c r="D210" s="296"/>
      <c r="E210" s="271"/>
      <c r="F210" s="175"/>
      <c r="G210" s="175"/>
      <c r="H210" s="175"/>
      <c r="I210" s="175"/>
      <c r="J210" s="175"/>
      <c r="K210" s="175"/>
      <c r="L210" s="175"/>
      <c r="M210" s="177"/>
      <c r="N210" s="138">
        <f t="shared" si="14"/>
        <v>0</v>
      </c>
      <c r="O210" s="136"/>
      <c r="P210" s="137"/>
      <c r="Q210" s="137">
        <f t="shared" si="15"/>
        <v>0</v>
      </c>
      <c r="R210" s="137">
        <f t="shared" si="16"/>
        <v>0</v>
      </c>
      <c r="S210" s="134"/>
    </row>
    <row r="211" spans="1:19" ht="30" customHeight="1">
      <c r="A211" s="178" t="e">
        <f t="shared" si="13"/>
        <v>#N/A</v>
      </c>
      <c r="B211" s="387"/>
      <c r="C211" s="174"/>
      <c r="D211" s="296"/>
      <c r="E211" s="271"/>
      <c r="F211" s="175"/>
      <c r="G211" s="175"/>
      <c r="H211" s="175"/>
      <c r="I211" s="175"/>
      <c r="J211" s="175"/>
      <c r="K211" s="175"/>
      <c r="L211" s="175"/>
      <c r="M211" s="177"/>
      <c r="N211" s="138">
        <f t="shared" si="14"/>
        <v>0</v>
      </c>
      <c r="O211" s="136"/>
      <c r="P211" s="137"/>
      <c r="Q211" s="137">
        <f t="shared" si="15"/>
        <v>0</v>
      </c>
      <c r="R211" s="137">
        <f t="shared" si="16"/>
        <v>0</v>
      </c>
      <c r="S211" s="134"/>
    </row>
    <row r="212" spans="1:19" ht="30" customHeight="1">
      <c r="A212" s="178" t="e">
        <f t="shared" si="13"/>
        <v>#N/A</v>
      </c>
      <c r="B212" s="387"/>
      <c r="C212" s="174"/>
      <c r="D212" s="296"/>
      <c r="E212" s="271"/>
      <c r="F212" s="175"/>
      <c r="G212" s="175"/>
      <c r="H212" s="175"/>
      <c r="I212" s="175"/>
      <c r="J212" s="175"/>
      <c r="K212" s="175"/>
      <c r="L212" s="175"/>
      <c r="M212" s="177"/>
      <c r="N212" s="138">
        <f t="shared" si="14"/>
        <v>0</v>
      </c>
      <c r="O212" s="136"/>
      <c r="P212" s="137"/>
      <c r="Q212" s="137">
        <f t="shared" si="15"/>
        <v>0</v>
      </c>
      <c r="R212" s="137">
        <f t="shared" si="16"/>
        <v>0</v>
      </c>
      <c r="S212" s="134"/>
    </row>
    <row r="213" spans="1:19" ht="30" customHeight="1">
      <c r="A213" s="178" t="e">
        <f t="shared" si="13"/>
        <v>#N/A</v>
      </c>
      <c r="B213" s="387"/>
      <c r="C213" s="174"/>
      <c r="D213" s="296"/>
      <c r="E213" s="271"/>
      <c r="F213" s="175"/>
      <c r="G213" s="175"/>
      <c r="H213" s="175"/>
      <c r="I213" s="175"/>
      <c r="J213" s="175"/>
      <c r="K213" s="175"/>
      <c r="L213" s="175"/>
      <c r="M213" s="177"/>
      <c r="N213" s="138">
        <f t="shared" si="14"/>
        <v>0</v>
      </c>
      <c r="O213" s="136"/>
      <c r="P213" s="137"/>
      <c r="Q213" s="137">
        <f t="shared" si="15"/>
        <v>0</v>
      </c>
      <c r="R213" s="137">
        <f t="shared" si="16"/>
        <v>0</v>
      </c>
      <c r="S213" s="134"/>
    </row>
    <row r="214" spans="1:19" ht="30" customHeight="1">
      <c r="A214" s="178" t="e">
        <f t="shared" si="13"/>
        <v>#N/A</v>
      </c>
      <c r="B214" s="387"/>
      <c r="C214" s="174"/>
      <c r="D214" s="296"/>
      <c r="E214" s="271"/>
      <c r="F214" s="175"/>
      <c r="G214" s="175"/>
      <c r="H214" s="175"/>
      <c r="I214" s="175"/>
      <c r="J214" s="175"/>
      <c r="K214" s="175"/>
      <c r="L214" s="175"/>
      <c r="M214" s="177"/>
      <c r="N214" s="138">
        <f t="shared" si="14"/>
        <v>0</v>
      </c>
      <c r="O214" s="136"/>
      <c r="P214" s="137"/>
      <c r="Q214" s="137">
        <f t="shared" si="15"/>
        <v>0</v>
      </c>
      <c r="R214" s="137">
        <f t="shared" si="16"/>
        <v>0</v>
      </c>
      <c r="S214" s="134"/>
    </row>
    <row r="215" spans="1:19" ht="30" customHeight="1">
      <c r="A215" s="178" t="e">
        <f t="shared" si="13"/>
        <v>#N/A</v>
      </c>
      <c r="B215" s="387"/>
      <c r="C215" s="174"/>
      <c r="D215" s="296"/>
      <c r="E215" s="271"/>
      <c r="F215" s="175"/>
      <c r="G215" s="175"/>
      <c r="H215" s="175"/>
      <c r="I215" s="175"/>
      <c r="J215" s="175"/>
      <c r="K215" s="175"/>
      <c r="L215" s="175"/>
      <c r="M215" s="177"/>
      <c r="N215" s="138">
        <f t="shared" si="14"/>
        <v>0</v>
      </c>
      <c r="O215" s="136"/>
      <c r="P215" s="137"/>
      <c r="Q215" s="137">
        <f t="shared" si="15"/>
        <v>0</v>
      </c>
      <c r="R215" s="137">
        <f t="shared" si="16"/>
        <v>0</v>
      </c>
      <c r="S215" s="134"/>
    </row>
    <row r="216" spans="1:19" ht="30" customHeight="1">
      <c r="A216" s="178" t="e">
        <f t="shared" si="13"/>
        <v>#N/A</v>
      </c>
      <c r="B216" s="387"/>
      <c r="C216" s="174"/>
      <c r="D216" s="296"/>
      <c r="E216" s="271"/>
      <c r="F216" s="175"/>
      <c r="G216" s="175"/>
      <c r="H216" s="175"/>
      <c r="I216" s="175"/>
      <c r="J216" s="175"/>
      <c r="K216" s="175"/>
      <c r="L216" s="175"/>
      <c r="M216" s="177"/>
      <c r="N216" s="138">
        <f t="shared" si="14"/>
        <v>0</v>
      </c>
      <c r="O216" s="136"/>
      <c r="P216" s="137"/>
      <c r="Q216" s="137">
        <f t="shared" si="15"/>
        <v>0</v>
      </c>
      <c r="R216" s="137">
        <f t="shared" si="16"/>
        <v>0</v>
      </c>
      <c r="S216" s="134"/>
    </row>
    <row r="217" spans="1:19" ht="30" customHeight="1">
      <c r="A217" s="178" t="e">
        <f t="shared" si="13"/>
        <v>#N/A</v>
      </c>
      <c r="B217" s="387"/>
      <c r="C217" s="174"/>
      <c r="D217" s="296"/>
      <c r="E217" s="271"/>
      <c r="F217" s="175"/>
      <c r="G217" s="175"/>
      <c r="H217" s="175"/>
      <c r="I217" s="175"/>
      <c r="J217" s="175"/>
      <c r="K217" s="175"/>
      <c r="L217" s="175"/>
      <c r="M217" s="177"/>
      <c r="N217" s="138">
        <f t="shared" si="14"/>
        <v>0</v>
      </c>
      <c r="O217" s="136"/>
      <c r="P217" s="137"/>
      <c r="Q217" s="137">
        <f t="shared" si="15"/>
        <v>0</v>
      </c>
      <c r="R217" s="137">
        <f t="shared" si="16"/>
        <v>0</v>
      </c>
      <c r="S217" s="134"/>
    </row>
    <row r="218" spans="1:19" ht="30" customHeight="1">
      <c r="A218" s="178" t="e">
        <f t="shared" si="13"/>
        <v>#N/A</v>
      </c>
      <c r="B218" s="387"/>
      <c r="C218" s="174"/>
      <c r="D218" s="296"/>
      <c r="E218" s="271"/>
      <c r="F218" s="175"/>
      <c r="G218" s="175"/>
      <c r="H218" s="175"/>
      <c r="I218" s="175"/>
      <c r="J218" s="175"/>
      <c r="K218" s="175"/>
      <c r="L218" s="175"/>
      <c r="M218" s="177"/>
      <c r="N218" s="138">
        <f t="shared" si="14"/>
        <v>0</v>
      </c>
      <c r="O218" s="136"/>
      <c r="P218" s="137"/>
      <c r="Q218" s="137">
        <f t="shared" si="15"/>
        <v>0</v>
      </c>
      <c r="R218" s="137">
        <f t="shared" si="16"/>
        <v>0</v>
      </c>
      <c r="S218" s="134"/>
    </row>
    <row r="219" spans="1:19" ht="30" customHeight="1">
      <c r="A219" s="178" t="e">
        <f t="shared" si="13"/>
        <v>#N/A</v>
      </c>
      <c r="B219" s="387"/>
      <c r="C219" s="174"/>
      <c r="D219" s="296"/>
      <c r="E219" s="271"/>
      <c r="F219" s="175"/>
      <c r="G219" s="175"/>
      <c r="H219" s="175"/>
      <c r="I219" s="175"/>
      <c r="J219" s="175"/>
      <c r="K219" s="175"/>
      <c r="L219" s="175"/>
      <c r="M219" s="177"/>
      <c r="N219" s="138">
        <f t="shared" si="14"/>
        <v>0</v>
      </c>
      <c r="O219" s="136"/>
      <c r="P219" s="137"/>
      <c r="Q219" s="137">
        <f t="shared" si="15"/>
        <v>0</v>
      </c>
      <c r="R219" s="137">
        <f t="shared" si="16"/>
        <v>0</v>
      </c>
      <c r="S219" s="134"/>
    </row>
    <row r="220" spans="1:19" ht="30" customHeight="1">
      <c r="A220" s="178" t="e">
        <f t="shared" si="13"/>
        <v>#N/A</v>
      </c>
      <c r="B220" s="387"/>
      <c r="C220" s="174"/>
      <c r="D220" s="296"/>
      <c r="E220" s="271"/>
      <c r="F220" s="175"/>
      <c r="G220" s="175"/>
      <c r="H220" s="175"/>
      <c r="I220" s="175"/>
      <c r="J220" s="175"/>
      <c r="K220" s="175"/>
      <c r="L220" s="175"/>
      <c r="M220" s="177"/>
      <c r="N220" s="138">
        <f t="shared" si="14"/>
        <v>0</v>
      </c>
      <c r="O220" s="136"/>
      <c r="P220" s="137"/>
      <c r="Q220" s="137">
        <f t="shared" si="15"/>
        <v>0</v>
      </c>
      <c r="R220" s="137">
        <f t="shared" si="16"/>
        <v>0</v>
      </c>
      <c r="S220" s="134"/>
    </row>
    <row r="221" spans="1:19" ht="30" customHeight="1">
      <c r="A221" s="178" t="e">
        <f t="shared" si="13"/>
        <v>#N/A</v>
      </c>
      <c r="B221" s="387"/>
      <c r="C221" s="174"/>
      <c r="D221" s="296"/>
      <c r="E221" s="271"/>
      <c r="F221" s="175"/>
      <c r="G221" s="175"/>
      <c r="H221" s="175"/>
      <c r="I221" s="175"/>
      <c r="J221" s="175"/>
      <c r="K221" s="175"/>
      <c r="L221" s="175"/>
      <c r="M221" s="177"/>
      <c r="N221" s="138">
        <f t="shared" si="14"/>
        <v>0</v>
      </c>
      <c r="O221" s="136"/>
      <c r="P221" s="137"/>
      <c r="Q221" s="137">
        <f t="shared" si="15"/>
        <v>0</v>
      </c>
      <c r="R221" s="137">
        <f t="shared" si="16"/>
        <v>0</v>
      </c>
      <c r="S221" s="134"/>
    </row>
    <row r="222" spans="1:19" ht="30" customHeight="1">
      <c r="A222" s="178" t="e">
        <f t="shared" si="13"/>
        <v>#N/A</v>
      </c>
      <c r="B222" s="387"/>
      <c r="C222" s="174"/>
      <c r="D222" s="296"/>
      <c r="E222" s="271"/>
      <c r="F222" s="175"/>
      <c r="G222" s="175"/>
      <c r="H222" s="175"/>
      <c r="I222" s="175"/>
      <c r="J222" s="175"/>
      <c r="K222" s="175"/>
      <c r="L222" s="175"/>
      <c r="M222" s="177"/>
      <c r="N222" s="138">
        <f t="shared" si="14"/>
        <v>0</v>
      </c>
      <c r="O222" s="136"/>
      <c r="P222" s="137"/>
      <c r="Q222" s="137">
        <f t="shared" si="15"/>
        <v>0</v>
      </c>
      <c r="R222" s="137">
        <f t="shared" si="16"/>
        <v>0</v>
      </c>
      <c r="S222" s="134"/>
    </row>
    <row r="223" spans="1:19" ht="30" customHeight="1">
      <c r="A223" s="178" t="e">
        <f t="shared" si="13"/>
        <v>#N/A</v>
      </c>
      <c r="B223" s="387"/>
      <c r="C223" s="174"/>
      <c r="D223" s="296"/>
      <c r="E223" s="271"/>
      <c r="F223" s="175"/>
      <c r="G223" s="175"/>
      <c r="H223" s="175"/>
      <c r="I223" s="175"/>
      <c r="J223" s="175"/>
      <c r="K223" s="175"/>
      <c r="L223" s="175"/>
      <c r="M223" s="177"/>
      <c r="N223" s="138">
        <f t="shared" si="14"/>
        <v>0</v>
      </c>
      <c r="O223" s="136"/>
      <c r="P223" s="137"/>
      <c r="Q223" s="137">
        <f t="shared" si="15"/>
        <v>0</v>
      </c>
      <c r="R223" s="137">
        <f t="shared" si="16"/>
        <v>0</v>
      </c>
      <c r="S223" s="134"/>
    </row>
    <row r="224" spans="1:19" ht="30" customHeight="1">
      <c r="A224" s="178" t="e">
        <f t="shared" si="13"/>
        <v>#N/A</v>
      </c>
      <c r="B224" s="387"/>
      <c r="C224" s="174"/>
      <c r="D224" s="296"/>
      <c r="E224" s="271"/>
      <c r="F224" s="175"/>
      <c r="G224" s="175"/>
      <c r="H224" s="175"/>
      <c r="I224" s="175"/>
      <c r="J224" s="175"/>
      <c r="K224" s="175"/>
      <c r="L224" s="175"/>
      <c r="M224" s="177"/>
      <c r="N224" s="138">
        <f t="shared" si="14"/>
        <v>0</v>
      </c>
      <c r="O224" s="136"/>
      <c r="P224" s="137"/>
      <c r="Q224" s="137">
        <f t="shared" si="15"/>
        <v>0</v>
      </c>
      <c r="R224" s="137">
        <f t="shared" si="16"/>
        <v>0</v>
      </c>
      <c r="S224" s="134"/>
    </row>
    <row r="225" spans="1:19" ht="30" customHeight="1">
      <c r="A225" s="178" t="e">
        <f t="shared" si="13"/>
        <v>#N/A</v>
      </c>
      <c r="B225" s="387"/>
      <c r="C225" s="174"/>
      <c r="D225" s="296"/>
      <c r="E225" s="271"/>
      <c r="F225" s="175"/>
      <c r="G225" s="175"/>
      <c r="H225" s="175"/>
      <c r="I225" s="175"/>
      <c r="J225" s="175"/>
      <c r="K225" s="175"/>
      <c r="L225" s="175"/>
      <c r="M225" s="177"/>
      <c r="N225" s="138">
        <f t="shared" si="14"/>
        <v>0</v>
      </c>
      <c r="O225" s="136"/>
      <c r="P225" s="137"/>
      <c r="Q225" s="137">
        <f t="shared" si="15"/>
        <v>0</v>
      </c>
      <c r="R225" s="137">
        <f t="shared" si="16"/>
        <v>0</v>
      </c>
      <c r="S225" s="134"/>
    </row>
    <row r="226" spans="1:19" ht="30" customHeight="1">
      <c r="A226" s="178" t="e">
        <f t="shared" si="13"/>
        <v>#N/A</v>
      </c>
      <c r="B226" s="387"/>
      <c r="C226" s="174"/>
      <c r="D226" s="296"/>
      <c r="E226" s="271"/>
      <c r="F226" s="175"/>
      <c r="G226" s="175"/>
      <c r="H226" s="175"/>
      <c r="I226" s="175"/>
      <c r="J226" s="175"/>
      <c r="K226" s="175"/>
      <c r="L226" s="175"/>
      <c r="M226" s="177"/>
      <c r="N226" s="138">
        <f t="shared" si="14"/>
        <v>0</v>
      </c>
      <c r="O226" s="136"/>
      <c r="P226" s="137"/>
      <c r="Q226" s="137">
        <f t="shared" si="15"/>
        <v>0</v>
      </c>
      <c r="R226" s="137">
        <f t="shared" si="16"/>
        <v>0</v>
      </c>
      <c r="S226" s="134"/>
    </row>
    <row r="227" spans="1:19" ht="30" customHeight="1">
      <c r="A227" s="178" t="e">
        <f t="shared" si="13"/>
        <v>#N/A</v>
      </c>
      <c r="B227" s="387"/>
      <c r="C227" s="174"/>
      <c r="D227" s="296"/>
      <c r="E227" s="271"/>
      <c r="F227" s="175"/>
      <c r="G227" s="175"/>
      <c r="H227" s="175"/>
      <c r="I227" s="175"/>
      <c r="J227" s="175"/>
      <c r="K227" s="175"/>
      <c r="L227" s="175"/>
      <c r="M227" s="177"/>
      <c r="N227" s="138">
        <f t="shared" si="14"/>
        <v>0</v>
      </c>
      <c r="O227" s="136"/>
      <c r="P227" s="137"/>
      <c r="Q227" s="137">
        <f t="shared" si="15"/>
        <v>0</v>
      </c>
      <c r="R227" s="137">
        <f t="shared" si="16"/>
        <v>0</v>
      </c>
      <c r="S227" s="134"/>
    </row>
    <row r="228" spans="1:19" ht="30" customHeight="1">
      <c r="A228" s="178" t="e">
        <f t="shared" si="13"/>
        <v>#N/A</v>
      </c>
      <c r="B228" s="387"/>
      <c r="C228" s="174"/>
      <c r="D228" s="296"/>
      <c r="E228" s="271"/>
      <c r="F228" s="175"/>
      <c r="G228" s="175"/>
      <c r="H228" s="175"/>
      <c r="I228" s="175"/>
      <c r="J228" s="175"/>
      <c r="K228" s="175"/>
      <c r="L228" s="175"/>
      <c r="M228" s="177"/>
      <c r="N228" s="138">
        <f t="shared" si="14"/>
        <v>0</v>
      </c>
      <c r="O228" s="136"/>
      <c r="P228" s="137"/>
      <c r="Q228" s="137">
        <f t="shared" si="15"/>
        <v>0</v>
      </c>
      <c r="R228" s="137">
        <f t="shared" si="16"/>
        <v>0</v>
      </c>
      <c r="S228" s="134"/>
    </row>
    <row r="229" spans="1:19" ht="30" customHeight="1">
      <c r="A229" s="178" t="e">
        <f t="shared" si="13"/>
        <v>#N/A</v>
      </c>
      <c r="B229" s="387"/>
      <c r="C229" s="174"/>
      <c r="D229" s="296"/>
      <c r="E229" s="271"/>
      <c r="F229" s="175"/>
      <c r="G229" s="175"/>
      <c r="H229" s="175"/>
      <c r="I229" s="175"/>
      <c r="J229" s="175"/>
      <c r="K229" s="175"/>
      <c r="L229" s="175"/>
      <c r="M229" s="177"/>
      <c r="N229" s="138">
        <f t="shared" si="14"/>
        <v>0</v>
      </c>
      <c r="O229" s="136"/>
      <c r="P229" s="137"/>
      <c r="Q229" s="137">
        <f t="shared" si="15"/>
        <v>0</v>
      </c>
      <c r="R229" s="137">
        <f t="shared" si="16"/>
        <v>0</v>
      </c>
      <c r="S229" s="134"/>
    </row>
    <row r="230" spans="1:19" ht="30" customHeight="1">
      <c r="A230" s="178" t="e">
        <f t="shared" si="13"/>
        <v>#N/A</v>
      </c>
      <c r="B230" s="387"/>
      <c r="C230" s="174"/>
      <c r="D230" s="296"/>
      <c r="E230" s="271"/>
      <c r="F230" s="175"/>
      <c r="G230" s="175"/>
      <c r="H230" s="175"/>
      <c r="I230" s="175"/>
      <c r="J230" s="175"/>
      <c r="K230" s="175"/>
      <c r="L230" s="175"/>
      <c r="M230" s="177"/>
      <c r="N230" s="138">
        <f t="shared" si="14"/>
        <v>0</v>
      </c>
      <c r="O230" s="136"/>
      <c r="P230" s="137"/>
      <c r="Q230" s="137">
        <f t="shared" si="15"/>
        <v>0</v>
      </c>
      <c r="R230" s="137">
        <f t="shared" si="16"/>
        <v>0</v>
      </c>
      <c r="S230" s="134"/>
    </row>
    <row r="231" spans="1:19" ht="30" customHeight="1">
      <c r="A231" s="178" t="e">
        <f t="shared" si="13"/>
        <v>#N/A</v>
      </c>
      <c r="B231" s="387"/>
      <c r="C231" s="174"/>
      <c r="D231" s="296"/>
      <c r="E231" s="271"/>
      <c r="F231" s="175"/>
      <c r="G231" s="175"/>
      <c r="H231" s="175"/>
      <c r="I231" s="175"/>
      <c r="J231" s="175"/>
      <c r="K231" s="175"/>
      <c r="L231" s="175"/>
      <c r="M231" s="177"/>
      <c r="N231" s="138">
        <f t="shared" si="14"/>
        <v>0</v>
      </c>
      <c r="O231" s="136"/>
      <c r="P231" s="137"/>
      <c r="Q231" s="137">
        <f t="shared" si="15"/>
        <v>0</v>
      </c>
      <c r="R231" s="137">
        <f t="shared" si="16"/>
        <v>0</v>
      </c>
      <c r="S231" s="134"/>
    </row>
    <row r="232" spans="1:19" ht="30" customHeight="1">
      <c r="A232" s="178" t="e">
        <f t="shared" si="13"/>
        <v>#N/A</v>
      </c>
      <c r="B232" s="387"/>
      <c r="C232" s="174"/>
      <c r="D232" s="296"/>
      <c r="E232" s="271"/>
      <c r="F232" s="175"/>
      <c r="G232" s="175"/>
      <c r="H232" s="175"/>
      <c r="I232" s="175"/>
      <c r="J232" s="175"/>
      <c r="K232" s="175"/>
      <c r="L232" s="175"/>
      <c r="M232" s="177"/>
      <c r="N232" s="138">
        <f t="shared" si="14"/>
        <v>0</v>
      </c>
      <c r="O232" s="136"/>
      <c r="P232" s="137"/>
      <c r="Q232" s="137">
        <f t="shared" si="15"/>
        <v>0</v>
      </c>
      <c r="R232" s="137">
        <f t="shared" si="16"/>
        <v>0</v>
      </c>
      <c r="S232" s="134"/>
    </row>
    <row r="233" spans="1:19" ht="30" customHeight="1">
      <c r="A233" s="178" t="e">
        <f t="shared" si="13"/>
        <v>#N/A</v>
      </c>
      <c r="B233" s="387"/>
      <c r="C233" s="174"/>
      <c r="D233" s="296"/>
      <c r="E233" s="271"/>
      <c r="F233" s="175"/>
      <c r="G233" s="175"/>
      <c r="H233" s="175"/>
      <c r="I233" s="175"/>
      <c r="J233" s="175"/>
      <c r="K233" s="175"/>
      <c r="L233" s="175"/>
      <c r="M233" s="177"/>
      <c r="N233" s="138">
        <f t="shared" si="14"/>
        <v>0</v>
      </c>
      <c r="O233" s="136"/>
      <c r="P233" s="137"/>
      <c r="Q233" s="137">
        <f t="shared" si="15"/>
        <v>0</v>
      </c>
      <c r="R233" s="137">
        <f t="shared" si="16"/>
        <v>0</v>
      </c>
      <c r="S233" s="134"/>
    </row>
    <row r="234" spans="1:19" ht="30" customHeight="1">
      <c r="A234" s="178" t="e">
        <f t="shared" si="13"/>
        <v>#N/A</v>
      </c>
      <c r="B234" s="387"/>
      <c r="C234" s="174"/>
      <c r="D234" s="296"/>
      <c r="E234" s="271"/>
      <c r="F234" s="175"/>
      <c r="G234" s="175"/>
      <c r="H234" s="175"/>
      <c r="I234" s="175"/>
      <c r="J234" s="175"/>
      <c r="K234" s="175"/>
      <c r="L234" s="175"/>
      <c r="M234" s="177"/>
      <c r="N234" s="138">
        <f t="shared" si="14"/>
        <v>0</v>
      </c>
      <c r="O234" s="136"/>
      <c r="P234" s="137"/>
      <c r="Q234" s="137">
        <f t="shared" si="15"/>
        <v>0</v>
      </c>
      <c r="R234" s="137">
        <f t="shared" si="16"/>
        <v>0</v>
      </c>
      <c r="S234" s="134"/>
    </row>
    <row r="235" spans="1:19" ht="30" customHeight="1">
      <c r="A235" s="178" t="e">
        <f t="shared" si="13"/>
        <v>#N/A</v>
      </c>
      <c r="B235" s="387"/>
      <c r="C235" s="174"/>
      <c r="D235" s="296"/>
      <c r="E235" s="271"/>
      <c r="F235" s="175"/>
      <c r="G235" s="175"/>
      <c r="H235" s="175"/>
      <c r="I235" s="175"/>
      <c r="J235" s="175"/>
      <c r="K235" s="175"/>
      <c r="L235" s="175"/>
      <c r="M235" s="177"/>
      <c r="N235" s="138">
        <f t="shared" si="14"/>
        <v>0</v>
      </c>
      <c r="O235" s="136"/>
      <c r="P235" s="137"/>
      <c r="Q235" s="137">
        <f t="shared" si="15"/>
        <v>0</v>
      </c>
      <c r="R235" s="137">
        <f t="shared" si="16"/>
        <v>0</v>
      </c>
      <c r="S235" s="134"/>
    </row>
    <row r="236" spans="1:19" ht="30" customHeight="1">
      <c r="A236" s="178" t="e">
        <f t="shared" si="13"/>
        <v>#N/A</v>
      </c>
      <c r="B236" s="387"/>
      <c r="C236" s="174"/>
      <c r="D236" s="296"/>
      <c r="E236" s="271"/>
      <c r="F236" s="175"/>
      <c r="G236" s="175"/>
      <c r="H236" s="175"/>
      <c r="I236" s="175"/>
      <c r="J236" s="175"/>
      <c r="K236" s="175"/>
      <c r="L236" s="175"/>
      <c r="M236" s="177"/>
      <c r="N236" s="138">
        <f t="shared" si="14"/>
        <v>0</v>
      </c>
      <c r="O236" s="136"/>
      <c r="P236" s="137"/>
      <c r="Q236" s="137">
        <f t="shared" si="15"/>
        <v>0</v>
      </c>
      <c r="R236" s="137">
        <f t="shared" si="16"/>
        <v>0</v>
      </c>
      <c r="S236" s="134"/>
    </row>
    <row r="237" spans="1:19" ht="30" customHeight="1">
      <c r="A237" s="178" t="e">
        <f t="shared" si="13"/>
        <v>#N/A</v>
      </c>
      <c r="B237" s="387"/>
      <c r="C237" s="174"/>
      <c r="D237" s="296"/>
      <c r="E237" s="271"/>
      <c r="F237" s="175"/>
      <c r="G237" s="175"/>
      <c r="H237" s="175"/>
      <c r="I237" s="175"/>
      <c r="J237" s="175"/>
      <c r="K237" s="175"/>
      <c r="L237" s="175"/>
      <c r="M237" s="177"/>
      <c r="N237" s="138">
        <f t="shared" si="14"/>
        <v>0</v>
      </c>
      <c r="O237" s="136"/>
      <c r="P237" s="137"/>
      <c r="Q237" s="137">
        <f t="shared" si="15"/>
        <v>0</v>
      </c>
      <c r="R237" s="137">
        <f t="shared" si="16"/>
        <v>0</v>
      </c>
      <c r="S237" s="134"/>
    </row>
    <row r="238" spans="1:19" ht="30" customHeight="1">
      <c r="A238" s="178" t="e">
        <f t="shared" si="13"/>
        <v>#N/A</v>
      </c>
      <c r="B238" s="387"/>
      <c r="C238" s="174"/>
      <c r="D238" s="296"/>
      <c r="E238" s="271"/>
      <c r="F238" s="175"/>
      <c r="G238" s="175"/>
      <c r="H238" s="175"/>
      <c r="I238" s="175"/>
      <c r="J238" s="175"/>
      <c r="K238" s="175"/>
      <c r="L238" s="175"/>
      <c r="M238" s="177"/>
      <c r="N238" s="138">
        <f t="shared" si="14"/>
        <v>0</v>
      </c>
      <c r="O238" s="136"/>
      <c r="P238" s="137"/>
      <c r="Q238" s="137">
        <f t="shared" si="15"/>
        <v>0</v>
      </c>
      <c r="R238" s="137">
        <f t="shared" si="16"/>
        <v>0</v>
      </c>
      <c r="S238" s="134"/>
    </row>
    <row r="239" spans="1:19" ht="30" customHeight="1">
      <c r="A239" s="178" t="e">
        <f t="shared" si="13"/>
        <v>#N/A</v>
      </c>
      <c r="B239" s="387"/>
      <c r="C239" s="174"/>
      <c r="D239" s="296"/>
      <c r="E239" s="271"/>
      <c r="F239" s="175"/>
      <c r="G239" s="175"/>
      <c r="H239" s="175"/>
      <c r="I239" s="175"/>
      <c r="J239" s="175"/>
      <c r="K239" s="175"/>
      <c r="L239" s="175"/>
      <c r="M239" s="177"/>
      <c r="N239" s="138">
        <f t="shared" si="14"/>
        <v>0</v>
      </c>
      <c r="O239" s="136"/>
      <c r="P239" s="137"/>
      <c r="Q239" s="137">
        <f t="shared" si="15"/>
        <v>0</v>
      </c>
      <c r="R239" s="137">
        <f t="shared" si="16"/>
        <v>0</v>
      </c>
      <c r="S239" s="134"/>
    </row>
    <row r="240" spans="1:19" ht="30" customHeight="1">
      <c r="A240" s="178" t="e">
        <f aca="true" t="shared" si="17" ref="A240:A303">VLOOKUP($D240,$AH:$AK,4,0)</f>
        <v>#N/A</v>
      </c>
      <c r="B240" s="387"/>
      <c r="C240" s="174"/>
      <c r="D240" s="296"/>
      <c r="E240" s="271"/>
      <c r="F240" s="175"/>
      <c r="G240" s="175"/>
      <c r="H240" s="175"/>
      <c r="I240" s="175"/>
      <c r="J240" s="175"/>
      <c r="K240" s="175"/>
      <c r="L240" s="175"/>
      <c r="M240" s="177"/>
      <c r="N240" s="138">
        <f t="shared" si="14"/>
        <v>0</v>
      </c>
      <c r="O240" s="136"/>
      <c r="P240" s="137"/>
      <c r="Q240" s="137">
        <f t="shared" si="15"/>
        <v>0</v>
      </c>
      <c r="R240" s="137">
        <f t="shared" si="16"/>
        <v>0</v>
      </c>
      <c r="S240" s="134"/>
    </row>
    <row r="241" spans="1:19" ht="30" customHeight="1">
      <c r="A241" s="178" t="e">
        <f t="shared" si="17"/>
        <v>#N/A</v>
      </c>
      <c r="B241" s="387"/>
      <c r="C241" s="174"/>
      <c r="D241" s="296"/>
      <c r="E241" s="271"/>
      <c r="F241" s="175"/>
      <c r="G241" s="175"/>
      <c r="H241" s="175"/>
      <c r="I241" s="175"/>
      <c r="J241" s="175"/>
      <c r="K241" s="175"/>
      <c r="L241" s="175"/>
      <c r="M241" s="177"/>
      <c r="N241" s="138">
        <f aca="true" t="shared" si="18" ref="N241:N304">IF(SUM(F241:L241)&lt;0,SUM(F241:L241)*M241,IF(SUM(F241:L241)*M241&gt;SUM(F241:L241)*100%,SUM(F241:L241)*100%,SUM(F241:L241)*M241))</f>
        <v>0</v>
      </c>
      <c r="O241" s="136"/>
      <c r="P241" s="137"/>
      <c r="Q241" s="137">
        <f aca="true" t="shared" si="19" ref="Q241:Q304">O241-P241</f>
        <v>0</v>
      </c>
      <c r="R241" s="137">
        <f aca="true" t="shared" si="20" ref="R241:R304">O241-Q241</f>
        <v>0</v>
      </c>
      <c r="S241" s="134"/>
    </row>
    <row r="242" spans="1:19" ht="30" customHeight="1">
      <c r="A242" s="178" t="e">
        <f t="shared" si="17"/>
        <v>#N/A</v>
      </c>
      <c r="B242" s="387"/>
      <c r="C242" s="174"/>
      <c r="D242" s="296"/>
      <c r="E242" s="271"/>
      <c r="F242" s="175"/>
      <c r="G242" s="175"/>
      <c r="H242" s="175"/>
      <c r="I242" s="175"/>
      <c r="J242" s="175"/>
      <c r="K242" s="175"/>
      <c r="L242" s="175"/>
      <c r="M242" s="177"/>
      <c r="N242" s="138">
        <f t="shared" si="18"/>
        <v>0</v>
      </c>
      <c r="O242" s="136"/>
      <c r="P242" s="137"/>
      <c r="Q242" s="137">
        <f t="shared" si="19"/>
        <v>0</v>
      </c>
      <c r="R242" s="137">
        <f t="shared" si="20"/>
        <v>0</v>
      </c>
      <c r="S242" s="134"/>
    </row>
    <row r="243" spans="1:19" ht="30" customHeight="1">
      <c r="A243" s="178" t="e">
        <f t="shared" si="17"/>
        <v>#N/A</v>
      </c>
      <c r="B243" s="387"/>
      <c r="C243" s="174"/>
      <c r="D243" s="296"/>
      <c r="E243" s="271"/>
      <c r="F243" s="175"/>
      <c r="G243" s="175"/>
      <c r="H243" s="175"/>
      <c r="I243" s="175"/>
      <c r="J243" s="175"/>
      <c r="K243" s="175"/>
      <c r="L243" s="175"/>
      <c r="M243" s="177"/>
      <c r="N243" s="138">
        <f t="shared" si="18"/>
        <v>0</v>
      </c>
      <c r="O243" s="136"/>
      <c r="P243" s="137"/>
      <c r="Q243" s="137">
        <f t="shared" si="19"/>
        <v>0</v>
      </c>
      <c r="R243" s="137">
        <f t="shared" si="20"/>
        <v>0</v>
      </c>
      <c r="S243" s="134"/>
    </row>
    <row r="244" spans="1:19" ht="30" customHeight="1">
      <c r="A244" s="178" t="e">
        <f t="shared" si="17"/>
        <v>#N/A</v>
      </c>
      <c r="B244" s="387"/>
      <c r="C244" s="174"/>
      <c r="D244" s="296"/>
      <c r="E244" s="271"/>
      <c r="F244" s="175"/>
      <c r="G244" s="175"/>
      <c r="H244" s="175"/>
      <c r="I244" s="175"/>
      <c r="J244" s="175"/>
      <c r="K244" s="175"/>
      <c r="L244" s="175"/>
      <c r="M244" s="177"/>
      <c r="N244" s="138">
        <f t="shared" si="18"/>
        <v>0</v>
      </c>
      <c r="O244" s="136"/>
      <c r="P244" s="137"/>
      <c r="Q244" s="137">
        <f t="shared" si="19"/>
        <v>0</v>
      </c>
      <c r="R244" s="137">
        <f t="shared" si="20"/>
        <v>0</v>
      </c>
      <c r="S244" s="134"/>
    </row>
    <row r="245" spans="1:19" ht="30" customHeight="1">
      <c r="A245" s="178" t="e">
        <f t="shared" si="17"/>
        <v>#N/A</v>
      </c>
      <c r="B245" s="387"/>
      <c r="C245" s="174"/>
      <c r="D245" s="296"/>
      <c r="E245" s="271"/>
      <c r="F245" s="175"/>
      <c r="G245" s="175"/>
      <c r="H245" s="175"/>
      <c r="I245" s="175"/>
      <c r="J245" s="175"/>
      <c r="K245" s="175"/>
      <c r="L245" s="175"/>
      <c r="M245" s="177"/>
      <c r="N245" s="138">
        <f t="shared" si="18"/>
        <v>0</v>
      </c>
      <c r="O245" s="136"/>
      <c r="P245" s="137"/>
      <c r="Q245" s="137">
        <f t="shared" si="19"/>
        <v>0</v>
      </c>
      <c r="R245" s="137">
        <f t="shared" si="20"/>
        <v>0</v>
      </c>
      <c r="S245" s="134"/>
    </row>
    <row r="246" spans="1:19" ht="30" customHeight="1">
      <c r="A246" s="178" t="e">
        <f t="shared" si="17"/>
        <v>#N/A</v>
      </c>
      <c r="B246" s="387"/>
      <c r="C246" s="174"/>
      <c r="D246" s="296"/>
      <c r="E246" s="271"/>
      <c r="F246" s="175"/>
      <c r="G246" s="175"/>
      <c r="H246" s="175"/>
      <c r="I246" s="175"/>
      <c r="J246" s="175"/>
      <c r="K246" s="175"/>
      <c r="L246" s="175"/>
      <c r="M246" s="177"/>
      <c r="N246" s="138">
        <f t="shared" si="18"/>
        <v>0</v>
      </c>
      <c r="O246" s="136"/>
      <c r="P246" s="137"/>
      <c r="Q246" s="137">
        <f t="shared" si="19"/>
        <v>0</v>
      </c>
      <c r="R246" s="137">
        <f t="shared" si="20"/>
        <v>0</v>
      </c>
      <c r="S246" s="134"/>
    </row>
    <row r="247" spans="1:19" ht="30" customHeight="1">
      <c r="A247" s="178" t="e">
        <f t="shared" si="17"/>
        <v>#N/A</v>
      </c>
      <c r="B247" s="387"/>
      <c r="C247" s="174"/>
      <c r="D247" s="296"/>
      <c r="E247" s="271"/>
      <c r="F247" s="175"/>
      <c r="G247" s="175"/>
      <c r="H247" s="175"/>
      <c r="I247" s="175"/>
      <c r="J247" s="175"/>
      <c r="K247" s="175"/>
      <c r="L247" s="175"/>
      <c r="M247" s="177"/>
      <c r="N247" s="138">
        <f t="shared" si="18"/>
        <v>0</v>
      </c>
      <c r="O247" s="136"/>
      <c r="P247" s="137"/>
      <c r="Q247" s="137">
        <f t="shared" si="19"/>
        <v>0</v>
      </c>
      <c r="R247" s="137">
        <f t="shared" si="20"/>
        <v>0</v>
      </c>
      <c r="S247" s="134"/>
    </row>
    <row r="248" spans="1:19" ht="30" customHeight="1">
      <c r="A248" s="178" t="e">
        <f t="shared" si="17"/>
        <v>#N/A</v>
      </c>
      <c r="B248" s="387"/>
      <c r="C248" s="174"/>
      <c r="D248" s="296"/>
      <c r="E248" s="271"/>
      <c r="F248" s="175"/>
      <c r="G248" s="175"/>
      <c r="H248" s="175"/>
      <c r="I248" s="175"/>
      <c r="J248" s="175"/>
      <c r="K248" s="175"/>
      <c r="L248" s="175"/>
      <c r="M248" s="177"/>
      <c r="N248" s="138">
        <f t="shared" si="18"/>
        <v>0</v>
      </c>
      <c r="O248" s="136"/>
      <c r="P248" s="137"/>
      <c r="Q248" s="137">
        <f t="shared" si="19"/>
        <v>0</v>
      </c>
      <c r="R248" s="137">
        <f t="shared" si="20"/>
        <v>0</v>
      </c>
      <c r="S248" s="134"/>
    </row>
    <row r="249" spans="1:19" ht="30" customHeight="1">
      <c r="A249" s="178" t="e">
        <f t="shared" si="17"/>
        <v>#N/A</v>
      </c>
      <c r="B249" s="387"/>
      <c r="C249" s="174"/>
      <c r="D249" s="296"/>
      <c r="E249" s="271"/>
      <c r="F249" s="175"/>
      <c r="G249" s="175"/>
      <c r="H249" s="175"/>
      <c r="I249" s="175"/>
      <c r="J249" s="175"/>
      <c r="K249" s="175"/>
      <c r="L249" s="175"/>
      <c r="M249" s="177"/>
      <c r="N249" s="138">
        <f t="shared" si="18"/>
        <v>0</v>
      </c>
      <c r="O249" s="136"/>
      <c r="P249" s="137"/>
      <c r="Q249" s="137">
        <f t="shared" si="19"/>
        <v>0</v>
      </c>
      <c r="R249" s="137">
        <f t="shared" si="20"/>
        <v>0</v>
      </c>
      <c r="S249" s="134"/>
    </row>
    <row r="250" spans="1:19" ht="30" customHeight="1">
      <c r="A250" s="178" t="e">
        <f t="shared" si="17"/>
        <v>#N/A</v>
      </c>
      <c r="B250" s="387"/>
      <c r="C250" s="174"/>
      <c r="D250" s="296"/>
      <c r="E250" s="271"/>
      <c r="F250" s="175"/>
      <c r="G250" s="175"/>
      <c r="H250" s="175"/>
      <c r="I250" s="175"/>
      <c r="J250" s="175"/>
      <c r="K250" s="175"/>
      <c r="L250" s="175"/>
      <c r="M250" s="177"/>
      <c r="N250" s="138">
        <f t="shared" si="18"/>
        <v>0</v>
      </c>
      <c r="O250" s="136"/>
      <c r="P250" s="137"/>
      <c r="Q250" s="137">
        <f t="shared" si="19"/>
        <v>0</v>
      </c>
      <c r="R250" s="137">
        <f t="shared" si="20"/>
        <v>0</v>
      </c>
      <c r="S250" s="134"/>
    </row>
    <row r="251" spans="1:19" ht="30" customHeight="1">
      <c r="A251" s="178" t="e">
        <f t="shared" si="17"/>
        <v>#N/A</v>
      </c>
      <c r="B251" s="387"/>
      <c r="C251" s="174"/>
      <c r="D251" s="296"/>
      <c r="E251" s="271"/>
      <c r="F251" s="175"/>
      <c r="G251" s="175"/>
      <c r="H251" s="175"/>
      <c r="I251" s="175"/>
      <c r="J251" s="175"/>
      <c r="K251" s="175"/>
      <c r="L251" s="175"/>
      <c r="M251" s="177"/>
      <c r="N251" s="138">
        <f t="shared" si="18"/>
        <v>0</v>
      </c>
      <c r="O251" s="136"/>
      <c r="P251" s="137"/>
      <c r="Q251" s="137">
        <f t="shared" si="19"/>
        <v>0</v>
      </c>
      <c r="R251" s="137">
        <f t="shared" si="20"/>
        <v>0</v>
      </c>
      <c r="S251" s="134"/>
    </row>
    <row r="252" spans="1:19" ht="30" customHeight="1">
      <c r="A252" s="178" t="e">
        <f t="shared" si="17"/>
        <v>#N/A</v>
      </c>
      <c r="B252" s="387"/>
      <c r="C252" s="174"/>
      <c r="D252" s="296"/>
      <c r="E252" s="271"/>
      <c r="F252" s="175"/>
      <c r="G252" s="175"/>
      <c r="H252" s="175"/>
      <c r="I252" s="175"/>
      <c r="J252" s="175"/>
      <c r="K252" s="175"/>
      <c r="L252" s="175"/>
      <c r="M252" s="177"/>
      <c r="N252" s="138">
        <f t="shared" si="18"/>
        <v>0</v>
      </c>
      <c r="O252" s="136"/>
      <c r="P252" s="137"/>
      <c r="Q252" s="137">
        <f t="shared" si="19"/>
        <v>0</v>
      </c>
      <c r="R252" s="137">
        <f t="shared" si="20"/>
        <v>0</v>
      </c>
      <c r="S252" s="134"/>
    </row>
    <row r="253" spans="1:19" ht="30" customHeight="1">
      <c r="A253" s="178" t="e">
        <f t="shared" si="17"/>
        <v>#N/A</v>
      </c>
      <c r="B253" s="387"/>
      <c r="C253" s="174"/>
      <c r="D253" s="296"/>
      <c r="E253" s="271"/>
      <c r="F253" s="175"/>
      <c r="G253" s="175"/>
      <c r="H253" s="175"/>
      <c r="I253" s="175"/>
      <c r="J253" s="175"/>
      <c r="K253" s="175"/>
      <c r="L253" s="175"/>
      <c r="M253" s="177"/>
      <c r="N253" s="138">
        <f t="shared" si="18"/>
        <v>0</v>
      </c>
      <c r="O253" s="136"/>
      <c r="P253" s="137"/>
      <c r="Q253" s="137">
        <f t="shared" si="19"/>
        <v>0</v>
      </c>
      <c r="R253" s="137">
        <f t="shared" si="20"/>
        <v>0</v>
      </c>
      <c r="S253" s="134"/>
    </row>
    <row r="254" spans="1:19" ht="30" customHeight="1">
      <c r="A254" s="178" t="e">
        <f t="shared" si="17"/>
        <v>#N/A</v>
      </c>
      <c r="B254" s="387"/>
      <c r="C254" s="174"/>
      <c r="D254" s="296"/>
      <c r="E254" s="271"/>
      <c r="F254" s="175"/>
      <c r="G254" s="175"/>
      <c r="H254" s="175"/>
      <c r="I254" s="175"/>
      <c r="J254" s="175"/>
      <c r="K254" s="175"/>
      <c r="L254" s="175"/>
      <c r="M254" s="177"/>
      <c r="N254" s="138">
        <f t="shared" si="18"/>
        <v>0</v>
      </c>
      <c r="O254" s="136"/>
      <c r="P254" s="137"/>
      <c r="Q254" s="137">
        <f t="shared" si="19"/>
        <v>0</v>
      </c>
      <c r="R254" s="137">
        <f t="shared" si="20"/>
        <v>0</v>
      </c>
      <c r="S254" s="134"/>
    </row>
    <row r="255" spans="1:19" ht="30" customHeight="1">
      <c r="A255" s="178" t="e">
        <f t="shared" si="17"/>
        <v>#N/A</v>
      </c>
      <c r="B255" s="387"/>
      <c r="C255" s="174"/>
      <c r="D255" s="296"/>
      <c r="E255" s="271"/>
      <c r="F255" s="175"/>
      <c r="G255" s="175"/>
      <c r="H255" s="175"/>
      <c r="I255" s="175"/>
      <c r="J255" s="175"/>
      <c r="K255" s="175"/>
      <c r="L255" s="175"/>
      <c r="M255" s="177"/>
      <c r="N255" s="138">
        <f t="shared" si="18"/>
        <v>0</v>
      </c>
      <c r="O255" s="136"/>
      <c r="P255" s="137"/>
      <c r="Q255" s="137">
        <f t="shared" si="19"/>
        <v>0</v>
      </c>
      <c r="R255" s="137">
        <f t="shared" si="20"/>
        <v>0</v>
      </c>
      <c r="S255" s="134"/>
    </row>
    <row r="256" spans="1:19" ht="30" customHeight="1">
      <c r="A256" s="178" t="e">
        <f t="shared" si="17"/>
        <v>#N/A</v>
      </c>
      <c r="B256" s="387"/>
      <c r="C256" s="174"/>
      <c r="D256" s="296"/>
      <c r="E256" s="271"/>
      <c r="F256" s="175"/>
      <c r="G256" s="175"/>
      <c r="H256" s="175"/>
      <c r="I256" s="175"/>
      <c r="J256" s="175"/>
      <c r="K256" s="175"/>
      <c r="L256" s="175"/>
      <c r="M256" s="177"/>
      <c r="N256" s="138">
        <f t="shared" si="18"/>
        <v>0</v>
      </c>
      <c r="O256" s="136"/>
      <c r="P256" s="137"/>
      <c r="Q256" s="137">
        <f t="shared" si="19"/>
        <v>0</v>
      </c>
      <c r="R256" s="137">
        <f t="shared" si="20"/>
        <v>0</v>
      </c>
      <c r="S256" s="134"/>
    </row>
    <row r="257" spans="1:19" ht="30" customHeight="1">
      <c r="A257" s="178" t="e">
        <f t="shared" si="17"/>
        <v>#N/A</v>
      </c>
      <c r="B257" s="387"/>
      <c r="C257" s="174"/>
      <c r="D257" s="296"/>
      <c r="E257" s="271"/>
      <c r="F257" s="175"/>
      <c r="G257" s="175"/>
      <c r="H257" s="175"/>
      <c r="I257" s="175"/>
      <c r="J257" s="175"/>
      <c r="K257" s="175"/>
      <c r="L257" s="175"/>
      <c r="M257" s="177"/>
      <c r="N257" s="138">
        <f t="shared" si="18"/>
        <v>0</v>
      </c>
      <c r="O257" s="136"/>
      <c r="P257" s="137"/>
      <c r="Q257" s="137">
        <f t="shared" si="19"/>
        <v>0</v>
      </c>
      <c r="R257" s="137">
        <f t="shared" si="20"/>
        <v>0</v>
      </c>
      <c r="S257" s="134"/>
    </row>
    <row r="258" spans="1:19" ht="30" customHeight="1">
      <c r="A258" s="178" t="e">
        <f t="shared" si="17"/>
        <v>#N/A</v>
      </c>
      <c r="B258" s="387"/>
      <c r="C258" s="174"/>
      <c r="D258" s="296"/>
      <c r="E258" s="271"/>
      <c r="F258" s="175"/>
      <c r="G258" s="175"/>
      <c r="H258" s="175"/>
      <c r="I258" s="175"/>
      <c r="J258" s="175"/>
      <c r="K258" s="175"/>
      <c r="L258" s="175"/>
      <c r="M258" s="177"/>
      <c r="N258" s="138">
        <f t="shared" si="18"/>
        <v>0</v>
      </c>
      <c r="O258" s="136"/>
      <c r="P258" s="137"/>
      <c r="Q258" s="137">
        <f t="shared" si="19"/>
        <v>0</v>
      </c>
      <c r="R258" s="137">
        <f t="shared" si="20"/>
        <v>0</v>
      </c>
      <c r="S258" s="134"/>
    </row>
    <row r="259" spans="1:19" ht="30" customHeight="1">
      <c r="A259" s="178" t="e">
        <f t="shared" si="17"/>
        <v>#N/A</v>
      </c>
      <c r="B259" s="387"/>
      <c r="C259" s="174"/>
      <c r="D259" s="296"/>
      <c r="E259" s="271"/>
      <c r="F259" s="175"/>
      <c r="G259" s="175"/>
      <c r="H259" s="175"/>
      <c r="I259" s="175"/>
      <c r="J259" s="175"/>
      <c r="K259" s="175"/>
      <c r="L259" s="175"/>
      <c r="M259" s="177"/>
      <c r="N259" s="138">
        <f t="shared" si="18"/>
        <v>0</v>
      </c>
      <c r="O259" s="136"/>
      <c r="P259" s="137"/>
      <c r="Q259" s="137">
        <f t="shared" si="19"/>
        <v>0</v>
      </c>
      <c r="R259" s="137">
        <f t="shared" si="20"/>
        <v>0</v>
      </c>
      <c r="S259" s="134"/>
    </row>
    <row r="260" spans="1:19" ht="30" customHeight="1">
      <c r="A260" s="178" t="e">
        <f t="shared" si="17"/>
        <v>#N/A</v>
      </c>
      <c r="B260" s="387"/>
      <c r="C260" s="174"/>
      <c r="D260" s="296"/>
      <c r="E260" s="271"/>
      <c r="F260" s="175"/>
      <c r="G260" s="175"/>
      <c r="H260" s="175"/>
      <c r="I260" s="175"/>
      <c r="J260" s="175"/>
      <c r="K260" s="175"/>
      <c r="L260" s="175"/>
      <c r="M260" s="177"/>
      <c r="N260" s="138">
        <f t="shared" si="18"/>
        <v>0</v>
      </c>
      <c r="O260" s="136"/>
      <c r="P260" s="137"/>
      <c r="Q260" s="137">
        <f t="shared" si="19"/>
        <v>0</v>
      </c>
      <c r="R260" s="137">
        <f t="shared" si="20"/>
        <v>0</v>
      </c>
      <c r="S260" s="134"/>
    </row>
    <row r="261" spans="1:19" ht="30" customHeight="1">
      <c r="A261" s="178" t="e">
        <f t="shared" si="17"/>
        <v>#N/A</v>
      </c>
      <c r="B261" s="387"/>
      <c r="C261" s="174"/>
      <c r="D261" s="296"/>
      <c r="E261" s="271"/>
      <c r="F261" s="175"/>
      <c r="G261" s="175"/>
      <c r="H261" s="175"/>
      <c r="I261" s="175"/>
      <c r="J261" s="175"/>
      <c r="K261" s="175"/>
      <c r="L261" s="175"/>
      <c r="M261" s="177"/>
      <c r="N261" s="138">
        <f t="shared" si="18"/>
        <v>0</v>
      </c>
      <c r="O261" s="136"/>
      <c r="P261" s="137"/>
      <c r="Q261" s="137">
        <f t="shared" si="19"/>
        <v>0</v>
      </c>
      <c r="R261" s="137">
        <f t="shared" si="20"/>
        <v>0</v>
      </c>
      <c r="S261" s="134"/>
    </row>
    <row r="262" spans="1:19" ht="30" customHeight="1">
      <c r="A262" s="178" t="e">
        <f t="shared" si="17"/>
        <v>#N/A</v>
      </c>
      <c r="B262" s="387"/>
      <c r="C262" s="174"/>
      <c r="D262" s="296"/>
      <c r="E262" s="271"/>
      <c r="F262" s="175"/>
      <c r="G262" s="175"/>
      <c r="H262" s="175"/>
      <c r="I262" s="175"/>
      <c r="J262" s="175"/>
      <c r="K262" s="175"/>
      <c r="L262" s="175"/>
      <c r="M262" s="177"/>
      <c r="N262" s="138">
        <f t="shared" si="18"/>
        <v>0</v>
      </c>
      <c r="O262" s="136"/>
      <c r="P262" s="137"/>
      <c r="Q262" s="137">
        <f t="shared" si="19"/>
        <v>0</v>
      </c>
      <c r="R262" s="137">
        <f t="shared" si="20"/>
        <v>0</v>
      </c>
      <c r="S262" s="134"/>
    </row>
    <row r="263" spans="1:19" ht="30" customHeight="1">
      <c r="A263" s="178" t="e">
        <f t="shared" si="17"/>
        <v>#N/A</v>
      </c>
      <c r="B263" s="387"/>
      <c r="C263" s="174"/>
      <c r="D263" s="296"/>
      <c r="E263" s="271"/>
      <c r="F263" s="175"/>
      <c r="G263" s="175"/>
      <c r="H263" s="175"/>
      <c r="I263" s="175"/>
      <c r="J263" s="175"/>
      <c r="K263" s="175"/>
      <c r="L263" s="175"/>
      <c r="M263" s="177"/>
      <c r="N263" s="138">
        <f t="shared" si="18"/>
        <v>0</v>
      </c>
      <c r="O263" s="136"/>
      <c r="P263" s="137"/>
      <c r="Q263" s="137">
        <f t="shared" si="19"/>
        <v>0</v>
      </c>
      <c r="R263" s="137">
        <f t="shared" si="20"/>
        <v>0</v>
      </c>
      <c r="S263" s="134"/>
    </row>
    <row r="264" spans="1:19" ht="30" customHeight="1">
      <c r="A264" s="178" t="e">
        <f t="shared" si="17"/>
        <v>#N/A</v>
      </c>
      <c r="B264" s="387"/>
      <c r="C264" s="174"/>
      <c r="D264" s="296"/>
      <c r="E264" s="271"/>
      <c r="F264" s="175"/>
      <c r="G264" s="175"/>
      <c r="H264" s="175"/>
      <c r="I264" s="175"/>
      <c r="J264" s="175"/>
      <c r="K264" s="175"/>
      <c r="L264" s="175"/>
      <c r="M264" s="177"/>
      <c r="N264" s="138">
        <f t="shared" si="18"/>
        <v>0</v>
      </c>
      <c r="O264" s="136"/>
      <c r="P264" s="137"/>
      <c r="Q264" s="137">
        <f t="shared" si="19"/>
        <v>0</v>
      </c>
      <c r="R264" s="137">
        <f t="shared" si="20"/>
        <v>0</v>
      </c>
      <c r="S264" s="134"/>
    </row>
    <row r="265" spans="1:19" ht="30" customHeight="1">
      <c r="A265" s="178" t="e">
        <f t="shared" si="17"/>
        <v>#N/A</v>
      </c>
      <c r="B265" s="387"/>
      <c r="C265" s="174"/>
      <c r="D265" s="296"/>
      <c r="E265" s="271"/>
      <c r="F265" s="175"/>
      <c r="G265" s="175"/>
      <c r="H265" s="175"/>
      <c r="I265" s="175"/>
      <c r="J265" s="175"/>
      <c r="K265" s="175"/>
      <c r="L265" s="175"/>
      <c r="M265" s="177"/>
      <c r="N265" s="138">
        <f t="shared" si="18"/>
        <v>0</v>
      </c>
      <c r="O265" s="136"/>
      <c r="P265" s="137"/>
      <c r="Q265" s="137">
        <f t="shared" si="19"/>
        <v>0</v>
      </c>
      <c r="R265" s="137">
        <f t="shared" si="20"/>
        <v>0</v>
      </c>
      <c r="S265" s="134"/>
    </row>
    <row r="266" spans="1:19" ht="30" customHeight="1">
      <c r="A266" s="178" t="e">
        <f t="shared" si="17"/>
        <v>#N/A</v>
      </c>
      <c r="B266" s="387"/>
      <c r="C266" s="174"/>
      <c r="D266" s="296"/>
      <c r="E266" s="271"/>
      <c r="F266" s="175"/>
      <c r="G266" s="175"/>
      <c r="H266" s="175"/>
      <c r="I266" s="175"/>
      <c r="J266" s="175"/>
      <c r="K266" s="175"/>
      <c r="L266" s="175"/>
      <c r="M266" s="177"/>
      <c r="N266" s="138">
        <f t="shared" si="18"/>
        <v>0</v>
      </c>
      <c r="O266" s="136"/>
      <c r="P266" s="137"/>
      <c r="Q266" s="137">
        <f t="shared" si="19"/>
        <v>0</v>
      </c>
      <c r="R266" s="137">
        <f t="shared" si="20"/>
        <v>0</v>
      </c>
      <c r="S266" s="134"/>
    </row>
    <row r="267" spans="1:19" ht="30" customHeight="1">
      <c r="A267" s="178" t="e">
        <f t="shared" si="17"/>
        <v>#N/A</v>
      </c>
      <c r="B267" s="387"/>
      <c r="C267" s="174"/>
      <c r="D267" s="296"/>
      <c r="E267" s="271"/>
      <c r="F267" s="175"/>
      <c r="G267" s="175"/>
      <c r="H267" s="175"/>
      <c r="I267" s="175"/>
      <c r="J267" s="175"/>
      <c r="K267" s="175"/>
      <c r="L267" s="175"/>
      <c r="M267" s="177"/>
      <c r="N267" s="138">
        <f t="shared" si="18"/>
        <v>0</v>
      </c>
      <c r="O267" s="136"/>
      <c r="P267" s="137"/>
      <c r="Q267" s="137">
        <f t="shared" si="19"/>
        <v>0</v>
      </c>
      <c r="R267" s="137">
        <f t="shared" si="20"/>
        <v>0</v>
      </c>
      <c r="S267" s="134"/>
    </row>
    <row r="268" spans="1:19" ht="30" customHeight="1">
      <c r="A268" s="178" t="e">
        <f t="shared" si="17"/>
        <v>#N/A</v>
      </c>
      <c r="B268" s="387"/>
      <c r="C268" s="174"/>
      <c r="D268" s="296"/>
      <c r="E268" s="271"/>
      <c r="F268" s="175"/>
      <c r="G268" s="175"/>
      <c r="H268" s="175"/>
      <c r="I268" s="175"/>
      <c r="J268" s="175"/>
      <c r="K268" s="175"/>
      <c r="L268" s="175"/>
      <c r="M268" s="177"/>
      <c r="N268" s="138">
        <f t="shared" si="18"/>
        <v>0</v>
      </c>
      <c r="O268" s="136"/>
      <c r="P268" s="137"/>
      <c r="Q268" s="137">
        <f t="shared" si="19"/>
        <v>0</v>
      </c>
      <c r="R268" s="137">
        <f t="shared" si="20"/>
        <v>0</v>
      </c>
      <c r="S268" s="134"/>
    </row>
    <row r="269" spans="1:19" ht="30" customHeight="1">
      <c r="A269" s="178" t="e">
        <f t="shared" si="17"/>
        <v>#N/A</v>
      </c>
      <c r="B269" s="387"/>
      <c r="C269" s="174"/>
      <c r="D269" s="296"/>
      <c r="E269" s="271"/>
      <c r="F269" s="175"/>
      <c r="G269" s="175"/>
      <c r="H269" s="175"/>
      <c r="I269" s="175"/>
      <c r="J269" s="175"/>
      <c r="K269" s="175"/>
      <c r="L269" s="175"/>
      <c r="M269" s="177"/>
      <c r="N269" s="138">
        <f t="shared" si="18"/>
        <v>0</v>
      </c>
      <c r="O269" s="136"/>
      <c r="P269" s="137"/>
      <c r="Q269" s="137">
        <f t="shared" si="19"/>
        <v>0</v>
      </c>
      <c r="R269" s="137">
        <f t="shared" si="20"/>
        <v>0</v>
      </c>
      <c r="S269" s="134"/>
    </row>
    <row r="270" spans="1:19" ht="30" customHeight="1">
      <c r="A270" s="178" t="e">
        <f t="shared" si="17"/>
        <v>#N/A</v>
      </c>
      <c r="B270" s="387"/>
      <c r="C270" s="174"/>
      <c r="D270" s="296"/>
      <c r="E270" s="271"/>
      <c r="F270" s="175"/>
      <c r="G270" s="175"/>
      <c r="H270" s="175"/>
      <c r="I270" s="175"/>
      <c r="J270" s="175"/>
      <c r="K270" s="175"/>
      <c r="L270" s="175"/>
      <c r="M270" s="177"/>
      <c r="N270" s="138">
        <f t="shared" si="18"/>
        <v>0</v>
      </c>
      <c r="O270" s="136"/>
      <c r="P270" s="137"/>
      <c r="Q270" s="137">
        <f t="shared" si="19"/>
        <v>0</v>
      </c>
      <c r="R270" s="137">
        <f t="shared" si="20"/>
        <v>0</v>
      </c>
      <c r="S270" s="134"/>
    </row>
    <row r="271" spans="1:19" ht="30" customHeight="1">
      <c r="A271" s="178" t="e">
        <f t="shared" si="17"/>
        <v>#N/A</v>
      </c>
      <c r="B271" s="387"/>
      <c r="C271" s="174"/>
      <c r="D271" s="296"/>
      <c r="E271" s="271"/>
      <c r="F271" s="175"/>
      <c r="G271" s="175"/>
      <c r="H271" s="175"/>
      <c r="I271" s="175"/>
      <c r="J271" s="175"/>
      <c r="K271" s="175"/>
      <c r="L271" s="175"/>
      <c r="M271" s="177"/>
      <c r="N271" s="138">
        <f t="shared" si="18"/>
        <v>0</v>
      </c>
      <c r="O271" s="136"/>
      <c r="P271" s="137"/>
      <c r="Q271" s="137">
        <f t="shared" si="19"/>
        <v>0</v>
      </c>
      <c r="R271" s="137">
        <f t="shared" si="20"/>
        <v>0</v>
      </c>
      <c r="S271" s="134"/>
    </row>
    <row r="272" spans="1:19" ht="30" customHeight="1">
      <c r="A272" s="178" t="e">
        <f t="shared" si="17"/>
        <v>#N/A</v>
      </c>
      <c r="B272" s="387"/>
      <c r="C272" s="174"/>
      <c r="D272" s="296"/>
      <c r="E272" s="271"/>
      <c r="F272" s="175"/>
      <c r="G272" s="175"/>
      <c r="H272" s="175"/>
      <c r="I272" s="175"/>
      <c r="J272" s="175"/>
      <c r="K272" s="175"/>
      <c r="L272" s="175"/>
      <c r="M272" s="177"/>
      <c r="N272" s="138">
        <f t="shared" si="18"/>
        <v>0</v>
      </c>
      <c r="O272" s="136"/>
      <c r="P272" s="137"/>
      <c r="Q272" s="137">
        <f t="shared" si="19"/>
        <v>0</v>
      </c>
      <c r="R272" s="137">
        <f t="shared" si="20"/>
        <v>0</v>
      </c>
      <c r="S272" s="134"/>
    </row>
    <row r="273" spans="1:19" ht="30" customHeight="1">
      <c r="A273" s="178" t="e">
        <f t="shared" si="17"/>
        <v>#N/A</v>
      </c>
      <c r="B273" s="387"/>
      <c r="C273" s="174"/>
      <c r="D273" s="296"/>
      <c r="E273" s="271"/>
      <c r="F273" s="175"/>
      <c r="G273" s="175"/>
      <c r="H273" s="175"/>
      <c r="I273" s="175"/>
      <c r="J273" s="175"/>
      <c r="K273" s="175"/>
      <c r="L273" s="175"/>
      <c r="M273" s="177"/>
      <c r="N273" s="138">
        <f t="shared" si="18"/>
        <v>0</v>
      </c>
      <c r="O273" s="136"/>
      <c r="P273" s="137"/>
      <c r="Q273" s="137">
        <f t="shared" si="19"/>
        <v>0</v>
      </c>
      <c r="R273" s="137">
        <f t="shared" si="20"/>
        <v>0</v>
      </c>
      <c r="S273" s="134"/>
    </row>
    <row r="274" spans="1:19" ht="30" customHeight="1">
      <c r="A274" s="178" t="e">
        <f t="shared" si="17"/>
        <v>#N/A</v>
      </c>
      <c r="B274" s="387"/>
      <c r="C274" s="174"/>
      <c r="D274" s="296"/>
      <c r="E274" s="271"/>
      <c r="F274" s="175"/>
      <c r="G274" s="175"/>
      <c r="H274" s="175"/>
      <c r="I274" s="175"/>
      <c r="J274" s="175"/>
      <c r="K274" s="175"/>
      <c r="L274" s="175"/>
      <c r="M274" s="177"/>
      <c r="N274" s="138">
        <f t="shared" si="18"/>
        <v>0</v>
      </c>
      <c r="O274" s="136"/>
      <c r="P274" s="137"/>
      <c r="Q274" s="137">
        <f t="shared" si="19"/>
        <v>0</v>
      </c>
      <c r="R274" s="137">
        <f t="shared" si="20"/>
        <v>0</v>
      </c>
      <c r="S274" s="134"/>
    </row>
    <row r="275" spans="1:19" ht="30" customHeight="1">
      <c r="A275" s="178" t="e">
        <f t="shared" si="17"/>
        <v>#N/A</v>
      </c>
      <c r="B275" s="387"/>
      <c r="C275" s="174"/>
      <c r="D275" s="296"/>
      <c r="E275" s="271"/>
      <c r="F275" s="175"/>
      <c r="G275" s="175"/>
      <c r="H275" s="175"/>
      <c r="I275" s="175"/>
      <c r="J275" s="175"/>
      <c r="K275" s="175"/>
      <c r="L275" s="175"/>
      <c r="M275" s="177"/>
      <c r="N275" s="138">
        <f t="shared" si="18"/>
        <v>0</v>
      </c>
      <c r="O275" s="136"/>
      <c r="P275" s="137"/>
      <c r="Q275" s="137">
        <f t="shared" si="19"/>
        <v>0</v>
      </c>
      <c r="R275" s="137">
        <f t="shared" si="20"/>
        <v>0</v>
      </c>
      <c r="S275" s="134"/>
    </row>
    <row r="276" spans="1:19" ht="30" customHeight="1">
      <c r="A276" s="178" t="e">
        <f t="shared" si="17"/>
        <v>#N/A</v>
      </c>
      <c r="B276" s="387"/>
      <c r="C276" s="174"/>
      <c r="D276" s="296"/>
      <c r="E276" s="271"/>
      <c r="F276" s="175"/>
      <c r="G276" s="175"/>
      <c r="H276" s="175"/>
      <c r="I276" s="175"/>
      <c r="J276" s="175"/>
      <c r="K276" s="175"/>
      <c r="L276" s="175"/>
      <c r="M276" s="177"/>
      <c r="N276" s="138">
        <f t="shared" si="18"/>
        <v>0</v>
      </c>
      <c r="O276" s="136"/>
      <c r="P276" s="137"/>
      <c r="Q276" s="137">
        <f t="shared" si="19"/>
        <v>0</v>
      </c>
      <c r="R276" s="137">
        <f t="shared" si="20"/>
        <v>0</v>
      </c>
      <c r="S276" s="134"/>
    </row>
    <row r="277" spans="1:19" ht="30" customHeight="1">
      <c r="A277" s="178" t="e">
        <f t="shared" si="17"/>
        <v>#N/A</v>
      </c>
      <c r="B277" s="387"/>
      <c r="C277" s="174"/>
      <c r="D277" s="296"/>
      <c r="E277" s="271"/>
      <c r="F277" s="175"/>
      <c r="G277" s="175"/>
      <c r="H277" s="175"/>
      <c r="I277" s="175"/>
      <c r="J277" s="175"/>
      <c r="K277" s="175"/>
      <c r="L277" s="175"/>
      <c r="M277" s="177"/>
      <c r="N277" s="138">
        <f t="shared" si="18"/>
        <v>0</v>
      </c>
      <c r="O277" s="136"/>
      <c r="P277" s="137"/>
      <c r="Q277" s="137">
        <f t="shared" si="19"/>
        <v>0</v>
      </c>
      <c r="R277" s="137">
        <f t="shared" si="20"/>
        <v>0</v>
      </c>
      <c r="S277" s="134"/>
    </row>
    <row r="278" spans="1:19" ht="30" customHeight="1">
      <c r="A278" s="178" t="e">
        <f t="shared" si="17"/>
        <v>#N/A</v>
      </c>
      <c r="B278" s="387"/>
      <c r="C278" s="174"/>
      <c r="D278" s="296"/>
      <c r="E278" s="271"/>
      <c r="F278" s="175"/>
      <c r="G278" s="175"/>
      <c r="H278" s="175"/>
      <c r="I278" s="175"/>
      <c r="J278" s="175"/>
      <c r="K278" s="175"/>
      <c r="L278" s="175"/>
      <c r="M278" s="177"/>
      <c r="N278" s="138">
        <f t="shared" si="18"/>
        <v>0</v>
      </c>
      <c r="O278" s="136"/>
      <c r="P278" s="137"/>
      <c r="Q278" s="137">
        <f t="shared" si="19"/>
        <v>0</v>
      </c>
      <c r="R278" s="137">
        <f t="shared" si="20"/>
        <v>0</v>
      </c>
      <c r="S278" s="134"/>
    </row>
    <row r="279" spans="1:19" ht="30" customHeight="1">
      <c r="A279" s="178" t="e">
        <f t="shared" si="17"/>
        <v>#N/A</v>
      </c>
      <c r="B279" s="387"/>
      <c r="C279" s="174"/>
      <c r="D279" s="296"/>
      <c r="E279" s="271"/>
      <c r="F279" s="175"/>
      <c r="G279" s="175"/>
      <c r="H279" s="175"/>
      <c r="I279" s="175"/>
      <c r="J279" s="175"/>
      <c r="K279" s="175"/>
      <c r="L279" s="175"/>
      <c r="M279" s="177"/>
      <c r="N279" s="138">
        <f t="shared" si="18"/>
        <v>0</v>
      </c>
      <c r="O279" s="136"/>
      <c r="P279" s="137"/>
      <c r="Q279" s="137">
        <f t="shared" si="19"/>
        <v>0</v>
      </c>
      <c r="R279" s="137">
        <f t="shared" si="20"/>
        <v>0</v>
      </c>
      <c r="S279" s="134"/>
    </row>
    <row r="280" spans="1:19" ht="30" customHeight="1">
      <c r="A280" s="178" t="e">
        <f t="shared" si="17"/>
        <v>#N/A</v>
      </c>
      <c r="B280" s="387"/>
      <c r="C280" s="174"/>
      <c r="D280" s="296"/>
      <c r="E280" s="271"/>
      <c r="F280" s="175"/>
      <c r="G280" s="175"/>
      <c r="H280" s="175"/>
      <c r="I280" s="175"/>
      <c r="J280" s="175"/>
      <c r="K280" s="175"/>
      <c r="L280" s="175"/>
      <c r="M280" s="177"/>
      <c r="N280" s="138">
        <f t="shared" si="18"/>
        <v>0</v>
      </c>
      <c r="O280" s="136"/>
      <c r="P280" s="137"/>
      <c r="Q280" s="137">
        <f t="shared" si="19"/>
        <v>0</v>
      </c>
      <c r="R280" s="137">
        <f t="shared" si="20"/>
        <v>0</v>
      </c>
      <c r="S280" s="134"/>
    </row>
    <row r="281" spans="1:19" ht="30" customHeight="1">
      <c r="A281" s="178" t="e">
        <f t="shared" si="17"/>
        <v>#N/A</v>
      </c>
      <c r="B281" s="387"/>
      <c r="C281" s="174"/>
      <c r="D281" s="296"/>
      <c r="E281" s="271"/>
      <c r="F281" s="175"/>
      <c r="G281" s="175"/>
      <c r="H281" s="175"/>
      <c r="I281" s="175"/>
      <c r="J281" s="175"/>
      <c r="K281" s="175"/>
      <c r="L281" s="175"/>
      <c r="M281" s="177"/>
      <c r="N281" s="138">
        <f t="shared" si="18"/>
        <v>0</v>
      </c>
      <c r="O281" s="136"/>
      <c r="P281" s="137"/>
      <c r="Q281" s="137">
        <f t="shared" si="19"/>
        <v>0</v>
      </c>
      <c r="R281" s="137">
        <f t="shared" si="20"/>
        <v>0</v>
      </c>
      <c r="S281" s="134"/>
    </row>
    <row r="282" spans="1:19" ht="30" customHeight="1">
      <c r="A282" s="178" t="e">
        <f t="shared" si="17"/>
        <v>#N/A</v>
      </c>
      <c r="B282" s="387"/>
      <c r="C282" s="174"/>
      <c r="D282" s="296"/>
      <c r="E282" s="271"/>
      <c r="F282" s="175"/>
      <c r="G282" s="175"/>
      <c r="H282" s="175"/>
      <c r="I282" s="175"/>
      <c r="J282" s="175"/>
      <c r="K282" s="175"/>
      <c r="L282" s="175"/>
      <c r="M282" s="177"/>
      <c r="N282" s="138">
        <f t="shared" si="18"/>
        <v>0</v>
      </c>
      <c r="O282" s="136"/>
      <c r="P282" s="137"/>
      <c r="Q282" s="137">
        <f t="shared" si="19"/>
        <v>0</v>
      </c>
      <c r="R282" s="137">
        <f t="shared" si="20"/>
        <v>0</v>
      </c>
      <c r="S282" s="134"/>
    </row>
    <row r="283" spans="1:19" ht="30" customHeight="1">
      <c r="A283" s="178" t="e">
        <f t="shared" si="17"/>
        <v>#N/A</v>
      </c>
      <c r="B283" s="387"/>
      <c r="C283" s="174"/>
      <c r="D283" s="296"/>
      <c r="E283" s="271"/>
      <c r="F283" s="175"/>
      <c r="G283" s="175"/>
      <c r="H283" s="175"/>
      <c r="I283" s="175"/>
      <c r="J283" s="175"/>
      <c r="K283" s="175"/>
      <c r="L283" s="175"/>
      <c r="M283" s="177"/>
      <c r="N283" s="138">
        <f t="shared" si="18"/>
        <v>0</v>
      </c>
      <c r="O283" s="136"/>
      <c r="P283" s="137"/>
      <c r="Q283" s="137">
        <f t="shared" si="19"/>
        <v>0</v>
      </c>
      <c r="R283" s="137">
        <f t="shared" si="20"/>
        <v>0</v>
      </c>
      <c r="S283" s="134"/>
    </row>
    <row r="284" spans="1:19" ht="30" customHeight="1">
      <c r="A284" s="178" t="e">
        <f t="shared" si="17"/>
        <v>#N/A</v>
      </c>
      <c r="B284" s="387"/>
      <c r="C284" s="174"/>
      <c r="D284" s="296"/>
      <c r="E284" s="271"/>
      <c r="F284" s="175"/>
      <c r="G284" s="175"/>
      <c r="H284" s="175"/>
      <c r="I284" s="175"/>
      <c r="J284" s="175"/>
      <c r="K284" s="175"/>
      <c r="L284" s="175"/>
      <c r="M284" s="177"/>
      <c r="N284" s="138">
        <f t="shared" si="18"/>
        <v>0</v>
      </c>
      <c r="O284" s="136"/>
      <c r="P284" s="137"/>
      <c r="Q284" s="137">
        <f t="shared" si="19"/>
        <v>0</v>
      </c>
      <c r="R284" s="137">
        <f t="shared" si="20"/>
        <v>0</v>
      </c>
      <c r="S284" s="134"/>
    </row>
    <row r="285" spans="1:19" ht="30" customHeight="1">
      <c r="A285" s="178" t="e">
        <f t="shared" si="17"/>
        <v>#N/A</v>
      </c>
      <c r="B285" s="387"/>
      <c r="C285" s="174"/>
      <c r="D285" s="296"/>
      <c r="E285" s="271"/>
      <c r="F285" s="175"/>
      <c r="G285" s="175"/>
      <c r="H285" s="175"/>
      <c r="I285" s="175"/>
      <c r="J285" s="175"/>
      <c r="K285" s="175"/>
      <c r="L285" s="175"/>
      <c r="M285" s="177"/>
      <c r="N285" s="138">
        <f t="shared" si="18"/>
        <v>0</v>
      </c>
      <c r="O285" s="136"/>
      <c r="P285" s="137"/>
      <c r="Q285" s="137">
        <f t="shared" si="19"/>
        <v>0</v>
      </c>
      <c r="R285" s="137">
        <f t="shared" si="20"/>
        <v>0</v>
      </c>
      <c r="S285" s="134"/>
    </row>
    <row r="286" spans="1:19" ht="30" customHeight="1">
      <c r="A286" s="178" t="e">
        <f t="shared" si="17"/>
        <v>#N/A</v>
      </c>
      <c r="B286" s="387"/>
      <c r="C286" s="174"/>
      <c r="D286" s="296"/>
      <c r="E286" s="271"/>
      <c r="F286" s="175"/>
      <c r="G286" s="175"/>
      <c r="H286" s="175"/>
      <c r="I286" s="175"/>
      <c r="J286" s="175"/>
      <c r="K286" s="175"/>
      <c r="L286" s="175"/>
      <c r="M286" s="177"/>
      <c r="N286" s="138">
        <f t="shared" si="18"/>
        <v>0</v>
      </c>
      <c r="O286" s="136"/>
      <c r="P286" s="137"/>
      <c r="Q286" s="137">
        <f t="shared" si="19"/>
        <v>0</v>
      </c>
      <c r="R286" s="137">
        <f t="shared" si="20"/>
        <v>0</v>
      </c>
      <c r="S286" s="134"/>
    </row>
    <row r="287" spans="1:19" ht="30" customHeight="1">
      <c r="A287" s="178" t="e">
        <f t="shared" si="17"/>
        <v>#N/A</v>
      </c>
      <c r="B287" s="387"/>
      <c r="C287" s="174"/>
      <c r="D287" s="296"/>
      <c r="E287" s="271"/>
      <c r="F287" s="175"/>
      <c r="G287" s="175"/>
      <c r="H287" s="175"/>
      <c r="I287" s="175"/>
      <c r="J287" s="175"/>
      <c r="K287" s="175"/>
      <c r="L287" s="175"/>
      <c r="M287" s="177"/>
      <c r="N287" s="138">
        <f t="shared" si="18"/>
        <v>0</v>
      </c>
      <c r="O287" s="136"/>
      <c r="P287" s="137"/>
      <c r="Q287" s="137">
        <f t="shared" si="19"/>
        <v>0</v>
      </c>
      <c r="R287" s="137">
        <f t="shared" si="20"/>
        <v>0</v>
      </c>
      <c r="S287" s="134"/>
    </row>
    <row r="288" spans="1:19" ht="30" customHeight="1">
      <c r="A288" s="178" t="e">
        <f t="shared" si="17"/>
        <v>#N/A</v>
      </c>
      <c r="B288" s="387"/>
      <c r="C288" s="174"/>
      <c r="D288" s="296"/>
      <c r="E288" s="271"/>
      <c r="F288" s="175"/>
      <c r="G288" s="175"/>
      <c r="H288" s="175"/>
      <c r="I288" s="175"/>
      <c r="J288" s="175"/>
      <c r="K288" s="175"/>
      <c r="L288" s="175"/>
      <c r="M288" s="177"/>
      <c r="N288" s="138">
        <f t="shared" si="18"/>
        <v>0</v>
      </c>
      <c r="O288" s="136"/>
      <c r="P288" s="137"/>
      <c r="Q288" s="137">
        <f t="shared" si="19"/>
        <v>0</v>
      </c>
      <c r="R288" s="137">
        <f t="shared" si="20"/>
        <v>0</v>
      </c>
      <c r="S288" s="134"/>
    </row>
    <row r="289" spans="1:19" ht="30" customHeight="1">
      <c r="A289" s="178" t="e">
        <f t="shared" si="17"/>
        <v>#N/A</v>
      </c>
      <c r="B289" s="387"/>
      <c r="C289" s="174"/>
      <c r="D289" s="296"/>
      <c r="E289" s="271"/>
      <c r="F289" s="175"/>
      <c r="G289" s="175"/>
      <c r="H289" s="175"/>
      <c r="I289" s="175"/>
      <c r="J289" s="175"/>
      <c r="K289" s="175"/>
      <c r="L289" s="175"/>
      <c r="M289" s="177"/>
      <c r="N289" s="138">
        <f t="shared" si="18"/>
        <v>0</v>
      </c>
      <c r="O289" s="136"/>
      <c r="P289" s="137"/>
      <c r="Q289" s="137">
        <f t="shared" si="19"/>
        <v>0</v>
      </c>
      <c r="R289" s="137">
        <f t="shared" si="20"/>
        <v>0</v>
      </c>
      <c r="S289" s="134"/>
    </row>
    <row r="290" spans="1:19" ht="30" customHeight="1">
      <c r="A290" s="178" t="e">
        <f t="shared" si="17"/>
        <v>#N/A</v>
      </c>
      <c r="B290" s="387"/>
      <c r="C290" s="174"/>
      <c r="D290" s="296"/>
      <c r="E290" s="271"/>
      <c r="F290" s="175"/>
      <c r="G290" s="175"/>
      <c r="H290" s="175"/>
      <c r="I290" s="175"/>
      <c r="J290" s="175"/>
      <c r="K290" s="175"/>
      <c r="L290" s="175"/>
      <c r="M290" s="177"/>
      <c r="N290" s="138">
        <f t="shared" si="18"/>
        <v>0</v>
      </c>
      <c r="O290" s="136"/>
      <c r="P290" s="137"/>
      <c r="Q290" s="137">
        <f t="shared" si="19"/>
        <v>0</v>
      </c>
      <c r="R290" s="137">
        <f t="shared" si="20"/>
        <v>0</v>
      </c>
      <c r="S290" s="134"/>
    </row>
    <row r="291" spans="1:19" ht="30" customHeight="1">
      <c r="A291" s="178" t="e">
        <f t="shared" si="17"/>
        <v>#N/A</v>
      </c>
      <c r="B291" s="387"/>
      <c r="C291" s="174"/>
      <c r="D291" s="296"/>
      <c r="E291" s="271"/>
      <c r="F291" s="175"/>
      <c r="G291" s="175"/>
      <c r="H291" s="175"/>
      <c r="I291" s="175"/>
      <c r="J291" s="175"/>
      <c r="K291" s="175"/>
      <c r="L291" s="175"/>
      <c r="M291" s="177"/>
      <c r="N291" s="138">
        <f t="shared" si="18"/>
        <v>0</v>
      </c>
      <c r="O291" s="136"/>
      <c r="P291" s="137"/>
      <c r="Q291" s="137">
        <f t="shared" si="19"/>
        <v>0</v>
      </c>
      <c r="R291" s="137">
        <f t="shared" si="20"/>
        <v>0</v>
      </c>
      <c r="S291" s="134"/>
    </row>
    <row r="292" spans="1:19" ht="30" customHeight="1">
      <c r="A292" s="178" t="e">
        <f t="shared" si="17"/>
        <v>#N/A</v>
      </c>
      <c r="B292" s="387"/>
      <c r="C292" s="174"/>
      <c r="D292" s="296"/>
      <c r="E292" s="271"/>
      <c r="F292" s="175"/>
      <c r="G292" s="175"/>
      <c r="H292" s="175"/>
      <c r="I292" s="175"/>
      <c r="J292" s="175"/>
      <c r="K292" s="175"/>
      <c r="L292" s="175"/>
      <c r="M292" s="177"/>
      <c r="N292" s="138">
        <f t="shared" si="18"/>
        <v>0</v>
      </c>
      <c r="O292" s="136"/>
      <c r="P292" s="137"/>
      <c r="Q292" s="137">
        <f t="shared" si="19"/>
        <v>0</v>
      </c>
      <c r="R292" s="137">
        <f t="shared" si="20"/>
        <v>0</v>
      </c>
      <c r="S292" s="134"/>
    </row>
    <row r="293" spans="1:19" ht="30" customHeight="1">
      <c r="A293" s="178" t="e">
        <f t="shared" si="17"/>
        <v>#N/A</v>
      </c>
      <c r="B293" s="387"/>
      <c r="C293" s="174"/>
      <c r="D293" s="296"/>
      <c r="E293" s="271"/>
      <c r="F293" s="175"/>
      <c r="G293" s="175"/>
      <c r="H293" s="175"/>
      <c r="I293" s="175"/>
      <c r="J293" s="175"/>
      <c r="K293" s="175"/>
      <c r="L293" s="175"/>
      <c r="M293" s="177"/>
      <c r="N293" s="138">
        <f t="shared" si="18"/>
        <v>0</v>
      </c>
      <c r="O293" s="136"/>
      <c r="P293" s="137"/>
      <c r="Q293" s="137">
        <f t="shared" si="19"/>
        <v>0</v>
      </c>
      <c r="R293" s="137">
        <f t="shared" si="20"/>
        <v>0</v>
      </c>
      <c r="S293" s="134"/>
    </row>
    <row r="294" spans="1:19" ht="30" customHeight="1">
      <c r="A294" s="178" t="e">
        <f t="shared" si="17"/>
        <v>#N/A</v>
      </c>
      <c r="B294" s="387"/>
      <c r="C294" s="174"/>
      <c r="D294" s="296"/>
      <c r="E294" s="271"/>
      <c r="F294" s="175"/>
      <c r="G294" s="175"/>
      <c r="H294" s="175"/>
      <c r="I294" s="175"/>
      <c r="J294" s="175"/>
      <c r="K294" s="175"/>
      <c r="L294" s="175"/>
      <c r="M294" s="177"/>
      <c r="N294" s="138">
        <f t="shared" si="18"/>
        <v>0</v>
      </c>
      <c r="O294" s="136"/>
      <c r="P294" s="137"/>
      <c r="Q294" s="137">
        <f t="shared" si="19"/>
        <v>0</v>
      </c>
      <c r="R294" s="137">
        <f t="shared" si="20"/>
        <v>0</v>
      </c>
      <c r="S294" s="134"/>
    </row>
    <row r="295" spans="1:19" ht="30" customHeight="1">
      <c r="A295" s="178" t="e">
        <f t="shared" si="17"/>
        <v>#N/A</v>
      </c>
      <c r="B295" s="387"/>
      <c r="C295" s="174"/>
      <c r="D295" s="296"/>
      <c r="E295" s="271"/>
      <c r="F295" s="175"/>
      <c r="G295" s="175"/>
      <c r="H295" s="175"/>
      <c r="I295" s="175"/>
      <c r="J295" s="175"/>
      <c r="K295" s="175"/>
      <c r="L295" s="175"/>
      <c r="M295" s="177"/>
      <c r="N295" s="138">
        <f t="shared" si="18"/>
        <v>0</v>
      </c>
      <c r="O295" s="136"/>
      <c r="P295" s="137"/>
      <c r="Q295" s="137">
        <f t="shared" si="19"/>
        <v>0</v>
      </c>
      <c r="R295" s="137">
        <f t="shared" si="20"/>
        <v>0</v>
      </c>
      <c r="S295" s="134"/>
    </row>
    <row r="296" spans="1:19" ht="30" customHeight="1">
      <c r="A296" s="178" t="e">
        <f t="shared" si="17"/>
        <v>#N/A</v>
      </c>
      <c r="B296" s="387"/>
      <c r="C296" s="174"/>
      <c r="D296" s="296"/>
      <c r="E296" s="271"/>
      <c r="F296" s="175"/>
      <c r="G296" s="175"/>
      <c r="H296" s="175"/>
      <c r="I296" s="175"/>
      <c r="J296" s="175"/>
      <c r="K296" s="175"/>
      <c r="L296" s="175"/>
      <c r="M296" s="177"/>
      <c r="N296" s="138">
        <f t="shared" si="18"/>
        <v>0</v>
      </c>
      <c r="O296" s="136"/>
      <c r="P296" s="137"/>
      <c r="Q296" s="137">
        <f t="shared" si="19"/>
        <v>0</v>
      </c>
      <c r="R296" s="137">
        <f t="shared" si="20"/>
        <v>0</v>
      </c>
      <c r="S296" s="134"/>
    </row>
    <row r="297" spans="1:19" ht="30" customHeight="1">
      <c r="A297" s="178" t="e">
        <f t="shared" si="17"/>
        <v>#N/A</v>
      </c>
      <c r="B297" s="387"/>
      <c r="C297" s="174"/>
      <c r="D297" s="296"/>
      <c r="E297" s="271"/>
      <c r="F297" s="175"/>
      <c r="G297" s="175"/>
      <c r="H297" s="175"/>
      <c r="I297" s="175"/>
      <c r="J297" s="175"/>
      <c r="K297" s="175"/>
      <c r="L297" s="175"/>
      <c r="M297" s="177"/>
      <c r="N297" s="138">
        <f t="shared" si="18"/>
        <v>0</v>
      </c>
      <c r="O297" s="136"/>
      <c r="P297" s="137"/>
      <c r="Q297" s="137">
        <f t="shared" si="19"/>
        <v>0</v>
      </c>
      <c r="R297" s="137">
        <f t="shared" si="20"/>
        <v>0</v>
      </c>
      <c r="S297" s="134"/>
    </row>
    <row r="298" spans="1:19" ht="30" customHeight="1">
      <c r="A298" s="178" t="e">
        <f t="shared" si="17"/>
        <v>#N/A</v>
      </c>
      <c r="B298" s="387"/>
      <c r="C298" s="174"/>
      <c r="D298" s="296"/>
      <c r="E298" s="271"/>
      <c r="F298" s="175"/>
      <c r="G298" s="175"/>
      <c r="H298" s="175"/>
      <c r="I298" s="175"/>
      <c r="J298" s="175"/>
      <c r="K298" s="175"/>
      <c r="L298" s="175"/>
      <c r="M298" s="177"/>
      <c r="N298" s="138">
        <f t="shared" si="18"/>
        <v>0</v>
      </c>
      <c r="O298" s="136"/>
      <c r="P298" s="137"/>
      <c r="Q298" s="137">
        <f t="shared" si="19"/>
        <v>0</v>
      </c>
      <c r="R298" s="137">
        <f t="shared" si="20"/>
        <v>0</v>
      </c>
      <c r="S298" s="134"/>
    </row>
    <row r="299" spans="1:19" ht="30" customHeight="1">
      <c r="A299" s="178" t="e">
        <f t="shared" si="17"/>
        <v>#N/A</v>
      </c>
      <c r="B299" s="387"/>
      <c r="C299" s="174"/>
      <c r="D299" s="296"/>
      <c r="E299" s="271"/>
      <c r="F299" s="175"/>
      <c r="G299" s="175"/>
      <c r="H299" s="175"/>
      <c r="I299" s="175"/>
      <c r="J299" s="175"/>
      <c r="K299" s="175"/>
      <c r="L299" s="175"/>
      <c r="M299" s="177"/>
      <c r="N299" s="138">
        <f t="shared" si="18"/>
        <v>0</v>
      </c>
      <c r="O299" s="136"/>
      <c r="P299" s="137"/>
      <c r="Q299" s="137">
        <f t="shared" si="19"/>
        <v>0</v>
      </c>
      <c r="R299" s="137">
        <f t="shared" si="20"/>
        <v>0</v>
      </c>
      <c r="S299" s="134"/>
    </row>
    <row r="300" spans="1:19" ht="30" customHeight="1">
      <c r="A300" s="178" t="e">
        <f t="shared" si="17"/>
        <v>#N/A</v>
      </c>
      <c r="B300" s="387"/>
      <c r="C300" s="174"/>
      <c r="D300" s="296"/>
      <c r="E300" s="271"/>
      <c r="F300" s="175"/>
      <c r="G300" s="175"/>
      <c r="H300" s="175"/>
      <c r="I300" s="175"/>
      <c r="J300" s="175"/>
      <c r="K300" s="175"/>
      <c r="L300" s="175"/>
      <c r="M300" s="177"/>
      <c r="N300" s="138">
        <f t="shared" si="18"/>
        <v>0</v>
      </c>
      <c r="O300" s="136"/>
      <c r="P300" s="137"/>
      <c r="Q300" s="137">
        <f t="shared" si="19"/>
        <v>0</v>
      </c>
      <c r="R300" s="137">
        <f t="shared" si="20"/>
        <v>0</v>
      </c>
      <c r="S300" s="134"/>
    </row>
    <row r="301" spans="1:19" ht="30" customHeight="1">
      <c r="A301" s="178" t="e">
        <f t="shared" si="17"/>
        <v>#N/A</v>
      </c>
      <c r="B301" s="387"/>
      <c r="C301" s="174"/>
      <c r="D301" s="296"/>
      <c r="E301" s="271"/>
      <c r="F301" s="175"/>
      <c r="G301" s="175"/>
      <c r="H301" s="175"/>
      <c r="I301" s="175"/>
      <c r="J301" s="175"/>
      <c r="K301" s="175"/>
      <c r="L301" s="175"/>
      <c r="M301" s="177"/>
      <c r="N301" s="138">
        <f t="shared" si="18"/>
        <v>0</v>
      </c>
      <c r="O301" s="136"/>
      <c r="P301" s="137"/>
      <c r="Q301" s="137">
        <f t="shared" si="19"/>
        <v>0</v>
      </c>
      <c r="R301" s="137">
        <f t="shared" si="20"/>
        <v>0</v>
      </c>
      <c r="S301" s="134"/>
    </row>
    <row r="302" spans="1:19" ht="30" customHeight="1">
      <c r="A302" s="178" t="e">
        <f t="shared" si="17"/>
        <v>#N/A</v>
      </c>
      <c r="B302" s="387"/>
      <c r="C302" s="174"/>
      <c r="D302" s="296"/>
      <c r="E302" s="271"/>
      <c r="F302" s="175"/>
      <c r="G302" s="175"/>
      <c r="H302" s="175"/>
      <c r="I302" s="175"/>
      <c r="J302" s="175"/>
      <c r="K302" s="175"/>
      <c r="L302" s="175"/>
      <c r="M302" s="177"/>
      <c r="N302" s="138">
        <f t="shared" si="18"/>
        <v>0</v>
      </c>
      <c r="O302" s="136"/>
      <c r="P302" s="137"/>
      <c r="Q302" s="137">
        <f t="shared" si="19"/>
        <v>0</v>
      </c>
      <c r="R302" s="137">
        <f t="shared" si="20"/>
        <v>0</v>
      </c>
      <c r="S302" s="134"/>
    </row>
    <row r="303" spans="1:19" ht="30" customHeight="1">
      <c r="A303" s="178" t="e">
        <f t="shared" si="17"/>
        <v>#N/A</v>
      </c>
      <c r="B303" s="387"/>
      <c r="C303" s="174"/>
      <c r="D303" s="296"/>
      <c r="E303" s="271"/>
      <c r="F303" s="175"/>
      <c r="G303" s="175"/>
      <c r="H303" s="175"/>
      <c r="I303" s="175"/>
      <c r="J303" s="175"/>
      <c r="K303" s="175"/>
      <c r="L303" s="175"/>
      <c r="M303" s="177"/>
      <c r="N303" s="138">
        <f t="shared" si="18"/>
        <v>0</v>
      </c>
      <c r="O303" s="136"/>
      <c r="P303" s="137"/>
      <c r="Q303" s="137">
        <f t="shared" si="19"/>
        <v>0</v>
      </c>
      <c r="R303" s="137">
        <f t="shared" si="20"/>
        <v>0</v>
      </c>
      <c r="S303" s="134"/>
    </row>
    <row r="304" spans="1:19" ht="30" customHeight="1">
      <c r="A304" s="178" t="e">
        <f aca="true" t="shared" si="21" ref="A304:A367">VLOOKUP($D304,$AH:$AK,4,0)</f>
        <v>#N/A</v>
      </c>
      <c r="B304" s="387"/>
      <c r="C304" s="174"/>
      <c r="D304" s="296"/>
      <c r="E304" s="271"/>
      <c r="F304" s="175"/>
      <c r="G304" s="175"/>
      <c r="H304" s="175"/>
      <c r="I304" s="175"/>
      <c r="J304" s="175"/>
      <c r="K304" s="175"/>
      <c r="L304" s="175"/>
      <c r="M304" s="177"/>
      <c r="N304" s="138">
        <f t="shared" si="18"/>
        <v>0</v>
      </c>
      <c r="O304" s="136"/>
      <c r="P304" s="137"/>
      <c r="Q304" s="137">
        <f t="shared" si="19"/>
        <v>0</v>
      </c>
      <c r="R304" s="137">
        <f t="shared" si="20"/>
        <v>0</v>
      </c>
      <c r="S304" s="134"/>
    </row>
    <row r="305" spans="1:19" ht="30" customHeight="1">
      <c r="A305" s="178" t="e">
        <f t="shared" si="21"/>
        <v>#N/A</v>
      </c>
      <c r="B305" s="387"/>
      <c r="C305" s="174"/>
      <c r="D305" s="296"/>
      <c r="E305" s="271"/>
      <c r="F305" s="175"/>
      <c r="G305" s="175"/>
      <c r="H305" s="175"/>
      <c r="I305" s="175"/>
      <c r="J305" s="175"/>
      <c r="K305" s="175"/>
      <c r="L305" s="175"/>
      <c r="M305" s="177"/>
      <c r="N305" s="138">
        <f aca="true" t="shared" si="22" ref="N305:N368">IF(SUM(F305:L305)&lt;0,SUM(F305:L305)*M305,IF(SUM(F305:L305)*M305&gt;SUM(F305:L305)*100%,SUM(F305:L305)*100%,SUM(F305:L305)*M305))</f>
        <v>0</v>
      </c>
      <c r="O305" s="136"/>
      <c r="P305" s="137"/>
      <c r="Q305" s="137">
        <f aca="true" t="shared" si="23" ref="Q305:Q368">O305-P305</f>
        <v>0</v>
      </c>
      <c r="R305" s="137">
        <f aca="true" t="shared" si="24" ref="R305:R368">O305-Q305</f>
        <v>0</v>
      </c>
      <c r="S305" s="134"/>
    </row>
    <row r="306" spans="1:19" ht="30" customHeight="1">
      <c r="A306" s="178" t="e">
        <f t="shared" si="21"/>
        <v>#N/A</v>
      </c>
      <c r="B306" s="387"/>
      <c r="C306" s="174"/>
      <c r="D306" s="296"/>
      <c r="E306" s="271"/>
      <c r="F306" s="175"/>
      <c r="G306" s="175"/>
      <c r="H306" s="175"/>
      <c r="I306" s="175"/>
      <c r="J306" s="175"/>
      <c r="K306" s="175"/>
      <c r="L306" s="175"/>
      <c r="M306" s="177"/>
      <c r="N306" s="138">
        <f t="shared" si="22"/>
        <v>0</v>
      </c>
      <c r="O306" s="136"/>
      <c r="P306" s="137"/>
      <c r="Q306" s="137">
        <f t="shared" si="23"/>
        <v>0</v>
      </c>
      <c r="R306" s="137">
        <f t="shared" si="24"/>
        <v>0</v>
      </c>
      <c r="S306" s="134"/>
    </row>
    <row r="307" spans="1:19" ht="30" customHeight="1">
      <c r="A307" s="178" t="e">
        <f t="shared" si="21"/>
        <v>#N/A</v>
      </c>
      <c r="B307" s="387"/>
      <c r="C307" s="174"/>
      <c r="D307" s="296"/>
      <c r="E307" s="271"/>
      <c r="F307" s="175"/>
      <c r="G307" s="175"/>
      <c r="H307" s="175"/>
      <c r="I307" s="175"/>
      <c r="J307" s="175"/>
      <c r="K307" s="175"/>
      <c r="L307" s="175"/>
      <c r="M307" s="177"/>
      <c r="N307" s="138">
        <f t="shared" si="22"/>
        <v>0</v>
      </c>
      <c r="O307" s="136"/>
      <c r="P307" s="137"/>
      <c r="Q307" s="137">
        <f t="shared" si="23"/>
        <v>0</v>
      </c>
      <c r="R307" s="137">
        <f t="shared" si="24"/>
        <v>0</v>
      </c>
      <c r="S307" s="134"/>
    </row>
    <row r="308" spans="1:19" ht="30" customHeight="1">
      <c r="A308" s="178" t="e">
        <f t="shared" si="21"/>
        <v>#N/A</v>
      </c>
      <c r="B308" s="387"/>
      <c r="C308" s="174"/>
      <c r="D308" s="296"/>
      <c r="E308" s="271"/>
      <c r="F308" s="175"/>
      <c r="G308" s="175"/>
      <c r="H308" s="175"/>
      <c r="I308" s="175"/>
      <c r="J308" s="175"/>
      <c r="K308" s="175"/>
      <c r="L308" s="175"/>
      <c r="M308" s="177"/>
      <c r="N308" s="138">
        <f t="shared" si="22"/>
        <v>0</v>
      </c>
      <c r="O308" s="136"/>
      <c r="P308" s="137"/>
      <c r="Q308" s="137">
        <f t="shared" si="23"/>
        <v>0</v>
      </c>
      <c r="R308" s="137">
        <f t="shared" si="24"/>
        <v>0</v>
      </c>
      <c r="S308" s="134"/>
    </row>
    <row r="309" spans="1:19" ht="30" customHeight="1">
      <c r="A309" s="178" t="e">
        <f t="shared" si="21"/>
        <v>#N/A</v>
      </c>
      <c r="B309" s="387"/>
      <c r="C309" s="174"/>
      <c r="D309" s="296"/>
      <c r="E309" s="271"/>
      <c r="F309" s="175"/>
      <c r="G309" s="175"/>
      <c r="H309" s="175"/>
      <c r="I309" s="175"/>
      <c r="J309" s="175"/>
      <c r="K309" s="175"/>
      <c r="L309" s="175"/>
      <c r="M309" s="177"/>
      <c r="N309" s="138">
        <f t="shared" si="22"/>
        <v>0</v>
      </c>
      <c r="O309" s="136"/>
      <c r="P309" s="137"/>
      <c r="Q309" s="137">
        <f t="shared" si="23"/>
        <v>0</v>
      </c>
      <c r="R309" s="137">
        <f t="shared" si="24"/>
        <v>0</v>
      </c>
      <c r="S309" s="134"/>
    </row>
    <row r="310" spans="1:19" ht="30" customHeight="1">
      <c r="A310" s="178" t="e">
        <f t="shared" si="21"/>
        <v>#N/A</v>
      </c>
      <c r="B310" s="387"/>
      <c r="C310" s="174"/>
      <c r="D310" s="296"/>
      <c r="E310" s="271"/>
      <c r="F310" s="175"/>
      <c r="G310" s="175"/>
      <c r="H310" s="175"/>
      <c r="I310" s="175"/>
      <c r="J310" s="175"/>
      <c r="K310" s="175"/>
      <c r="L310" s="175"/>
      <c r="M310" s="177"/>
      <c r="N310" s="138">
        <f t="shared" si="22"/>
        <v>0</v>
      </c>
      <c r="O310" s="136"/>
      <c r="P310" s="137"/>
      <c r="Q310" s="137">
        <f t="shared" si="23"/>
        <v>0</v>
      </c>
      <c r="R310" s="137">
        <f t="shared" si="24"/>
        <v>0</v>
      </c>
      <c r="S310" s="134"/>
    </row>
    <row r="311" spans="1:19" ht="30" customHeight="1">
      <c r="A311" s="178" t="e">
        <f t="shared" si="21"/>
        <v>#N/A</v>
      </c>
      <c r="B311" s="387"/>
      <c r="C311" s="174"/>
      <c r="D311" s="296"/>
      <c r="E311" s="271"/>
      <c r="F311" s="175"/>
      <c r="G311" s="175"/>
      <c r="H311" s="175"/>
      <c r="I311" s="175"/>
      <c r="J311" s="175"/>
      <c r="K311" s="175"/>
      <c r="L311" s="175"/>
      <c r="M311" s="177"/>
      <c r="N311" s="138">
        <f t="shared" si="22"/>
        <v>0</v>
      </c>
      <c r="O311" s="136"/>
      <c r="P311" s="137"/>
      <c r="Q311" s="137">
        <f t="shared" si="23"/>
        <v>0</v>
      </c>
      <c r="R311" s="137">
        <f t="shared" si="24"/>
        <v>0</v>
      </c>
      <c r="S311" s="134"/>
    </row>
    <row r="312" spans="1:19" ht="30" customHeight="1">
      <c r="A312" s="178" t="e">
        <f t="shared" si="21"/>
        <v>#N/A</v>
      </c>
      <c r="B312" s="387"/>
      <c r="C312" s="174"/>
      <c r="D312" s="296"/>
      <c r="E312" s="271"/>
      <c r="F312" s="175"/>
      <c r="G312" s="175"/>
      <c r="H312" s="175"/>
      <c r="I312" s="175"/>
      <c r="J312" s="175"/>
      <c r="K312" s="175"/>
      <c r="L312" s="175"/>
      <c r="M312" s="177"/>
      <c r="N312" s="138">
        <f t="shared" si="22"/>
        <v>0</v>
      </c>
      <c r="O312" s="136"/>
      <c r="P312" s="137"/>
      <c r="Q312" s="137">
        <f t="shared" si="23"/>
        <v>0</v>
      </c>
      <c r="R312" s="137">
        <f t="shared" si="24"/>
        <v>0</v>
      </c>
      <c r="S312" s="134"/>
    </row>
    <row r="313" spans="1:19" ht="30" customHeight="1">
      <c r="A313" s="178" t="e">
        <f t="shared" si="21"/>
        <v>#N/A</v>
      </c>
      <c r="B313" s="387"/>
      <c r="C313" s="174"/>
      <c r="D313" s="296"/>
      <c r="E313" s="271"/>
      <c r="F313" s="175"/>
      <c r="G313" s="175"/>
      <c r="H313" s="175"/>
      <c r="I313" s="175"/>
      <c r="J313" s="175"/>
      <c r="K313" s="175"/>
      <c r="L313" s="175"/>
      <c r="M313" s="177"/>
      <c r="N313" s="138">
        <f t="shared" si="22"/>
        <v>0</v>
      </c>
      <c r="O313" s="136"/>
      <c r="P313" s="137"/>
      <c r="Q313" s="137">
        <f t="shared" si="23"/>
        <v>0</v>
      </c>
      <c r="R313" s="137">
        <f t="shared" si="24"/>
        <v>0</v>
      </c>
      <c r="S313" s="134"/>
    </row>
    <row r="314" spans="1:19" ht="30" customHeight="1">
      <c r="A314" s="178" t="e">
        <f t="shared" si="21"/>
        <v>#N/A</v>
      </c>
      <c r="B314" s="387"/>
      <c r="C314" s="174"/>
      <c r="D314" s="296"/>
      <c r="E314" s="271"/>
      <c r="F314" s="175"/>
      <c r="G314" s="175"/>
      <c r="H314" s="175"/>
      <c r="I314" s="175"/>
      <c r="J314" s="175"/>
      <c r="K314" s="175"/>
      <c r="L314" s="175"/>
      <c r="M314" s="177"/>
      <c r="N314" s="138">
        <f t="shared" si="22"/>
        <v>0</v>
      </c>
      <c r="O314" s="136"/>
      <c r="P314" s="137"/>
      <c r="Q314" s="137">
        <f t="shared" si="23"/>
        <v>0</v>
      </c>
      <c r="R314" s="137">
        <f t="shared" si="24"/>
        <v>0</v>
      </c>
      <c r="S314" s="134"/>
    </row>
    <row r="315" spans="1:19" ht="30" customHeight="1">
      <c r="A315" s="178" t="e">
        <f t="shared" si="21"/>
        <v>#N/A</v>
      </c>
      <c r="B315" s="387"/>
      <c r="C315" s="174"/>
      <c r="D315" s="296"/>
      <c r="E315" s="271"/>
      <c r="F315" s="175"/>
      <c r="G315" s="175"/>
      <c r="H315" s="175"/>
      <c r="I315" s="175"/>
      <c r="J315" s="175"/>
      <c r="K315" s="175"/>
      <c r="L315" s="175"/>
      <c r="M315" s="177"/>
      <c r="N315" s="138">
        <f t="shared" si="22"/>
        <v>0</v>
      </c>
      <c r="O315" s="136"/>
      <c r="P315" s="137"/>
      <c r="Q315" s="137">
        <f t="shared" si="23"/>
        <v>0</v>
      </c>
      <c r="R315" s="137">
        <f t="shared" si="24"/>
        <v>0</v>
      </c>
      <c r="S315" s="134"/>
    </row>
    <row r="316" spans="1:19" ht="30" customHeight="1">
      <c r="A316" s="178" t="e">
        <f t="shared" si="21"/>
        <v>#N/A</v>
      </c>
      <c r="B316" s="387"/>
      <c r="C316" s="174"/>
      <c r="D316" s="296"/>
      <c r="E316" s="271"/>
      <c r="F316" s="175"/>
      <c r="G316" s="175"/>
      <c r="H316" s="175"/>
      <c r="I316" s="175"/>
      <c r="J316" s="175"/>
      <c r="K316" s="175"/>
      <c r="L316" s="175"/>
      <c r="M316" s="177"/>
      <c r="N316" s="138">
        <f t="shared" si="22"/>
        <v>0</v>
      </c>
      <c r="O316" s="136"/>
      <c r="P316" s="137"/>
      <c r="Q316" s="137">
        <f t="shared" si="23"/>
        <v>0</v>
      </c>
      <c r="R316" s="137">
        <f t="shared" si="24"/>
        <v>0</v>
      </c>
      <c r="S316" s="134"/>
    </row>
    <row r="317" spans="1:19" ht="30" customHeight="1">
      <c r="A317" s="178" t="e">
        <f t="shared" si="21"/>
        <v>#N/A</v>
      </c>
      <c r="B317" s="387"/>
      <c r="C317" s="174"/>
      <c r="D317" s="296"/>
      <c r="E317" s="271"/>
      <c r="F317" s="175"/>
      <c r="G317" s="175"/>
      <c r="H317" s="175"/>
      <c r="I317" s="175"/>
      <c r="J317" s="175"/>
      <c r="K317" s="175"/>
      <c r="L317" s="175"/>
      <c r="M317" s="177"/>
      <c r="N317" s="138">
        <f t="shared" si="22"/>
        <v>0</v>
      </c>
      <c r="O317" s="136"/>
      <c r="P317" s="137"/>
      <c r="Q317" s="137">
        <f t="shared" si="23"/>
        <v>0</v>
      </c>
      <c r="R317" s="137">
        <f t="shared" si="24"/>
        <v>0</v>
      </c>
      <c r="S317" s="134"/>
    </row>
    <row r="318" spans="1:19" ht="30" customHeight="1">
      <c r="A318" s="178" t="e">
        <f t="shared" si="21"/>
        <v>#N/A</v>
      </c>
      <c r="B318" s="387"/>
      <c r="C318" s="174"/>
      <c r="D318" s="296"/>
      <c r="E318" s="271"/>
      <c r="F318" s="175"/>
      <c r="G318" s="175"/>
      <c r="H318" s="175"/>
      <c r="I318" s="175"/>
      <c r="J318" s="175"/>
      <c r="K318" s="175"/>
      <c r="L318" s="175"/>
      <c r="M318" s="177"/>
      <c r="N318" s="138">
        <f t="shared" si="22"/>
        <v>0</v>
      </c>
      <c r="O318" s="136"/>
      <c r="P318" s="137"/>
      <c r="Q318" s="137">
        <f t="shared" si="23"/>
        <v>0</v>
      </c>
      <c r="R318" s="137">
        <f t="shared" si="24"/>
        <v>0</v>
      </c>
      <c r="S318" s="134"/>
    </row>
    <row r="319" spans="1:19" ht="30" customHeight="1">
      <c r="A319" s="178" t="e">
        <f t="shared" si="21"/>
        <v>#N/A</v>
      </c>
      <c r="B319" s="387"/>
      <c r="C319" s="174"/>
      <c r="D319" s="296"/>
      <c r="E319" s="271"/>
      <c r="F319" s="175"/>
      <c r="G319" s="175"/>
      <c r="H319" s="175"/>
      <c r="I319" s="175"/>
      <c r="J319" s="175"/>
      <c r="K319" s="175"/>
      <c r="L319" s="175"/>
      <c r="M319" s="177"/>
      <c r="N319" s="138">
        <f t="shared" si="22"/>
        <v>0</v>
      </c>
      <c r="O319" s="136"/>
      <c r="P319" s="137"/>
      <c r="Q319" s="137">
        <f t="shared" si="23"/>
        <v>0</v>
      </c>
      <c r="R319" s="137">
        <f t="shared" si="24"/>
        <v>0</v>
      </c>
      <c r="S319" s="134"/>
    </row>
    <row r="320" spans="1:19" ht="30" customHeight="1">
      <c r="A320" s="178" t="e">
        <f t="shared" si="21"/>
        <v>#N/A</v>
      </c>
      <c r="B320" s="387"/>
      <c r="C320" s="174"/>
      <c r="D320" s="296"/>
      <c r="E320" s="271"/>
      <c r="F320" s="175"/>
      <c r="G320" s="175"/>
      <c r="H320" s="175"/>
      <c r="I320" s="175"/>
      <c r="J320" s="175"/>
      <c r="K320" s="175"/>
      <c r="L320" s="175"/>
      <c r="M320" s="177"/>
      <c r="N320" s="138">
        <f t="shared" si="22"/>
        <v>0</v>
      </c>
      <c r="O320" s="136"/>
      <c r="P320" s="137"/>
      <c r="Q320" s="137">
        <f t="shared" si="23"/>
        <v>0</v>
      </c>
      <c r="R320" s="137">
        <f t="shared" si="24"/>
        <v>0</v>
      </c>
      <c r="S320" s="134"/>
    </row>
    <row r="321" spans="1:19" ht="30" customHeight="1">
      <c r="A321" s="178" t="e">
        <f t="shared" si="21"/>
        <v>#N/A</v>
      </c>
      <c r="B321" s="387"/>
      <c r="C321" s="174"/>
      <c r="D321" s="296"/>
      <c r="E321" s="271"/>
      <c r="F321" s="175"/>
      <c r="G321" s="175"/>
      <c r="H321" s="175"/>
      <c r="I321" s="175"/>
      <c r="J321" s="175"/>
      <c r="K321" s="175"/>
      <c r="L321" s="175"/>
      <c r="M321" s="177"/>
      <c r="N321" s="138">
        <f t="shared" si="22"/>
        <v>0</v>
      </c>
      <c r="O321" s="136"/>
      <c r="P321" s="137"/>
      <c r="Q321" s="137">
        <f t="shared" si="23"/>
        <v>0</v>
      </c>
      <c r="R321" s="137">
        <f t="shared" si="24"/>
        <v>0</v>
      </c>
      <c r="S321" s="134"/>
    </row>
    <row r="322" spans="1:19" ht="30" customHeight="1">
      <c r="A322" s="178" t="e">
        <f t="shared" si="21"/>
        <v>#N/A</v>
      </c>
      <c r="B322" s="387"/>
      <c r="C322" s="174"/>
      <c r="D322" s="296"/>
      <c r="E322" s="271"/>
      <c r="F322" s="175"/>
      <c r="G322" s="175"/>
      <c r="H322" s="175"/>
      <c r="I322" s="175"/>
      <c r="J322" s="175"/>
      <c r="K322" s="175"/>
      <c r="L322" s="175"/>
      <c r="M322" s="177"/>
      <c r="N322" s="138">
        <f t="shared" si="22"/>
        <v>0</v>
      </c>
      <c r="O322" s="136"/>
      <c r="P322" s="137"/>
      <c r="Q322" s="137">
        <f t="shared" si="23"/>
        <v>0</v>
      </c>
      <c r="R322" s="137">
        <f t="shared" si="24"/>
        <v>0</v>
      </c>
      <c r="S322" s="134"/>
    </row>
    <row r="323" spans="1:19" ht="30" customHeight="1">
      <c r="A323" s="178" t="e">
        <f t="shared" si="21"/>
        <v>#N/A</v>
      </c>
      <c r="B323" s="387"/>
      <c r="C323" s="174"/>
      <c r="D323" s="296"/>
      <c r="E323" s="271"/>
      <c r="F323" s="175"/>
      <c r="G323" s="175"/>
      <c r="H323" s="175"/>
      <c r="I323" s="175"/>
      <c r="J323" s="175"/>
      <c r="K323" s="175"/>
      <c r="L323" s="175"/>
      <c r="M323" s="177"/>
      <c r="N323" s="138">
        <f t="shared" si="22"/>
        <v>0</v>
      </c>
      <c r="O323" s="136"/>
      <c r="P323" s="137"/>
      <c r="Q323" s="137">
        <f t="shared" si="23"/>
        <v>0</v>
      </c>
      <c r="R323" s="137">
        <f t="shared" si="24"/>
        <v>0</v>
      </c>
      <c r="S323" s="134"/>
    </row>
    <row r="324" spans="1:19" ht="30" customHeight="1">
      <c r="A324" s="178" t="e">
        <f t="shared" si="21"/>
        <v>#N/A</v>
      </c>
      <c r="B324" s="387"/>
      <c r="C324" s="174"/>
      <c r="D324" s="296"/>
      <c r="E324" s="271"/>
      <c r="F324" s="175"/>
      <c r="G324" s="175"/>
      <c r="H324" s="175"/>
      <c r="I324" s="175"/>
      <c r="J324" s="175"/>
      <c r="K324" s="175"/>
      <c r="L324" s="175"/>
      <c r="M324" s="177"/>
      <c r="N324" s="138">
        <f t="shared" si="22"/>
        <v>0</v>
      </c>
      <c r="O324" s="136"/>
      <c r="P324" s="137"/>
      <c r="Q324" s="137">
        <f t="shared" si="23"/>
        <v>0</v>
      </c>
      <c r="R324" s="137">
        <f t="shared" si="24"/>
        <v>0</v>
      </c>
      <c r="S324" s="134"/>
    </row>
    <row r="325" spans="1:19" ht="30" customHeight="1">
      <c r="A325" s="178" t="e">
        <f t="shared" si="21"/>
        <v>#N/A</v>
      </c>
      <c r="B325" s="387"/>
      <c r="C325" s="174"/>
      <c r="D325" s="296"/>
      <c r="E325" s="271"/>
      <c r="F325" s="175"/>
      <c r="G325" s="175"/>
      <c r="H325" s="175"/>
      <c r="I325" s="175"/>
      <c r="J325" s="175"/>
      <c r="K325" s="175"/>
      <c r="L325" s="175"/>
      <c r="M325" s="177"/>
      <c r="N325" s="138">
        <f t="shared" si="22"/>
        <v>0</v>
      </c>
      <c r="O325" s="136"/>
      <c r="P325" s="137"/>
      <c r="Q325" s="137">
        <f t="shared" si="23"/>
        <v>0</v>
      </c>
      <c r="R325" s="137">
        <f t="shared" si="24"/>
        <v>0</v>
      </c>
      <c r="S325" s="134"/>
    </row>
    <row r="326" spans="1:19" ht="30" customHeight="1">
      <c r="A326" s="178" t="e">
        <f t="shared" si="21"/>
        <v>#N/A</v>
      </c>
      <c r="B326" s="387"/>
      <c r="C326" s="174"/>
      <c r="D326" s="296"/>
      <c r="E326" s="271"/>
      <c r="F326" s="175"/>
      <c r="G326" s="175"/>
      <c r="H326" s="175"/>
      <c r="I326" s="175"/>
      <c r="J326" s="175"/>
      <c r="K326" s="175"/>
      <c r="L326" s="175"/>
      <c r="M326" s="177"/>
      <c r="N326" s="138">
        <f t="shared" si="22"/>
        <v>0</v>
      </c>
      <c r="O326" s="136"/>
      <c r="P326" s="137"/>
      <c r="Q326" s="137">
        <f t="shared" si="23"/>
        <v>0</v>
      </c>
      <c r="R326" s="137">
        <f t="shared" si="24"/>
        <v>0</v>
      </c>
      <c r="S326" s="134"/>
    </row>
    <row r="327" spans="1:19" ht="30" customHeight="1">
      <c r="A327" s="178" t="e">
        <f t="shared" si="21"/>
        <v>#N/A</v>
      </c>
      <c r="B327" s="387"/>
      <c r="C327" s="174"/>
      <c r="D327" s="296"/>
      <c r="E327" s="271"/>
      <c r="F327" s="175"/>
      <c r="G327" s="175"/>
      <c r="H327" s="175"/>
      <c r="I327" s="175"/>
      <c r="J327" s="175"/>
      <c r="K327" s="175"/>
      <c r="L327" s="175"/>
      <c r="M327" s="177"/>
      <c r="N327" s="138">
        <f t="shared" si="22"/>
        <v>0</v>
      </c>
      <c r="O327" s="136"/>
      <c r="P327" s="137"/>
      <c r="Q327" s="137">
        <f t="shared" si="23"/>
        <v>0</v>
      </c>
      <c r="R327" s="137">
        <f t="shared" si="24"/>
        <v>0</v>
      </c>
      <c r="S327" s="134"/>
    </row>
    <row r="328" spans="1:19" ht="30" customHeight="1">
      <c r="A328" s="178" t="e">
        <f t="shared" si="21"/>
        <v>#N/A</v>
      </c>
      <c r="B328" s="387"/>
      <c r="C328" s="174"/>
      <c r="D328" s="296"/>
      <c r="E328" s="271"/>
      <c r="F328" s="175"/>
      <c r="G328" s="175"/>
      <c r="H328" s="175"/>
      <c r="I328" s="175"/>
      <c r="J328" s="175"/>
      <c r="K328" s="175"/>
      <c r="L328" s="175"/>
      <c r="M328" s="177"/>
      <c r="N328" s="138">
        <f t="shared" si="22"/>
        <v>0</v>
      </c>
      <c r="O328" s="136"/>
      <c r="P328" s="137"/>
      <c r="Q328" s="137">
        <f t="shared" si="23"/>
        <v>0</v>
      </c>
      <c r="R328" s="137">
        <f t="shared" si="24"/>
        <v>0</v>
      </c>
      <c r="S328" s="134"/>
    </row>
    <row r="329" spans="1:19" ht="30" customHeight="1">
      <c r="A329" s="178" t="e">
        <f t="shared" si="21"/>
        <v>#N/A</v>
      </c>
      <c r="B329" s="387"/>
      <c r="C329" s="174"/>
      <c r="D329" s="296"/>
      <c r="E329" s="271"/>
      <c r="F329" s="175"/>
      <c r="G329" s="175"/>
      <c r="H329" s="175"/>
      <c r="I329" s="175"/>
      <c r="J329" s="175"/>
      <c r="K329" s="175"/>
      <c r="L329" s="175"/>
      <c r="M329" s="177"/>
      <c r="N329" s="138">
        <f t="shared" si="22"/>
        <v>0</v>
      </c>
      <c r="O329" s="136"/>
      <c r="P329" s="137"/>
      <c r="Q329" s="137">
        <f t="shared" si="23"/>
        <v>0</v>
      </c>
      <c r="R329" s="137">
        <f t="shared" si="24"/>
        <v>0</v>
      </c>
      <c r="S329" s="134"/>
    </row>
    <row r="330" spans="1:19" ht="30" customHeight="1">
      <c r="A330" s="178" t="e">
        <f t="shared" si="21"/>
        <v>#N/A</v>
      </c>
      <c r="B330" s="387"/>
      <c r="C330" s="174"/>
      <c r="D330" s="296"/>
      <c r="E330" s="271"/>
      <c r="F330" s="175"/>
      <c r="G330" s="175"/>
      <c r="H330" s="175"/>
      <c r="I330" s="175"/>
      <c r="J330" s="175"/>
      <c r="K330" s="175"/>
      <c r="L330" s="175"/>
      <c r="M330" s="177"/>
      <c r="N330" s="138">
        <f t="shared" si="22"/>
        <v>0</v>
      </c>
      <c r="O330" s="136"/>
      <c r="P330" s="137"/>
      <c r="Q330" s="137">
        <f t="shared" si="23"/>
        <v>0</v>
      </c>
      <c r="R330" s="137">
        <f t="shared" si="24"/>
        <v>0</v>
      </c>
      <c r="S330" s="134"/>
    </row>
    <row r="331" spans="1:19" ht="30" customHeight="1">
      <c r="A331" s="178" t="e">
        <f t="shared" si="21"/>
        <v>#N/A</v>
      </c>
      <c r="B331" s="387"/>
      <c r="C331" s="174"/>
      <c r="D331" s="296"/>
      <c r="E331" s="271"/>
      <c r="F331" s="175"/>
      <c r="G331" s="175"/>
      <c r="H331" s="175"/>
      <c r="I331" s="175"/>
      <c r="J331" s="175"/>
      <c r="K331" s="175"/>
      <c r="L331" s="175"/>
      <c r="M331" s="177"/>
      <c r="N331" s="138">
        <f t="shared" si="22"/>
        <v>0</v>
      </c>
      <c r="O331" s="136"/>
      <c r="P331" s="137"/>
      <c r="Q331" s="137">
        <f t="shared" si="23"/>
        <v>0</v>
      </c>
      <c r="R331" s="137">
        <f t="shared" si="24"/>
        <v>0</v>
      </c>
      <c r="S331" s="134"/>
    </row>
    <row r="332" spans="1:19" ht="30" customHeight="1">
      <c r="A332" s="178" t="e">
        <f t="shared" si="21"/>
        <v>#N/A</v>
      </c>
      <c r="B332" s="387"/>
      <c r="C332" s="174"/>
      <c r="D332" s="296"/>
      <c r="E332" s="271"/>
      <c r="F332" s="175"/>
      <c r="G332" s="175"/>
      <c r="H332" s="175"/>
      <c r="I332" s="175"/>
      <c r="J332" s="175"/>
      <c r="K332" s="175"/>
      <c r="L332" s="175"/>
      <c r="M332" s="177"/>
      <c r="N332" s="138">
        <f t="shared" si="22"/>
        <v>0</v>
      </c>
      <c r="O332" s="136"/>
      <c r="P332" s="137"/>
      <c r="Q332" s="137">
        <f t="shared" si="23"/>
        <v>0</v>
      </c>
      <c r="R332" s="137">
        <f t="shared" si="24"/>
        <v>0</v>
      </c>
      <c r="S332" s="134"/>
    </row>
    <row r="333" spans="1:19" ht="30" customHeight="1">
      <c r="A333" s="178" t="e">
        <f t="shared" si="21"/>
        <v>#N/A</v>
      </c>
      <c r="B333" s="387"/>
      <c r="C333" s="174"/>
      <c r="D333" s="296"/>
      <c r="E333" s="271"/>
      <c r="F333" s="175"/>
      <c r="G333" s="175"/>
      <c r="H333" s="175"/>
      <c r="I333" s="175"/>
      <c r="J333" s="175"/>
      <c r="K333" s="175"/>
      <c r="L333" s="175"/>
      <c r="M333" s="177"/>
      <c r="N333" s="138">
        <f t="shared" si="22"/>
        <v>0</v>
      </c>
      <c r="O333" s="136"/>
      <c r="P333" s="137"/>
      <c r="Q333" s="137">
        <f t="shared" si="23"/>
        <v>0</v>
      </c>
      <c r="R333" s="137">
        <f t="shared" si="24"/>
        <v>0</v>
      </c>
      <c r="S333" s="134"/>
    </row>
    <row r="334" spans="1:19" ht="30" customHeight="1">
      <c r="A334" s="178" t="e">
        <f t="shared" si="21"/>
        <v>#N/A</v>
      </c>
      <c r="B334" s="387"/>
      <c r="C334" s="174"/>
      <c r="D334" s="296"/>
      <c r="E334" s="271"/>
      <c r="F334" s="175"/>
      <c r="G334" s="175"/>
      <c r="H334" s="175"/>
      <c r="I334" s="175"/>
      <c r="J334" s="175"/>
      <c r="K334" s="175"/>
      <c r="L334" s="175"/>
      <c r="M334" s="177"/>
      <c r="N334" s="138">
        <f t="shared" si="22"/>
        <v>0</v>
      </c>
      <c r="O334" s="136"/>
      <c r="P334" s="137"/>
      <c r="Q334" s="137">
        <f t="shared" si="23"/>
        <v>0</v>
      </c>
      <c r="R334" s="137">
        <f t="shared" si="24"/>
        <v>0</v>
      </c>
      <c r="S334" s="134"/>
    </row>
    <row r="335" spans="1:19" ht="30" customHeight="1">
      <c r="A335" s="178" t="e">
        <f t="shared" si="21"/>
        <v>#N/A</v>
      </c>
      <c r="B335" s="387"/>
      <c r="C335" s="174"/>
      <c r="D335" s="296"/>
      <c r="E335" s="271"/>
      <c r="F335" s="175"/>
      <c r="G335" s="175"/>
      <c r="H335" s="175"/>
      <c r="I335" s="175"/>
      <c r="J335" s="175"/>
      <c r="K335" s="175"/>
      <c r="L335" s="175"/>
      <c r="M335" s="177"/>
      <c r="N335" s="138">
        <f t="shared" si="22"/>
        <v>0</v>
      </c>
      <c r="O335" s="136"/>
      <c r="P335" s="137"/>
      <c r="Q335" s="137">
        <f t="shared" si="23"/>
        <v>0</v>
      </c>
      <c r="R335" s="137">
        <f t="shared" si="24"/>
        <v>0</v>
      </c>
      <c r="S335" s="134"/>
    </row>
    <row r="336" spans="1:19" ht="30" customHeight="1">
      <c r="A336" s="178" t="e">
        <f t="shared" si="21"/>
        <v>#N/A</v>
      </c>
      <c r="B336" s="387"/>
      <c r="C336" s="174"/>
      <c r="D336" s="296"/>
      <c r="E336" s="271"/>
      <c r="F336" s="175"/>
      <c r="G336" s="175"/>
      <c r="H336" s="175"/>
      <c r="I336" s="175"/>
      <c r="J336" s="175"/>
      <c r="K336" s="175"/>
      <c r="L336" s="175"/>
      <c r="M336" s="177"/>
      <c r="N336" s="138">
        <f t="shared" si="22"/>
        <v>0</v>
      </c>
      <c r="O336" s="136"/>
      <c r="P336" s="137"/>
      <c r="Q336" s="137">
        <f t="shared" si="23"/>
        <v>0</v>
      </c>
      <c r="R336" s="137">
        <f t="shared" si="24"/>
        <v>0</v>
      </c>
      <c r="S336" s="134"/>
    </row>
    <row r="337" spans="1:19" ht="30" customHeight="1">
      <c r="A337" s="178" t="e">
        <f t="shared" si="21"/>
        <v>#N/A</v>
      </c>
      <c r="B337" s="387"/>
      <c r="C337" s="174"/>
      <c r="D337" s="296"/>
      <c r="E337" s="271"/>
      <c r="F337" s="175"/>
      <c r="G337" s="175"/>
      <c r="H337" s="175"/>
      <c r="I337" s="175"/>
      <c r="J337" s="175"/>
      <c r="K337" s="175"/>
      <c r="L337" s="175"/>
      <c r="M337" s="177"/>
      <c r="N337" s="138">
        <f t="shared" si="22"/>
        <v>0</v>
      </c>
      <c r="O337" s="136"/>
      <c r="P337" s="137"/>
      <c r="Q337" s="137">
        <f t="shared" si="23"/>
        <v>0</v>
      </c>
      <c r="R337" s="137">
        <f t="shared" si="24"/>
        <v>0</v>
      </c>
      <c r="S337" s="134"/>
    </row>
    <row r="338" spans="1:19" ht="30" customHeight="1">
      <c r="A338" s="178" t="e">
        <f t="shared" si="21"/>
        <v>#N/A</v>
      </c>
      <c r="B338" s="387"/>
      <c r="C338" s="174"/>
      <c r="D338" s="296"/>
      <c r="E338" s="271"/>
      <c r="F338" s="175"/>
      <c r="G338" s="175"/>
      <c r="H338" s="175"/>
      <c r="I338" s="175"/>
      <c r="J338" s="175"/>
      <c r="K338" s="175"/>
      <c r="L338" s="175"/>
      <c r="M338" s="177"/>
      <c r="N338" s="138">
        <f t="shared" si="22"/>
        <v>0</v>
      </c>
      <c r="O338" s="136"/>
      <c r="P338" s="137"/>
      <c r="Q338" s="137">
        <f t="shared" si="23"/>
        <v>0</v>
      </c>
      <c r="R338" s="137">
        <f t="shared" si="24"/>
        <v>0</v>
      </c>
      <c r="S338" s="134"/>
    </row>
    <row r="339" spans="1:19" ht="30" customHeight="1">
      <c r="A339" s="178" t="e">
        <f t="shared" si="21"/>
        <v>#N/A</v>
      </c>
      <c r="B339" s="387"/>
      <c r="C339" s="174"/>
      <c r="D339" s="296"/>
      <c r="E339" s="271"/>
      <c r="F339" s="175"/>
      <c r="G339" s="175"/>
      <c r="H339" s="175"/>
      <c r="I339" s="175"/>
      <c r="J339" s="175"/>
      <c r="K339" s="175"/>
      <c r="L339" s="175"/>
      <c r="M339" s="177"/>
      <c r="N339" s="138">
        <f t="shared" si="22"/>
        <v>0</v>
      </c>
      <c r="O339" s="136"/>
      <c r="P339" s="137"/>
      <c r="Q339" s="137">
        <f t="shared" si="23"/>
        <v>0</v>
      </c>
      <c r="R339" s="137">
        <f t="shared" si="24"/>
        <v>0</v>
      </c>
      <c r="S339" s="134"/>
    </row>
    <row r="340" spans="1:19" ht="30" customHeight="1">
      <c r="A340" s="178" t="e">
        <f t="shared" si="21"/>
        <v>#N/A</v>
      </c>
      <c r="B340" s="387"/>
      <c r="C340" s="174"/>
      <c r="D340" s="296"/>
      <c r="E340" s="271"/>
      <c r="F340" s="175"/>
      <c r="G340" s="175"/>
      <c r="H340" s="175"/>
      <c r="I340" s="175"/>
      <c r="J340" s="175"/>
      <c r="K340" s="175"/>
      <c r="L340" s="175"/>
      <c r="M340" s="177"/>
      <c r="N340" s="138">
        <f t="shared" si="22"/>
        <v>0</v>
      </c>
      <c r="O340" s="136"/>
      <c r="P340" s="137"/>
      <c r="Q340" s="137">
        <f t="shared" si="23"/>
        <v>0</v>
      </c>
      <c r="R340" s="137">
        <f t="shared" si="24"/>
        <v>0</v>
      </c>
      <c r="S340" s="134"/>
    </row>
    <row r="341" spans="1:19" ht="30" customHeight="1">
      <c r="A341" s="178" t="e">
        <f t="shared" si="21"/>
        <v>#N/A</v>
      </c>
      <c r="B341" s="387"/>
      <c r="C341" s="174"/>
      <c r="D341" s="296"/>
      <c r="E341" s="271"/>
      <c r="F341" s="175"/>
      <c r="G341" s="175"/>
      <c r="H341" s="175"/>
      <c r="I341" s="175"/>
      <c r="J341" s="175"/>
      <c r="K341" s="175"/>
      <c r="L341" s="175"/>
      <c r="M341" s="177"/>
      <c r="N341" s="138">
        <f t="shared" si="22"/>
        <v>0</v>
      </c>
      <c r="O341" s="136"/>
      <c r="P341" s="137"/>
      <c r="Q341" s="137">
        <f t="shared" si="23"/>
        <v>0</v>
      </c>
      <c r="R341" s="137">
        <f t="shared" si="24"/>
        <v>0</v>
      </c>
      <c r="S341" s="134"/>
    </row>
    <row r="342" spans="1:19" ht="30" customHeight="1">
      <c r="A342" s="178" t="e">
        <f t="shared" si="21"/>
        <v>#N/A</v>
      </c>
      <c r="B342" s="387"/>
      <c r="C342" s="174"/>
      <c r="D342" s="296"/>
      <c r="E342" s="271"/>
      <c r="F342" s="175"/>
      <c r="G342" s="175"/>
      <c r="H342" s="175"/>
      <c r="I342" s="175"/>
      <c r="J342" s="175"/>
      <c r="K342" s="175"/>
      <c r="L342" s="175"/>
      <c r="M342" s="177"/>
      <c r="N342" s="138">
        <f t="shared" si="22"/>
        <v>0</v>
      </c>
      <c r="O342" s="136"/>
      <c r="P342" s="137"/>
      <c r="Q342" s="137">
        <f t="shared" si="23"/>
        <v>0</v>
      </c>
      <c r="R342" s="137">
        <f t="shared" si="24"/>
        <v>0</v>
      </c>
      <c r="S342" s="134"/>
    </row>
    <row r="343" spans="1:19" ht="30" customHeight="1">
      <c r="A343" s="178" t="e">
        <f t="shared" si="21"/>
        <v>#N/A</v>
      </c>
      <c r="B343" s="387"/>
      <c r="C343" s="174"/>
      <c r="D343" s="296"/>
      <c r="E343" s="271"/>
      <c r="F343" s="175"/>
      <c r="G343" s="175"/>
      <c r="H343" s="175"/>
      <c r="I343" s="175"/>
      <c r="J343" s="175"/>
      <c r="K343" s="175"/>
      <c r="L343" s="175"/>
      <c r="M343" s="177"/>
      <c r="N343" s="138">
        <f t="shared" si="22"/>
        <v>0</v>
      </c>
      <c r="O343" s="136"/>
      <c r="P343" s="137"/>
      <c r="Q343" s="137">
        <f t="shared" si="23"/>
        <v>0</v>
      </c>
      <c r="R343" s="137">
        <f t="shared" si="24"/>
        <v>0</v>
      </c>
      <c r="S343" s="134"/>
    </row>
    <row r="344" spans="1:19" ht="30" customHeight="1">
      <c r="A344" s="178" t="e">
        <f t="shared" si="21"/>
        <v>#N/A</v>
      </c>
      <c r="B344" s="387"/>
      <c r="C344" s="174"/>
      <c r="D344" s="296"/>
      <c r="E344" s="271"/>
      <c r="F344" s="175"/>
      <c r="G344" s="175"/>
      <c r="H344" s="175"/>
      <c r="I344" s="175"/>
      <c r="J344" s="175"/>
      <c r="K344" s="175"/>
      <c r="L344" s="175"/>
      <c r="M344" s="177"/>
      <c r="N344" s="138">
        <f t="shared" si="22"/>
        <v>0</v>
      </c>
      <c r="O344" s="136"/>
      <c r="P344" s="137"/>
      <c r="Q344" s="137">
        <f t="shared" si="23"/>
        <v>0</v>
      </c>
      <c r="R344" s="137">
        <f t="shared" si="24"/>
        <v>0</v>
      </c>
      <c r="S344" s="134"/>
    </row>
    <row r="345" spans="1:19" ht="30" customHeight="1">
      <c r="A345" s="178" t="e">
        <f t="shared" si="21"/>
        <v>#N/A</v>
      </c>
      <c r="B345" s="387"/>
      <c r="C345" s="174"/>
      <c r="D345" s="296"/>
      <c r="E345" s="271"/>
      <c r="F345" s="175"/>
      <c r="G345" s="175"/>
      <c r="H345" s="175"/>
      <c r="I345" s="175"/>
      <c r="J345" s="175"/>
      <c r="K345" s="175"/>
      <c r="L345" s="175"/>
      <c r="M345" s="177"/>
      <c r="N345" s="138">
        <f t="shared" si="22"/>
        <v>0</v>
      </c>
      <c r="O345" s="136"/>
      <c r="P345" s="137"/>
      <c r="Q345" s="137">
        <f t="shared" si="23"/>
        <v>0</v>
      </c>
      <c r="R345" s="137">
        <f t="shared" si="24"/>
        <v>0</v>
      </c>
      <c r="S345" s="134"/>
    </row>
    <row r="346" spans="1:19" ht="30" customHeight="1">
      <c r="A346" s="178" t="e">
        <f t="shared" si="21"/>
        <v>#N/A</v>
      </c>
      <c r="B346" s="387"/>
      <c r="C346" s="174"/>
      <c r="D346" s="296"/>
      <c r="E346" s="271"/>
      <c r="F346" s="175"/>
      <c r="G346" s="175"/>
      <c r="H346" s="175"/>
      <c r="I346" s="175"/>
      <c r="J346" s="175"/>
      <c r="K346" s="175"/>
      <c r="L346" s="175"/>
      <c r="M346" s="177"/>
      <c r="N346" s="138">
        <f t="shared" si="22"/>
        <v>0</v>
      </c>
      <c r="O346" s="136"/>
      <c r="P346" s="137"/>
      <c r="Q346" s="137">
        <f t="shared" si="23"/>
        <v>0</v>
      </c>
      <c r="R346" s="137">
        <f t="shared" si="24"/>
        <v>0</v>
      </c>
      <c r="S346" s="134"/>
    </row>
    <row r="347" spans="1:19" ht="30" customHeight="1">
      <c r="A347" s="178" t="e">
        <f t="shared" si="21"/>
        <v>#N/A</v>
      </c>
      <c r="B347" s="387"/>
      <c r="C347" s="174"/>
      <c r="D347" s="296"/>
      <c r="E347" s="271"/>
      <c r="F347" s="175"/>
      <c r="G347" s="175"/>
      <c r="H347" s="175"/>
      <c r="I347" s="175"/>
      <c r="J347" s="175"/>
      <c r="K347" s="175"/>
      <c r="L347" s="175"/>
      <c r="M347" s="177"/>
      <c r="N347" s="138">
        <f t="shared" si="22"/>
        <v>0</v>
      </c>
      <c r="O347" s="136"/>
      <c r="P347" s="137"/>
      <c r="Q347" s="137">
        <f t="shared" si="23"/>
        <v>0</v>
      </c>
      <c r="R347" s="137">
        <f t="shared" si="24"/>
        <v>0</v>
      </c>
      <c r="S347" s="134"/>
    </row>
    <row r="348" spans="1:19" ht="30" customHeight="1">
      <c r="A348" s="178" t="e">
        <f t="shared" si="21"/>
        <v>#N/A</v>
      </c>
      <c r="B348" s="387"/>
      <c r="C348" s="174"/>
      <c r="D348" s="296"/>
      <c r="E348" s="271"/>
      <c r="F348" s="175"/>
      <c r="G348" s="175"/>
      <c r="H348" s="175"/>
      <c r="I348" s="175"/>
      <c r="J348" s="175"/>
      <c r="K348" s="175"/>
      <c r="L348" s="175"/>
      <c r="M348" s="177"/>
      <c r="N348" s="138">
        <f t="shared" si="22"/>
        <v>0</v>
      </c>
      <c r="O348" s="136"/>
      <c r="P348" s="137"/>
      <c r="Q348" s="137">
        <f t="shared" si="23"/>
        <v>0</v>
      </c>
      <c r="R348" s="137">
        <f t="shared" si="24"/>
        <v>0</v>
      </c>
      <c r="S348" s="134"/>
    </row>
    <row r="349" spans="1:19" ht="30" customHeight="1">
      <c r="A349" s="178" t="e">
        <f t="shared" si="21"/>
        <v>#N/A</v>
      </c>
      <c r="B349" s="387"/>
      <c r="C349" s="174"/>
      <c r="D349" s="296"/>
      <c r="E349" s="271"/>
      <c r="F349" s="175"/>
      <c r="G349" s="175"/>
      <c r="H349" s="175"/>
      <c r="I349" s="175"/>
      <c r="J349" s="175"/>
      <c r="K349" s="175"/>
      <c r="L349" s="175"/>
      <c r="M349" s="177"/>
      <c r="N349" s="138">
        <f t="shared" si="22"/>
        <v>0</v>
      </c>
      <c r="O349" s="136"/>
      <c r="P349" s="137"/>
      <c r="Q349" s="137">
        <f t="shared" si="23"/>
        <v>0</v>
      </c>
      <c r="R349" s="137">
        <f t="shared" si="24"/>
        <v>0</v>
      </c>
      <c r="S349" s="134"/>
    </row>
    <row r="350" spans="1:19" ht="30" customHeight="1">
      <c r="A350" s="178" t="e">
        <f t="shared" si="21"/>
        <v>#N/A</v>
      </c>
      <c r="B350" s="387"/>
      <c r="C350" s="174"/>
      <c r="D350" s="296"/>
      <c r="E350" s="271"/>
      <c r="F350" s="175"/>
      <c r="G350" s="175"/>
      <c r="H350" s="175"/>
      <c r="I350" s="175"/>
      <c r="J350" s="175"/>
      <c r="K350" s="175"/>
      <c r="L350" s="175"/>
      <c r="M350" s="177"/>
      <c r="N350" s="138">
        <f t="shared" si="22"/>
        <v>0</v>
      </c>
      <c r="O350" s="136"/>
      <c r="P350" s="137"/>
      <c r="Q350" s="137">
        <f t="shared" si="23"/>
        <v>0</v>
      </c>
      <c r="R350" s="137">
        <f t="shared" si="24"/>
        <v>0</v>
      </c>
      <c r="S350" s="134"/>
    </row>
    <row r="351" spans="1:19" ht="30" customHeight="1">
      <c r="A351" s="178" t="e">
        <f t="shared" si="21"/>
        <v>#N/A</v>
      </c>
      <c r="B351" s="387"/>
      <c r="C351" s="174"/>
      <c r="D351" s="296"/>
      <c r="E351" s="271"/>
      <c r="F351" s="175"/>
      <c r="G351" s="175"/>
      <c r="H351" s="175"/>
      <c r="I351" s="175"/>
      <c r="J351" s="175"/>
      <c r="K351" s="175"/>
      <c r="L351" s="175"/>
      <c r="M351" s="177"/>
      <c r="N351" s="138">
        <f t="shared" si="22"/>
        <v>0</v>
      </c>
      <c r="O351" s="136"/>
      <c r="P351" s="137"/>
      <c r="Q351" s="137">
        <f t="shared" si="23"/>
        <v>0</v>
      </c>
      <c r="R351" s="137">
        <f t="shared" si="24"/>
        <v>0</v>
      </c>
      <c r="S351" s="134"/>
    </row>
    <row r="352" spans="1:19" ht="30" customHeight="1">
      <c r="A352" s="178" t="e">
        <f t="shared" si="21"/>
        <v>#N/A</v>
      </c>
      <c r="B352" s="387"/>
      <c r="C352" s="174"/>
      <c r="D352" s="296"/>
      <c r="E352" s="271"/>
      <c r="F352" s="175"/>
      <c r="G352" s="175"/>
      <c r="H352" s="175"/>
      <c r="I352" s="175"/>
      <c r="J352" s="175"/>
      <c r="K352" s="175"/>
      <c r="L352" s="175"/>
      <c r="M352" s="177"/>
      <c r="N352" s="138">
        <f t="shared" si="22"/>
        <v>0</v>
      </c>
      <c r="O352" s="136"/>
      <c r="P352" s="137"/>
      <c r="Q352" s="137">
        <f t="shared" si="23"/>
        <v>0</v>
      </c>
      <c r="R352" s="137">
        <f t="shared" si="24"/>
        <v>0</v>
      </c>
      <c r="S352" s="134"/>
    </row>
    <row r="353" spans="1:19" ht="30" customHeight="1">
      <c r="A353" s="178" t="e">
        <f t="shared" si="21"/>
        <v>#N/A</v>
      </c>
      <c r="B353" s="387"/>
      <c r="C353" s="174"/>
      <c r="D353" s="296"/>
      <c r="E353" s="271"/>
      <c r="F353" s="175"/>
      <c r="G353" s="175"/>
      <c r="H353" s="175"/>
      <c r="I353" s="175"/>
      <c r="J353" s="175"/>
      <c r="K353" s="175"/>
      <c r="L353" s="175"/>
      <c r="M353" s="177"/>
      <c r="N353" s="138">
        <f t="shared" si="22"/>
        <v>0</v>
      </c>
      <c r="O353" s="136"/>
      <c r="P353" s="137"/>
      <c r="Q353" s="137">
        <f t="shared" si="23"/>
        <v>0</v>
      </c>
      <c r="R353" s="137">
        <f t="shared" si="24"/>
        <v>0</v>
      </c>
      <c r="S353" s="134"/>
    </row>
    <row r="354" spans="1:19" ht="30" customHeight="1">
      <c r="A354" s="178" t="e">
        <f t="shared" si="21"/>
        <v>#N/A</v>
      </c>
      <c r="B354" s="387"/>
      <c r="C354" s="174"/>
      <c r="D354" s="296"/>
      <c r="E354" s="271"/>
      <c r="F354" s="175"/>
      <c r="G354" s="175"/>
      <c r="H354" s="175"/>
      <c r="I354" s="175"/>
      <c r="J354" s="175"/>
      <c r="K354" s="175"/>
      <c r="L354" s="175"/>
      <c r="M354" s="177"/>
      <c r="N354" s="138">
        <f t="shared" si="22"/>
        <v>0</v>
      </c>
      <c r="O354" s="136"/>
      <c r="P354" s="137"/>
      <c r="Q354" s="137">
        <f t="shared" si="23"/>
        <v>0</v>
      </c>
      <c r="R354" s="137">
        <f t="shared" si="24"/>
        <v>0</v>
      </c>
      <c r="S354" s="134"/>
    </row>
    <row r="355" spans="1:19" ht="30" customHeight="1">
      <c r="A355" s="178" t="e">
        <f t="shared" si="21"/>
        <v>#N/A</v>
      </c>
      <c r="B355" s="387"/>
      <c r="C355" s="174"/>
      <c r="D355" s="296"/>
      <c r="E355" s="271"/>
      <c r="F355" s="175"/>
      <c r="G355" s="175"/>
      <c r="H355" s="175"/>
      <c r="I355" s="175"/>
      <c r="J355" s="175"/>
      <c r="K355" s="175"/>
      <c r="L355" s="175"/>
      <c r="M355" s="177"/>
      <c r="N355" s="138">
        <f t="shared" si="22"/>
        <v>0</v>
      </c>
      <c r="O355" s="136"/>
      <c r="P355" s="137"/>
      <c r="Q355" s="137">
        <f t="shared" si="23"/>
        <v>0</v>
      </c>
      <c r="R355" s="137">
        <f t="shared" si="24"/>
        <v>0</v>
      </c>
      <c r="S355" s="134"/>
    </row>
    <row r="356" spans="1:19" ht="30" customHeight="1">
      <c r="A356" s="178" t="e">
        <f t="shared" si="21"/>
        <v>#N/A</v>
      </c>
      <c r="B356" s="387"/>
      <c r="C356" s="174"/>
      <c r="D356" s="296"/>
      <c r="E356" s="271"/>
      <c r="F356" s="175"/>
      <c r="G356" s="175"/>
      <c r="H356" s="175"/>
      <c r="I356" s="175"/>
      <c r="J356" s="175"/>
      <c r="K356" s="175"/>
      <c r="L356" s="175"/>
      <c r="M356" s="177"/>
      <c r="N356" s="138">
        <f t="shared" si="22"/>
        <v>0</v>
      </c>
      <c r="O356" s="136"/>
      <c r="P356" s="137"/>
      <c r="Q356" s="137">
        <f t="shared" si="23"/>
        <v>0</v>
      </c>
      <c r="R356" s="137">
        <f t="shared" si="24"/>
        <v>0</v>
      </c>
      <c r="S356" s="134"/>
    </row>
    <row r="357" spans="1:19" ht="30" customHeight="1">
      <c r="A357" s="178" t="e">
        <f t="shared" si="21"/>
        <v>#N/A</v>
      </c>
      <c r="B357" s="387"/>
      <c r="C357" s="174"/>
      <c r="D357" s="296"/>
      <c r="E357" s="271"/>
      <c r="F357" s="175"/>
      <c r="G357" s="175"/>
      <c r="H357" s="175"/>
      <c r="I357" s="175"/>
      <c r="J357" s="175"/>
      <c r="K357" s="175"/>
      <c r="L357" s="175"/>
      <c r="M357" s="177"/>
      <c r="N357" s="138">
        <f t="shared" si="22"/>
        <v>0</v>
      </c>
      <c r="O357" s="136"/>
      <c r="P357" s="137"/>
      <c r="Q357" s="137">
        <f t="shared" si="23"/>
        <v>0</v>
      </c>
      <c r="R357" s="137">
        <f t="shared" si="24"/>
        <v>0</v>
      </c>
      <c r="S357" s="134"/>
    </row>
    <row r="358" spans="1:19" ht="30" customHeight="1">
      <c r="A358" s="178" t="e">
        <f t="shared" si="21"/>
        <v>#N/A</v>
      </c>
      <c r="B358" s="387"/>
      <c r="C358" s="174"/>
      <c r="D358" s="296"/>
      <c r="E358" s="271"/>
      <c r="F358" s="175"/>
      <c r="G358" s="175"/>
      <c r="H358" s="175"/>
      <c r="I358" s="175"/>
      <c r="J358" s="175"/>
      <c r="K358" s="175"/>
      <c r="L358" s="175"/>
      <c r="M358" s="177"/>
      <c r="N358" s="138">
        <f t="shared" si="22"/>
        <v>0</v>
      </c>
      <c r="O358" s="136"/>
      <c r="P358" s="137"/>
      <c r="Q358" s="137">
        <f t="shared" si="23"/>
        <v>0</v>
      </c>
      <c r="R358" s="137">
        <f t="shared" si="24"/>
        <v>0</v>
      </c>
      <c r="S358" s="134"/>
    </row>
    <row r="359" spans="1:19" ht="30" customHeight="1">
      <c r="A359" s="178" t="e">
        <f t="shared" si="21"/>
        <v>#N/A</v>
      </c>
      <c r="B359" s="387"/>
      <c r="C359" s="174"/>
      <c r="D359" s="296"/>
      <c r="E359" s="271"/>
      <c r="F359" s="175"/>
      <c r="G359" s="175"/>
      <c r="H359" s="175"/>
      <c r="I359" s="175"/>
      <c r="J359" s="175"/>
      <c r="K359" s="175"/>
      <c r="L359" s="175"/>
      <c r="M359" s="177"/>
      <c r="N359" s="138">
        <f t="shared" si="22"/>
        <v>0</v>
      </c>
      <c r="O359" s="136"/>
      <c r="P359" s="137"/>
      <c r="Q359" s="137">
        <f t="shared" si="23"/>
        <v>0</v>
      </c>
      <c r="R359" s="137">
        <f t="shared" si="24"/>
        <v>0</v>
      </c>
      <c r="S359" s="134"/>
    </row>
    <row r="360" spans="1:19" ht="30" customHeight="1">
      <c r="A360" s="178" t="e">
        <f t="shared" si="21"/>
        <v>#N/A</v>
      </c>
      <c r="B360" s="387"/>
      <c r="C360" s="174"/>
      <c r="D360" s="296"/>
      <c r="E360" s="271"/>
      <c r="F360" s="175"/>
      <c r="G360" s="175"/>
      <c r="H360" s="175"/>
      <c r="I360" s="175"/>
      <c r="J360" s="175"/>
      <c r="K360" s="175"/>
      <c r="L360" s="175"/>
      <c r="M360" s="177"/>
      <c r="N360" s="138">
        <f t="shared" si="22"/>
        <v>0</v>
      </c>
      <c r="O360" s="136"/>
      <c r="P360" s="137"/>
      <c r="Q360" s="137">
        <f t="shared" si="23"/>
        <v>0</v>
      </c>
      <c r="R360" s="137">
        <f t="shared" si="24"/>
        <v>0</v>
      </c>
      <c r="S360" s="134"/>
    </row>
    <row r="361" spans="1:19" ht="30" customHeight="1">
      <c r="A361" s="178" t="e">
        <f t="shared" si="21"/>
        <v>#N/A</v>
      </c>
      <c r="B361" s="387"/>
      <c r="C361" s="174"/>
      <c r="D361" s="296"/>
      <c r="E361" s="271"/>
      <c r="F361" s="175"/>
      <c r="G361" s="175"/>
      <c r="H361" s="175"/>
      <c r="I361" s="175"/>
      <c r="J361" s="175"/>
      <c r="K361" s="175"/>
      <c r="L361" s="175"/>
      <c r="M361" s="177"/>
      <c r="N361" s="138">
        <f t="shared" si="22"/>
        <v>0</v>
      </c>
      <c r="O361" s="136"/>
      <c r="P361" s="137"/>
      <c r="Q361" s="137">
        <f t="shared" si="23"/>
        <v>0</v>
      </c>
      <c r="R361" s="137">
        <f t="shared" si="24"/>
        <v>0</v>
      </c>
      <c r="S361" s="134"/>
    </row>
    <row r="362" spans="1:19" ht="30" customHeight="1">
      <c r="A362" s="178" t="e">
        <f t="shared" si="21"/>
        <v>#N/A</v>
      </c>
      <c r="B362" s="387"/>
      <c r="C362" s="174"/>
      <c r="D362" s="296"/>
      <c r="E362" s="271"/>
      <c r="F362" s="175"/>
      <c r="G362" s="175"/>
      <c r="H362" s="175"/>
      <c r="I362" s="175"/>
      <c r="J362" s="175"/>
      <c r="K362" s="175"/>
      <c r="L362" s="175"/>
      <c r="M362" s="177"/>
      <c r="N362" s="138">
        <f t="shared" si="22"/>
        <v>0</v>
      </c>
      <c r="O362" s="136"/>
      <c r="P362" s="137"/>
      <c r="Q362" s="137">
        <f t="shared" si="23"/>
        <v>0</v>
      </c>
      <c r="R362" s="137">
        <f t="shared" si="24"/>
        <v>0</v>
      </c>
      <c r="S362" s="134"/>
    </row>
    <row r="363" spans="1:19" ht="30" customHeight="1">
      <c r="A363" s="178" t="e">
        <f t="shared" si="21"/>
        <v>#N/A</v>
      </c>
      <c r="B363" s="387"/>
      <c r="C363" s="174"/>
      <c r="D363" s="296"/>
      <c r="E363" s="271"/>
      <c r="F363" s="175"/>
      <c r="G363" s="175"/>
      <c r="H363" s="175"/>
      <c r="I363" s="175"/>
      <c r="J363" s="175"/>
      <c r="K363" s="175"/>
      <c r="L363" s="175"/>
      <c r="M363" s="177"/>
      <c r="N363" s="138">
        <f t="shared" si="22"/>
        <v>0</v>
      </c>
      <c r="O363" s="136"/>
      <c r="P363" s="137"/>
      <c r="Q363" s="137">
        <f t="shared" si="23"/>
        <v>0</v>
      </c>
      <c r="R363" s="137">
        <f t="shared" si="24"/>
        <v>0</v>
      </c>
      <c r="S363" s="134"/>
    </row>
    <row r="364" spans="1:19" ht="30" customHeight="1">
      <c r="A364" s="178" t="e">
        <f t="shared" si="21"/>
        <v>#N/A</v>
      </c>
      <c r="B364" s="387"/>
      <c r="C364" s="174"/>
      <c r="D364" s="296"/>
      <c r="E364" s="271"/>
      <c r="F364" s="175"/>
      <c r="G364" s="175"/>
      <c r="H364" s="175"/>
      <c r="I364" s="175"/>
      <c r="J364" s="175"/>
      <c r="K364" s="175"/>
      <c r="L364" s="175"/>
      <c r="M364" s="177"/>
      <c r="N364" s="138">
        <f t="shared" si="22"/>
        <v>0</v>
      </c>
      <c r="O364" s="136"/>
      <c r="P364" s="137"/>
      <c r="Q364" s="137">
        <f t="shared" si="23"/>
        <v>0</v>
      </c>
      <c r="R364" s="137">
        <f t="shared" si="24"/>
        <v>0</v>
      </c>
      <c r="S364" s="134"/>
    </row>
    <row r="365" spans="1:19" ht="30" customHeight="1">
      <c r="A365" s="178" t="e">
        <f t="shared" si="21"/>
        <v>#N/A</v>
      </c>
      <c r="B365" s="387"/>
      <c r="C365" s="174"/>
      <c r="D365" s="296"/>
      <c r="E365" s="271"/>
      <c r="F365" s="175"/>
      <c r="G365" s="175"/>
      <c r="H365" s="175"/>
      <c r="I365" s="175"/>
      <c r="J365" s="175"/>
      <c r="K365" s="175"/>
      <c r="L365" s="175"/>
      <c r="M365" s="177"/>
      <c r="N365" s="138">
        <f t="shared" si="22"/>
        <v>0</v>
      </c>
      <c r="O365" s="136"/>
      <c r="P365" s="137"/>
      <c r="Q365" s="137">
        <f t="shared" si="23"/>
        <v>0</v>
      </c>
      <c r="R365" s="137">
        <f t="shared" si="24"/>
        <v>0</v>
      </c>
      <c r="S365" s="134"/>
    </row>
    <row r="366" spans="1:19" ht="30" customHeight="1">
      <c r="A366" s="178" t="e">
        <f t="shared" si="21"/>
        <v>#N/A</v>
      </c>
      <c r="B366" s="387"/>
      <c r="C366" s="174"/>
      <c r="D366" s="296"/>
      <c r="E366" s="271"/>
      <c r="F366" s="175"/>
      <c r="G366" s="175"/>
      <c r="H366" s="175"/>
      <c r="I366" s="175"/>
      <c r="J366" s="175"/>
      <c r="K366" s="175"/>
      <c r="L366" s="175"/>
      <c r="M366" s="177"/>
      <c r="N366" s="138">
        <f t="shared" si="22"/>
        <v>0</v>
      </c>
      <c r="O366" s="136"/>
      <c r="P366" s="137"/>
      <c r="Q366" s="137">
        <f t="shared" si="23"/>
        <v>0</v>
      </c>
      <c r="R366" s="137">
        <f t="shared" si="24"/>
        <v>0</v>
      </c>
      <c r="S366" s="134"/>
    </row>
    <row r="367" spans="1:19" ht="30" customHeight="1">
      <c r="A367" s="178" t="e">
        <f t="shared" si="21"/>
        <v>#N/A</v>
      </c>
      <c r="B367" s="387"/>
      <c r="C367" s="174"/>
      <c r="D367" s="296"/>
      <c r="E367" s="271"/>
      <c r="F367" s="175"/>
      <c r="G367" s="175"/>
      <c r="H367" s="175"/>
      <c r="I367" s="175"/>
      <c r="J367" s="175"/>
      <c r="K367" s="175"/>
      <c r="L367" s="175"/>
      <c r="M367" s="177"/>
      <c r="N367" s="138">
        <f t="shared" si="22"/>
        <v>0</v>
      </c>
      <c r="O367" s="136"/>
      <c r="P367" s="137"/>
      <c r="Q367" s="137">
        <f t="shared" si="23"/>
        <v>0</v>
      </c>
      <c r="R367" s="137">
        <f t="shared" si="24"/>
        <v>0</v>
      </c>
      <c r="S367" s="134"/>
    </row>
    <row r="368" spans="1:19" ht="30" customHeight="1">
      <c r="A368" s="178" t="e">
        <f aca="true" t="shared" si="25" ref="A368:A431">VLOOKUP($D368,$AH:$AK,4,0)</f>
        <v>#N/A</v>
      </c>
      <c r="B368" s="387"/>
      <c r="C368" s="174"/>
      <c r="D368" s="296"/>
      <c r="E368" s="271"/>
      <c r="F368" s="175"/>
      <c r="G368" s="175"/>
      <c r="H368" s="175"/>
      <c r="I368" s="175"/>
      <c r="J368" s="175"/>
      <c r="K368" s="175"/>
      <c r="L368" s="175"/>
      <c r="M368" s="177"/>
      <c r="N368" s="138">
        <f t="shared" si="22"/>
        <v>0</v>
      </c>
      <c r="O368" s="136"/>
      <c r="P368" s="137"/>
      <c r="Q368" s="137">
        <f t="shared" si="23"/>
        <v>0</v>
      </c>
      <c r="R368" s="137">
        <f t="shared" si="24"/>
        <v>0</v>
      </c>
      <c r="S368" s="134"/>
    </row>
    <row r="369" spans="1:19" ht="30" customHeight="1">
      <c r="A369" s="178" t="e">
        <f t="shared" si="25"/>
        <v>#N/A</v>
      </c>
      <c r="B369" s="387"/>
      <c r="C369" s="174"/>
      <c r="D369" s="296"/>
      <c r="E369" s="271"/>
      <c r="F369" s="175"/>
      <c r="G369" s="175"/>
      <c r="H369" s="175"/>
      <c r="I369" s="175"/>
      <c r="J369" s="175"/>
      <c r="K369" s="175"/>
      <c r="L369" s="175"/>
      <c r="M369" s="177"/>
      <c r="N369" s="138">
        <f aca="true" t="shared" si="26" ref="N369:N432">IF(SUM(F369:L369)&lt;0,SUM(F369:L369)*M369,IF(SUM(F369:L369)*M369&gt;SUM(F369:L369)*100%,SUM(F369:L369)*100%,SUM(F369:L369)*M369))</f>
        <v>0</v>
      </c>
      <c r="O369" s="136"/>
      <c r="P369" s="137"/>
      <c r="Q369" s="137">
        <f aca="true" t="shared" si="27" ref="Q369:Q432">O369-P369</f>
        <v>0</v>
      </c>
      <c r="R369" s="137">
        <f aca="true" t="shared" si="28" ref="R369:R432">O369-Q369</f>
        <v>0</v>
      </c>
      <c r="S369" s="134"/>
    </row>
    <row r="370" spans="1:19" ht="30" customHeight="1">
      <c r="A370" s="178" t="e">
        <f t="shared" si="25"/>
        <v>#N/A</v>
      </c>
      <c r="B370" s="387"/>
      <c r="C370" s="174"/>
      <c r="D370" s="296"/>
      <c r="E370" s="271"/>
      <c r="F370" s="175"/>
      <c r="G370" s="175"/>
      <c r="H370" s="175"/>
      <c r="I370" s="175"/>
      <c r="J370" s="175"/>
      <c r="K370" s="175"/>
      <c r="L370" s="175"/>
      <c r="M370" s="177"/>
      <c r="N370" s="138">
        <f t="shared" si="26"/>
        <v>0</v>
      </c>
      <c r="O370" s="136"/>
      <c r="P370" s="137"/>
      <c r="Q370" s="137">
        <f t="shared" si="27"/>
        <v>0</v>
      </c>
      <c r="R370" s="137">
        <f t="shared" si="28"/>
        <v>0</v>
      </c>
      <c r="S370" s="134"/>
    </row>
    <row r="371" spans="1:19" ht="30" customHeight="1">
      <c r="A371" s="178" t="e">
        <f t="shared" si="25"/>
        <v>#N/A</v>
      </c>
      <c r="B371" s="387"/>
      <c r="C371" s="174"/>
      <c r="D371" s="296"/>
      <c r="E371" s="271"/>
      <c r="F371" s="175"/>
      <c r="G371" s="175"/>
      <c r="H371" s="175"/>
      <c r="I371" s="175"/>
      <c r="J371" s="175"/>
      <c r="K371" s="175"/>
      <c r="L371" s="175"/>
      <c r="M371" s="177"/>
      <c r="N371" s="138">
        <f t="shared" si="26"/>
        <v>0</v>
      </c>
      <c r="O371" s="136"/>
      <c r="P371" s="137"/>
      <c r="Q371" s="137">
        <f t="shared" si="27"/>
        <v>0</v>
      </c>
      <c r="R371" s="137">
        <f t="shared" si="28"/>
        <v>0</v>
      </c>
      <c r="S371" s="134"/>
    </row>
    <row r="372" spans="1:19" ht="30" customHeight="1">
      <c r="A372" s="178" t="e">
        <f t="shared" si="25"/>
        <v>#N/A</v>
      </c>
      <c r="B372" s="387"/>
      <c r="C372" s="174"/>
      <c r="D372" s="296"/>
      <c r="E372" s="271"/>
      <c r="F372" s="175"/>
      <c r="G372" s="175"/>
      <c r="H372" s="175"/>
      <c r="I372" s="175"/>
      <c r="J372" s="175"/>
      <c r="K372" s="175"/>
      <c r="L372" s="175"/>
      <c r="M372" s="177"/>
      <c r="N372" s="138">
        <f t="shared" si="26"/>
        <v>0</v>
      </c>
      <c r="O372" s="136"/>
      <c r="P372" s="137"/>
      <c r="Q372" s="137">
        <f t="shared" si="27"/>
        <v>0</v>
      </c>
      <c r="R372" s="137">
        <f t="shared" si="28"/>
        <v>0</v>
      </c>
      <c r="S372" s="134"/>
    </row>
    <row r="373" spans="1:19" ht="30" customHeight="1">
      <c r="A373" s="178" t="e">
        <f t="shared" si="25"/>
        <v>#N/A</v>
      </c>
      <c r="B373" s="387"/>
      <c r="C373" s="174"/>
      <c r="D373" s="296"/>
      <c r="E373" s="271"/>
      <c r="F373" s="175"/>
      <c r="G373" s="175"/>
      <c r="H373" s="175"/>
      <c r="I373" s="175"/>
      <c r="J373" s="175"/>
      <c r="K373" s="175"/>
      <c r="L373" s="175"/>
      <c r="M373" s="177"/>
      <c r="N373" s="138">
        <f t="shared" si="26"/>
        <v>0</v>
      </c>
      <c r="O373" s="136"/>
      <c r="P373" s="137"/>
      <c r="Q373" s="137">
        <f t="shared" si="27"/>
        <v>0</v>
      </c>
      <c r="R373" s="137">
        <f t="shared" si="28"/>
        <v>0</v>
      </c>
      <c r="S373" s="134"/>
    </row>
    <row r="374" spans="1:19" ht="30" customHeight="1">
      <c r="A374" s="178" t="e">
        <f t="shared" si="25"/>
        <v>#N/A</v>
      </c>
      <c r="B374" s="387"/>
      <c r="C374" s="174"/>
      <c r="D374" s="296"/>
      <c r="E374" s="271"/>
      <c r="F374" s="175"/>
      <c r="G374" s="175"/>
      <c r="H374" s="175"/>
      <c r="I374" s="175"/>
      <c r="J374" s="175"/>
      <c r="K374" s="175"/>
      <c r="L374" s="175"/>
      <c r="M374" s="177"/>
      <c r="N374" s="138">
        <f t="shared" si="26"/>
        <v>0</v>
      </c>
      <c r="O374" s="136"/>
      <c r="P374" s="137"/>
      <c r="Q374" s="137">
        <f t="shared" si="27"/>
        <v>0</v>
      </c>
      <c r="R374" s="137">
        <f t="shared" si="28"/>
        <v>0</v>
      </c>
      <c r="S374" s="134"/>
    </row>
    <row r="375" spans="1:19" ht="30" customHeight="1">
      <c r="A375" s="178" t="e">
        <f t="shared" si="25"/>
        <v>#N/A</v>
      </c>
      <c r="B375" s="387"/>
      <c r="C375" s="174"/>
      <c r="D375" s="296"/>
      <c r="E375" s="271"/>
      <c r="F375" s="175"/>
      <c r="G375" s="175"/>
      <c r="H375" s="175"/>
      <c r="I375" s="175"/>
      <c r="J375" s="175"/>
      <c r="K375" s="175"/>
      <c r="L375" s="175"/>
      <c r="M375" s="177"/>
      <c r="N375" s="138">
        <f t="shared" si="26"/>
        <v>0</v>
      </c>
      <c r="O375" s="136"/>
      <c r="P375" s="137"/>
      <c r="Q375" s="137">
        <f t="shared" si="27"/>
        <v>0</v>
      </c>
      <c r="R375" s="137">
        <f t="shared" si="28"/>
        <v>0</v>
      </c>
      <c r="S375" s="134"/>
    </row>
    <row r="376" spans="1:19" ht="30" customHeight="1">
      <c r="A376" s="178" t="e">
        <f t="shared" si="25"/>
        <v>#N/A</v>
      </c>
      <c r="B376" s="387"/>
      <c r="C376" s="174"/>
      <c r="D376" s="296"/>
      <c r="E376" s="271"/>
      <c r="F376" s="175"/>
      <c r="G376" s="175"/>
      <c r="H376" s="175"/>
      <c r="I376" s="175"/>
      <c r="J376" s="175"/>
      <c r="K376" s="175"/>
      <c r="L376" s="175"/>
      <c r="M376" s="177"/>
      <c r="N376" s="138">
        <f t="shared" si="26"/>
        <v>0</v>
      </c>
      <c r="O376" s="136"/>
      <c r="P376" s="137"/>
      <c r="Q376" s="137">
        <f t="shared" si="27"/>
        <v>0</v>
      </c>
      <c r="R376" s="137">
        <f t="shared" si="28"/>
        <v>0</v>
      </c>
      <c r="S376" s="134"/>
    </row>
    <row r="377" spans="1:19" ht="30" customHeight="1">
      <c r="A377" s="178" t="e">
        <f t="shared" si="25"/>
        <v>#N/A</v>
      </c>
      <c r="B377" s="387"/>
      <c r="C377" s="174"/>
      <c r="D377" s="296"/>
      <c r="E377" s="271"/>
      <c r="F377" s="175"/>
      <c r="G377" s="175"/>
      <c r="H377" s="175"/>
      <c r="I377" s="175"/>
      <c r="J377" s="175"/>
      <c r="K377" s="175"/>
      <c r="L377" s="175"/>
      <c r="M377" s="177"/>
      <c r="N377" s="138">
        <f t="shared" si="26"/>
        <v>0</v>
      </c>
      <c r="O377" s="136"/>
      <c r="P377" s="137"/>
      <c r="Q377" s="137">
        <f t="shared" si="27"/>
        <v>0</v>
      </c>
      <c r="R377" s="137">
        <f t="shared" si="28"/>
        <v>0</v>
      </c>
      <c r="S377" s="134"/>
    </row>
    <row r="378" spans="1:19" ht="30" customHeight="1">
      <c r="A378" s="178" t="e">
        <f t="shared" si="25"/>
        <v>#N/A</v>
      </c>
      <c r="B378" s="387"/>
      <c r="C378" s="174"/>
      <c r="D378" s="296"/>
      <c r="E378" s="271"/>
      <c r="F378" s="175"/>
      <c r="G378" s="175"/>
      <c r="H378" s="175"/>
      <c r="I378" s="175"/>
      <c r="J378" s="175"/>
      <c r="K378" s="175"/>
      <c r="L378" s="175"/>
      <c r="M378" s="177"/>
      <c r="N378" s="138">
        <f t="shared" si="26"/>
        <v>0</v>
      </c>
      <c r="O378" s="136"/>
      <c r="P378" s="137"/>
      <c r="Q378" s="137">
        <f t="shared" si="27"/>
        <v>0</v>
      </c>
      <c r="R378" s="137">
        <f t="shared" si="28"/>
        <v>0</v>
      </c>
      <c r="S378" s="134"/>
    </row>
    <row r="379" spans="1:19" ht="30" customHeight="1">
      <c r="A379" s="178" t="e">
        <f t="shared" si="25"/>
        <v>#N/A</v>
      </c>
      <c r="B379" s="387"/>
      <c r="C379" s="174"/>
      <c r="D379" s="296"/>
      <c r="E379" s="271"/>
      <c r="F379" s="175"/>
      <c r="G379" s="175"/>
      <c r="H379" s="175"/>
      <c r="I379" s="175"/>
      <c r="J379" s="175"/>
      <c r="K379" s="175"/>
      <c r="L379" s="175"/>
      <c r="M379" s="177"/>
      <c r="N379" s="138">
        <f t="shared" si="26"/>
        <v>0</v>
      </c>
      <c r="O379" s="136"/>
      <c r="P379" s="137"/>
      <c r="Q379" s="137">
        <f t="shared" si="27"/>
        <v>0</v>
      </c>
      <c r="R379" s="137">
        <f t="shared" si="28"/>
        <v>0</v>
      </c>
      <c r="S379" s="134"/>
    </row>
    <row r="380" spans="1:19" ht="30" customHeight="1">
      <c r="A380" s="178" t="e">
        <f t="shared" si="25"/>
        <v>#N/A</v>
      </c>
      <c r="B380" s="387"/>
      <c r="C380" s="174"/>
      <c r="D380" s="296"/>
      <c r="E380" s="271"/>
      <c r="F380" s="175"/>
      <c r="G380" s="175"/>
      <c r="H380" s="175"/>
      <c r="I380" s="175"/>
      <c r="J380" s="175"/>
      <c r="K380" s="175"/>
      <c r="L380" s="175"/>
      <c r="M380" s="177"/>
      <c r="N380" s="138">
        <f t="shared" si="26"/>
        <v>0</v>
      </c>
      <c r="O380" s="136"/>
      <c r="P380" s="137"/>
      <c r="Q380" s="137">
        <f t="shared" si="27"/>
        <v>0</v>
      </c>
      <c r="R380" s="137">
        <f t="shared" si="28"/>
        <v>0</v>
      </c>
      <c r="S380" s="134"/>
    </row>
    <row r="381" spans="1:19" ht="30" customHeight="1">
      <c r="A381" s="178" t="e">
        <f t="shared" si="25"/>
        <v>#N/A</v>
      </c>
      <c r="B381" s="387"/>
      <c r="C381" s="174"/>
      <c r="D381" s="296"/>
      <c r="E381" s="271"/>
      <c r="F381" s="175"/>
      <c r="G381" s="175"/>
      <c r="H381" s="175"/>
      <c r="I381" s="175"/>
      <c r="J381" s="175"/>
      <c r="K381" s="175"/>
      <c r="L381" s="175"/>
      <c r="M381" s="177"/>
      <c r="N381" s="138">
        <f t="shared" si="26"/>
        <v>0</v>
      </c>
      <c r="O381" s="136"/>
      <c r="P381" s="137"/>
      <c r="Q381" s="137">
        <f t="shared" si="27"/>
        <v>0</v>
      </c>
      <c r="R381" s="137">
        <f t="shared" si="28"/>
        <v>0</v>
      </c>
      <c r="S381" s="134"/>
    </row>
    <row r="382" spans="1:19" ht="30" customHeight="1">
      <c r="A382" s="178" t="e">
        <f t="shared" si="25"/>
        <v>#N/A</v>
      </c>
      <c r="B382" s="387"/>
      <c r="C382" s="174"/>
      <c r="D382" s="296"/>
      <c r="E382" s="271"/>
      <c r="F382" s="175"/>
      <c r="G382" s="175"/>
      <c r="H382" s="175"/>
      <c r="I382" s="175"/>
      <c r="J382" s="175"/>
      <c r="K382" s="175"/>
      <c r="L382" s="175"/>
      <c r="M382" s="177"/>
      <c r="N382" s="138">
        <f t="shared" si="26"/>
        <v>0</v>
      </c>
      <c r="O382" s="136"/>
      <c r="P382" s="137"/>
      <c r="Q382" s="137">
        <f t="shared" si="27"/>
        <v>0</v>
      </c>
      <c r="R382" s="137">
        <f t="shared" si="28"/>
        <v>0</v>
      </c>
      <c r="S382" s="134"/>
    </row>
    <row r="383" spans="1:19" ht="30" customHeight="1">
      <c r="A383" s="178" t="e">
        <f t="shared" si="25"/>
        <v>#N/A</v>
      </c>
      <c r="B383" s="387"/>
      <c r="C383" s="174"/>
      <c r="D383" s="296"/>
      <c r="E383" s="271"/>
      <c r="F383" s="175"/>
      <c r="G383" s="175"/>
      <c r="H383" s="175"/>
      <c r="I383" s="175"/>
      <c r="J383" s="175"/>
      <c r="K383" s="175"/>
      <c r="L383" s="175"/>
      <c r="M383" s="177"/>
      <c r="N383" s="138">
        <f t="shared" si="26"/>
        <v>0</v>
      </c>
      <c r="O383" s="136"/>
      <c r="P383" s="137"/>
      <c r="Q383" s="137">
        <f t="shared" si="27"/>
        <v>0</v>
      </c>
      <c r="R383" s="137">
        <f t="shared" si="28"/>
        <v>0</v>
      </c>
      <c r="S383" s="134"/>
    </row>
    <row r="384" spans="1:19" ht="30" customHeight="1">
      <c r="A384" s="178" t="e">
        <f t="shared" si="25"/>
        <v>#N/A</v>
      </c>
      <c r="B384" s="387"/>
      <c r="C384" s="174"/>
      <c r="D384" s="296"/>
      <c r="E384" s="271"/>
      <c r="F384" s="175"/>
      <c r="G384" s="175"/>
      <c r="H384" s="175"/>
      <c r="I384" s="175"/>
      <c r="J384" s="175"/>
      <c r="K384" s="175"/>
      <c r="L384" s="175"/>
      <c r="M384" s="177"/>
      <c r="N384" s="138">
        <f t="shared" si="26"/>
        <v>0</v>
      </c>
      <c r="O384" s="136"/>
      <c r="P384" s="137"/>
      <c r="Q384" s="137">
        <f t="shared" si="27"/>
        <v>0</v>
      </c>
      <c r="R384" s="137">
        <f t="shared" si="28"/>
        <v>0</v>
      </c>
      <c r="S384" s="134"/>
    </row>
    <row r="385" spans="1:19" ht="30" customHeight="1">
      <c r="A385" s="178" t="e">
        <f t="shared" si="25"/>
        <v>#N/A</v>
      </c>
      <c r="B385" s="387"/>
      <c r="C385" s="174"/>
      <c r="D385" s="296"/>
      <c r="E385" s="271"/>
      <c r="F385" s="175"/>
      <c r="G385" s="175"/>
      <c r="H385" s="175"/>
      <c r="I385" s="175"/>
      <c r="J385" s="175"/>
      <c r="K385" s="175"/>
      <c r="L385" s="175"/>
      <c r="M385" s="177"/>
      <c r="N385" s="138">
        <f t="shared" si="26"/>
        <v>0</v>
      </c>
      <c r="O385" s="136"/>
      <c r="P385" s="137"/>
      <c r="Q385" s="137">
        <f t="shared" si="27"/>
        <v>0</v>
      </c>
      <c r="R385" s="137">
        <f t="shared" si="28"/>
        <v>0</v>
      </c>
      <c r="S385" s="134"/>
    </row>
    <row r="386" spans="1:19" ht="30" customHeight="1">
      <c r="A386" s="178" t="e">
        <f t="shared" si="25"/>
        <v>#N/A</v>
      </c>
      <c r="B386" s="387"/>
      <c r="C386" s="174"/>
      <c r="D386" s="296"/>
      <c r="E386" s="271"/>
      <c r="F386" s="175"/>
      <c r="G386" s="175"/>
      <c r="H386" s="175"/>
      <c r="I386" s="175"/>
      <c r="J386" s="175"/>
      <c r="K386" s="175"/>
      <c r="L386" s="175"/>
      <c r="M386" s="177"/>
      <c r="N386" s="138">
        <f t="shared" si="26"/>
        <v>0</v>
      </c>
      <c r="O386" s="136"/>
      <c r="P386" s="137"/>
      <c r="Q386" s="137">
        <f t="shared" si="27"/>
        <v>0</v>
      </c>
      <c r="R386" s="137">
        <f t="shared" si="28"/>
        <v>0</v>
      </c>
      <c r="S386" s="134"/>
    </row>
    <row r="387" spans="1:19" ht="30" customHeight="1">
      <c r="A387" s="178" t="e">
        <f t="shared" si="25"/>
        <v>#N/A</v>
      </c>
      <c r="B387" s="387"/>
      <c r="C387" s="174"/>
      <c r="D387" s="296"/>
      <c r="E387" s="271"/>
      <c r="F387" s="175"/>
      <c r="G387" s="175"/>
      <c r="H387" s="175"/>
      <c r="I387" s="175"/>
      <c r="J387" s="175"/>
      <c r="K387" s="175"/>
      <c r="L387" s="175"/>
      <c r="M387" s="177"/>
      <c r="N387" s="138">
        <f t="shared" si="26"/>
        <v>0</v>
      </c>
      <c r="O387" s="136"/>
      <c r="P387" s="137"/>
      <c r="Q387" s="137">
        <f t="shared" si="27"/>
        <v>0</v>
      </c>
      <c r="R387" s="137">
        <f t="shared" si="28"/>
        <v>0</v>
      </c>
      <c r="S387" s="134"/>
    </row>
    <row r="388" spans="1:19" ht="30" customHeight="1">
      <c r="A388" s="178" t="e">
        <f t="shared" si="25"/>
        <v>#N/A</v>
      </c>
      <c r="B388" s="387"/>
      <c r="C388" s="174"/>
      <c r="D388" s="296"/>
      <c r="E388" s="271"/>
      <c r="F388" s="175"/>
      <c r="G388" s="175"/>
      <c r="H388" s="175"/>
      <c r="I388" s="175"/>
      <c r="J388" s="175"/>
      <c r="K388" s="175"/>
      <c r="L388" s="175"/>
      <c r="M388" s="177"/>
      <c r="N388" s="138">
        <f t="shared" si="26"/>
        <v>0</v>
      </c>
      <c r="O388" s="136"/>
      <c r="P388" s="137"/>
      <c r="Q388" s="137">
        <f t="shared" si="27"/>
        <v>0</v>
      </c>
      <c r="R388" s="137">
        <f t="shared" si="28"/>
        <v>0</v>
      </c>
      <c r="S388" s="134"/>
    </row>
    <row r="389" spans="1:19" ht="30" customHeight="1">
      <c r="A389" s="178" t="e">
        <f t="shared" si="25"/>
        <v>#N/A</v>
      </c>
      <c r="B389" s="387"/>
      <c r="C389" s="174"/>
      <c r="D389" s="296"/>
      <c r="E389" s="271"/>
      <c r="F389" s="175"/>
      <c r="G389" s="175"/>
      <c r="H389" s="175"/>
      <c r="I389" s="175"/>
      <c r="J389" s="175"/>
      <c r="K389" s="175"/>
      <c r="L389" s="175"/>
      <c r="M389" s="177"/>
      <c r="N389" s="138">
        <f t="shared" si="26"/>
        <v>0</v>
      </c>
      <c r="O389" s="136"/>
      <c r="P389" s="137"/>
      <c r="Q389" s="137">
        <f t="shared" si="27"/>
        <v>0</v>
      </c>
      <c r="R389" s="137">
        <f t="shared" si="28"/>
        <v>0</v>
      </c>
      <c r="S389" s="134"/>
    </row>
    <row r="390" spans="1:19" ht="30" customHeight="1">
      <c r="A390" s="178" t="e">
        <f t="shared" si="25"/>
        <v>#N/A</v>
      </c>
      <c r="B390" s="387"/>
      <c r="C390" s="174"/>
      <c r="D390" s="296"/>
      <c r="E390" s="271"/>
      <c r="F390" s="175"/>
      <c r="G390" s="175"/>
      <c r="H390" s="175"/>
      <c r="I390" s="175"/>
      <c r="J390" s="175"/>
      <c r="K390" s="175"/>
      <c r="L390" s="175"/>
      <c r="M390" s="177"/>
      <c r="N390" s="138">
        <f t="shared" si="26"/>
        <v>0</v>
      </c>
      <c r="O390" s="136"/>
      <c r="P390" s="137"/>
      <c r="Q390" s="137">
        <f t="shared" si="27"/>
        <v>0</v>
      </c>
      <c r="R390" s="137">
        <f t="shared" si="28"/>
        <v>0</v>
      </c>
      <c r="S390" s="134"/>
    </row>
    <row r="391" spans="1:19" ht="30" customHeight="1">
      <c r="A391" s="178" t="e">
        <f t="shared" si="25"/>
        <v>#N/A</v>
      </c>
      <c r="B391" s="387"/>
      <c r="C391" s="174"/>
      <c r="D391" s="296"/>
      <c r="E391" s="271"/>
      <c r="F391" s="175"/>
      <c r="G391" s="175"/>
      <c r="H391" s="175"/>
      <c r="I391" s="175"/>
      <c r="J391" s="175"/>
      <c r="K391" s="175"/>
      <c r="L391" s="175"/>
      <c r="M391" s="177"/>
      <c r="N391" s="138">
        <f t="shared" si="26"/>
        <v>0</v>
      </c>
      <c r="O391" s="136"/>
      <c r="P391" s="137"/>
      <c r="Q391" s="137">
        <f t="shared" si="27"/>
        <v>0</v>
      </c>
      <c r="R391" s="137">
        <f t="shared" si="28"/>
        <v>0</v>
      </c>
      <c r="S391" s="134"/>
    </row>
    <row r="392" spans="1:19" ht="30" customHeight="1">
      <c r="A392" s="178" t="e">
        <f t="shared" si="25"/>
        <v>#N/A</v>
      </c>
      <c r="B392" s="387"/>
      <c r="C392" s="174"/>
      <c r="D392" s="296"/>
      <c r="E392" s="271"/>
      <c r="F392" s="175"/>
      <c r="G392" s="175"/>
      <c r="H392" s="175"/>
      <c r="I392" s="175"/>
      <c r="J392" s="175"/>
      <c r="K392" s="175"/>
      <c r="L392" s="175"/>
      <c r="M392" s="177"/>
      <c r="N392" s="138">
        <f t="shared" si="26"/>
        <v>0</v>
      </c>
      <c r="O392" s="136"/>
      <c r="P392" s="137"/>
      <c r="Q392" s="137">
        <f t="shared" si="27"/>
        <v>0</v>
      </c>
      <c r="R392" s="137">
        <f t="shared" si="28"/>
        <v>0</v>
      </c>
      <c r="S392" s="134"/>
    </row>
    <row r="393" spans="1:19" ht="30" customHeight="1">
      <c r="A393" s="178" t="e">
        <f t="shared" si="25"/>
        <v>#N/A</v>
      </c>
      <c r="B393" s="387"/>
      <c r="C393" s="174"/>
      <c r="D393" s="296"/>
      <c r="E393" s="271"/>
      <c r="F393" s="175"/>
      <c r="G393" s="175"/>
      <c r="H393" s="175"/>
      <c r="I393" s="175"/>
      <c r="J393" s="175"/>
      <c r="K393" s="175"/>
      <c r="L393" s="175"/>
      <c r="M393" s="177"/>
      <c r="N393" s="138">
        <f t="shared" si="26"/>
        <v>0</v>
      </c>
      <c r="O393" s="136"/>
      <c r="P393" s="137"/>
      <c r="Q393" s="137">
        <f t="shared" si="27"/>
        <v>0</v>
      </c>
      <c r="R393" s="137">
        <f t="shared" si="28"/>
        <v>0</v>
      </c>
      <c r="S393" s="134"/>
    </row>
    <row r="394" spans="1:19" ht="30" customHeight="1">
      <c r="A394" s="178" t="e">
        <f t="shared" si="25"/>
        <v>#N/A</v>
      </c>
      <c r="B394" s="387"/>
      <c r="C394" s="174"/>
      <c r="D394" s="296"/>
      <c r="E394" s="271"/>
      <c r="F394" s="175"/>
      <c r="G394" s="175"/>
      <c r="H394" s="175"/>
      <c r="I394" s="175"/>
      <c r="J394" s="175"/>
      <c r="K394" s="175"/>
      <c r="L394" s="175"/>
      <c r="M394" s="177"/>
      <c r="N394" s="138">
        <f t="shared" si="26"/>
        <v>0</v>
      </c>
      <c r="O394" s="136"/>
      <c r="P394" s="137"/>
      <c r="Q394" s="137">
        <f t="shared" si="27"/>
        <v>0</v>
      </c>
      <c r="R394" s="137">
        <f t="shared" si="28"/>
        <v>0</v>
      </c>
      <c r="S394" s="134"/>
    </row>
    <row r="395" spans="1:19" ht="30" customHeight="1">
      <c r="A395" s="178" t="e">
        <f t="shared" si="25"/>
        <v>#N/A</v>
      </c>
      <c r="B395" s="387"/>
      <c r="C395" s="174"/>
      <c r="D395" s="296"/>
      <c r="E395" s="271"/>
      <c r="F395" s="175"/>
      <c r="G395" s="175"/>
      <c r="H395" s="175"/>
      <c r="I395" s="175"/>
      <c r="J395" s="175"/>
      <c r="K395" s="175"/>
      <c r="L395" s="175"/>
      <c r="M395" s="177"/>
      <c r="N395" s="138">
        <f t="shared" si="26"/>
        <v>0</v>
      </c>
      <c r="O395" s="136"/>
      <c r="P395" s="137"/>
      <c r="Q395" s="137">
        <f t="shared" si="27"/>
        <v>0</v>
      </c>
      <c r="R395" s="137">
        <f t="shared" si="28"/>
        <v>0</v>
      </c>
      <c r="S395" s="134"/>
    </row>
    <row r="396" spans="1:19" ht="30" customHeight="1">
      <c r="A396" s="178" t="e">
        <f t="shared" si="25"/>
        <v>#N/A</v>
      </c>
      <c r="B396" s="387"/>
      <c r="C396" s="174"/>
      <c r="D396" s="296"/>
      <c r="E396" s="271"/>
      <c r="F396" s="175"/>
      <c r="G396" s="175"/>
      <c r="H396" s="175"/>
      <c r="I396" s="175"/>
      <c r="J396" s="175"/>
      <c r="K396" s="175"/>
      <c r="L396" s="175"/>
      <c r="M396" s="177"/>
      <c r="N396" s="138">
        <f t="shared" si="26"/>
        <v>0</v>
      </c>
      <c r="O396" s="136"/>
      <c r="P396" s="137"/>
      <c r="Q396" s="137">
        <f t="shared" si="27"/>
        <v>0</v>
      </c>
      <c r="R396" s="137">
        <f t="shared" si="28"/>
        <v>0</v>
      </c>
      <c r="S396" s="134"/>
    </row>
    <row r="397" spans="1:19" ht="30" customHeight="1">
      <c r="A397" s="178" t="e">
        <f t="shared" si="25"/>
        <v>#N/A</v>
      </c>
      <c r="B397" s="387"/>
      <c r="C397" s="174"/>
      <c r="D397" s="296"/>
      <c r="E397" s="271"/>
      <c r="F397" s="175"/>
      <c r="G397" s="175"/>
      <c r="H397" s="175"/>
      <c r="I397" s="175"/>
      <c r="J397" s="175"/>
      <c r="K397" s="175"/>
      <c r="L397" s="175"/>
      <c r="M397" s="177"/>
      <c r="N397" s="138">
        <f t="shared" si="26"/>
        <v>0</v>
      </c>
      <c r="O397" s="136"/>
      <c r="P397" s="137"/>
      <c r="Q397" s="137">
        <f t="shared" si="27"/>
        <v>0</v>
      </c>
      <c r="R397" s="137">
        <f t="shared" si="28"/>
        <v>0</v>
      </c>
      <c r="S397" s="134"/>
    </row>
    <row r="398" spans="1:19" ht="30" customHeight="1">
      <c r="A398" s="178" t="e">
        <f t="shared" si="25"/>
        <v>#N/A</v>
      </c>
      <c r="B398" s="387"/>
      <c r="C398" s="174"/>
      <c r="D398" s="296"/>
      <c r="E398" s="271"/>
      <c r="F398" s="175"/>
      <c r="G398" s="175"/>
      <c r="H398" s="175"/>
      <c r="I398" s="175"/>
      <c r="J398" s="175"/>
      <c r="K398" s="175"/>
      <c r="L398" s="175"/>
      <c r="M398" s="177"/>
      <c r="N398" s="138">
        <f t="shared" si="26"/>
        <v>0</v>
      </c>
      <c r="O398" s="136"/>
      <c r="P398" s="137"/>
      <c r="Q398" s="137">
        <f t="shared" si="27"/>
        <v>0</v>
      </c>
      <c r="R398" s="137">
        <f t="shared" si="28"/>
        <v>0</v>
      </c>
      <c r="S398" s="134"/>
    </row>
    <row r="399" spans="1:19" ht="30" customHeight="1">
      <c r="A399" s="178" t="e">
        <f t="shared" si="25"/>
        <v>#N/A</v>
      </c>
      <c r="B399" s="387"/>
      <c r="C399" s="174"/>
      <c r="D399" s="296"/>
      <c r="E399" s="271"/>
      <c r="F399" s="175"/>
      <c r="G399" s="175"/>
      <c r="H399" s="175"/>
      <c r="I399" s="175"/>
      <c r="J399" s="175"/>
      <c r="K399" s="175"/>
      <c r="L399" s="175"/>
      <c r="M399" s="177"/>
      <c r="N399" s="138">
        <f t="shared" si="26"/>
        <v>0</v>
      </c>
      <c r="O399" s="136"/>
      <c r="P399" s="137"/>
      <c r="Q399" s="137">
        <f t="shared" si="27"/>
        <v>0</v>
      </c>
      <c r="R399" s="137">
        <f t="shared" si="28"/>
        <v>0</v>
      </c>
      <c r="S399" s="134"/>
    </row>
    <row r="400" spans="1:19" ht="30" customHeight="1">
      <c r="A400" s="178" t="e">
        <f t="shared" si="25"/>
        <v>#N/A</v>
      </c>
      <c r="B400" s="387"/>
      <c r="C400" s="174"/>
      <c r="D400" s="296"/>
      <c r="E400" s="271"/>
      <c r="F400" s="175"/>
      <c r="G400" s="175"/>
      <c r="H400" s="175"/>
      <c r="I400" s="175"/>
      <c r="J400" s="175"/>
      <c r="K400" s="175"/>
      <c r="L400" s="175"/>
      <c r="M400" s="177"/>
      <c r="N400" s="138">
        <f t="shared" si="26"/>
        <v>0</v>
      </c>
      <c r="O400" s="136"/>
      <c r="P400" s="137"/>
      <c r="Q400" s="137">
        <f t="shared" si="27"/>
        <v>0</v>
      </c>
      <c r="R400" s="137">
        <f t="shared" si="28"/>
        <v>0</v>
      </c>
      <c r="S400" s="134"/>
    </row>
    <row r="401" spans="1:19" ht="30" customHeight="1">
      <c r="A401" s="178" t="e">
        <f t="shared" si="25"/>
        <v>#N/A</v>
      </c>
      <c r="B401" s="387"/>
      <c r="C401" s="174"/>
      <c r="D401" s="296"/>
      <c r="E401" s="271"/>
      <c r="F401" s="175"/>
      <c r="G401" s="175"/>
      <c r="H401" s="175"/>
      <c r="I401" s="175"/>
      <c r="J401" s="175"/>
      <c r="K401" s="175"/>
      <c r="L401" s="175"/>
      <c r="M401" s="177"/>
      <c r="N401" s="138">
        <f t="shared" si="26"/>
        <v>0</v>
      </c>
      <c r="O401" s="136"/>
      <c r="P401" s="137"/>
      <c r="Q401" s="137">
        <f t="shared" si="27"/>
        <v>0</v>
      </c>
      <c r="R401" s="137">
        <f t="shared" si="28"/>
        <v>0</v>
      </c>
      <c r="S401" s="134"/>
    </row>
    <row r="402" spans="1:19" ht="30" customHeight="1">
      <c r="A402" s="178" t="e">
        <f t="shared" si="25"/>
        <v>#N/A</v>
      </c>
      <c r="B402" s="387"/>
      <c r="C402" s="174"/>
      <c r="D402" s="296"/>
      <c r="E402" s="271"/>
      <c r="F402" s="175"/>
      <c r="G402" s="175"/>
      <c r="H402" s="175"/>
      <c r="I402" s="175"/>
      <c r="J402" s="175"/>
      <c r="K402" s="175"/>
      <c r="L402" s="175"/>
      <c r="M402" s="177"/>
      <c r="N402" s="138">
        <f t="shared" si="26"/>
        <v>0</v>
      </c>
      <c r="O402" s="136"/>
      <c r="P402" s="137"/>
      <c r="Q402" s="137">
        <f t="shared" si="27"/>
        <v>0</v>
      </c>
      <c r="R402" s="137">
        <f t="shared" si="28"/>
        <v>0</v>
      </c>
      <c r="S402" s="134"/>
    </row>
    <row r="403" spans="1:19" ht="30" customHeight="1">
      <c r="A403" s="178" t="e">
        <f t="shared" si="25"/>
        <v>#N/A</v>
      </c>
      <c r="B403" s="387"/>
      <c r="C403" s="174"/>
      <c r="D403" s="296"/>
      <c r="E403" s="271"/>
      <c r="F403" s="175"/>
      <c r="G403" s="175"/>
      <c r="H403" s="175"/>
      <c r="I403" s="175"/>
      <c r="J403" s="175"/>
      <c r="K403" s="175"/>
      <c r="L403" s="175"/>
      <c r="M403" s="177"/>
      <c r="N403" s="138">
        <f t="shared" si="26"/>
        <v>0</v>
      </c>
      <c r="O403" s="136"/>
      <c r="P403" s="137"/>
      <c r="Q403" s="137">
        <f t="shared" si="27"/>
        <v>0</v>
      </c>
      <c r="R403" s="137">
        <f t="shared" si="28"/>
        <v>0</v>
      </c>
      <c r="S403" s="134"/>
    </row>
    <row r="404" spans="1:19" ht="30" customHeight="1">
      <c r="A404" s="178" t="e">
        <f t="shared" si="25"/>
        <v>#N/A</v>
      </c>
      <c r="B404" s="387"/>
      <c r="C404" s="174"/>
      <c r="D404" s="296"/>
      <c r="E404" s="271"/>
      <c r="F404" s="175"/>
      <c r="G404" s="175"/>
      <c r="H404" s="175"/>
      <c r="I404" s="175"/>
      <c r="J404" s="175"/>
      <c r="K404" s="175"/>
      <c r="L404" s="175"/>
      <c r="M404" s="177"/>
      <c r="N404" s="138">
        <f t="shared" si="26"/>
        <v>0</v>
      </c>
      <c r="O404" s="136"/>
      <c r="P404" s="137"/>
      <c r="Q404" s="137">
        <f t="shared" si="27"/>
        <v>0</v>
      </c>
      <c r="R404" s="137">
        <f t="shared" si="28"/>
        <v>0</v>
      </c>
      <c r="S404" s="134"/>
    </row>
    <row r="405" spans="1:19" ht="30" customHeight="1">
      <c r="A405" s="178" t="e">
        <f t="shared" si="25"/>
        <v>#N/A</v>
      </c>
      <c r="B405" s="387"/>
      <c r="C405" s="174"/>
      <c r="D405" s="296"/>
      <c r="E405" s="271"/>
      <c r="F405" s="175"/>
      <c r="G405" s="175"/>
      <c r="H405" s="175"/>
      <c r="I405" s="175"/>
      <c r="J405" s="175"/>
      <c r="K405" s="175"/>
      <c r="L405" s="175"/>
      <c r="M405" s="177"/>
      <c r="N405" s="138">
        <f t="shared" si="26"/>
        <v>0</v>
      </c>
      <c r="O405" s="136"/>
      <c r="P405" s="137"/>
      <c r="Q405" s="137">
        <f t="shared" si="27"/>
        <v>0</v>
      </c>
      <c r="R405" s="137">
        <f t="shared" si="28"/>
        <v>0</v>
      </c>
      <c r="S405" s="134"/>
    </row>
    <row r="406" spans="1:19" ht="30" customHeight="1">
      <c r="A406" s="178" t="e">
        <f t="shared" si="25"/>
        <v>#N/A</v>
      </c>
      <c r="B406" s="387"/>
      <c r="C406" s="174"/>
      <c r="D406" s="296"/>
      <c r="E406" s="271"/>
      <c r="F406" s="175"/>
      <c r="G406" s="175"/>
      <c r="H406" s="175"/>
      <c r="I406" s="175"/>
      <c r="J406" s="175"/>
      <c r="K406" s="175"/>
      <c r="L406" s="175"/>
      <c r="M406" s="177"/>
      <c r="N406" s="138">
        <f t="shared" si="26"/>
        <v>0</v>
      </c>
      <c r="O406" s="136"/>
      <c r="P406" s="137"/>
      <c r="Q406" s="137">
        <f t="shared" si="27"/>
        <v>0</v>
      </c>
      <c r="R406" s="137">
        <f t="shared" si="28"/>
        <v>0</v>
      </c>
      <c r="S406" s="134"/>
    </row>
    <row r="407" spans="1:19" ht="30" customHeight="1">
      <c r="A407" s="178" t="e">
        <f t="shared" si="25"/>
        <v>#N/A</v>
      </c>
      <c r="B407" s="387"/>
      <c r="C407" s="174"/>
      <c r="D407" s="296"/>
      <c r="E407" s="271"/>
      <c r="F407" s="175"/>
      <c r="G407" s="175"/>
      <c r="H407" s="175"/>
      <c r="I407" s="175"/>
      <c r="J407" s="175"/>
      <c r="K407" s="175"/>
      <c r="L407" s="175"/>
      <c r="M407" s="177"/>
      <c r="N407" s="138">
        <f t="shared" si="26"/>
        <v>0</v>
      </c>
      <c r="O407" s="136"/>
      <c r="P407" s="137"/>
      <c r="Q407" s="137">
        <f t="shared" si="27"/>
        <v>0</v>
      </c>
      <c r="R407" s="137">
        <f t="shared" si="28"/>
        <v>0</v>
      </c>
      <c r="S407" s="134"/>
    </row>
    <row r="408" spans="1:19" ht="30" customHeight="1">
      <c r="A408" s="178" t="e">
        <f t="shared" si="25"/>
        <v>#N/A</v>
      </c>
      <c r="B408" s="387"/>
      <c r="C408" s="174"/>
      <c r="D408" s="296"/>
      <c r="E408" s="271"/>
      <c r="F408" s="175"/>
      <c r="G408" s="175"/>
      <c r="H408" s="175"/>
      <c r="I408" s="175"/>
      <c r="J408" s="175"/>
      <c r="K408" s="175"/>
      <c r="L408" s="175"/>
      <c r="M408" s="177"/>
      <c r="N408" s="138">
        <f t="shared" si="26"/>
        <v>0</v>
      </c>
      <c r="O408" s="136"/>
      <c r="P408" s="137"/>
      <c r="Q408" s="137">
        <f t="shared" si="27"/>
        <v>0</v>
      </c>
      <c r="R408" s="137">
        <f t="shared" si="28"/>
        <v>0</v>
      </c>
      <c r="S408" s="134"/>
    </row>
    <row r="409" spans="1:19" ht="30" customHeight="1">
      <c r="A409" s="178" t="e">
        <f t="shared" si="25"/>
        <v>#N/A</v>
      </c>
      <c r="B409" s="387"/>
      <c r="C409" s="174"/>
      <c r="D409" s="296"/>
      <c r="E409" s="271"/>
      <c r="F409" s="175"/>
      <c r="G409" s="175"/>
      <c r="H409" s="175"/>
      <c r="I409" s="175"/>
      <c r="J409" s="175"/>
      <c r="K409" s="175"/>
      <c r="L409" s="175"/>
      <c r="M409" s="177"/>
      <c r="N409" s="138">
        <f t="shared" si="26"/>
        <v>0</v>
      </c>
      <c r="O409" s="136"/>
      <c r="P409" s="137"/>
      <c r="Q409" s="137">
        <f t="shared" si="27"/>
        <v>0</v>
      </c>
      <c r="R409" s="137">
        <f t="shared" si="28"/>
        <v>0</v>
      </c>
      <c r="S409" s="134"/>
    </row>
    <row r="410" spans="1:19" ht="30" customHeight="1">
      <c r="A410" s="178" t="e">
        <f t="shared" si="25"/>
        <v>#N/A</v>
      </c>
      <c r="B410" s="387"/>
      <c r="C410" s="174"/>
      <c r="D410" s="296"/>
      <c r="E410" s="271"/>
      <c r="F410" s="175"/>
      <c r="G410" s="175"/>
      <c r="H410" s="175"/>
      <c r="I410" s="175"/>
      <c r="J410" s="175"/>
      <c r="K410" s="175"/>
      <c r="L410" s="175"/>
      <c r="M410" s="177"/>
      <c r="N410" s="138">
        <f t="shared" si="26"/>
        <v>0</v>
      </c>
      <c r="O410" s="136"/>
      <c r="P410" s="137"/>
      <c r="Q410" s="137">
        <f t="shared" si="27"/>
        <v>0</v>
      </c>
      <c r="R410" s="137">
        <f t="shared" si="28"/>
        <v>0</v>
      </c>
      <c r="S410" s="134"/>
    </row>
    <row r="411" spans="1:19" ht="30" customHeight="1">
      <c r="A411" s="178" t="e">
        <f t="shared" si="25"/>
        <v>#N/A</v>
      </c>
      <c r="B411" s="387"/>
      <c r="C411" s="174"/>
      <c r="D411" s="296"/>
      <c r="E411" s="271"/>
      <c r="F411" s="175"/>
      <c r="G411" s="175"/>
      <c r="H411" s="175"/>
      <c r="I411" s="175"/>
      <c r="J411" s="175"/>
      <c r="K411" s="175"/>
      <c r="L411" s="175"/>
      <c r="M411" s="177"/>
      <c r="N411" s="138">
        <f t="shared" si="26"/>
        <v>0</v>
      </c>
      <c r="O411" s="136"/>
      <c r="P411" s="137"/>
      <c r="Q411" s="137">
        <f t="shared" si="27"/>
        <v>0</v>
      </c>
      <c r="R411" s="137">
        <f t="shared" si="28"/>
        <v>0</v>
      </c>
      <c r="S411" s="134"/>
    </row>
    <row r="412" spans="1:19" ht="30" customHeight="1">
      <c r="A412" s="178" t="e">
        <f t="shared" si="25"/>
        <v>#N/A</v>
      </c>
      <c r="B412" s="387"/>
      <c r="C412" s="174"/>
      <c r="D412" s="296"/>
      <c r="E412" s="271"/>
      <c r="F412" s="175"/>
      <c r="G412" s="175"/>
      <c r="H412" s="175"/>
      <c r="I412" s="175"/>
      <c r="J412" s="175"/>
      <c r="K412" s="175"/>
      <c r="L412" s="175"/>
      <c r="M412" s="177"/>
      <c r="N412" s="138">
        <f t="shared" si="26"/>
        <v>0</v>
      </c>
      <c r="O412" s="136"/>
      <c r="P412" s="137"/>
      <c r="Q412" s="137">
        <f t="shared" si="27"/>
        <v>0</v>
      </c>
      <c r="R412" s="137">
        <f t="shared" si="28"/>
        <v>0</v>
      </c>
      <c r="S412" s="134"/>
    </row>
    <row r="413" spans="1:19" ht="30" customHeight="1">
      <c r="A413" s="178" t="e">
        <f t="shared" si="25"/>
        <v>#N/A</v>
      </c>
      <c r="B413" s="387"/>
      <c r="C413" s="174"/>
      <c r="D413" s="296"/>
      <c r="E413" s="271"/>
      <c r="F413" s="175"/>
      <c r="G413" s="175"/>
      <c r="H413" s="175"/>
      <c r="I413" s="175"/>
      <c r="J413" s="175"/>
      <c r="K413" s="175"/>
      <c r="L413" s="175"/>
      <c r="M413" s="177"/>
      <c r="N413" s="138">
        <f t="shared" si="26"/>
        <v>0</v>
      </c>
      <c r="O413" s="136"/>
      <c r="P413" s="137"/>
      <c r="Q413" s="137">
        <f t="shared" si="27"/>
        <v>0</v>
      </c>
      <c r="R413" s="137">
        <f t="shared" si="28"/>
        <v>0</v>
      </c>
      <c r="S413" s="134"/>
    </row>
    <row r="414" spans="1:19" ht="30" customHeight="1">
      <c r="A414" s="178" t="e">
        <f t="shared" si="25"/>
        <v>#N/A</v>
      </c>
      <c r="B414" s="387"/>
      <c r="C414" s="174"/>
      <c r="D414" s="296"/>
      <c r="E414" s="271"/>
      <c r="F414" s="175"/>
      <c r="G414" s="175"/>
      <c r="H414" s="175"/>
      <c r="I414" s="175"/>
      <c r="J414" s="175"/>
      <c r="K414" s="175"/>
      <c r="L414" s="175"/>
      <c r="M414" s="177"/>
      <c r="N414" s="138">
        <f t="shared" si="26"/>
        <v>0</v>
      </c>
      <c r="O414" s="136"/>
      <c r="P414" s="137"/>
      <c r="Q414" s="137">
        <f t="shared" si="27"/>
        <v>0</v>
      </c>
      <c r="R414" s="137">
        <f t="shared" si="28"/>
        <v>0</v>
      </c>
      <c r="S414" s="134"/>
    </row>
    <row r="415" spans="1:19" ht="30" customHeight="1">
      <c r="A415" s="178" t="e">
        <f t="shared" si="25"/>
        <v>#N/A</v>
      </c>
      <c r="B415" s="387"/>
      <c r="C415" s="174"/>
      <c r="D415" s="296"/>
      <c r="E415" s="271"/>
      <c r="F415" s="175"/>
      <c r="G415" s="175"/>
      <c r="H415" s="175"/>
      <c r="I415" s="175"/>
      <c r="J415" s="175"/>
      <c r="K415" s="175"/>
      <c r="L415" s="175"/>
      <c r="M415" s="177"/>
      <c r="N415" s="138">
        <f t="shared" si="26"/>
        <v>0</v>
      </c>
      <c r="O415" s="136"/>
      <c r="P415" s="137"/>
      <c r="Q415" s="137">
        <f t="shared" si="27"/>
        <v>0</v>
      </c>
      <c r="R415" s="137">
        <f t="shared" si="28"/>
        <v>0</v>
      </c>
      <c r="S415" s="134"/>
    </row>
    <row r="416" spans="1:19" ht="30" customHeight="1">
      <c r="A416" s="178" t="e">
        <f t="shared" si="25"/>
        <v>#N/A</v>
      </c>
      <c r="B416" s="387"/>
      <c r="C416" s="174"/>
      <c r="D416" s="296"/>
      <c r="E416" s="271"/>
      <c r="F416" s="175"/>
      <c r="G416" s="175"/>
      <c r="H416" s="175"/>
      <c r="I416" s="175"/>
      <c r="J416" s="175"/>
      <c r="K416" s="175"/>
      <c r="L416" s="175"/>
      <c r="M416" s="177"/>
      <c r="N416" s="138">
        <f t="shared" si="26"/>
        <v>0</v>
      </c>
      <c r="O416" s="136"/>
      <c r="P416" s="137"/>
      <c r="Q416" s="137">
        <f t="shared" si="27"/>
        <v>0</v>
      </c>
      <c r="R416" s="137">
        <f t="shared" si="28"/>
        <v>0</v>
      </c>
      <c r="S416" s="134"/>
    </row>
    <row r="417" spans="1:19" ht="30" customHeight="1">
      <c r="A417" s="178" t="e">
        <f t="shared" si="25"/>
        <v>#N/A</v>
      </c>
      <c r="B417" s="387"/>
      <c r="C417" s="174"/>
      <c r="D417" s="296"/>
      <c r="E417" s="271"/>
      <c r="F417" s="175"/>
      <c r="G417" s="175"/>
      <c r="H417" s="175"/>
      <c r="I417" s="175"/>
      <c r="J417" s="175"/>
      <c r="K417" s="175"/>
      <c r="L417" s="175"/>
      <c r="M417" s="177"/>
      <c r="N417" s="138">
        <f t="shared" si="26"/>
        <v>0</v>
      </c>
      <c r="O417" s="136"/>
      <c r="P417" s="137"/>
      <c r="Q417" s="137">
        <f t="shared" si="27"/>
        <v>0</v>
      </c>
      <c r="R417" s="137">
        <f t="shared" si="28"/>
        <v>0</v>
      </c>
      <c r="S417" s="134"/>
    </row>
    <row r="418" spans="1:19" ht="30" customHeight="1">
      <c r="A418" s="178" t="e">
        <f t="shared" si="25"/>
        <v>#N/A</v>
      </c>
      <c r="B418" s="387"/>
      <c r="C418" s="174"/>
      <c r="D418" s="296"/>
      <c r="E418" s="271"/>
      <c r="F418" s="175"/>
      <c r="G418" s="175"/>
      <c r="H418" s="175"/>
      <c r="I418" s="175"/>
      <c r="J418" s="175"/>
      <c r="K418" s="175"/>
      <c r="L418" s="175"/>
      <c r="M418" s="177"/>
      <c r="N418" s="138">
        <f t="shared" si="26"/>
        <v>0</v>
      </c>
      <c r="O418" s="136"/>
      <c r="P418" s="137"/>
      <c r="Q418" s="137">
        <f t="shared" si="27"/>
        <v>0</v>
      </c>
      <c r="R418" s="137">
        <f t="shared" si="28"/>
        <v>0</v>
      </c>
      <c r="S418" s="134"/>
    </row>
    <row r="419" spans="1:19" ht="30" customHeight="1">
      <c r="A419" s="178" t="e">
        <f t="shared" si="25"/>
        <v>#N/A</v>
      </c>
      <c r="B419" s="387"/>
      <c r="C419" s="174"/>
      <c r="D419" s="296"/>
      <c r="E419" s="271"/>
      <c r="F419" s="175"/>
      <c r="G419" s="175"/>
      <c r="H419" s="175"/>
      <c r="I419" s="175"/>
      <c r="J419" s="175"/>
      <c r="K419" s="175"/>
      <c r="L419" s="175"/>
      <c r="M419" s="177"/>
      <c r="N419" s="138">
        <f t="shared" si="26"/>
        <v>0</v>
      </c>
      <c r="O419" s="136"/>
      <c r="P419" s="137"/>
      <c r="Q419" s="137">
        <f t="shared" si="27"/>
        <v>0</v>
      </c>
      <c r="R419" s="137">
        <f t="shared" si="28"/>
        <v>0</v>
      </c>
      <c r="S419" s="134"/>
    </row>
    <row r="420" spans="1:19" ht="30" customHeight="1">
      <c r="A420" s="178" t="e">
        <f t="shared" si="25"/>
        <v>#N/A</v>
      </c>
      <c r="B420" s="387"/>
      <c r="C420" s="174"/>
      <c r="D420" s="296"/>
      <c r="E420" s="271"/>
      <c r="F420" s="175"/>
      <c r="G420" s="175"/>
      <c r="H420" s="175"/>
      <c r="I420" s="175"/>
      <c r="J420" s="175"/>
      <c r="K420" s="175"/>
      <c r="L420" s="175"/>
      <c r="M420" s="177"/>
      <c r="N420" s="138">
        <f t="shared" si="26"/>
        <v>0</v>
      </c>
      <c r="O420" s="136"/>
      <c r="P420" s="137"/>
      <c r="Q420" s="137">
        <f t="shared" si="27"/>
        <v>0</v>
      </c>
      <c r="R420" s="137">
        <f t="shared" si="28"/>
        <v>0</v>
      </c>
      <c r="S420" s="134"/>
    </row>
    <row r="421" spans="1:19" ht="30" customHeight="1">
      <c r="A421" s="178" t="e">
        <f t="shared" si="25"/>
        <v>#N/A</v>
      </c>
      <c r="B421" s="387"/>
      <c r="C421" s="174"/>
      <c r="D421" s="296"/>
      <c r="E421" s="271"/>
      <c r="F421" s="175"/>
      <c r="G421" s="175"/>
      <c r="H421" s="175"/>
      <c r="I421" s="175"/>
      <c r="J421" s="175"/>
      <c r="K421" s="175"/>
      <c r="L421" s="175"/>
      <c r="M421" s="177"/>
      <c r="N421" s="138">
        <f t="shared" si="26"/>
        <v>0</v>
      </c>
      <c r="O421" s="136"/>
      <c r="P421" s="137"/>
      <c r="Q421" s="137">
        <f t="shared" si="27"/>
        <v>0</v>
      </c>
      <c r="R421" s="137">
        <f t="shared" si="28"/>
        <v>0</v>
      </c>
      <c r="S421" s="134"/>
    </row>
    <row r="422" spans="1:19" ht="30" customHeight="1">
      <c r="A422" s="178" t="e">
        <f t="shared" si="25"/>
        <v>#N/A</v>
      </c>
      <c r="B422" s="387"/>
      <c r="C422" s="174"/>
      <c r="D422" s="296"/>
      <c r="E422" s="271"/>
      <c r="F422" s="175"/>
      <c r="G422" s="175"/>
      <c r="H422" s="175"/>
      <c r="I422" s="175"/>
      <c r="J422" s="175"/>
      <c r="K422" s="175"/>
      <c r="L422" s="175"/>
      <c r="M422" s="177"/>
      <c r="N422" s="138">
        <f t="shared" si="26"/>
        <v>0</v>
      </c>
      <c r="O422" s="136"/>
      <c r="P422" s="137"/>
      <c r="Q422" s="137">
        <f t="shared" si="27"/>
        <v>0</v>
      </c>
      <c r="R422" s="137">
        <f t="shared" si="28"/>
        <v>0</v>
      </c>
      <c r="S422" s="134"/>
    </row>
    <row r="423" spans="1:19" ht="30" customHeight="1">
      <c r="A423" s="178" t="e">
        <f t="shared" si="25"/>
        <v>#N/A</v>
      </c>
      <c r="B423" s="387"/>
      <c r="C423" s="174"/>
      <c r="D423" s="296"/>
      <c r="E423" s="271"/>
      <c r="F423" s="175"/>
      <c r="G423" s="175"/>
      <c r="H423" s="175"/>
      <c r="I423" s="175"/>
      <c r="J423" s="175"/>
      <c r="K423" s="175"/>
      <c r="L423" s="175"/>
      <c r="M423" s="177"/>
      <c r="N423" s="138">
        <f t="shared" si="26"/>
        <v>0</v>
      </c>
      <c r="O423" s="136"/>
      <c r="P423" s="137"/>
      <c r="Q423" s="137">
        <f t="shared" si="27"/>
        <v>0</v>
      </c>
      <c r="R423" s="137">
        <f t="shared" si="28"/>
        <v>0</v>
      </c>
      <c r="S423" s="134"/>
    </row>
    <row r="424" spans="1:19" ht="30" customHeight="1">
      <c r="A424" s="178" t="e">
        <f t="shared" si="25"/>
        <v>#N/A</v>
      </c>
      <c r="B424" s="387"/>
      <c r="C424" s="174"/>
      <c r="D424" s="296"/>
      <c r="E424" s="271"/>
      <c r="F424" s="175"/>
      <c r="G424" s="175"/>
      <c r="H424" s="175"/>
      <c r="I424" s="175"/>
      <c r="J424" s="175"/>
      <c r="K424" s="175"/>
      <c r="L424" s="175"/>
      <c r="M424" s="177"/>
      <c r="N424" s="138">
        <f t="shared" si="26"/>
        <v>0</v>
      </c>
      <c r="O424" s="136"/>
      <c r="P424" s="137"/>
      <c r="Q424" s="137">
        <f t="shared" si="27"/>
        <v>0</v>
      </c>
      <c r="R424" s="137">
        <f t="shared" si="28"/>
        <v>0</v>
      </c>
      <c r="S424" s="134"/>
    </row>
    <row r="425" spans="1:19" ht="30" customHeight="1">
      <c r="A425" s="178" t="e">
        <f t="shared" si="25"/>
        <v>#N/A</v>
      </c>
      <c r="B425" s="387"/>
      <c r="C425" s="174"/>
      <c r="D425" s="296"/>
      <c r="E425" s="271"/>
      <c r="F425" s="175"/>
      <c r="G425" s="175"/>
      <c r="H425" s="175"/>
      <c r="I425" s="175"/>
      <c r="J425" s="175"/>
      <c r="K425" s="175"/>
      <c r="L425" s="175"/>
      <c r="M425" s="177"/>
      <c r="N425" s="138">
        <f t="shared" si="26"/>
        <v>0</v>
      </c>
      <c r="O425" s="136"/>
      <c r="P425" s="137"/>
      <c r="Q425" s="137">
        <f t="shared" si="27"/>
        <v>0</v>
      </c>
      <c r="R425" s="137">
        <f t="shared" si="28"/>
        <v>0</v>
      </c>
      <c r="S425" s="134"/>
    </row>
    <row r="426" spans="1:19" ht="30" customHeight="1">
      <c r="A426" s="178" t="e">
        <f t="shared" si="25"/>
        <v>#N/A</v>
      </c>
      <c r="B426" s="387"/>
      <c r="C426" s="174"/>
      <c r="D426" s="296"/>
      <c r="E426" s="271"/>
      <c r="F426" s="175"/>
      <c r="G426" s="175"/>
      <c r="H426" s="175"/>
      <c r="I426" s="175"/>
      <c r="J426" s="175"/>
      <c r="K426" s="175"/>
      <c r="L426" s="175"/>
      <c r="M426" s="177"/>
      <c r="N426" s="138">
        <f t="shared" si="26"/>
        <v>0</v>
      </c>
      <c r="O426" s="136"/>
      <c r="P426" s="137"/>
      <c r="Q426" s="137">
        <f t="shared" si="27"/>
        <v>0</v>
      </c>
      <c r="R426" s="137">
        <f t="shared" si="28"/>
        <v>0</v>
      </c>
      <c r="S426" s="134"/>
    </row>
    <row r="427" spans="1:19" ht="30" customHeight="1">
      <c r="A427" s="178" t="e">
        <f t="shared" si="25"/>
        <v>#N/A</v>
      </c>
      <c r="B427" s="387"/>
      <c r="C427" s="174"/>
      <c r="D427" s="296"/>
      <c r="E427" s="271"/>
      <c r="F427" s="175"/>
      <c r="G427" s="175"/>
      <c r="H427" s="175"/>
      <c r="I427" s="175"/>
      <c r="J427" s="175"/>
      <c r="K427" s="175"/>
      <c r="L427" s="175"/>
      <c r="M427" s="177"/>
      <c r="N427" s="138">
        <f t="shared" si="26"/>
        <v>0</v>
      </c>
      <c r="O427" s="136"/>
      <c r="P427" s="137"/>
      <c r="Q427" s="137">
        <f t="shared" si="27"/>
        <v>0</v>
      </c>
      <c r="R427" s="137">
        <f t="shared" si="28"/>
        <v>0</v>
      </c>
      <c r="S427" s="134"/>
    </row>
    <row r="428" spans="1:19" ht="30" customHeight="1">
      <c r="A428" s="178" t="e">
        <f t="shared" si="25"/>
        <v>#N/A</v>
      </c>
      <c r="B428" s="387"/>
      <c r="C428" s="174"/>
      <c r="D428" s="296"/>
      <c r="E428" s="271"/>
      <c r="F428" s="175"/>
      <c r="G428" s="175"/>
      <c r="H428" s="175"/>
      <c r="I428" s="175"/>
      <c r="J428" s="175"/>
      <c r="K428" s="175"/>
      <c r="L428" s="175"/>
      <c r="M428" s="177"/>
      <c r="N428" s="138">
        <f t="shared" si="26"/>
        <v>0</v>
      </c>
      <c r="O428" s="136"/>
      <c r="P428" s="137"/>
      <c r="Q428" s="137">
        <f t="shared" si="27"/>
        <v>0</v>
      </c>
      <c r="R428" s="137">
        <f t="shared" si="28"/>
        <v>0</v>
      </c>
      <c r="S428" s="134"/>
    </row>
    <row r="429" spans="1:19" ht="30" customHeight="1">
      <c r="A429" s="178" t="e">
        <f t="shared" si="25"/>
        <v>#N/A</v>
      </c>
      <c r="B429" s="387"/>
      <c r="C429" s="174"/>
      <c r="D429" s="296"/>
      <c r="E429" s="271"/>
      <c r="F429" s="175"/>
      <c r="G429" s="175"/>
      <c r="H429" s="175"/>
      <c r="I429" s="175"/>
      <c r="J429" s="175"/>
      <c r="K429" s="175"/>
      <c r="L429" s="175"/>
      <c r="M429" s="177"/>
      <c r="N429" s="138">
        <f t="shared" si="26"/>
        <v>0</v>
      </c>
      <c r="O429" s="136"/>
      <c r="P429" s="137"/>
      <c r="Q429" s="137">
        <f t="shared" si="27"/>
        <v>0</v>
      </c>
      <c r="R429" s="137">
        <f t="shared" si="28"/>
        <v>0</v>
      </c>
      <c r="S429" s="134"/>
    </row>
    <row r="430" spans="1:19" ht="30" customHeight="1">
      <c r="A430" s="178" t="e">
        <f t="shared" si="25"/>
        <v>#N/A</v>
      </c>
      <c r="B430" s="387"/>
      <c r="C430" s="174"/>
      <c r="D430" s="296"/>
      <c r="E430" s="271"/>
      <c r="F430" s="175"/>
      <c r="G430" s="175"/>
      <c r="H430" s="175"/>
      <c r="I430" s="175"/>
      <c r="J430" s="175"/>
      <c r="K430" s="175"/>
      <c r="L430" s="175"/>
      <c r="M430" s="177"/>
      <c r="N430" s="138">
        <f t="shared" si="26"/>
        <v>0</v>
      </c>
      <c r="O430" s="136"/>
      <c r="P430" s="137"/>
      <c r="Q430" s="137">
        <f t="shared" si="27"/>
        <v>0</v>
      </c>
      <c r="R430" s="137">
        <f t="shared" si="28"/>
        <v>0</v>
      </c>
      <c r="S430" s="134"/>
    </row>
    <row r="431" spans="1:19" ht="30" customHeight="1">
      <c r="A431" s="178" t="e">
        <f t="shared" si="25"/>
        <v>#N/A</v>
      </c>
      <c r="B431" s="387"/>
      <c r="C431" s="174"/>
      <c r="D431" s="296"/>
      <c r="E431" s="271"/>
      <c r="F431" s="175"/>
      <c r="G431" s="175"/>
      <c r="H431" s="175"/>
      <c r="I431" s="175"/>
      <c r="J431" s="175"/>
      <c r="K431" s="175"/>
      <c r="L431" s="175"/>
      <c r="M431" s="177"/>
      <c r="N431" s="138">
        <f t="shared" si="26"/>
        <v>0</v>
      </c>
      <c r="O431" s="136"/>
      <c r="P431" s="137"/>
      <c r="Q431" s="137">
        <f t="shared" si="27"/>
        <v>0</v>
      </c>
      <c r="R431" s="137">
        <f t="shared" si="28"/>
        <v>0</v>
      </c>
      <c r="S431" s="134"/>
    </row>
    <row r="432" spans="1:19" ht="30" customHeight="1">
      <c r="A432" s="178" t="e">
        <f aca="true" t="shared" si="29" ref="A432:A495">VLOOKUP($D432,$AH:$AK,4,0)</f>
        <v>#N/A</v>
      </c>
      <c r="B432" s="387"/>
      <c r="C432" s="174"/>
      <c r="D432" s="296"/>
      <c r="E432" s="271"/>
      <c r="F432" s="175"/>
      <c r="G432" s="175"/>
      <c r="H432" s="175"/>
      <c r="I432" s="175"/>
      <c r="J432" s="175"/>
      <c r="K432" s="175"/>
      <c r="L432" s="175"/>
      <c r="M432" s="177"/>
      <c r="N432" s="138">
        <f t="shared" si="26"/>
        <v>0</v>
      </c>
      <c r="O432" s="136"/>
      <c r="P432" s="137"/>
      <c r="Q432" s="137">
        <f t="shared" si="27"/>
        <v>0</v>
      </c>
      <c r="R432" s="137">
        <f t="shared" si="28"/>
        <v>0</v>
      </c>
      <c r="S432" s="134"/>
    </row>
    <row r="433" spans="1:19" ht="30" customHeight="1">
      <c r="A433" s="178" t="e">
        <f t="shared" si="29"/>
        <v>#N/A</v>
      </c>
      <c r="B433" s="387"/>
      <c r="C433" s="174"/>
      <c r="D433" s="296"/>
      <c r="E433" s="271"/>
      <c r="F433" s="175"/>
      <c r="G433" s="175"/>
      <c r="H433" s="175"/>
      <c r="I433" s="175"/>
      <c r="J433" s="175"/>
      <c r="K433" s="175"/>
      <c r="L433" s="175"/>
      <c r="M433" s="177"/>
      <c r="N433" s="138">
        <f aca="true" t="shared" si="30" ref="N433:N496">IF(SUM(F433:L433)&lt;0,SUM(F433:L433)*M433,IF(SUM(F433:L433)*M433&gt;SUM(F433:L433)*100%,SUM(F433:L433)*100%,SUM(F433:L433)*M433))</f>
        <v>0</v>
      </c>
      <c r="O433" s="136"/>
      <c r="P433" s="137"/>
      <c r="Q433" s="137">
        <f aca="true" t="shared" si="31" ref="Q433:Q496">O433-P433</f>
        <v>0</v>
      </c>
      <c r="R433" s="137">
        <f aca="true" t="shared" si="32" ref="R433:R496">O433-Q433</f>
        <v>0</v>
      </c>
      <c r="S433" s="134"/>
    </row>
    <row r="434" spans="1:19" ht="30" customHeight="1">
      <c r="A434" s="178" t="e">
        <f t="shared" si="29"/>
        <v>#N/A</v>
      </c>
      <c r="B434" s="387"/>
      <c r="C434" s="174"/>
      <c r="D434" s="296"/>
      <c r="E434" s="271"/>
      <c r="F434" s="175"/>
      <c r="G434" s="175"/>
      <c r="H434" s="175"/>
      <c r="I434" s="175"/>
      <c r="J434" s="175"/>
      <c r="K434" s="175"/>
      <c r="L434" s="175"/>
      <c r="M434" s="177"/>
      <c r="N434" s="138">
        <f t="shared" si="30"/>
        <v>0</v>
      </c>
      <c r="O434" s="136"/>
      <c r="P434" s="137"/>
      <c r="Q434" s="137">
        <f t="shared" si="31"/>
        <v>0</v>
      </c>
      <c r="R434" s="137">
        <f t="shared" si="32"/>
        <v>0</v>
      </c>
      <c r="S434" s="134"/>
    </row>
    <row r="435" spans="1:19" ht="30" customHeight="1">
      <c r="A435" s="178" t="e">
        <f t="shared" si="29"/>
        <v>#N/A</v>
      </c>
      <c r="B435" s="387"/>
      <c r="C435" s="174"/>
      <c r="D435" s="296"/>
      <c r="E435" s="271"/>
      <c r="F435" s="175"/>
      <c r="G435" s="175"/>
      <c r="H435" s="175"/>
      <c r="I435" s="175"/>
      <c r="J435" s="175"/>
      <c r="K435" s="175"/>
      <c r="L435" s="175"/>
      <c r="M435" s="177"/>
      <c r="N435" s="138">
        <f t="shared" si="30"/>
        <v>0</v>
      </c>
      <c r="O435" s="136"/>
      <c r="P435" s="137"/>
      <c r="Q435" s="137">
        <f t="shared" si="31"/>
        <v>0</v>
      </c>
      <c r="R435" s="137">
        <f t="shared" si="32"/>
        <v>0</v>
      </c>
      <c r="S435" s="134"/>
    </row>
    <row r="436" spans="1:19" ht="30" customHeight="1">
      <c r="A436" s="178" t="e">
        <f t="shared" si="29"/>
        <v>#N/A</v>
      </c>
      <c r="B436" s="387"/>
      <c r="C436" s="174"/>
      <c r="D436" s="296"/>
      <c r="E436" s="271"/>
      <c r="F436" s="175"/>
      <c r="G436" s="175"/>
      <c r="H436" s="175"/>
      <c r="I436" s="175"/>
      <c r="J436" s="175"/>
      <c r="K436" s="175"/>
      <c r="L436" s="175"/>
      <c r="M436" s="177"/>
      <c r="N436" s="138">
        <f t="shared" si="30"/>
        <v>0</v>
      </c>
      <c r="O436" s="136"/>
      <c r="P436" s="137"/>
      <c r="Q436" s="137">
        <f t="shared" si="31"/>
        <v>0</v>
      </c>
      <c r="R436" s="137">
        <f t="shared" si="32"/>
        <v>0</v>
      </c>
      <c r="S436" s="134"/>
    </row>
    <row r="437" spans="1:19" ht="30" customHeight="1">
      <c r="A437" s="178" t="e">
        <f t="shared" si="29"/>
        <v>#N/A</v>
      </c>
      <c r="B437" s="387"/>
      <c r="C437" s="174"/>
      <c r="D437" s="296"/>
      <c r="E437" s="271"/>
      <c r="F437" s="175"/>
      <c r="G437" s="175"/>
      <c r="H437" s="175"/>
      <c r="I437" s="175"/>
      <c r="J437" s="175"/>
      <c r="K437" s="175"/>
      <c r="L437" s="175"/>
      <c r="M437" s="177"/>
      <c r="N437" s="138">
        <f t="shared" si="30"/>
        <v>0</v>
      </c>
      <c r="O437" s="136"/>
      <c r="P437" s="137"/>
      <c r="Q437" s="137">
        <f t="shared" si="31"/>
        <v>0</v>
      </c>
      <c r="R437" s="137">
        <f t="shared" si="32"/>
        <v>0</v>
      </c>
      <c r="S437" s="134"/>
    </row>
    <row r="438" spans="1:19" ht="30" customHeight="1">
      <c r="A438" s="178" t="e">
        <f t="shared" si="29"/>
        <v>#N/A</v>
      </c>
      <c r="B438" s="387"/>
      <c r="C438" s="174"/>
      <c r="D438" s="296"/>
      <c r="E438" s="271"/>
      <c r="F438" s="175"/>
      <c r="G438" s="175"/>
      <c r="H438" s="175"/>
      <c r="I438" s="175"/>
      <c r="J438" s="175"/>
      <c r="K438" s="175"/>
      <c r="L438" s="175"/>
      <c r="M438" s="177"/>
      <c r="N438" s="138">
        <f t="shared" si="30"/>
        <v>0</v>
      </c>
      <c r="O438" s="136"/>
      <c r="P438" s="137"/>
      <c r="Q438" s="137">
        <f t="shared" si="31"/>
        <v>0</v>
      </c>
      <c r="R438" s="137">
        <f t="shared" si="32"/>
        <v>0</v>
      </c>
      <c r="S438" s="134"/>
    </row>
    <row r="439" spans="1:19" ht="30" customHeight="1">
      <c r="A439" s="178" t="e">
        <f t="shared" si="29"/>
        <v>#N/A</v>
      </c>
      <c r="B439" s="387"/>
      <c r="C439" s="174"/>
      <c r="D439" s="296"/>
      <c r="E439" s="271"/>
      <c r="F439" s="175"/>
      <c r="G439" s="175"/>
      <c r="H439" s="175"/>
      <c r="I439" s="175"/>
      <c r="J439" s="175"/>
      <c r="K439" s="175"/>
      <c r="L439" s="175"/>
      <c r="M439" s="177"/>
      <c r="N439" s="138">
        <f t="shared" si="30"/>
        <v>0</v>
      </c>
      <c r="O439" s="136"/>
      <c r="P439" s="137"/>
      <c r="Q439" s="137">
        <f t="shared" si="31"/>
        <v>0</v>
      </c>
      <c r="R439" s="137">
        <f t="shared" si="32"/>
        <v>0</v>
      </c>
      <c r="S439" s="134"/>
    </row>
    <row r="440" spans="1:19" ht="30" customHeight="1">
      <c r="A440" s="178" t="e">
        <f t="shared" si="29"/>
        <v>#N/A</v>
      </c>
      <c r="B440" s="387"/>
      <c r="C440" s="174"/>
      <c r="D440" s="296"/>
      <c r="E440" s="271"/>
      <c r="F440" s="175"/>
      <c r="G440" s="175"/>
      <c r="H440" s="175"/>
      <c r="I440" s="175"/>
      <c r="J440" s="175"/>
      <c r="K440" s="175"/>
      <c r="L440" s="175"/>
      <c r="M440" s="177"/>
      <c r="N440" s="138">
        <f t="shared" si="30"/>
        <v>0</v>
      </c>
      <c r="O440" s="136"/>
      <c r="P440" s="137"/>
      <c r="Q440" s="137">
        <f t="shared" si="31"/>
        <v>0</v>
      </c>
      <c r="R440" s="137">
        <f t="shared" si="32"/>
        <v>0</v>
      </c>
      <c r="S440" s="134"/>
    </row>
    <row r="441" spans="1:19" ht="30" customHeight="1">
      <c r="A441" s="178" t="e">
        <f t="shared" si="29"/>
        <v>#N/A</v>
      </c>
      <c r="B441" s="387"/>
      <c r="C441" s="174"/>
      <c r="D441" s="296"/>
      <c r="E441" s="271"/>
      <c r="F441" s="175"/>
      <c r="G441" s="175"/>
      <c r="H441" s="175"/>
      <c r="I441" s="175"/>
      <c r="J441" s="175"/>
      <c r="K441" s="175"/>
      <c r="L441" s="175"/>
      <c r="M441" s="177"/>
      <c r="N441" s="138">
        <f t="shared" si="30"/>
        <v>0</v>
      </c>
      <c r="O441" s="136"/>
      <c r="P441" s="137"/>
      <c r="Q441" s="137">
        <f t="shared" si="31"/>
        <v>0</v>
      </c>
      <c r="R441" s="137">
        <f t="shared" si="32"/>
        <v>0</v>
      </c>
      <c r="S441" s="134"/>
    </row>
    <row r="442" spans="1:19" ht="30" customHeight="1">
      <c r="A442" s="178" t="e">
        <f t="shared" si="29"/>
        <v>#N/A</v>
      </c>
      <c r="B442" s="387"/>
      <c r="C442" s="174"/>
      <c r="D442" s="296"/>
      <c r="E442" s="271"/>
      <c r="F442" s="175"/>
      <c r="G442" s="175"/>
      <c r="H442" s="175"/>
      <c r="I442" s="175"/>
      <c r="J442" s="175"/>
      <c r="K442" s="175"/>
      <c r="L442" s="175"/>
      <c r="M442" s="177"/>
      <c r="N442" s="138">
        <f t="shared" si="30"/>
        <v>0</v>
      </c>
      <c r="O442" s="136"/>
      <c r="P442" s="137"/>
      <c r="Q442" s="137">
        <f t="shared" si="31"/>
        <v>0</v>
      </c>
      <c r="R442" s="137">
        <f t="shared" si="32"/>
        <v>0</v>
      </c>
      <c r="S442" s="134"/>
    </row>
    <row r="443" spans="1:19" ht="30" customHeight="1">
      <c r="A443" s="178" t="e">
        <f t="shared" si="29"/>
        <v>#N/A</v>
      </c>
      <c r="B443" s="387"/>
      <c r="C443" s="174"/>
      <c r="D443" s="296"/>
      <c r="E443" s="271"/>
      <c r="F443" s="175"/>
      <c r="G443" s="175"/>
      <c r="H443" s="175"/>
      <c r="I443" s="175"/>
      <c r="J443" s="175"/>
      <c r="K443" s="175"/>
      <c r="L443" s="175"/>
      <c r="M443" s="177"/>
      <c r="N443" s="138">
        <f t="shared" si="30"/>
        <v>0</v>
      </c>
      <c r="O443" s="136"/>
      <c r="P443" s="137"/>
      <c r="Q443" s="137">
        <f t="shared" si="31"/>
        <v>0</v>
      </c>
      <c r="R443" s="137">
        <f t="shared" si="32"/>
        <v>0</v>
      </c>
      <c r="S443" s="134"/>
    </row>
    <row r="444" spans="1:19" ht="30" customHeight="1">
      <c r="A444" s="178" t="e">
        <f t="shared" si="29"/>
        <v>#N/A</v>
      </c>
      <c r="B444" s="387"/>
      <c r="C444" s="174"/>
      <c r="D444" s="296"/>
      <c r="E444" s="271"/>
      <c r="F444" s="175"/>
      <c r="G444" s="175"/>
      <c r="H444" s="175"/>
      <c r="I444" s="175"/>
      <c r="J444" s="175"/>
      <c r="K444" s="175"/>
      <c r="L444" s="175"/>
      <c r="M444" s="177"/>
      <c r="N444" s="138">
        <f t="shared" si="30"/>
        <v>0</v>
      </c>
      <c r="O444" s="136"/>
      <c r="P444" s="137"/>
      <c r="Q444" s="137">
        <f t="shared" si="31"/>
        <v>0</v>
      </c>
      <c r="R444" s="137">
        <f t="shared" si="32"/>
        <v>0</v>
      </c>
      <c r="S444" s="134"/>
    </row>
    <row r="445" spans="1:19" ht="30" customHeight="1">
      <c r="A445" s="178" t="e">
        <f t="shared" si="29"/>
        <v>#N/A</v>
      </c>
      <c r="B445" s="387"/>
      <c r="C445" s="174"/>
      <c r="D445" s="296"/>
      <c r="E445" s="271"/>
      <c r="F445" s="175"/>
      <c r="G445" s="175"/>
      <c r="H445" s="175"/>
      <c r="I445" s="175"/>
      <c r="J445" s="175"/>
      <c r="K445" s="175"/>
      <c r="L445" s="175"/>
      <c r="M445" s="177"/>
      <c r="N445" s="138">
        <f t="shared" si="30"/>
        <v>0</v>
      </c>
      <c r="O445" s="136"/>
      <c r="P445" s="137"/>
      <c r="Q445" s="137">
        <f t="shared" si="31"/>
        <v>0</v>
      </c>
      <c r="R445" s="137">
        <f t="shared" si="32"/>
        <v>0</v>
      </c>
      <c r="S445" s="134"/>
    </row>
    <row r="446" spans="1:19" ht="30" customHeight="1">
      <c r="A446" s="178" t="e">
        <f t="shared" si="29"/>
        <v>#N/A</v>
      </c>
      <c r="B446" s="387"/>
      <c r="C446" s="174"/>
      <c r="D446" s="296"/>
      <c r="E446" s="271"/>
      <c r="F446" s="175"/>
      <c r="G446" s="175"/>
      <c r="H446" s="175"/>
      <c r="I446" s="175"/>
      <c r="J446" s="175"/>
      <c r="K446" s="175"/>
      <c r="L446" s="175"/>
      <c r="M446" s="177"/>
      <c r="N446" s="138">
        <f t="shared" si="30"/>
        <v>0</v>
      </c>
      <c r="O446" s="136"/>
      <c r="P446" s="137"/>
      <c r="Q446" s="137">
        <f t="shared" si="31"/>
        <v>0</v>
      </c>
      <c r="R446" s="137">
        <f t="shared" si="32"/>
        <v>0</v>
      </c>
      <c r="S446" s="134"/>
    </row>
    <row r="447" spans="1:19" ht="30" customHeight="1">
      <c r="A447" s="178" t="e">
        <f t="shared" si="29"/>
        <v>#N/A</v>
      </c>
      <c r="B447" s="387"/>
      <c r="C447" s="174"/>
      <c r="D447" s="296"/>
      <c r="E447" s="271"/>
      <c r="F447" s="175"/>
      <c r="G447" s="175"/>
      <c r="H447" s="175"/>
      <c r="I447" s="175"/>
      <c r="J447" s="175"/>
      <c r="K447" s="175"/>
      <c r="L447" s="175"/>
      <c r="M447" s="177"/>
      <c r="N447" s="138">
        <f t="shared" si="30"/>
        <v>0</v>
      </c>
      <c r="O447" s="136"/>
      <c r="P447" s="137"/>
      <c r="Q447" s="137">
        <f t="shared" si="31"/>
        <v>0</v>
      </c>
      <c r="R447" s="137">
        <f t="shared" si="32"/>
        <v>0</v>
      </c>
      <c r="S447" s="134"/>
    </row>
    <row r="448" spans="1:19" ht="30" customHeight="1">
      <c r="A448" s="178" t="e">
        <f t="shared" si="29"/>
        <v>#N/A</v>
      </c>
      <c r="B448" s="387"/>
      <c r="C448" s="174"/>
      <c r="D448" s="296"/>
      <c r="E448" s="271"/>
      <c r="F448" s="175"/>
      <c r="G448" s="175"/>
      <c r="H448" s="175"/>
      <c r="I448" s="175"/>
      <c r="J448" s="175"/>
      <c r="K448" s="175"/>
      <c r="L448" s="175"/>
      <c r="M448" s="177"/>
      <c r="N448" s="138">
        <f t="shared" si="30"/>
        <v>0</v>
      </c>
      <c r="O448" s="136"/>
      <c r="P448" s="137"/>
      <c r="Q448" s="137">
        <f t="shared" si="31"/>
        <v>0</v>
      </c>
      <c r="R448" s="137">
        <f t="shared" si="32"/>
        <v>0</v>
      </c>
      <c r="S448" s="134"/>
    </row>
    <row r="449" spans="1:19" ht="30" customHeight="1">
      <c r="A449" s="178" t="e">
        <f t="shared" si="29"/>
        <v>#N/A</v>
      </c>
      <c r="B449" s="387"/>
      <c r="C449" s="174"/>
      <c r="D449" s="296"/>
      <c r="E449" s="271"/>
      <c r="F449" s="175"/>
      <c r="G449" s="175"/>
      <c r="H449" s="175"/>
      <c r="I449" s="175"/>
      <c r="J449" s="175"/>
      <c r="K449" s="175"/>
      <c r="L449" s="175"/>
      <c r="M449" s="177"/>
      <c r="N449" s="138">
        <f t="shared" si="30"/>
        <v>0</v>
      </c>
      <c r="O449" s="136"/>
      <c r="P449" s="137"/>
      <c r="Q449" s="137">
        <f t="shared" si="31"/>
        <v>0</v>
      </c>
      <c r="R449" s="137">
        <f t="shared" si="32"/>
        <v>0</v>
      </c>
      <c r="S449" s="134"/>
    </row>
    <row r="450" spans="1:19" ht="30" customHeight="1">
      <c r="A450" s="178" t="e">
        <f t="shared" si="29"/>
        <v>#N/A</v>
      </c>
      <c r="B450" s="387"/>
      <c r="C450" s="174"/>
      <c r="D450" s="296"/>
      <c r="E450" s="271"/>
      <c r="F450" s="175"/>
      <c r="G450" s="175"/>
      <c r="H450" s="175"/>
      <c r="I450" s="175"/>
      <c r="J450" s="175"/>
      <c r="K450" s="175"/>
      <c r="L450" s="175"/>
      <c r="M450" s="177"/>
      <c r="N450" s="138">
        <f t="shared" si="30"/>
        <v>0</v>
      </c>
      <c r="O450" s="136"/>
      <c r="P450" s="137"/>
      <c r="Q450" s="137">
        <f t="shared" si="31"/>
        <v>0</v>
      </c>
      <c r="R450" s="137">
        <f t="shared" si="32"/>
        <v>0</v>
      </c>
      <c r="S450" s="134"/>
    </row>
    <row r="451" spans="1:19" ht="30" customHeight="1">
      <c r="A451" s="178" t="e">
        <f t="shared" si="29"/>
        <v>#N/A</v>
      </c>
      <c r="B451" s="387"/>
      <c r="C451" s="174"/>
      <c r="D451" s="296"/>
      <c r="E451" s="271"/>
      <c r="F451" s="175"/>
      <c r="G451" s="175"/>
      <c r="H451" s="175"/>
      <c r="I451" s="175"/>
      <c r="J451" s="175"/>
      <c r="K451" s="175"/>
      <c r="L451" s="175"/>
      <c r="M451" s="177"/>
      <c r="N451" s="138">
        <f t="shared" si="30"/>
        <v>0</v>
      </c>
      <c r="O451" s="136"/>
      <c r="P451" s="137"/>
      <c r="Q451" s="137">
        <f t="shared" si="31"/>
        <v>0</v>
      </c>
      <c r="R451" s="137">
        <f t="shared" si="32"/>
        <v>0</v>
      </c>
      <c r="S451" s="134"/>
    </row>
    <row r="452" spans="1:19" ht="30" customHeight="1">
      <c r="A452" s="178" t="e">
        <f t="shared" si="29"/>
        <v>#N/A</v>
      </c>
      <c r="B452" s="387"/>
      <c r="C452" s="174"/>
      <c r="D452" s="296"/>
      <c r="E452" s="271"/>
      <c r="F452" s="175"/>
      <c r="G452" s="175"/>
      <c r="H452" s="175"/>
      <c r="I452" s="175"/>
      <c r="J452" s="175"/>
      <c r="K452" s="175"/>
      <c r="L452" s="175"/>
      <c r="M452" s="177"/>
      <c r="N452" s="138">
        <f t="shared" si="30"/>
        <v>0</v>
      </c>
      <c r="O452" s="136"/>
      <c r="P452" s="137"/>
      <c r="Q452" s="137">
        <f t="shared" si="31"/>
        <v>0</v>
      </c>
      <c r="R452" s="137">
        <f t="shared" si="32"/>
        <v>0</v>
      </c>
      <c r="S452" s="134"/>
    </row>
    <row r="453" spans="1:19" ht="30" customHeight="1">
      <c r="A453" s="178" t="e">
        <f t="shared" si="29"/>
        <v>#N/A</v>
      </c>
      <c r="B453" s="387"/>
      <c r="C453" s="174"/>
      <c r="D453" s="296"/>
      <c r="E453" s="271"/>
      <c r="F453" s="175"/>
      <c r="G453" s="175"/>
      <c r="H453" s="175"/>
      <c r="I453" s="175"/>
      <c r="J453" s="175"/>
      <c r="K453" s="175"/>
      <c r="L453" s="175"/>
      <c r="M453" s="177"/>
      <c r="N453" s="138">
        <f t="shared" si="30"/>
        <v>0</v>
      </c>
      <c r="O453" s="136"/>
      <c r="P453" s="137"/>
      <c r="Q453" s="137">
        <f t="shared" si="31"/>
        <v>0</v>
      </c>
      <c r="R453" s="137">
        <f t="shared" si="32"/>
        <v>0</v>
      </c>
      <c r="S453" s="134"/>
    </row>
    <row r="454" spans="1:19" ht="30" customHeight="1">
      <c r="A454" s="178" t="e">
        <f t="shared" si="29"/>
        <v>#N/A</v>
      </c>
      <c r="B454" s="387"/>
      <c r="C454" s="174"/>
      <c r="D454" s="296"/>
      <c r="E454" s="271"/>
      <c r="F454" s="175"/>
      <c r="G454" s="175"/>
      <c r="H454" s="175"/>
      <c r="I454" s="175"/>
      <c r="J454" s="175"/>
      <c r="K454" s="175"/>
      <c r="L454" s="175"/>
      <c r="M454" s="177"/>
      <c r="N454" s="138">
        <f t="shared" si="30"/>
        <v>0</v>
      </c>
      <c r="O454" s="136"/>
      <c r="P454" s="137"/>
      <c r="Q454" s="137">
        <f t="shared" si="31"/>
        <v>0</v>
      </c>
      <c r="R454" s="137">
        <f t="shared" si="32"/>
        <v>0</v>
      </c>
      <c r="S454" s="134"/>
    </row>
    <row r="455" spans="1:19" ht="30" customHeight="1">
      <c r="A455" s="178" t="e">
        <f t="shared" si="29"/>
        <v>#N/A</v>
      </c>
      <c r="B455" s="387"/>
      <c r="C455" s="174"/>
      <c r="D455" s="296"/>
      <c r="E455" s="271"/>
      <c r="F455" s="175"/>
      <c r="G455" s="175"/>
      <c r="H455" s="175"/>
      <c r="I455" s="175"/>
      <c r="J455" s="175"/>
      <c r="K455" s="175"/>
      <c r="L455" s="175"/>
      <c r="M455" s="177"/>
      <c r="N455" s="138">
        <f t="shared" si="30"/>
        <v>0</v>
      </c>
      <c r="O455" s="136"/>
      <c r="P455" s="137"/>
      <c r="Q455" s="137">
        <f t="shared" si="31"/>
        <v>0</v>
      </c>
      <c r="R455" s="137">
        <f t="shared" si="32"/>
        <v>0</v>
      </c>
      <c r="S455" s="134"/>
    </row>
    <row r="456" spans="1:19" ht="30" customHeight="1">
      <c r="A456" s="178" t="e">
        <f t="shared" si="29"/>
        <v>#N/A</v>
      </c>
      <c r="B456" s="387"/>
      <c r="C456" s="174"/>
      <c r="D456" s="296"/>
      <c r="E456" s="271"/>
      <c r="F456" s="175"/>
      <c r="G456" s="175"/>
      <c r="H456" s="175"/>
      <c r="I456" s="175"/>
      <c r="J456" s="175"/>
      <c r="K456" s="175"/>
      <c r="L456" s="175"/>
      <c r="M456" s="177"/>
      <c r="N456" s="138">
        <f t="shared" si="30"/>
        <v>0</v>
      </c>
      <c r="O456" s="136"/>
      <c r="P456" s="137"/>
      <c r="Q456" s="137">
        <f t="shared" si="31"/>
        <v>0</v>
      </c>
      <c r="R456" s="137">
        <f t="shared" si="32"/>
        <v>0</v>
      </c>
      <c r="S456" s="134"/>
    </row>
    <row r="457" spans="1:19" ht="30" customHeight="1">
      <c r="A457" s="178" t="e">
        <f t="shared" si="29"/>
        <v>#N/A</v>
      </c>
      <c r="B457" s="387"/>
      <c r="C457" s="174"/>
      <c r="D457" s="296"/>
      <c r="E457" s="271"/>
      <c r="F457" s="175"/>
      <c r="G457" s="175"/>
      <c r="H457" s="175"/>
      <c r="I457" s="175"/>
      <c r="J457" s="175"/>
      <c r="K457" s="175"/>
      <c r="L457" s="175"/>
      <c r="M457" s="177"/>
      <c r="N457" s="138">
        <f t="shared" si="30"/>
        <v>0</v>
      </c>
      <c r="O457" s="136"/>
      <c r="P457" s="137"/>
      <c r="Q457" s="137">
        <f t="shared" si="31"/>
        <v>0</v>
      </c>
      <c r="R457" s="137">
        <f t="shared" si="32"/>
        <v>0</v>
      </c>
      <c r="S457" s="134"/>
    </row>
    <row r="458" spans="1:19" ht="30" customHeight="1">
      <c r="A458" s="178" t="e">
        <f t="shared" si="29"/>
        <v>#N/A</v>
      </c>
      <c r="B458" s="387"/>
      <c r="C458" s="174"/>
      <c r="D458" s="296"/>
      <c r="E458" s="271"/>
      <c r="F458" s="175"/>
      <c r="G458" s="175"/>
      <c r="H458" s="175"/>
      <c r="I458" s="175"/>
      <c r="J458" s="175"/>
      <c r="K458" s="175"/>
      <c r="L458" s="175"/>
      <c r="M458" s="177"/>
      <c r="N458" s="138">
        <f t="shared" si="30"/>
        <v>0</v>
      </c>
      <c r="O458" s="136"/>
      <c r="P458" s="137"/>
      <c r="Q458" s="137">
        <f t="shared" si="31"/>
        <v>0</v>
      </c>
      <c r="R458" s="137">
        <f t="shared" si="32"/>
        <v>0</v>
      </c>
      <c r="S458" s="134"/>
    </row>
    <row r="459" spans="1:19" ht="30" customHeight="1">
      <c r="A459" s="178" t="e">
        <f t="shared" si="29"/>
        <v>#N/A</v>
      </c>
      <c r="B459" s="387"/>
      <c r="C459" s="174"/>
      <c r="D459" s="296"/>
      <c r="E459" s="271"/>
      <c r="F459" s="175"/>
      <c r="G459" s="175"/>
      <c r="H459" s="175"/>
      <c r="I459" s="175"/>
      <c r="J459" s="175"/>
      <c r="K459" s="175"/>
      <c r="L459" s="175"/>
      <c r="M459" s="177"/>
      <c r="N459" s="138">
        <f t="shared" si="30"/>
        <v>0</v>
      </c>
      <c r="O459" s="136"/>
      <c r="P459" s="137"/>
      <c r="Q459" s="137">
        <f t="shared" si="31"/>
        <v>0</v>
      </c>
      <c r="R459" s="137">
        <f t="shared" si="32"/>
        <v>0</v>
      </c>
      <c r="S459" s="134"/>
    </row>
    <row r="460" spans="1:19" ht="30" customHeight="1">
      <c r="A460" s="178" t="e">
        <f t="shared" si="29"/>
        <v>#N/A</v>
      </c>
      <c r="B460" s="387"/>
      <c r="C460" s="174"/>
      <c r="D460" s="296"/>
      <c r="E460" s="271"/>
      <c r="F460" s="175"/>
      <c r="G460" s="175"/>
      <c r="H460" s="175"/>
      <c r="I460" s="175"/>
      <c r="J460" s="175"/>
      <c r="K460" s="175"/>
      <c r="L460" s="175"/>
      <c r="M460" s="177"/>
      <c r="N460" s="138">
        <f t="shared" si="30"/>
        <v>0</v>
      </c>
      <c r="O460" s="136"/>
      <c r="P460" s="137"/>
      <c r="Q460" s="137">
        <f t="shared" si="31"/>
        <v>0</v>
      </c>
      <c r="R460" s="137">
        <f t="shared" si="32"/>
        <v>0</v>
      </c>
      <c r="S460" s="134"/>
    </row>
    <row r="461" spans="1:19" ht="30" customHeight="1">
      <c r="A461" s="178" t="e">
        <f t="shared" si="29"/>
        <v>#N/A</v>
      </c>
      <c r="B461" s="387"/>
      <c r="C461" s="174"/>
      <c r="D461" s="296"/>
      <c r="E461" s="271"/>
      <c r="F461" s="175"/>
      <c r="G461" s="175"/>
      <c r="H461" s="175"/>
      <c r="I461" s="175"/>
      <c r="J461" s="175"/>
      <c r="K461" s="175"/>
      <c r="L461" s="175"/>
      <c r="M461" s="177"/>
      <c r="N461" s="138">
        <f t="shared" si="30"/>
        <v>0</v>
      </c>
      <c r="O461" s="136"/>
      <c r="P461" s="137"/>
      <c r="Q461" s="137">
        <f t="shared" si="31"/>
        <v>0</v>
      </c>
      <c r="R461" s="137">
        <f t="shared" si="32"/>
        <v>0</v>
      </c>
      <c r="S461" s="134"/>
    </row>
    <row r="462" spans="1:19" ht="30" customHeight="1">
      <c r="A462" s="178" t="e">
        <f t="shared" si="29"/>
        <v>#N/A</v>
      </c>
      <c r="B462" s="387"/>
      <c r="C462" s="174"/>
      <c r="D462" s="296"/>
      <c r="E462" s="271"/>
      <c r="F462" s="175"/>
      <c r="G462" s="175"/>
      <c r="H462" s="175"/>
      <c r="I462" s="175"/>
      <c r="J462" s="175"/>
      <c r="K462" s="175"/>
      <c r="L462" s="175"/>
      <c r="M462" s="177"/>
      <c r="N462" s="138">
        <f t="shared" si="30"/>
        <v>0</v>
      </c>
      <c r="O462" s="136"/>
      <c r="P462" s="137"/>
      <c r="Q462" s="137">
        <f t="shared" si="31"/>
        <v>0</v>
      </c>
      <c r="R462" s="137">
        <f t="shared" si="32"/>
        <v>0</v>
      </c>
      <c r="S462" s="134"/>
    </row>
    <row r="463" spans="1:19" ht="30" customHeight="1">
      <c r="A463" s="178" t="e">
        <f t="shared" si="29"/>
        <v>#N/A</v>
      </c>
      <c r="B463" s="387"/>
      <c r="C463" s="174"/>
      <c r="D463" s="296"/>
      <c r="E463" s="271"/>
      <c r="F463" s="175"/>
      <c r="G463" s="175"/>
      <c r="H463" s="175"/>
      <c r="I463" s="175"/>
      <c r="J463" s="175"/>
      <c r="K463" s="175"/>
      <c r="L463" s="175"/>
      <c r="M463" s="177"/>
      <c r="N463" s="138">
        <f t="shared" si="30"/>
        <v>0</v>
      </c>
      <c r="O463" s="136"/>
      <c r="P463" s="137"/>
      <c r="Q463" s="137">
        <f t="shared" si="31"/>
        <v>0</v>
      </c>
      <c r="R463" s="137">
        <f t="shared" si="32"/>
        <v>0</v>
      </c>
      <c r="S463" s="134"/>
    </row>
    <row r="464" spans="1:19" ht="30" customHeight="1">
      <c r="A464" s="178" t="e">
        <f t="shared" si="29"/>
        <v>#N/A</v>
      </c>
      <c r="B464" s="387"/>
      <c r="C464" s="174"/>
      <c r="D464" s="296"/>
      <c r="E464" s="271"/>
      <c r="F464" s="175"/>
      <c r="G464" s="175"/>
      <c r="H464" s="175"/>
      <c r="I464" s="175"/>
      <c r="J464" s="175"/>
      <c r="K464" s="175"/>
      <c r="L464" s="175"/>
      <c r="M464" s="177"/>
      <c r="N464" s="138">
        <f t="shared" si="30"/>
        <v>0</v>
      </c>
      <c r="O464" s="136"/>
      <c r="P464" s="137"/>
      <c r="Q464" s="137">
        <f t="shared" si="31"/>
        <v>0</v>
      </c>
      <c r="R464" s="137">
        <f t="shared" si="32"/>
        <v>0</v>
      </c>
      <c r="S464" s="134"/>
    </row>
    <row r="465" spans="1:19" ht="30" customHeight="1">
      <c r="A465" s="178" t="e">
        <f t="shared" si="29"/>
        <v>#N/A</v>
      </c>
      <c r="B465" s="387"/>
      <c r="C465" s="174"/>
      <c r="D465" s="296"/>
      <c r="E465" s="271"/>
      <c r="F465" s="175"/>
      <c r="G465" s="175"/>
      <c r="H465" s="175"/>
      <c r="I465" s="175"/>
      <c r="J465" s="175"/>
      <c r="K465" s="175"/>
      <c r="L465" s="175"/>
      <c r="M465" s="177"/>
      <c r="N465" s="138">
        <f t="shared" si="30"/>
        <v>0</v>
      </c>
      <c r="O465" s="136"/>
      <c r="P465" s="137"/>
      <c r="Q465" s="137">
        <f t="shared" si="31"/>
        <v>0</v>
      </c>
      <c r="R465" s="137">
        <f t="shared" si="32"/>
        <v>0</v>
      </c>
      <c r="S465" s="134"/>
    </row>
    <row r="466" spans="1:19" ht="30" customHeight="1">
      <c r="A466" s="178" t="e">
        <f t="shared" si="29"/>
        <v>#N/A</v>
      </c>
      <c r="B466" s="387"/>
      <c r="C466" s="174"/>
      <c r="D466" s="296"/>
      <c r="E466" s="271"/>
      <c r="F466" s="175"/>
      <c r="G466" s="175"/>
      <c r="H466" s="175"/>
      <c r="I466" s="175"/>
      <c r="J466" s="175"/>
      <c r="K466" s="175"/>
      <c r="L466" s="175"/>
      <c r="M466" s="177"/>
      <c r="N466" s="138">
        <f t="shared" si="30"/>
        <v>0</v>
      </c>
      <c r="O466" s="136"/>
      <c r="P466" s="137"/>
      <c r="Q466" s="137">
        <f t="shared" si="31"/>
        <v>0</v>
      </c>
      <c r="R466" s="137">
        <f t="shared" si="32"/>
        <v>0</v>
      </c>
      <c r="S466" s="134"/>
    </row>
    <row r="467" spans="1:19" ht="30" customHeight="1">
      <c r="A467" s="178" t="e">
        <f t="shared" si="29"/>
        <v>#N/A</v>
      </c>
      <c r="B467" s="387"/>
      <c r="C467" s="174"/>
      <c r="D467" s="296"/>
      <c r="E467" s="271"/>
      <c r="F467" s="175"/>
      <c r="G467" s="175"/>
      <c r="H467" s="175"/>
      <c r="I467" s="175"/>
      <c r="J467" s="175"/>
      <c r="K467" s="175"/>
      <c r="L467" s="175"/>
      <c r="M467" s="177"/>
      <c r="N467" s="138">
        <f t="shared" si="30"/>
        <v>0</v>
      </c>
      <c r="O467" s="136"/>
      <c r="P467" s="137"/>
      <c r="Q467" s="137">
        <f t="shared" si="31"/>
        <v>0</v>
      </c>
      <c r="R467" s="137">
        <f t="shared" si="32"/>
        <v>0</v>
      </c>
      <c r="S467" s="134"/>
    </row>
    <row r="468" spans="1:19" ht="30" customHeight="1">
      <c r="A468" s="178" t="e">
        <f t="shared" si="29"/>
        <v>#N/A</v>
      </c>
      <c r="B468" s="387"/>
      <c r="C468" s="174"/>
      <c r="D468" s="296"/>
      <c r="E468" s="271"/>
      <c r="F468" s="175"/>
      <c r="G468" s="175"/>
      <c r="H468" s="175"/>
      <c r="I468" s="175"/>
      <c r="J468" s="175"/>
      <c r="K468" s="175"/>
      <c r="L468" s="175"/>
      <c r="M468" s="177"/>
      <c r="N468" s="138">
        <f t="shared" si="30"/>
        <v>0</v>
      </c>
      <c r="O468" s="136"/>
      <c r="P468" s="137"/>
      <c r="Q468" s="137">
        <f t="shared" si="31"/>
        <v>0</v>
      </c>
      <c r="R468" s="137">
        <f t="shared" si="32"/>
        <v>0</v>
      </c>
      <c r="S468" s="134"/>
    </row>
    <row r="469" spans="1:19" ht="30" customHeight="1">
      <c r="A469" s="178" t="e">
        <f t="shared" si="29"/>
        <v>#N/A</v>
      </c>
      <c r="B469" s="387"/>
      <c r="C469" s="174"/>
      <c r="D469" s="296"/>
      <c r="E469" s="271"/>
      <c r="F469" s="175"/>
      <c r="G469" s="175"/>
      <c r="H469" s="175"/>
      <c r="I469" s="175"/>
      <c r="J469" s="175"/>
      <c r="K469" s="175"/>
      <c r="L469" s="175"/>
      <c r="M469" s="177"/>
      <c r="N469" s="138">
        <f t="shared" si="30"/>
        <v>0</v>
      </c>
      <c r="O469" s="136"/>
      <c r="P469" s="137"/>
      <c r="Q469" s="137">
        <f t="shared" si="31"/>
        <v>0</v>
      </c>
      <c r="R469" s="137">
        <f t="shared" si="32"/>
        <v>0</v>
      </c>
      <c r="S469" s="134"/>
    </row>
    <row r="470" spans="1:19" ht="30" customHeight="1">
      <c r="A470" s="178" t="e">
        <f t="shared" si="29"/>
        <v>#N/A</v>
      </c>
      <c r="B470" s="387"/>
      <c r="C470" s="174"/>
      <c r="D470" s="296"/>
      <c r="E470" s="271"/>
      <c r="F470" s="175"/>
      <c r="G470" s="175"/>
      <c r="H470" s="175"/>
      <c r="I470" s="175"/>
      <c r="J470" s="175"/>
      <c r="K470" s="175"/>
      <c r="L470" s="175"/>
      <c r="M470" s="177"/>
      <c r="N470" s="138">
        <f t="shared" si="30"/>
        <v>0</v>
      </c>
      <c r="O470" s="136"/>
      <c r="P470" s="137"/>
      <c r="Q470" s="137">
        <f t="shared" si="31"/>
        <v>0</v>
      </c>
      <c r="R470" s="137">
        <f t="shared" si="32"/>
        <v>0</v>
      </c>
      <c r="S470" s="134"/>
    </row>
    <row r="471" spans="1:19" ht="30" customHeight="1">
      <c r="A471" s="178" t="e">
        <f t="shared" si="29"/>
        <v>#N/A</v>
      </c>
      <c r="B471" s="387"/>
      <c r="C471" s="174"/>
      <c r="D471" s="296"/>
      <c r="E471" s="271"/>
      <c r="F471" s="175"/>
      <c r="G471" s="175"/>
      <c r="H471" s="175"/>
      <c r="I471" s="175"/>
      <c r="J471" s="175"/>
      <c r="K471" s="175"/>
      <c r="L471" s="175"/>
      <c r="M471" s="177"/>
      <c r="N471" s="138">
        <f t="shared" si="30"/>
        <v>0</v>
      </c>
      <c r="O471" s="136"/>
      <c r="P471" s="137"/>
      <c r="Q471" s="137">
        <f t="shared" si="31"/>
        <v>0</v>
      </c>
      <c r="R471" s="137">
        <f t="shared" si="32"/>
        <v>0</v>
      </c>
      <c r="S471" s="134"/>
    </row>
    <row r="472" spans="1:19" ht="30" customHeight="1">
      <c r="A472" s="178" t="e">
        <f t="shared" si="29"/>
        <v>#N/A</v>
      </c>
      <c r="B472" s="387"/>
      <c r="C472" s="174"/>
      <c r="D472" s="296"/>
      <c r="E472" s="271"/>
      <c r="F472" s="175"/>
      <c r="G472" s="175"/>
      <c r="H472" s="175"/>
      <c r="I472" s="175"/>
      <c r="J472" s="175"/>
      <c r="K472" s="175"/>
      <c r="L472" s="175"/>
      <c r="M472" s="177"/>
      <c r="N472" s="138">
        <f t="shared" si="30"/>
        <v>0</v>
      </c>
      <c r="O472" s="136"/>
      <c r="P472" s="137"/>
      <c r="Q472" s="137">
        <f t="shared" si="31"/>
        <v>0</v>
      </c>
      <c r="R472" s="137">
        <f t="shared" si="32"/>
        <v>0</v>
      </c>
      <c r="S472" s="134"/>
    </row>
    <row r="473" spans="1:19" ht="30" customHeight="1">
      <c r="A473" s="178" t="e">
        <f t="shared" si="29"/>
        <v>#N/A</v>
      </c>
      <c r="B473" s="387"/>
      <c r="C473" s="174"/>
      <c r="D473" s="296"/>
      <c r="E473" s="271"/>
      <c r="F473" s="175"/>
      <c r="G473" s="175"/>
      <c r="H473" s="175"/>
      <c r="I473" s="175"/>
      <c r="J473" s="175"/>
      <c r="K473" s="175"/>
      <c r="L473" s="175"/>
      <c r="M473" s="177"/>
      <c r="N473" s="138">
        <f t="shared" si="30"/>
        <v>0</v>
      </c>
      <c r="O473" s="136"/>
      <c r="P473" s="137"/>
      <c r="Q473" s="137">
        <f t="shared" si="31"/>
        <v>0</v>
      </c>
      <c r="R473" s="137">
        <f t="shared" si="32"/>
        <v>0</v>
      </c>
      <c r="S473" s="134"/>
    </row>
    <row r="474" spans="1:19" ht="30" customHeight="1">
      <c r="A474" s="178" t="e">
        <f t="shared" si="29"/>
        <v>#N/A</v>
      </c>
      <c r="B474" s="387"/>
      <c r="C474" s="174"/>
      <c r="D474" s="296"/>
      <c r="E474" s="271"/>
      <c r="F474" s="175"/>
      <c r="G474" s="175"/>
      <c r="H474" s="175"/>
      <c r="I474" s="175"/>
      <c r="J474" s="175"/>
      <c r="K474" s="175"/>
      <c r="L474" s="175"/>
      <c r="M474" s="177"/>
      <c r="N474" s="138">
        <f t="shared" si="30"/>
        <v>0</v>
      </c>
      <c r="O474" s="136"/>
      <c r="P474" s="137"/>
      <c r="Q474" s="137">
        <f t="shared" si="31"/>
        <v>0</v>
      </c>
      <c r="R474" s="137">
        <f t="shared" si="32"/>
        <v>0</v>
      </c>
      <c r="S474" s="134"/>
    </row>
    <row r="475" spans="1:19" ht="30" customHeight="1">
      <c r="A475" s="178" t="e">
        <f t="shared" si="29"/>
        <v>#N/A</v>
      </c>
      <c r="B475" s="387"/>
      <c r="C475" s="174"/>
      <c r="D475" s="296"/>
      <c r="E475" s="271"/>
      <c r="F475" s="175"/>
      <c r="G475" s="175"/>
      <c r="H475" s="175"/>
      <c r="I475" s="175"/>
      <c r="J475" s="175"/>
      <c r="K475" s="175"/>
      <c r="L475" s="175"/>
      <c r="M475" s="177"/>
      <c r="N475" s="138">
        <f t="shared" si="30"/>
        <v>0</v>
      </c>
      <c r="O475" s="136"/>
      <c r="P475" s="137"/>
      <c r="Q475" s="137">
        <f t="shared" si="31"/>
        <v>0</v>
      </c>
      <c r="R475" s="137">
        <f t="shared" si="32"/>
        <v>0</v>
      </c>
      <c r="S475" s="134"/>
    </row>
    <row r="476" spans="1:19" ht="30" customHeight="1">
      <c r="A476" s="178" t="e">
        <f t="shared" si="29"/>
        <v>#N/A</v>
      </c>
      <c r="B476" s="387"/>
      <c r="C476" s="174"/>
      <c r="D476" s="296"/>
      <c r="E476" s="271"/>
      <c r="F476" s="175"/>
      <c r="G476" s="175"/>
      <c r="H476" s="175"/>
      <c r="I476" s="175"/>
      <c r="J476" s="175"/>
      <c r="K476" s="175"/>
      <c r="L476" s="175"/>
      <c r="M476" s="177"/>
      <c r="N476" s="138">
        <f t="shared" si="30"/>
        <v>0</v>
      </c>
      <c r="O476" s="136"/>
      <c r="P476" s="137"/>
      <c r="Q476" s="137">
        <f t="shared" si="31"/>
        <v>0</v>
      </c>
      <c r="R476" s="137">
        <f t="shared" si="32"/>
        <v>0</v>
      </c>
      <c r="S476" s="134"/>
    </row>
    <row r="477" spans="1:19" ht="30" customHeight="1">
      <c r="A477" s="178" t="e">
        <f t="shared" si="29"/>
        <v>#N/A</v>
      </c>
      <c r="B477" s="387"/>
      <c r="C477" s="174"/>
      <c r="D477" s="296"/>
      <c r="E477" s="271"/>
      <c r="F477" s="175"/>
      <c r="G477" s="175"/>
      <c r="H477" s="175"/>
      <c r="I477" s="175"/>
      <c r="J477" s="175"/>
      <c r="K477" s="175"/>
      <c r="L477" s="175"/>
      <c r="M477" s="177"/>
      <c r="N477" s="138">
        <f t="shared" si="30"/>
        <v>0</v>
      </c>
      <c r="O477" s="136"/>
      <c r="P477" s="137"/>
      <c r="Q477" s="137">
        <f t="shared" si="31"/>
        <v>0</v>
      </c>
      <c r="R477" s="137">
        <f t="shared" si="32"/>
        <v>0</v>
      </c>
      <c r="S477" s="134"/>
    </row>
    <row r="478" spans="1:19" ht="30" customHeight="1">
      <c r="A478" s="178" t="e">
        <f t="shared" si="29"/>
        <v>#N/A</v>
      </c>
      <c r="B478" s="387"/>
      <c r="C478" s="174"/>
      <c r="D478" s="296"/>
      <c r="E478" s="271"/>
      <c r="F478" s="175"/>
      <c r="G478" s="175"/>
      <c r="H478" s="175"/>
      <c r="I478" s="175"/>
      <c r="J478" s="175"/>
      <c r="K478" s="175"/>
      <c r="L478" s="175"/>
      <c r="M478" s="177"/>
      <c r="N478" s="138">
        <f t="shared" si="30"/>
        <v>0</v>
      </c>
      <c r="O478" s="136"/>
      <c r="P478" s="137"/>
      <c r="Q478" s="137">
        <f t="shared" si="31"/>
        <v>0</v>
      </c>
      <c r="R478" s="137">
        <f t="shared" si="32"/>
        <v>0</v>
      </c>
      <c r="S478" s="134"/>
    </row>
    <row r="479" spans="1:19" ht="30" customHeight="1">
      <c r="A479" s="178" t="e">
        <f t="shared" si="29"/>
        <v>#N/A</v>
      </c>
      <c r="B479" s="387"/>
      <c r="C479" s="174"/>
      <c r="D479" s="296"/>
      <c r="E479" s="271"/>
      <c r="F479" s="175"/>
      <c r="G479" s="175"/>
      <c r="H479" s="175"/>
      <c r="I479" s="175"/>
      <c r="J479" s="175"/>
      <c r="K479" s="175"/>
      <c r="L479" s="175"/>
      <c r="M479" s="177"/>
      <c r="N479" s="138">
        <f t="shared" si="30"/>
        <v>0</v>
      </c>
      <c r="O479" s="136"/>
      <c r="P479" s="137"/>
      <c r="Q479" s="137">
        <f t="shared" si="31"/>
        <v>0</v>
      </c>
      <c r="R479" s="137">
        <f t="shared" si="32"/>
        <v>0</v>
      </c>
      <c r="S479" s="134"/>
    </row>
    <row r="480" spans="1:19" ht="30" customHeight="1">
      <c r="A480" s="178" t="e">
        <f t="shared" si="29"/>
        <v>#N/A</v>
      </c>
      <c r="B480" s="387"/>
      <c r="C480" s="174"/>
      <c r="D480" s="296"/>
      <c r="E480" s="271"/>
      <c r="F480" s="175"/>
      <c r="G480" s="175"/>
      <c r="H480" s="175"/>
      <c r="I480" s="175"/>
      <c r="J480" s="175"/>
      <c r="K480" s="175"/>
      <c r="L480" s="175"/>
      <c r="M480" s="177"/>
      <c r="N480" s="138">
        <f t="shared" si="30"/>
        <v>0</v>
      </c>
      <c r="O480" s="136"/>
      <c r="P480" s="137"/>
      <c r="Q480" s="137">
        <f t="shared" si="31"/>
        <v>0</v>
      </c>
      <c r="R480" s="137">
        <f t="shared" si="32"/>
        <v>0</v>
      </c>
      <c r="S480" s="134"/>
    </row>
    <row r="481" spans="1:19" ht="30" customHeight="1">
      <c r="A481" s="178" t="e">
        <f t="shared" si="29"/>
        <v>#N/A</v>
      </c>
      <c r="B481" s="387"/>
      <c r="C481" s="174"/>
      <c r="D481" s="296"/>
      <c r="E481" s="271"/>
      <c r="F481" s="175"/>
      <c r="G481" s="175"/>
      <c r="H481" s="175"/>
      <c r="I481" s="175"/>
      <c r="J481" s="175"/>
      <c r="K481" s="175"/>
      <c r="L481" s="175"/>
      <c r="M481" s="177"/>
      <c r="N481" s="138">
        <f t="shared" si="30"/>
        <v>0</v>
      </c>
      <c r="O481" s="136"/>
      <c r="P481" s="137"/>
      <c r="Q481" s="137">
        <f t="shared" si="31"/>
        <v>0</v>
      </c>
      <c r="R481" s="137">
        <f t="shared" si="32"/>
        <v>0</v>
      </c>
      <c r="S481" s="134"/>
    </row>
    <row r="482" spans="1:19" ht="30" customHeight="1">
      <c r="A482" s="178" t="e">
        <f t="shared" si="29"/>
        <v>#N/A</v>
      </c>
      <c r="B482" s="387"/>
      <c r="C482" s="174"/>
      <c r="D482" s="296"/>
      <c r="E482" s="271"/>
      <c r="F482" s="175"/>
      <c r="G482" s="175"/>
      <c r="H482" s="175"/>
      <c r="I482" s="175"/>
      <c r="J482" s="175"/>
      <c r="K482" s="175"/>
      <c r="L482" s="175"/>
      <c r="M482" s="177"/>
      <c r="N482" s="138">
        <f t="shared" si="30"/>
        <v>0</v>
      </c>
      <c r="O482" s="136"/>
      <c r="P482" s="137"/>
      <c r="Q482" s="137">
        <f t="shared" si="31"/>
        <v>0</v>
      </c>
      <c r="R482" s="137">
        <f t="shared" si="32"/>
        <v>0</v>
      </c>
      <c r="S482" s="134"/>
    </row>
    <row r="483" spans="1:19" ht="30" customHeight="1">
      <c r="A483" s="178" t="e">
        <f t="shared" si="29"/>
        <v>#N/A</v>
      </c>
      <c r="B483" s="387"/>
      <c r="C483" s="174"/>
      <c r="D483" s="296"/>
      <c r="E483" s="271"/>
      <c r="F483" s="175"/>
      <c r="G483" s="175"/>
      <c r="H483" s="175"/>
      <c r="I483" s="175"/>
      <c r="J483" s="175"/>
      <c r="K483" s="175"/>
      <c r="L483" s="175"/>
      <c r="M483" s="177"/>
      <c r="N483" s="138">
        <f t="shared" si="30"/>
        <v>0</v>
      </c>
      <c r="O483" s="136"/>
      <c r="P483" s="137"/>
      <c r="Q483" s="137">
        <f t="shared" si="31"/>
        <v>0</v>
      </c>
      <c r="R483" s="137">
        <f t="shared" si="32"/>
        <v>0</v>
      </c>
      <c r="S483" s="134"/>
    </row>
    <row r="484" spans="1:19" ht="30" customHeight="1">
      <c r="A484" s="178" t="e">
        <f t="shared" si="29"/>
        <v>#N/A</v>
      </c>
      <c r="B484" s="387"/>
      <c r="C484" s="174"/>
      <c r="D484" s="296"/>
      <c r="E484" s="271"/>
      <c r="F484" s="175"/>
      <c r="G484" s="175"/>
      <c r="H484" s="175"/>
      <c r="I484" s="175"/>
      <c r="J484" s="175"/>
      <c r="K484" s="175"/>
      <c r="L484" s="175"/>
      <c r="M484" s="177"/>
      <c r="N484" s="138">
        <f t="shared" si="30"/>
        <v>0</v>
      </c>
      <c r="O484" s="136"/>
      <c r="P484" s="137"/>
      <c r="Q484" s="137">
        <f t="shared" si="31"/>
        <v>0</v>
      </c>
      <c r="R484" s="137">
        <f t="shared" si="32"/>
        <v>0</v>
      </c>
      <c r="S484" s="134"/>
    </row>
    <row r="485" spans="1:19" ht="30" customHeight="1">
      <c r="A485" s="178" t="e">
        <f t="shared" si="29"/>
        <v>#N/A</v>
      </c>
      <c r="B485" s="387"/>
      <c r="C485" s="174"/>
      <c r="D485" s="296"/>
      <c r="E485" s="271"/>
      <c r="F485" s="175"/>
      <c r="G485" s="175"/>
      <c r="H485" s="175"/>
      <c r="I485" s="175"/>
      <c r="J485" s="175"/>
      <c r="K485" s="175"/>
      <c r="L485" s="175"/>
      <c r="M485" s="177"/>
      <c r="N485" s="138">
        <f t="shared" si="30"/>
        <v>0</v>
      </c>
      <c r="O485" s="136"/>
      <c r="P485" s="137"/>
      <c r="Q485" s="137">
        <f t="shared" si="31"/>
        <v>0</v>
      </c>
      <c r="R485" s="137">
        <f t="shared" si="32"/>
        <v>0</v>
      </c>
      <c r="S485" s="134"/>
    </row>
    <row r="486" spans="1:19" ht="30" customHeight="1">
      <c r="A486" s="178" t="e">
        <f t="shared" si="29"/>
        <v>#N/A</v>
      </c>
      <c r="B486" s="387"/>
      <c r="C486" s="174"/>
      <c r="D486" s="296"/>
      <c r="E486" s="271"/>
      <c r="F486" s="175"/>
      <c r="G486" s="175"/>
      <c r="H486" s="175"/>
      <c r="I486" s="175"/>
      <c r="J486" s="175"/>
      <c r="K486" s="175"/>
      <c r="L486" s="175"/>
      <c r="M486" s="177"/>
      <c r="N486" s="138">
        <f t="shared" si="30"/>
        <v>0</v>
      </c>
      <c r="O486" s="136"/>
      <c r="P486" s="137"/>
      <c r="Q486" s="137">
        <f t="shared" si="31"/>
        <v>0</v>
      </c>
      <c r="R486" s="137">
        <f t="shared" si="32"/>
        <v>0</v>
      </c>
      <c r="S486" s="134"/>
    </row>
    <row r="487" spans="1:19" ht="30" customHeight="1">
      <c r="A487" s="178" t="e">
        <f t="shared" si="29"/>
        <v>#N/A</v>
      </c>
      <c r="B487" s="387"/>
      <c r="C487" s="174"/>
      <c r="D487" s="296"/>
      <c r="E487" s="271"/>
      <c r="F487" s="175"/>
      <c r="G487" s="175"/>
      <c r="H487" s="175"/>
      <c r="I487" s="175"/>
      <c r="J487" s="175"/>
      <c r="K487" s="175"/>
      <c r="L487" s="175"/>
      <c r="M487" s="177"/>
      <c r="N487" s="138">
        <f t="shared" si="30"/>
        <v>0</v>
      </c>
      <c r="O487" s="136"/>
      <c r="P487" s="137"/>
      <c r="Q487" s="137">
        <f t="shared" si="31"/>
        <v>0</v>
      </c>
      <c r="R487" s="137">
        <f t="shared" si="32"/>
        <v>0</v>
      </c>
      <c r="S487" s="134"/>
    </row>
    <row r="488" spans="1:19" ht="30" customHeight="1">
      <c r="A488" s="178" t="e">
        <f t="shared" si="29"/>
        <v>#N/A</v>
      </c>
      <c r="B488" s="387"/>
      <c r="C488" s="174"/>
      <c r="D488" s="296"/>
      <c r="E488" s="271"/>
      <c r="F488" s="175"/>
      <c r="G488" s="175"/>
      <c r="H488" s="175"/>
      <c r="I488" s="175"/>
      <c r="J488" s="175"/>
      <c r="K488" s="175"/>
      <c r="L488" s="175"/>
      <c r="M488" s="177"/>
      <c r="N488" s="138">
        <f t="shared" si="30"/>
        <v>0</v>
      </c>
      <c r="O488" s="136"/>
      <c r="P488" s="137"/>
      <c r="Q488" s="137">
        <f t="shared" si="31"/>
        <v>0</v>
      </c>
      <c r="R488" s="137">
        <f t="shared" si="32"/>
        <v>0</v>
      </c>
      <c r="S488" s="134"/>
    </row>
    <row r="489" spans="1:19" ht="30" customHeight="1">
      <c r="A489" s="178" t="e">
        <f t="shared" si="29"/>
        <v>#N/A</v>
      </c>
      <c r="B489" s="387"/>
      <c r="C489" s="174"/>
      <c r="D489" s="296"/>
      <c r="E489" s="271"/>
      <c r="F489" s="175"/>
      <c r="G489" s="175"/>
      <c r="H489" s="175"/>
      <c r="I489" s="175"/>
      <c r="J489" s="175"/>
      <c r="K489" s="175"/>
      <c r="L489" s="175"/>
      <c r="M489" s="177"/>
      <c r="N489" s="138">
        <f t="shared" si="30"/>
        <v>0</v>
      </c>
      <c r="O489" s="136"/>
      <c r="P489" s="137"/>
      <c r="Q489" s="137">
        <f t="shared" si="31"/>
        <v>0</v>
      </c>
      <c r="R489" s="137">
        <f t="shared" si="32"/>
        <v>0</v>
      </c>
      <c r="S489" s="134"/>
    </row>
    <row r="490" spans="1:19" ht="30" customHeight="1">
      <c r="A490" s="178" t="e">
        <f t="shared" si="29"/>
        <v>#N/A</v>
      </c>
      <c r="B490" s="387"/>
      <c r="C490" s="174"/>
      <c r="D490" s="296"/>
      <c r="E490" s="271"/>
      <c r="F490" s="175"/>
      <c r="G490" s="175"/>
      <c r="H490" s="175"/>
      <c r="I490" s="175"/>
      <c r="J490" s="175"/>
      <c r="K490" s="175"/>
      <c r="L490" s="175"/>
      <c r="M490" s="177"/>
      <c r="N490" s="138">
        <f t="shared" si="30"/>
        <v>0</v>
      </c>
      <c r="O490" s="136"/>
      <c r="P490" s="137"/>
      <c r="Q490" s="137">
        <f t="shared" si="31"/>
        <v>0</v>
      </c>
      <c r="R490" s="137">
        <f t="shared" si="32"/>
        <v>0</v>
      </c>
      <c r="S490" s="134"/>
    </row>
    <row r="491" spans="1:19" ht="30" customHeight="1">
      <c r="A491" s="178" t="e">
        <f t="shared" si="29"/>
        <v>#N/A</v>
      </c>
      <c r="B491" s="387"/>
      <c r="C491" s="174"/>
      <c r="D491" s="296"/>
      <c r="E491" s="271"/>
      <c r="F491" s="175"/>
      <c r="G491" s="175"/>
      <c r="H491" s="175"/>
      <c r="I491" s="175"/>
      <c r="J491" s="175"/>
      <c r="K491" s="175"/>
      <c r="L491" s="175"/>
      <c r="M491" s="177"/>
      <c r="N491" s="138">
        <f t="shared" si="30"/>
        <v>0</v>
      </c>
      <c r="O491" s="136"/>
      <c r="P491" s="137"/>
      <c r="Q491" s="137">
        <f t="shared" si="31"/>
        <v>0</v>
      </c>
      <c r="R491" s="137">
        <f t="shared" si="32"/>
        <v>0</v>
      </c>
      <c r="S491" s="134"/>
    </row>
    <row r="492" spans="1:19" ht="30" customHeight="1">
      <c r="A492" s="178" t="e">
        <f t="shared" si="29"/>
        <v>#N/A</v>
      </c>
      <c r="B492" s="387"/>
      <c r="C492" s="174"/>
      <c r="D492" s="296"/>
      <c r="E492" s="271"/>
      <c r="F492" s="175"/>
      <c r="G492" s="175"/>
      <c r="H492" s="175"/>
      <c r="I492" s="175"/>
      <c r="J492" s="175"/>
      <c r="K492" s="175"/>
      <c r="L492" s="175"/>
      <c r="M492" s="177"/>
      <c r="N492" s="138">
        <f t="shared" si="30"/>
        <v>0</v>
      </c>
      <c r="O492" s="136"/>
      <c r="P492" s="137"/>
      <c r="Q492" s="137">
        <f t="shared" si="31"/>
        <v>0</v>
      </c>
      <c r="R492" s="137">
        <f t="shared" si="32"/>
        <v>0</v>
      </c>
      <c r="S492" s="134"/>
    </row>
    <row r="493" spans="1:19" ht="30" customHeight="1">
      <c r="A493" s="178" t="e">
        <f t="shared" si="29"/>
        <v>#N/A</v>
      </c>
      <c r="B493" s="387"/>
      <c r="C493" s="174"/>
      <c r="D493" s="296"/>
      <c r="E493" s="271"/>
      <c r="F493" s="175"/>
      <c r="G493" s="175"/>
      <c r="H493" s="175"/>
      <c r="I493" s="175"/>
      <c r="J493" s="175"/>
      <c r="K493" s="175"/>
      <c r="L493" s="175"/>
      <c r="M493" s="177"/>
      <c r="N493" s="138">
        <f t="shared" si="30"/>
        <v>0</v>
      </c>
      <c r="O493" s="136"/>
      <c r="P493" s="137"/>
      <c r="Q493" s="137">
        <f t="shared" si="31"/>
        <v>0</v>
      </c>
      <c r="R493" s="137">
        <f t="shared" si="32"/>
        <v>0</v>
      </c>
      <c r="S493" s="134"/>
    </row>
    <row r="494" spans="1:19" ht="30" customHeight="1">
      <c r="A494" s="178" t="e">
        <f t="shared" si="29"/>
        <v>#N/A</v>
      </c>
      <c r="B494" s="387"/>
      <c r="C494" s="174"/>
      <c r="D494" s="296"/>
      <c r="E494" s="271"/>
      <c r="F494" s="175"/>
      <c r="G494" s="175"/>
      <c r="H494" s="175"/>
      <c r="I494" s="175"/>
      <c r="J494" s="175"/>
      <c r="K494" s="175"/>
      <c r="L494" s="175"/>
      <c r="M494" s="177"/>
      <c r="N494" s="138">
        <f t="shared" si="30"/>
        <v>0</v>
      </c>
      <c r="O494" s="136"/>
      <c r="P494" s="137"/>
      <c r="Q494" s="137">
        <f t="shared" si="31"/>
        <v>0</v>
      </c>
      <c r="R494" s="137">
        <f t="shared" si="32"/>
        <v>0</v>
      </c>
      <c r="S494" s="134"/>
    </row>
    <row r="495" spans="1:19" ht="30" customHeight="1">
      <c r="A495" s="178" t="e">
        <f t="shared" si="29"/>
        <v>#N/A</v>
      </c>
      <c r="B495" s="387"/>
      <c r="C495" s="174"/>
      <c r="D495" s="296"/>
      <c r="E495" s="271"/>
      <c r="F495" s="175"/>
      <c r="G495" s="175"/>
      <c r="H495" s="175"/>
      <c r="I495" s="175"/>
      <c r="J495" s="175"/>
      <c r="K495" s="175"/>
      <c r="L495" s="175"/>
      <c r="M495" s="177"/>
      <c r="N495" s="138">
        <f t="shared" si="30"/>
        <v>0</v>
      </c>
      <c r="O495" s="136"/>
      <c r="P495" s="137"/>
      <c r="Q495" s="137">
        <f t="shared" si="31"/>
        <v>0</v>
      </c>
      <c r="R495" s="137">
        <f t="shared" si="32"/>
        <v>0</v>
      </c>
      <c r="S495" s="134"/>
    </row>
    <row r="496" spans="1:19" ht="30" customHeight="1">
      <c r="A496" s="178" t="e">
        <f aca="true" t="shared" si="33" ref="A496:A542">VLOOKUP($D496,$AH:$AK,4,0)</f>
        <v>#N/A</v>
      </c>
      <c r="B496" s="387"/>
      <c r="C496" s="174"/>
      <c r="D496" s="296"/>
      <c r="E496" s="271"/>
      <c r="F496" s="175"/>
      <c r="G496" s="175"/>
      <c r="H496" s="175"/>
      <c r="I496" s="175"/>
      <c r="J496" s="175"/>
      <c r="K496" s="175"/>
      <c r="L496" s="175"/>
      <c r="M496" s="177"/>
      <c r="N496" s="138">
        <f t="shared" si="30"/>
        <v>0</v>
      </c>
      <c r="O496" s="136"/>
      <c r="P496" s="137"/>
      <c r="Q496" s="137">
        <f t="shared" si="31"/>
        <v>0</v>
      </c>
      <c r="R496" s="137">
        <f t="shared" si="32"/>
        <v>0</v>
      </c>
      <c r="S496" s="134"/>
    </row>
    <row r="497" spans="1:19" ht="30" customHeight="1">
      <c r="A497" s="178" t="e">
        <f t="shared" si="33"/>
        <v>#N/A</v>
      </c>
      <c r="B497" s="387"/>
      <c r="C497" s="174"/>
      <c r="D497" s="296"/>
      <c r="E497" s="271"/>
      <c r="F497" s="175"/>
      <c r="G497" s="175"/>
      <c r="H497" s="175"/>
      <c r="I497" s="175"/>
      <c r="J497" s="175"/>
      <c r="K497" s="175"/>
      <c r="L497" s="175"/>
      <c r="M497" s="177"/>
      <c r="N497" s="138">
        <f aca="true" t="shared" si="34" ref="N497:N542">IF(SUM(F497:L497)&lt;0,SUM(F497:L497)*M497,IF(SUM(F497:L497)*M497&gt;SUM(F497:L497)*100%,SUM(F497:L497)*100%,SUM(F497:L497)*M497))</f>
        <v>0</v>
      </c>
      <c r="O497" s="136"/>
      <c r="P497" s="137"/>
      <c r="Q497" s="137">
        <f aca="true" t="shared" si="35" ref="Q497:Q542">O497-P497</f>
        <v>0</v>
      </c>
      <c r="R497" s="137">
        <f aca="true" t="shared" si="36" ref="R497:R542">O497-Q497</f>
        <v>0</v>
      </c>
      <c r="S497" s="134"/>
    </row>
    <row r="498" spans="1:19" ht="30" customHeight="1">
      <c r="A498" s="178" t="e">
        <f t="shared" si="33"/>
        <v>#N/A</v>
      </c>
      <c r="B498" s="387"/>
      <c r="C498" s="174"/>
      <c r="D498" s="296"/>
      <c r="E498" s="271"/>
      <c r="F498" s="175"/>
      <c r="G498" s="175"/>
      <c r="H498" s="175"/>
      <c r="I498" s="175"/>
      <c r="J498" s="175"/>
      <c r="K498" s="175"/>
      <c r="L498" s="175"/>
      <c r="M498" s="177"/>
      <c r="N498" s="138">
        <f t="shared" si="34"/>
        <v>0</v>
      </c>
      <c r="O498" s="136"/>
      <c r="P498" s="137"/>
      <c r="Q498" s="137">
        <f t="shared" si="35"/>
        <v>0</v>
      </c>
      <c r="R498" s="137">
        <f t="shared" si="36"/>
        <v>0</v>
      </c>
      <c r="S498" s="134"/>
    </row>
    <row r="499" spans="1:19" ht="30" customHeight="1">
      <c r="A499" s="178" t="e">
        <f t="shared" si="33"/>
        <v>#N/A</v>
      </c>
      <c r="B499" s="387"/>
      <c r="C499" s="174"/>
      <c r="D499" s="296"/>
      <c r="E499" s="271"/>
      <c r="F499" s="175"/>
      <c r="G499" s="175"/>
      <c r="H499" s="175"/>
      <c r="I499" s="175"/>
      <c r="J499" s="175"/>
      <c r="K499" s="175"/>
      <c r="L499" s="175"/>
      <c r="M499" s="177"/>
      <c r="N499" s="138">
        <f t="shared" si="34"/>
        <v>0</v>
      </c>
      <c r="O499" s="136"/>
      <c r="P499" s="137"/>
      <c r="Q499" s="137">
        <f t="shared" si="35"/>
        <v>0</v>
      </c>
      <c r="R499" s="137">
        <f t="shared" si="36"/>
        <v>0</v>
      </c>
      <c r="S499" s="134"/>
    </row>
    <row r="500" spans="1:19" ht="30" customHeight="1">
      <c r="A500" s="178" t="e">
        <f t="shared" si="33"/>
        <v>#N/A</v>
      </c>
      <c r="B500" s="387"/>
      <c r="C500" s="174"/>
      <c r="D500" s="296"/>
      <c r="E500" s="271"/>
      <c r="F500" s="175"/>
      <c r="G500" s="175"/>
      <c r="H500" s="175"/>
      <c r="I500" s="175"/>
      <c r="J500" s="175"/>
      <c r="K500" s="175"/>
      <c r="L500" s="175"/>
      <c r="M500" s="177"/>
      <c r="N500" s="138">
        <f t="shared" si="34"/>
        <v>0</v>
      </c>
      <c r="O500" s="136"/>
      <c r="P500" s="137"/>
      <c r="Q500" s="137">
        <f t="shared" si="35"/>
        <v>0</v>
      </c>
      <c r="R500" s="137">
        <f t="shared" si="36"/>
        <v>0</v>
      </c>
      <c r="S500" s="134"/>
    </row>
    <row r="501" spans="1:19" ht="30" customHeight="1">
      <c r="A501" s="178" t="e">
        <f t="shared" si="33"/>
        <v>#N/A</v>
      </c>
      <c r="B501" s="387"/>
      <c r="C501" s="174"/>
      <c r="D501" s="296"/>
      <c r="E501" s="271"/>
      <c r="F501" s="175"/>
      <c r="G501" s="175"/>
      <c r="H501" s="175"/>
      <c r="I501" s="175"/>
      <c r="J501" s="175"/>
      <c r="K501" s="175"/>
      <c r="L501" s="175"/>
      <c r="M501" s="177"/>
      <c r="N501" s="138">
        <f t="shared" si="34"/>
        <v>0</v>
      </c>
      <c r="O501" s="136"/>
      <c r="P501" s="137"/>
      <c r="Q501" s="137">
        <f t="shared" si="35"/>
        <v>0</v>
      </c>
      <c r="R501" s="137">
        <f t="shared" si="36"/>
        <v>0</v>
      </c>
      <c r="S501" s="134"/>
    </row>
    <row r="502" spans="1:19" ht="30" customHeight="1">
      <c r="A502" s="178" t="e">
        <f t="shared" si="33"/>
        <v>#N/A</v>
      </c>
      <c r="B502" s="387"/>
      <c r="C502" s="174"/>
      <c r="D502" s="296"/>
      <c r="E502" s="271"/>
      <c r="F502" s="175"/>
      <c r="G502" s="175"/>
      <c r="H502" s="175"/>
      <c r="I502" s="175"/>
      <c r="J502" s="175"/>
      <c r="K502" s="175"/>
      <c r="L502" s="175"/>
      <c r="M502" s="177"/>
      <c r="N502" s="138">
        <f t="shared" si="34"/>
        <v>0</v>
      </c>
      <c r="O502" s="136"/>
      <c r="P502" s="137"/>
      <c r="Q502" s="137">
        <f t="shared" si="35"/>
        <v>0</v>
      </c>
      <c r="R502" s="137">
        <f t="shared" si="36"/>
        <v>0</v>
      </c>
      <c r="S502" s="134"/>
    </row>
    <row r="503" spans="1:19" ht="30" customHeight="1">
      <c r="A503" s="178" t="e">
        <f t="shared" si="33"/>
        <v>#N/A</v>
      </c>
      <c r="B503" s="387"/>
      <c r="C503" s="174"/>
      <c r="D503" s="296"/>
      <c r="E503" s="271"/>
      <c r="F503" s="175"/>
      <c r="G503" s="175"/>
      <c r="H503" s="175"/>
      <c r="I503" s="175"/>
      <c r="J503" s="175"/>
      <c r="K503" s="175"/>
      <c r="L503" s="175"/>
      <c r="M503" s="177"/>
      <c r="N503" s="138">
        <f t="shared" si="34"/>
        <v>0</v>
      </c>
      <c r="O503" s="136"/>
      <c r="P503" s="137"/>
      <c r="Q503" s="137">
        <f t="shared" si="35"/>
        <v>0</v>
      </c>
      <c r="R503" s="137">
        <f t="shared" si="36"/>
        <v>0</v>
      </c>
      <c r="S503" s="134"/>
    </row>
    <row r="504" spans="1:19" ht="30" customHeight="1">
      <c r="A504" s="178" t="e">
        <f t="shared" si="33"/>
        <v>#N/A</v>
      </c>
      <c r="B504" s="387"/>
      <c r="C504" s="174"/>
      <c r="D504" s="296"/>
      <c r="E504" s="271"/>
      <c r="F504" s="175"/>
      <c r="G504" s="175"/>
      <c r="H504" s="175"/>
      <c r="I504" s="175"/>
      <c r="J504" s="175"/>
      <c r="K504" s="175"/>
      <c r="L504" s="175"/>
      <c r="M504" s="177"/>
      <c r="N504" s="138">
        <f t="shared" si="34"/>
        <v>0</v>
      </c>
      <c r="O504" s="136"/>
      <c r="P504" s="137"/>
      <c r="Q504" s="137">
        <f t="shared" si="35"/>
        <v>0</v>
      </c>
      <c r="R504" s="137">
        <f t="shared" si="36"/>
        <v>0</v>
      </c>
      <c r="S504" s="134"/>
    </row>
    <row r="505" spans="1:19" ht="30" customHeight="1">
      <c r="A505" s="178" t="e">
        <f t="shared" si="33"/>
        <v>#N/A</v>
      </c>
      <c r="B505" s="387"/>
      <c r="C505" s="174"/>
      <c r="D505" s="296"/>
      <c r="E505" s="271"/>
      <c r="F505" s="175"/>
      <c r="G505" s="175"/>
      <c r="H505" s="175"/>
      <c r="I505" s="175"/>
      <c r="J505" s="175"/>
      <c r="K505" s="175"/>
      <c r="L505" s="175"/>
      <c r="M505" s="177"/>
      <c r="N505" s="138">
        <f t="shared" si="34"/>
        <v>0</v>
      </c>
      <c r="O505" s="136"/>
      <c r="P505" s="137"/>
      <c r="Q505" s="137">
        <f t="shared" si="35"/>
        <v>0</v>
      </c>
      <c r="R505" s="137">
        <f t="shared" si="36"/>
        <v>0</v>
      </c>
      <c r="S505" s="134"/>
    </row>
    <row r="506" spans="1:19" ht="30" customHeight="1">
      <c r="A506" s="178" t="e">
        <f t="shared" si="33"/>
        <v>#N/A</v>
      </c>
      <c r="B506" s="387"/>
      <c r="C506" s="174"/>
      <c r="D506" s="296"/>
      <c r="E506" s="271"/>
      <c r="F506" s="175"/>
      <c r="G506" s="175"/>
      <c r="H506" s="175"/>
      <c r="I506" s="175"/>
      <c r="J506" s="175"/>
      <c r="K506" s="175"/>
      <c r="L506" s="175"/>
      <c r="M506" s="177"/>
      <c r="N506" s="138">
        <f t="shared" si="34"/>
        <v>0</v>
      </c>
      <c r="O506" s="136"/>
      <c r="P506" s="137"/>
      <c r="Q506" s="137">
        <f t="shared" si="35"/>
        <v>0</v>
      </c>
      <c r="R506" s="137">
        <f t="shared" si="36"/>
        <v>0</v>
      </c>
      <c r="S506" s="134"/>
    </row>
    <row r="507" spans="1:19" ht="30" customHeight="1">
      <c r="A507" s="178" t="e">
        <f t="shared" si="33"/>
        <v>#N/A</v>
      </c>
      <c r="B507" s="387"/>
      <c r="C507" s="174"/>
      <c r="D507" s="296"/>
      <c r="E507" s="271"/>
      <c r="F507" s="175"/>
      <c r="G507" s="175"/>
      <c r="H507" s="175"/>
      <c r="I507" s="175"/>
      <c r="J507" s="175"/>
      <c r="K507" s="175"/>
      <c r="L507" s="175"/>
      <c r="M507" s="177"/>
      <c r="N507" s="138">
        <f t="shared" si="34"/>
        <v>0</v>
      </c>
      <c r="O507" s="136"/>
      <c r="P507" s="137"/>
      <c r="Q507" s="137">
        <f t="shared" si="35"/>
        <v>0</v>
      </c>
      <c r="R507" s="137">
        <f t="shared" si="36"/>
        <v>0</v>
      </c>
      <c r="S507" s="134"/>
    </row>
    <row r="508" spans="1:19" ht="30" customHeight="1">
      <c r="A508" s="178" t="e">
        <f t="shared" si="33"/>
        <v>#N/A</v>
      </c>
      <c r="B508" s="387"/>
      <c r="C508" s="174"/>
      <c r="D508" s="296"/>
      <c r="E508" s="271"/>
      <c r="F508" s="175"/>
      <c r="G508" s="175"/>
      <c r="H508" s="175"/>
      <c r="I508" s="175"/>
      <c r="J508" s="175"/>
      <c r="K508" s="175"/>
      <c r="L508" s="175"/>
      <c r="M508" s="177"/>
      <c r="N508" s="138">
        <f t="shared" si="34"/>
        <v>0</v>
      </c>
      <c r="O508" s="136"/>
      <c r="P508" s="137"/>
      <c r="Q508" s="137">
        <f t="shared" si="35"/>
        <v>0</v>
      </c>
      <c r="R508" s="137">
        <f t="shared" si="36"/>
        <v>0</v>
      </c>
      <c r="S508" s="134"/>
    </row>
    <row r="509" spans="1:19" ht="30" customHeight="1">
      <c r="A509" s="178" t="e">
        <f t="shared" si="33"/>
        <v>#N/A</v>
      </c>
      <c r="B509" s="387"/>
      <c r="C509" s="174"/>
      <c r="D509" s="296"/>
      <c r="E509" s="271"/>
      <c r="F509" s="175"/>
      <c r="G509" s="175"/>
      <c r="H509" s="175"/>
      <c r="I509" s="175"/>
      <c r="J509" s="175"/>
      <c r="K509" s="175"/>
      <c r="L509" s="175"/>
      <c r="M509" s="177"/>
      <c r="N509" s="138">
        <f t="shared" si="34"/>
        <v>0</v>
      </c>
      <c r="O509" s="136"/>
      <c r="P509" s="137"/>
      <c r="Q509" s="137">
        <f t="shared" si="35"/>
        <v>0</v>
      </c>
      <c r="R509" s="137">
        <f t="shared" si="36"/>
        <v>0</v>
      </c>
      <c r="S509" s="134"/>
    </row>
    <row r="510" spans="1:19" ht="30" customHeight="1">
      <c r="A510" s="178" t="e">
        <f t="shared" si="33"/>
        <v>#N/A</v>
      </c>
      <c r="B510" s="387"/>
      <c r="C510" s="174"/>
      <c r="D510" s="296"/>
      <c r="E510" s="271"/>
      <c r="F510" s="175"/>
      <c r="G510" s="175"/>
      <c r="H510" s="175"/>
      <c r="I510" s="175"/>
      <c r="J510" s="175"/>
      <c r="K510" s="175"/>
      <c r="L510" s="175"/>
      <c r="M510" s="177"/>
      <c r="N510" s="138">
        <f t="shared" si="34"/>
        <v>0</v>
      </c>
      <c r="O510" s="136"/>
      <c r="P510" s="137"/>
      <c r="Q510" s="137">
        <f t="shared" si="35"/>
        <v>0</v>
      </c>
      <c r="R510" s="137">
        <f t="shared" si="36"/>
        <v>0</v>
      </c>
      <c r="S510" s="134"/>
    </row>
    <row r="511" spans="1:19" ht="30" customHeight="1">
      <c r="A511" s="178" t="e">
        <f t="shared" si="33"/>
        <v>#N/A</v>
      </c>
      <c r="B511" s="387"/>
      <c r="C511" s="174"/>
      <c r="D511" s="296"/>
      <c r="E511" s="271"/>
      <c r="F511" s="175"/>
      <c r="G511" s="175"/>
      <c r="H511" s="175"/>
      <c r="I511" s="175"/>
      <c r="J511" s="175"/>
      <c r="K511" s="175"/>
      <c r="L511" s="175"/>
      <c r="M511" s="177"/>
      <c r="N511" s="138">
        <f t="shared" si="34"/>
        <v>0</v>
      </c>
      <c r="O511" s="136"/>
      <c r="P511" s="137"/>
      <c r="Q511" s="137">
        <f t="shared" si="35"/>
        <v>0</v>
      </c>
      <c r="R511" s="137">
        <f t="shared" si="36"/>
        <v>0</v>
      </c>
      <c r="S511" s="134"/>
    </row>
    <row r="512" spans="1:19" ht="30" customHeight="1">
      <c r="A512" s="178" t="e">
        <f t="shared" si="33"/>
        <v>#N/A</v>
      </c>
      <c r="B512" s="387"/>
      <c r="C512" s="174"/>
      <c r="D512" s="296"/>
      <c r="E512" s="271"/>
      <c r="F512" s="175"/>
      <c r="G512" s="175"/>
      <c r="H512" s="175"/>
      <c r="I512" s="175"/>
      <c r="J512" s="175"/>
      <c r="K512" s="175"/>
      <c r="L512" s="175"/>
      <c r="M512" s="177"/>
      <c r="N512" s="138">
        <f t="shared" si="34"/>
        <v>0</v>
      </c>
      <c r="O512" s="136"/>
      <c r="P512" s="137"/>
      <c r="Q512" s="137">
        <f t="shared" si="35"/>
        <v>0</v>
      </c>
      <c r="R512" s="137">
        <f t="shared" si="36"/>
        <v>0</v>
      </c>
      <c r="S512" s="134"/>
    </row>
    <row r="513" spans="1:19" ht="30" customHeight="1">
      <c r="A513" s="178" t="e">
        <f t="shared" si="33"/>
        <v>#N/A</v>
      </c>
      <c r="B513" s="387"/>
      <c r="C513" s="174"/>
      <c r="D513" s="296"/>
      <c r="E513" s="271"/>
      <c r="F513" s="175"/>
      <c r="G513" s="175"/>
      <c r="H513" s="175"/>
      <c r="I513" s="175"/>
      <c r="J513" s="175"/>
      <c r="K513" s="175"/>
      <c r="L513" s="175"/>
      <c r="M513" s="177"/>
      <c r="N513" s="138">
        <f t="shared" si="34"/>
        <v>0</v>
      </c>
      <c r="O513" s="136"/>
      <c r="P513" s="137"/>
      <c r="Q513" s="137">
        <f t="shared" si="35"/>
        <v>0</v>
      </c>
      <c r="R513" s="137">
        <f t="shared" si="36"/>
        <v>0</v>
      </c>
      <c r="S513" s="134"/>
    </row>
    <row r="514" spans="1:19" ht="30" customHeight="1">
      <c r="A514" s="178" t="e">
        <f t="shared" si="33"/>
        <v>#N/A</v>
      </c>
      <c r="B514" s="387"/>
      <c r="C514" s="174"/>
      <c r="D514" s="296"/>
      <c r="E514" s="271"/>
      <c r="F514" s="175"/>
      <c r="G514" s="175"/>
      <c r="H514" s="175"/>
      <c r="I514" s="175"/>
      <c r="J514" s="175"/>
      <c r="K514" s="175"/>
      <c r="L514" s="175"/>
      <c r="M514" s="177"/>
      <c r="N514" s="138">
        <f t="shared" si="34"/>
        <v>0</v>
      </c>
      <c r="O514" s="136"/>
      <c r="P514" s="137"/>
      <c r="Q514" s="137">
        <f t="shared" si="35"/>
        <v>0</v>
      </c>
      <c r="R514" s="137">
        <f t="shared" si="36"/>
        <v>0</v>
      </c>
      <c r="S514" s="134"/>
    </row>
    <row r="515" spans="1:19" ht="30" customHeight="1">
      <c r="A515" s="178" t="e">
        <f t="shared" si="33"/>
        <v>#N/A</v>
      </c>
      <c r="B515" s="387"/>
      <c r="C515" s="174"/>
      <c r="D515" s="296"/>
      <c r="E515" s="271"/>
      <c r="F515" s="175"/>
      <c r="G515" s="175"/>
      <c r="H515" s="175"/>
      <c r="I515" s="175"/>
      <c r="J515" s="175"/>
      <c r="K515" s="175"/>
      <c r="L515" s="175"/>
      <c r="M515" s="177"/>
      <c r="N515" s="138">
        <f t="shared" si="34"/>
        <v>0</v>
      </c>
      <c r="O515" s="136"/>
      <c r="P515" s="137"/>
      <c r="Q515" s="137">
        <f t="shared" si="35"/>
        <v>0</v>
      </c>
      <c r="R515" s="137">
        <f t="shared" si="36"/>
        <v>0</v>
      </c>
      <c r="S515" s="134"/>
    </row>
    <row r="516" spans="1:19" ht="30" customHeight="1">
      <c r="A516" s="178" t="e">
        <f t="shared" si="33"/>
        <v>#N/A</v>
      </c>
      <c r="B516" s="387"/>
      <c r="C516" s="174"/>
      <c r="D516" s="296"/>
      <c r="E516" s="271"/>
      <c r="F516" s="175"/>
      <c r="G516" s="175"/>
      <c r="H516" s="175"/>
      <c r="I516" s="175"/>
      <c r="J516" s="175"/>
      <c r="K516" s="175"/>
      <c r="L516" s="175"/>
      <c r="M516" s="177"/>
      <c r="N516" s="138">
        <f t="shared" si="34"/>
        <v>0</v>
      </c>
      <c r="O516" s="136"/>
      <c r="P516" s="137"/>
      <c r="Q516" s="137">
        <f t="shared" si="35"/>
        <v>0</v>
      </c>
      <c r="R516" s="137">
        <f t="shared" si="36"/>
        <v>0</v>
      </c>
      <c r="S516" s="134"/>
    </row>
    <row r="517" spans="1:19" ht="30" customHeight="1">
      <c r="A517" s="178" t="e">
        <f t="shared" si="33"/>
        <v>#N/A</v>
      </c>
      <c r="B517" s="387"/>
      <c r="C517" s="174"/>
      <c r="D517" s="296"/>
      <c r="E517" s="271"/>
      <c r="F517" s="175"/>
      <c r="G517" s="175"/>
      <c r="H517" s="175"/>
      <c r="I517" s="175"/>
      <c r="J517" s="175"/>
      <c r="K517" s="175"/>
      <c r="L517" s="175"/>
      <c r="M517" s="177"/>
      <c r="N517" s="138">
        <f t="shared" si="34"/>
        <v>0</v>
      </c>
      <c r="O517" s="136"/>
      <c r="P517" s="137"/>
      <c r="Q517" s="137">
        <f t="shared" si="35"/>
        <v>0</v>
      </c>
      <c r="R517" s="137">
        <f t="shared" si="36"/>
        <v>0</v>
      </c>
      <c r="S517" s="134"/>
    </row>
    <row r="518" spans="1:19" ht="30" customHeight="1">
      <c r="A518" s="178" t="e">
        <f t="shared" si="33"/>
        <v>#N/A</v>
      </c>
      <c r="B518" s="387"/>
      <c r="C518" s="174"/>
      <c r="D518" s="296"/>
      <c r="E518" s="271"/>
      <c r="F518" s="175"/>
      <c r="G518" s="175"/>
      <c r="H518" s="175"/>
      <c r="I518" s="175"/>
      <c r="J518" s="175"/>
      <c r="K518" s="175"/>
      <c r="L518" s="175"/>
      <c r="M518" s="177"/>
      <c r="N518" s="138">
        <f t="shared" si="34"/>
        <v>0</v>
      </c>
      <c r="O518" s="136"/>
      <c r="P518" s="137"/>
      <c r="Q518" s="137">
        <f t="shared" si="35"/>
        <v>0</v>
      </c>
      <c r="R518" s="137">
        <f t="shared" si="36"/>
        <v>0</v>
      </c>
      <c r="S518" s="134"/>
    </row>
    <row r="519" spans="1:19" ht="30" customHeight="1">
      <c r="A519" s="178" t="e">
        <f t="shared" si="33"/>
        <v>#N/A</v>
      </c>
      <c r="B519" s="387"/>
      <c r="C519" s="174"/>
      <c r="D519" s="296"/>
      <c r="E519" s="271"/>
      <c r="F519" s="175"/>
      <c r="G519" s="175"/>
      <c r="H519" s="175"/>
      <c r="I519" s="175"/>
      <c r="J519" s="175"/>
      <c r="K519" s="175"/>
      <c r="L519" s="175"/>
      <c r="M519" s="177"/>
      <c r="N519" s="138">
        <f t="shared" si="34"/>
        <v>0</v>
      </c>
      <c r="O519" s="136"/>
      <c r="P519" s="137"/>
      <c r="Q519" s="137">
        <f t="shared" si="35"/>
        <v>0</v>
      </c>
      <c r="R519" s="137">
        <f t="shared" si="36"/>
        <v>0</v>
      </c>
      <c r="S519" s="134"/>
    </row>
    <row r="520" spans="1:19" ht="30" customHeight="1">
      <c r="A520" s="178" t="e">
        <f t="shared" si="33"/>
        <v>#N/A</v>
      </c>
      <c r="B520" s="387"/>
      <c r="C520" s="174"/>
      <c r="D520" s="296"/>
      <c r="E520" s="271"/>
      <c r="F520" s="175"/>
      <c r="G520" s="175"/>
      <c r="H520" s="175"/>
      <c r="I520" s="175"/>
      <c r="J520" s="175"/>
      <c r="K520" s="175"/>
      <c r="L520" s="175"/>
      <c r="M520" s="177"/>
      <c r="N520" s="138">
        <f t="shared" si="34"/>
        <v>0</v>
      </c>
      <c r="O520" s="136"/>
      <c r="P520" s="137"/>
      <c r="Q520" s="137">
        <f t="shared" si="35"/>
        <v>0</v>
      </c>
      <c r="R520" s="137">
        <f t="shared" si="36"/>
        <v>0</v>
      </c>
      <c r="S520" s="134"/>
    </row>
    <row r="521" spans="1:19" ht="30" customHeight="1">
      <c r="A521" s="178" t="e">
        <f t="shared" si="33"/>
        <v>#N/A</v>
      </c>
      <c r="B521" s="387"/>
      <c r="C521" s="174"/>
      <c r="D521" s="296"/>
      <c r="E521" s="271"/>
      <c r="F521" s="175"/>
      <c r="G521" s="175"/>
      <c r="H521" s="175"/>
      <c r="I521" s="175"/>
      <c r="J521" s="175"/>
      <c r="K521" s="175"/>
      <c r="L521" s="175"/>
      <c r="M521" s="177"/>
      <c r="N521" s="138">
        <f t="shared" si="34"/>
        <v>0</v>
      </c>
      <c r="O521" s="136"/>
      <c r="P521" s="137"/>
      <c r="Q521" s="137">
        <f t="shared" si="35"/>
        <v>0</v>
      </c>
      <c r="R521" s="137">
        <f t="shared" si="36"/>
        <v>0</v>
      </c>
      <c r="S521" s="134"/>
    </row>
    <row r="522" spans="1:19" ht="30" customHeight="1">
      <c r="A522" s="178" t="e">
        <f t="shared" si="33"/>
        <v>#N/A</v>
      </c>
      <c r="B522" s="387"/>
      <c r="C522" s="174"/>
      <c r="D522" s="296"/>
      <c r="E522" s="271"/>
      <c r="F522" s="175"/>
      <c r="G522" s="175"/>
      <c r="H522" s="175"/>
      <c r="I522" s="175"/>
      <c r="J522" s="175"/>
      <c r="K522" s="175"/>
      <c r="L522" s="175"/>
      <c r="M522" s="177"/>
      <c r="N522" s="138">
        <f t="shared" si="34"/>
        <v>0</v>
      </c>
      <c r="O522" s="136"/>
      <c r="P522" s="137"/>
      <c r="Q522" s="137">
        <f t="shared" si="35"/>
        <v>0</v>
      </c>
      <c r="R522" s="137">
        <f t="shared" si="36"/>
        <v>0</v>
      </c>
      <c r="S522" s="134"/>
    </row>
    <row r="523" spans="1:19" ht="30" customHeight="1">
      <c r="A523" s="178" t="e">
        <f t="shared" si="33"/>
        <v>#N/A</v>
      </c>
      <c r="B523" s="387"/>
      <c r="C523" s="174"/>
      <c r="D523" s="296"/>
      <c r="E523" s="271"/>
      <c r="F523" s="175"/>
      <c r="G523" s="175"/>
      <c r="H523" s="175"/>
      <c r="I523" s="175"/>
      <c r="J523" s="175"/>
      <c r="K523" s="175"/>
      <c r="L523" s="175"/>
      <c r="M523" s="177"/>
      <c r="N523" s="138">
        <f t="shared" si="34"/>
        <v>0</v>
      </c>
      <c r="O523" s="136"/>
      <c r="P523" s="137"/>
      <c r="Q523" s="137">
        <f t="shared" si="35"/>
        <v>0</v>
      </c>
      <c r="R523" s="137">
        <f t="shared" si="36"/>
        <v>0</v>
      </c>
      <c r="S523" s="134"/>
    </row>
    <row r="524" spans="1:19" ht="30" customHeight="1">
      <c r="A524" s="178" t="e">
        <f t="shared" si="33"/>
        <v>#N/A</v>
      </c>
      <c r="B524" s="387"/>
      <c r="C524" s="174"/>
      <c r="D524" s="296"/>
      <c r="E524" s="271"/>
      <c r="F524" s="175"/>
      <c r="G524" s="175"/>
      <c r="H524" s="175"/>
      <c r="I524" s="175"/>
      <c r="J524" s="175"/>
      <c r="K524" s="175"/>
      <c r="L524" s="175"/>
      <c r="M524" s="177"/>
      <c r="N524" s="138">
        <f t="shared" si="34"/>
        <v>0</v>
      </c>
      <c r="O524" s="136"/>
      <c r="P524" s="137"/>
      <c r="Q524" s="137">
        <f t="shared" si="35"/>
        <v>0</v>
      </c>
      <c r="R524" s="137">
        <f t="shared" si="36"/>
        <v>0</v>
      </c>
      <c r="S524" s="134"/>
    </row>
    <row r="525" spans="1:19" ht="30" customHeight="1">
      <c r="A525" s="178" t="e">
        <f t="shared" si="33"/>
        <v>#N/A</v>
      </c>
      <c r="B525" s="387"/>
      <c r="C525" s="174"/>
      <c r="D525" s="296"/>
      <c r="E525" s="271"/>
      <c r="F525" s="175"/>
      <c r="G525" s="175"/>
      <c r="H525" s="175"/>
      <c r="I525" s="175"/>
      <c r="J525" s="175"/>
      <c r="K525" s="175"/>
      <c r="L525" s="175"/>
      <c r="M525" s="177"/>
      <c r="N525" s="138">
        <f t="shared" si="34"/>
        <v>0</v>
      </c>
      <c r="O525" s="136"/>
      <c r="P525" s="137"/>
      <c r="Q525" s="137">
        <f t="shared" si="35"/>
        <v>0</v>
      </c>
      <c r="R525" s="137">
        <f t="shared" si="36"/>
        <v>0</v>
      </c>
      <c r="S525" s="134"/>
    </row>
    <row r="526" spans="1:19" ht="30" customHeight="1">
      <c r="A526" s="178" t="e">
        <f t="shared" si="33"/>
        <v>#N/A</v>
      </c>
      <c r="B526" s="387"/>
      <c r="C526" s="174"/>
      <c r="D526" s="296"/>
      <c r="E526" s="271"/>
      <c r="F526" s="175"/>
      <c r="G526" s="175"/>
      <c r="H526" s="175"/>
      <c r="I526" s="175"/>
      <c r="J526" s="175"/>
      <c r="K526" s="175"/>
      <c r="L526" s="175"/>
      <c r="M526" s="177"/>
      <c r="N526" s="138">
        <f t="shared" si="34"/>
        <v>0</v>
      </c>
      <c r="O526" s="136"/>
      <c r="P526" s="137"/>
      <c r="Q526" s="137">
        <f t="shared" si="35"/>
        <v>0</v>
      </c>
      <c r="R526" s="137">
        <f t="shared" si="36"/>
        <v>0</v>
      </c>
      <c r="S526" s="134"/>
    </row>
    <row r="527" spans="1:19" ht="30" customHeight="1">
      <c r="A527" s="178" t="e">
        <f t="shared" si="33"/>
        <v>#N/A</v>
      </c>
      <c r="B527" s="387"/>
      <c r="C527" s="174"/>
      <c r="D527" s="296"/>
      <c r="E527" s="271"/>
      <c r="F527" s="175"/>
      <c r="G527" s="175"/>
      <c r="H527" s="175"/>
      <c r="I527" s="175"/>
      <c r="J527" s="175"/>
      <c r="K527" s="175"/>
      <c r="L527" s="175"/>
      <c r="M527" s="177"/>
      <c r="N527" s="138">
        <f t="shared" si="34"/>
        <v>0</v>
      </c>
      <c r="O527" s="136"/>
      <c r="P527" s="137"/>
      <c r="Q527" s="137">
        <f t="shared" si="35"/>
        <v>0</v>
      </c>
      <c r="R527" s="137">
        <f t="shared" si="36"/>
        <v>0</v>
      </c>
      <c r="S527" s="134"/>
    </row>
    <row r="528" spans="1:19" ht="30" customHeight="1">
      <c r="A528" s="178" t="e">
        <f t="shared" si="33"/>
        <v>#N/A</v>
      </c>
      <c r="B528" s="387"/>
      <c r="C528" s="174"/>
      <c r="D528" s="296"/>
      <c r="E528" s="271"/>
      <c r="F528" s="175"/>
      <c r="G528" s="175"/>
      <c r="H528" s="175"/>
      <c r="I528" s="175"/>
      <c r="J528" s="175"/>
      <c r="K528" s="175"/>
      <c r="L528" s="175"/>
      <c r="M528" s="177"/>
      <c r="N528" s="138">
        <f t="shared" si="34"/>
        <v>0</v>
      </c>
      <c r="O528" s="136"/>
      <c r="P528" s="137"/>
      <c r="Q528" s="137">
        <f t="shared" si="35"/>
        <v>0</v>
      </c>
      <c r="R528" s="137">
        <f t="shared" si="36"/>
        <v>0</v>
      </c>
      <c r="S528" s="134"/>
    </row>
    <row r="529" spans="1:19" ht="30" customHeight="1">
      <c r="A529" s="178" t="e">
        <f t="shared" si="33"/>
        <v>#N/A</v>
      </c>
      <c r="B529" s="387"/>
      <c r="C529" s="174"/>
      <c r="D529" s="296"/>
      <c r="E529" s="271"/>
      <c r="F529" s="175"/>
      <c r="G529" s="175"/>
      <c r="H529" s="175"/>
      <c r="I529" s="175"/>
      <c r="J529" s="175"/>
      <c r="K529" s="175"/>
      <c r="L529" s="175"/>
      <c r="M529" s="177"/>
      <c r="N529" s="138">
        <f t="shared" si="34"/>
        <v>0</v>
      </c>
      <c r="O529" s="136"/>
      <c r="P529" s="137"/>
      <c r="Q529" s="137">
        <f t="shared" si="35"/>
        <v>0</v>
      </c>
      <c r="R529" s="137">
        <f t="shared" si="36"/>
        <v>0</v>
      </c>
      <c r="S529" s="134"/>
    </row>
    <row r="530" spans="1:19" ht="30" customHeight="1">
      <c r="A530" s="178" t="e">
        <f t="shared" si="33"/>
        <v>#N/A</v>
      </c>
      <c r="B530" s="387"/>
      <c r="C530" s="174"/>
      <c r="D530" s="296"/>
      <c r="E530" s="271"/>
      <c r="F530" s="175"/>
      <c r="G530" s="175"/>
      <c r="H530" s="175"/>
      <c r="I530" s="175"/>
      <c r="J530" s="175"/>
      <c r="K530" s="175"/>
      <c r="L530" s="175"/>
      <c r="M530" s="177"/>
      <c r="N530" s="138">
        <f t="shared" si="34"/>
        <v>0</v>
      </c>
      <c r="O530" s="136"/>
      <c r="P530" s="137"/>
      <c r="Q530" s="137">
        <f t="shared" si="35"/>
        <v>0</v>
      </c>
      <c r="R530" s="137">
        <f t="shared" si="36"/>
        <v>0</v>
      </c>
      <c r="S530" s="134"/>
    </row>
    <row r="531" spans="1:19" ht="30" customHeight="1">
      <c r="A531" s="178" t="e">
        <f t="shared" si="33"/>
        <v>#N/A</v>
      </c>
      <c r="B531" s="387"/>
      <c r="C531" s="174"/>
      <c r="D531" s="296"/>
      <c r="E531" s="271"/>
      <c r="F531" s="175"/>
      <c r="G531" s="175"/>
      <c r="H531" s="175"/>
      <c r="I531" s="175"/>
      <c r="J531" s="175"/>
      <c r="K531" s="175"/>
      <c r="L531" s="175"/>
      <c r="M531" s="177"/>
      <c r="N531" s="138">
        <f t="shared" si="34"/>
        <v>0</v>
      </c>
      <c r="O531" s="136"/>
      <c r="P531" s="137"/>
      <c r="Q531" s="137">
        <f t="shared" si="35"/>
        <v>0</v>
      </c>
      <c r="R531" s="137">
        <f t="shared" si="36"/>
        <v>0</v>
      </c>
      <c r="S531" s="134"/>
    </row>
    <row r="532" spans="1:19" ht="30" customHeight="1">
      <c r="A532" s="178" t="e">
        <f t="shared" si="33"/>
        <v>#N/A</v>
      </c>
      <c r="B532" s="387"/>
      <c r="C532" s="174"/>
      <c r="D532" s="296"/>
      <c r="E532" s="271"/>
      <c r="F532" s="175"/>
      <c r="G532" s="175"/>
      <c r="H532" s="175"/>
      <c r="I532" s="175"/>
      <c r="J532" s="175"/>
      <c r="K532" s="175"/>
      <c r="L532" s="175"/>
      <c r="M532" s="177"/>
      <c r="N532" s="138">
        <f t="shared" si="34"/>
        <v>0</v>
      </c>
      <c r="O532" s="136"/>
      <c r="P532" s="137"/>
      <c r="Q532" s="137">
        <f t="shared" si="35"/>
        <v>0</v>
      </c>
      <c r="R532" s="137">
        <f t="shared" si="36"/>
        <v>0</v>
      </c>
      <c r="S532" s="134"/>
    </row>
    <row r="533" spans="1:19" ht="30" customHeight="1">
      <c r="A533" s="178" t="e">
        <f t="shared" si="33"/>
        <v>#N/A</v>
      </c>
      <c r="B533" s="387"/>
      <c r="C533" s="174"/>
      <c r="D533" s="296"/>
      <c r="E533" s="271"/>
      <c r="F533" s="175"/>
      <c r="G533" s="175"/>
      <c r="H533" s="175"/>
      <c r="I533" s="175"/>
      <c r="J533" s="175"/>
      <c r="K533" s="175"/>
      <c r="L533" s="175"/>
      <c r="M533" s="177"/>
      <c r="N533" s="138">
        <f t="shared" si="34"/>
        <v>0</v>
      </c>
      <c r="O533" s="136"/>
      <c r="P533" s="137"/>
      <c r="Q533" s="137">
        <f t="shared" si="35"/>
        <v>0</v>
      </c>
      <c r="R533" s="137">
        <f t="shared" si="36"/>
        <v>0</v>
      </c>
      <c r="S533" s="134"/>
    </row>
    <row r="534" spans="1:19" ht="30" customHeight="1">
      <c r="A534" s="178" t="e">
        <f t="shared" si="33"/>
        <v>#N/A</v>
      </c>
      <c r="B534" s="387"/>
      <c r="C534" s="174"/>
      <c r="D534" s="296"/>
      <c r="E534" s="271"/>
      <c r="F534" s="175"/>
      <c r="G534" s="175"/>
      <c r="H534" s="175"/>
      <c r="I534" s="175"/>
      <c r="J534" s="175"/>
      <c r="K534" s="175"/>
      <c r="L534" s="175"/>
      <c r="M534" s="177"/>
      <c r="N534" s="138">
        <f t="shared" si="34"/>
        <v>0</v>
      </c>
      <c r="O534" s="136"/>
      <c r="P534" s="137"/>
      <c r="Q534" s="137">
        <f t="shared" si="35"/>
        <v>0</v>
      </c>
      <c r="R534" s="137">
        <f t="shared" si="36"/>
        <v>0</v>
      </c>
      <c r="S534" s="134"/>
    </row>
    <row r="535" spans="1:19" ht="30" customHeight="1">
      <c r="A535" s="178" t="e">
        <f t="shared" si="33"/>
        <v>#N/A</v>
      </c>
      <c r="B535" s="387"/>
      <c r="C535" s="174"/>
      <c r="D535" s="296"/>
      <c r="E535" s="271"/>
      <c r="F535" s="175"/>
      <c r="G535" s="175"/>
      <c r="H535" s="175"/>
      <c r="I535" s="175"/>
      <c r="J535" s="175"/>
      <c r="K535" s="175"/>
      <c r="L535" s="175"/>
      <c r="M535" s="177"/>
      <c r="N535" s="138">
        <f t="shared" si="34"/>
        <v>0</v>
      </c>
      <c r="O535" s="136"/>
      <c r="P535" s="137"/>
      <c r="Q535" s="137">
        <f t="shared" si="35"/>
        <v>0</v>
      </c>
      <c r="R535" s="137">
        <f t="shared" si="36"/>
        <v>0</v>
      </c>
      <c r="S535" s="134"/>
    </row>
    <row r="536" spans="1:19" ht="30" customHeight="1">
      <c r="A536" s="178" t="e">
        <f t="shared" si="33"/>
        <v>#N/A</v>
      </c>
      <c r="B536" s="387"/>
      <c r="C536" s="174"/>
      <c r="D536" s="296"/>
      <c r="E536" s="271"/>
      <c r="F536" s="175"/>
      <c r="G536" s="175"/>
      <c r="H536" s="175"/>
      <c r="I536" s="175"/>
      <c r="J536" s="175"/>
      <c r="K536" s="175"/>
      <c r="L536" s="175"/>
      <c r="M536" s="177"/>
      <c r="N536" s="138">
        <f t="shared" si="34"/>
        <v>0</v>
      </c>
      <c r="O536" s="136"/>
      <c r="P536" s="137"/>
      <c r="Q536" s="137">
        <f t="shared" si="35"/>
        <v>0</v>
      </c>
      <c r="R536" s="137">
        <f t="shared" si="36"/>
        <v>0</v>
      </c>
      <c r="S536" s="134"/>
    </row>
    <row r="537" spans="1:19" ht="30" customHeight="1">
      <c r="A537" s="178" t="e">
        <f t="shared" si="33"/>
        <v>#N/A</v>
      </c>
      <c r="B537" s="387"/>
      <c r="C537" s="174"/>
      <c r="D537" s="296"/>
      <c r="E537" s="271"/>
      <c r="F537" s="175"/>
      <c r="G537" s="175"/>
      <c r="H537" s="175"/>
      <c r="I537" s="175"/>
      <c r="J537" s="175"/>
      <c r="K537" s="175"/>
      <c r="L537" s="175"/>
      <c r="M537" s="177"/>
      <c r="N537" s="138">
        <f t="shared" si="34"/>
        <v>0</v>
      </c>
      <c r="O537" s="136"/>
      <c r="P537" s="137"/>
      <c r="Q537" s="137">
        <f t="shared" si="35"/>
        <v>0</v>
      </c>
      <c r="R537" s="137">
        <f t="shared" si="36"/>
        <v>0</v>
      </c>
      <c r="S537" s="134"/>
    </row>
    <row r="538" spans="1:19" ht="30" customHeight="1">
      <c r="A538" s="178" t="e">
        <f t="shared" si="33"/>
        <v>#N/A</v>
      </c>
      <c r="B538" s="387"/>
      <c r="C538" s="174"/>
      <c r="D538" s="296"/>
      <c r="E538" s="271"/>
      <c r="F538" s="175"/>
      <c r="G538" s="175"/>
      <c r="H538" s="175"/>
      <c r="I538" s="175"/>
      <c r="J538" s="175"/>
      <c r="K538" s="175"/>
      <c r="L538" s="175"/>
      <c r="M538" s="177"/>
      <c r="N538" s="138">
        <f t="shared" si="34"/>
        <v>0</v>
      </c>
      <c r="O538" s="136"/>
      <c r="P538" s="137"/>
      <c r="Q538" s="137">
        <f t="shared" si="35"/>
        <v>0</v>
      </c>
      <c r="R538" s="137">
        <f t="shared" si="36"/>
        <v>0</v>
      </c>
      <c r="S538" s="134"/>
    </row>
    <row r="539" spans="1:19" ht="30" customHeight="1">
      <c r="A539" s="178" t="e">
        <f t="shared" si="33"/>
        <v>#N/A</v>
      </c>
      <c r="B539" s="387"/>
      <c r="C539" s="174"/>
      <c r="D539" s="296"/>
      <c r="E539" s="271"/>
      <c r="F539" s="175"/>
      <c r="G539" s="175"/>
      <c r="H539" s="175"/>
      <c r="I539" s="175"/>
      <c r="J539" s="175"/>
      <c r="K539" s="175"/>
      <c r="L539" s="175"/>
      <c r="M539" s="177"/>
      <c r="N539" s="138">
        <f t="shared" si="34"/>
        <v>0</v>
      </c>
      <c r="O539" s="136"/>
      <c r="P539" s="137"/>
      <c r="Q539" s="137">
        <f t="shared" si="35"/>
        <v>0</v>
      </c>
      <c r="R539" s="137">
        <f t="shared" si="36"/>
        <v>0</v>
      </c>
      <c r="S539" s="134"/>
    </row>
    <row r="540" spans="1:19" ht="30" customHeight="1">
      <c r="A540" s="178" t="e">
        <f t="shared" si="33"/>
        <v>#N/A</v>
      </c>
      <c r="B540" s="387"/>
      <c r="C540" s="174"/>
      <c r="D540" s="296"/>
      <c r="E540" s="271"/>
      <c r="F540" s="175"/>
      <c r="G540" s="175"/>
      <c r="H540" s="175"/>
      <c r="I540" s="175"/>
      <c r="J540" s="175"/>
      <c r="K540" s="175"/>
      <c r="L540" s="175"/>
      <c r="M540" s="177"/>
      <c r="N540" s="138">
        <f t="shared" si="34"/>
        <v>0</v>
      </c>
      <c r="O540" s="136"/>
      <c r="P540" s="137"/>
      <c r="Q540" s="137">
        <f t="shared" si="35"/>
        <v>0</v>
      </c>
      <c r="R540" s="137">
        <f t="shared" si="36"/>
        <v>0</v>
      </c>
      <c r="S540" s="134"/>
    </row>
    <row r="541" spans="1:19" ht="30" customHeight="1">
      <c r="A541" s="178" t="e">
        <f t="shared" si="33"/>
        <v>#N/A</v>
      </c>
      <c r="B541" s="387"/>
      <c r="C541" s="174"/>
      <c r="D541" s="296"/>
      <c r="E541" s="271"/>
      <c r="F541" s="175"/>
      <c r="G541" s="175"/>
      <c r="H541" s="175"/>
      <c r="I541" s="175"/>
      <c r="J541" s="175"/>
      <c r="K541" s="175"/>
      <c r="L541" s="175"/>
      <c r="M541" s="177"/>
      <c r="N541" s="138">
        <f t="shared" si="34"/>
        <v>0</v>
      </c>
      <c r="O541" s="136"/>
      <c r="P541" s="137"/>
      <c r="Q541" s="137">
        <f t="shared" si="35"/>
        <v>0</v>
      </c>
      <c r="R541" s="137">
        <f t="shared" si="36"/>
        <v>0</v>
      </c>
      <c r="S541" s="134"/>
    </row>
    <row r="542" spans="1:19" ht="30" customHeight="1">
      <c r="A542" s="178" t="e">
        <f t="shared" si="33"/>
        <v>#N/A</v>
      </c>
      <c r="B542" s="387"/>
      <c r="C542" s="174"/>
      <c r="D542" s="296"/>
      <c r="E542" s="271"/>
      <c r="F542" s="175"/>
      <c r="G542" s="175"/>
      <c r="H542" s="175"/>
      <c r="I542" s="175"/>
      <c r="J542" s="175"/>
      <c r="K542" s="175"/>
      <c r="L542" s="175"/>
      <c r="M542" s="177"/>
      <c r="N542" s="138">
        <f t="shared" si="34"/>
        <v>0</v>
      </c>
      <c r="O542" s="136"/>
      <c r="P542" s="137"/>
      <c r="Q542" s="137">
        <f t="shared" si="35"/>
        <v>0</v>
      </c>
      <c r="R542" s="137">
        <f t="shared" si="36"/>
        <v>0</v>
      </c>
      <c r="S542" s="134"/>
    </row>
    <row r="543" spans="2:13" ht="12.75">
      <c r="B543" s="487"/>
      <c r="C543" s="266"/>
      <c r="D543" s="272"/>
      <c r="E543" s="270"/>
      <c r="F543" s="268"/>
      <c r="G543" s="268"/>
      <c r="H543" s="268"/>
      <c r="I543" s="268"/>
      <c r="J543" s="268"/>
      <c r="K543" s="268"/>
      <c r="L543" s="268"/>
      <c r="M543" s="267"/>
    </row>
    <row r="544" spans="2:13" ht="12.75">
      <c r="B544" s="487"/>
      <c r="C544" s="266"/>
      <c r="D544" s="272"/>
      <c r="E544" s="270"/>
      <c r="F544" s="268"/>
      <c r="G544" s="268"/>
      <c r="H544" s="268"/>
      <c r="I544" s="268"/>
      <c r="J544" s="268"/>
      <c r="K544" s="268"/>
      <c r="L544" s="268"/>
      <c r="M544" s="267"/>
    </row>
    <row r="545" spans="2:13" ht="12.75">
      <c r="B545" s="487"/>
      <c r="C545" s="266"/>
      <c r="D545" s="272"/>
      <c r="E545" s="270"/>
      <c r="F545" s="268"/>
      <c r="G545" s="268"/>
      <c r="H545" s="268"/>
      <c r="I545" s="268"/>
      <c r="J545" s="268"/>
      <c r="K545" s="268"/>
      <c r="L545" s="268"/>
      <c r="M545" s="267"/>
    </row>
    <row r="546" spans="2:13" ht="12.75">
      <c r="B546" s="487"/>
      <c r="C546" s="266"/>
      <c r="D546" s="272"/>
      <c r="E546" s="270"/>
      <c r="F546" s="268"/>
      <c r="G546" s="268"/>
      <c r="H546" s="268"/>
      <c r="I546" s="268"/>
      <c r="J546" s="268"/>
      <c r="K546" s="268"/>
      <c r="L546" s="268"/>
      <c r="M546" s="267"/>
    </row>
    <row r="547" spans="2:13" ht="12.75">
      <c r="B547" s="487"/>
      <c r="C547" s="266"/>
      <c r="D547" s="272"/>
      <c r="E547" s="270"/>
      <c r="F547" s="268"/>
      <c r="G547" s="268"/>
      <c r="H547" s="268"/>
      <c r="I547" s="268"/>
      <c r="J547" s="268"/>
      <c r="K547" s="268"/>
      <c r="L547" s="268"/>
      <c r="M547" s="267"/>
    </row>
    <row r="548" spans="2:13" ht="12.75">
      <c r="B548" s="487"/>
      <c r="C548" s="266"/>
      <c r="D548" s="272"/>
      <c r="E548" s="270"/>
      <c r="F548" s="268"/>
      <c r="G548" s="268"/>
      <c r="H548" s="268"/>
      <c r="I548" s="268"/>
      <c r="J548" s="268"/>
      <c r="K548" s="268"/>
      <c r="L548" s="268"/>
      <c r="M548" s="267"/>
    </row>
    <row r="549" spans="2:13" ht="12.75">
      <c r="B549" s="487"/>
      <c r="C549" s="266"/>
      <c r="D549" s="272"/>
      <c r="E549" s="270"/>
      <c r="F549" s="268"/>
      <c r="G549" s="268"/>
      <c r="H549" s="268"/>
      <c r="I549" s="268"/>
      <c r="J549" s="268"/>
      <c r="K549" s="268"/>
      <c r="L549" s="268"/>
      <c r="M549" s="267"/>
    </row>
    <row r="550" spans="2:13" ht="12.75">
      <c r="B550" s="487"/>
      <c r="C550" s="266"/>
      <c r="D550" s="272"/>
      <c r="E550" s="270"/>
      <c r="F550" s="268"/>
      <c r="G550" s="268"/>
      <c r="H550" s="268"/>
      <c r="I550" s="268"/>
      <c r="J550" s="268"/>
      <c r="K550" s="268"/>
      <c r="L550" s="268"/>
      <c r="M550" s="267"/>
    </row>
    <row r="551" spans="2:13" ht="12.75">
      <c r="B551" s="487"/>
      <c r="C551" s="266"/>
      <c r="D551" s="272"/>
      <c r="E551" s="270"/>
      <c r="F551" s="268"/>
      <c r="G551" s="268"/>
      <c r="H551" s="268"/>
      <c r="I551" s="268"/>
      <c r="J551" s="268"/>
      <c r="K551" s="268"/>
      <c r="L551" s="268"/>
      <c r="M551" s="267"/>
    </row>
    <row r="552" spans="2:13" ht="12.75">
      <c r="B552" s="487"/>
      <c r="C552" s="266"/>
      <c r="D552" s="272"/>
      <c r="E552" s="270"/>
      <c r="F552" s="268"/>
      <c r="G552" s="268"/>
      <c r="H552" s="268"/>
      <c r="I552" s="268"/>
      <c r="J552" s="268"/>
      <c r="K552" s="268"/>
      <c r="L552" s="268"/>
      <c r="M552" s="267"/>
    </row>
    <row r="553" spans="2:13" ht="12.75">
      <c r="B553" s="487"/>
      <c r="C553" s="266"/>
      <c r="D553" s="272"/>
      <c r="E553" s="270"/>
      <c r="F553" s="268"/>
      <c r="G553" s="268"/>
      <c r="H553" s="268"/>
      <c r="I553" s="268"/>
      <c r="J553" s="268"/>
      <c r="K553" s="268"/>
      <c r="L553" s="268"/>
      <c r="M553" s="267"/>
    </row>
    <row r="554" spans="2:13" ht="12.75">
      <c r="B554" s="487"/>
      <c r="C554" s="266"/>
      <c r="D554" s="272"/>
      <c r="E554" s="270"/>
      <c r="F554" s="268"/>
      <c r="G554" s="268"/>
      <c r="H554" s="268"/>
      <c r="I554" s="268"/>
      <c r="J554" s="268"/>
      <c r="K554" s="268"/>
      <c r="L554" s="268"/>
      <c r="M554" s="267"/>
    </row>
    <row r="555" spans="2:13" ht="12.75">
      <c r="B555" s="487"/>
      <c r="C555" s="266"/>
      <c r="D555" s="272"/>
      <c r="E555" s="270"/>
      <c r="F555" s="268"/>
      <c r="G555" s="268"/>
      <c r="H555" s="268"/>
      <c r="I555" s="268"/>
      <c r="J555" s="268"/>
      <c r="K555" s="268"/>
      <c r="L555" s="268"/>
      <c r="M555" s="267"/>
    </row>
    <row r="556" spans="2:13" ht="12.75">
      <c r="B556" s="487"/>
      <c r="C556" s="266"/>
      <c r="D556" s="272"/>
      <c r="E556" s="270"/>
      <c r="F556" s="268"/>
      <c r="G556" s="268"/>
      <c r="H556" s="268"/>
      <c r="I556" s="268"/>
      <c r="J556" s="268"/>
      <c r="K556" s="268"/>
      <c r="L556" s="268"/>
      <c r="M556" s="267"/>
    </row>
    <row r="557" spans="2:13" ht="12.75">
      <c r="B557" s="487"/>
      <c r="C557" s="266"/>
      <c r="D557" s="272"/>
      <c r="E557" s="270"/>
      <c r="F557" s="268"/>
      <c r="G557" s="268"/>
      <c r="H557" s="268"/>
      <c r="I557" s="268"/>
      <c r="J557" s="268"/>
      <c r="K557" s="268"/>
      <c r="L557" s="268"/>
      <c r="M557" s="267"/>
    </row>
    <row r="558" spans="2:13" ht="12.75">
      <c r="B558" s="487"/>
      <c r="C558" s="266"/>
      <c r="D558" s="272"/>
      <c r="E558" s="270"/>
      <c r="F558" s="268"/>
      <c r="G558" s="268"/>
      <c r="H558" s="268"/>
      <c r="I558" s="268"/>
      <c r="J558" s="268"/>
      <c r="K558" s="268"/>
      <c r="L558" s="268"/>
      <c r="M558" s="267"/>
    </row>
    <row r="559" spans="2:13" ht="12.75">
      <c r="B559" s="487"/>
      <c r="C559" s="266"/>
      <c r="D559" s="272"/>
      <c r="E559" s="270"/>
      <c r="F559" s="268"/>
      <c r="G559" s="268"/>
      <c r="H559" s="268"/>
      <c r="I559" s="268"/>
      <c r="J559" s="268"/>
      <c r="K559" s="268"/>
      <c r="L559" s="268"/>
      <c r="M559" s="267"/>
    </row>
    <row r="560" spans="2:13" ht="12.75">
      <c r="B560" s="487"/>
      <c r="C560" s="266"/>
      <c r="D560" s="272"/>
      <c r="E560" s="270"/>
      <c r="F560" s="268"/>
      <c r="G560" s="268"/>
      <c r="H560" s="268"/>
      <c r="I560" s="268"/>
      <c r="J560" s="268"/>
      <c r="K560" s="268"/>
      <c r="L560" s="268"/>
      <c r="M560" s="267"/>
    </row>
    <row r="561" spans="2:13" ht="12.75">
      <c r="B561" s="487"/>
      <c r="C561" s="266"/>
      <c r="D561" s="272"/>
      <c r="E561" s="270"/>
      <c r="F561" s="268"/>
      <c r="G561" s="268"/>
      <c r="H561" s="268"/>
      <c r="I561" s="268"/>
      <c r="J561" s="268"/>
      <c r="K561" s="268"/>
      <c r="L561" s="268"/>
      <c r="M561" s="267"/>
    </row>
    <row r="562" spans="2:13" ht="12.75">
      <c r="B562" s="487"/>
      <c r="C562" s="266"/>
      <c r="D562" s="272"/>
      <c r="E562" s="270"/>
      <c r="F562" s="268"/>
      <c r="G562" s="268"/>
      <c r="H562" s="268"/>
      <c r="I562" s="268"/>
      <c r="J562" s="268"/>
      <c r="K562" s="268"/>
      <c r="L562" s="268"/>
      <c r="M562" s="267"/>
    </row>
    <row r="563" spans="2:13" ht="12.75">
      <c r="B563" s="487"/>
      <c r="C563" s="266"/>
      <c r="D563" s="272"/>
      <c r="E563" s="270"/>
      <c r="F563" s="268"/>
      <c r="G563" s="268"/>
      <c r="H563" s="268"/>
      <c r="I563" s="268"/>
      <c r="J563" s="268"/>
      <c r="K563" s="268"/>
      <c r="L563" s="268"/>
      <c r="M563" s="267"/>
    </row>
    <row r="564" spans="2:13" ht="12.75">
      <c r="B564" s="487"/>
      <c r="C564" s="266"/>
      <c r="D564" s="272"/>
      <c r="E564" s="270"/>
      <c r="F564" s="268"/>
      <c r="G564" s="268"/>
      <c r="H564" s="268"/>
      <c r="I564" s="268"/>
      <c r="J564" s="268"/>
      <c r="K564" s="268"/>
      <c r="L564" s="268"/>
      <c r="M564" s="267"/>
    </row>
    <row r="565" spans="2:13" ht="12.75">
      <c r="B565" s="487"/>
      <c r="C565" s="266"/>
      <c r="D565" s="272"/>
      <c r="E565" s="270"/>
      <c r="F565" s="268"/>
      <c r="G565" s="268"/>
      <c r="H565" s="268"/>
      <c r="I565" s="268"/>
      <c r="J565" s="268"/>
      <c r="K565" s="268"/>
      <c r="L565" s="268"/>
      <c r="M565" s="267"/>
    </row>
    <row r="566" spans="2:13" ht="12.75">
      <c r="B566" s="487"/>
      <c r="C566" s="266"/>
      <c r="D566" s="272"/>
      <c r="E566" s="270"/>
      <c r="F566" s="268"/>
      <c r="G566" s="268"/>
      <c r="H566" s="268"/>
      <c r="I566" s="268"/>
      <c r="J566" s="268"/>
      <c r="K566" s="268"/>
      <c r="L566" s="268"/>
      <c r="M566" s="267"/>
    </row>
    <row r="567" spans="2:13" ht="12.75">
      <c r="B567" s="487"/>
      <c r="C567" s="266"/>
      <c r="D567" s="272"/>
      <c r="E567" s="270"/>
      <c r="F567" s="268"/>
      <c r="G567" s="268"/>
      <c r="H567" s="268"/>
      <c r="I567" s="268"/>
      <c r="J567" s="268"/>
      <c r="K567" s="268"/>
      <c r="L567" s="268"/>
      <c r="M567" s="267"/>
    </row>
    <row r="568" spans="2:13" ht="12.75">
      <c r="B568" s="487"/>
      <c r="C568" s="266"/>
      <c r="D568" s="272"/>
      <c r="E568" s="270"/>
      <c r="F568" s="268"/>
      <c r="G568" s="268"/>
      <c r="H568" s="268"/>
      <c r="I568" s="268"/>
      <c r="J568" s="268"/>
      <c r="K568" s="268"/>
      <c r="L568" s="268"/>
      <c r="M568" s="267"/>
    </row>
    <row r="569" spans="2:13" ht="12.75">
      <c r="B569" s="487"/>
      <c r="C569" s="266"/>
      <c r="D569" s="272"/>
      <c r="E569" s="270"/>
      <c r="F569" s="268"/>
      <c r="G569" s="268"/>
      <c r="H569" s="268"/>
      <c r="I569" s="268"/>
      <c r="J569" s="268"/>
      <c r="K569" s="268"/>
      <c r="L569" s="268"/>
      <c r="M569" s="267"/>
    </row>
    <row r="570" spans="2:13" ht="12.75">
      <c r="B570" s="487"/>
      <c r="C570" s="266"/>
      <c r="D570" s="272"/>
      <c r="E570" s="270"/>
      <c r="F570" s="268"/>
      <c r="G570" s="268"/>
      <c r="H570" s="268"/>
      <c r="I570" s="268"/>
      <c r="J570" s="268"/>
      <c r="K570" s="268"/>
      <c r="L570" s="268"/>
      <c r="M570" s="267"/>
    </row>
    <row r="571" spans="2:13" ht="12.75">
      <c r="B571" s="487"/>
      <c r="C571" s="266"/>
      <c r="D571" s="272"/>
      <c r="E571" s="270"/>
      <c r="F571" s="268"/>
      <c r="G571" s="268"/>
      <c r="H571" s="268"/>
      <c r="I571" s="268"/>
      <c r="J571" s="268"/>
      <c r="K571" s="268"/>
      <c r="L571" s="268"/>
      <c r="M571" s="267"/>
    </row>
    <row r="572" spans="2:13" ht="12.75">
      <c r="B572" s="487"/>
      <c r="C572" s="266"/>
      <c r="D572" s="272"/>
      <c r="E572" s="270"/>
      <c r="F572" s="268"/>
      <c r="G572" s="268"/>
      <c r="H572" s="268"/>
      <c r="I572" s="268"/>
      <c r="J572" s="268"/>
      <c r="K572" s="268"/>
      <c r="L572" s="268"/>
      <c r="M572" s="267"/>
    </row>
    <row r="573" spans="2:13" ht="12.75">
      <c r="B573" s="487"/>
      <c r="C573" s="266"/>
      <c r="D573" s="272"/>
      <c r="E573" s="270"/>
      <c r="F573" s="268"/>
      <c r="G573" s="268"/>
      <c r="H573" s="268"/>
      <c r="I573" s="268"/>
      <c r="J573" s="268"/>
      <c r="K573" s="268"/>
      <c r="L573" s="268"/>
      <c r="M573" s="267"/>
    </row>
    <row r="574" spans="2:13" ht="12.75">
      <c r="B574" s="487"/>
      <c r="C574" s="266"/>
      <c r="D574" s="272"/>
      <c r="E574" s="270"/>
      <c r="F574" s="268"/>
      <c r="G574" s="268"/>
      <c r="H574" s="268"/>
      <c r="I574" s="268"/>
      <c r="J574" s="268"/>
      <c r="K574" s="268"/>
      <c r="L574" s="268"/>
      <c r="M574" s="267"/>
    </row>
    <row r="575" spans="2:13" ht="12.75">
      <c r="B575" s="487"/>
      <c r="C575" s="266"/>
      <c r="D575" s="272"/>
      <c r="E575" s="270"/>
      <c r="F575" s="268"/>
      <c r="G575" s="268"/>
      <c r="H575" s="268"/>
      <c r="I575" s="268"/>
      <c r="J575" s="268"/>
      <c r="K575" s="268"/>
      <c r="L575" s="268"/>
      <c r="M575" s="267"/>
    </row>
    <row r="576" spans="2:13" ht="12.75">
      <c r="B576" s="487"/>
      <c r="C576" s="266"/>
      <c r="D576" s="272"/>
      <c r="E576" s="270"/>
      <c r="F576" s="268"/>
      <c r="G576" s="268"/>
      <c r="H576" s="268"/>
      <c r="I576" s="268"/>
      <c r="J576" s="268"/>
      <c r="K576" s="268"/>
      <c r="L576" s="268"/>
      <c r="M576" s="267"/>
    </row>
    <row r="577" spans="2:13" ht="12.75">
      <c r="B577" s="487"/>
      <c r="C577" s="266"/>
      <c r="D577" s="272"/>
      <c r="E577" s="270"/>
      <c r="F577" s="268"/>
      <c r="G577" s="268"/>
      <c r="H577" s="268"/>
      <c r="I577" s="268"/>
      <c r="J577" s="268"/>
      <c r="K577" s="268"/>
      <c r="L577" s="268"/>
      <c r="M577" s="267"/>
    </row>
    <row r="578" spans="2:13" ht="12.75">
      <c r="B578" s="487"/>
      <c r="C578" s="266"/>
      <c r="D578" s="272"/>
      <c r="E578" s="270"/>
      <c r="F578" s="268"/>
      <c r="G578" s="268"/>
      <c r="H578" s="268"/>
      <c r="I578" s="268"/>
      <c r="J578" s="268"/>
      <c r="K578" s="268"/>
      <c r="L578" s="268"/>
      <c r="M578" s="267"/>
    </row>
    <row r="579" spans="2:13" ht="12.75">
      <c r="B579" s="487"/>
      <c r="C579" s="266"/>
      <c r="D579" s="272"/>
      <c r="E579" s="270"/>
      <c r="F579" s="268"/>
      <c r="G579" s="268"/>
      <c r="H579" s="268"/>
      <c r="I579" s="268"/>
      <c r="J579" s="268"/>
      <c r="K579" s="268"/>
      <c r="L579" s="268"/>
      <c r="M579" s="267"/>
    </row>
    <row r="580" spans="2:13" ht="12.75">
      <c r="B580" s="487"/>
      <c r="C580" s="266"/>
      <c r="D580" s="272"/>
      <c r="E580" s="270"/>
      <c r="F580" s="268"/>
      <c r="G580" s="268"/>
      <c r="H580" s="268"/>
      <c r="I580" s="268"/>
      <c r="J580" s="268"/>
      <c r="K580" s="268"/>
      <c r="L580" s="268"/>
      <c r="M580" s="267"/>
    </row>
    <row r="581" spans="2:13" ht="12.75">
      <c r="B581" s="487"/>
      <c r="C581" s="266"/>
      <c r="D581" s="272"/>
      <c r="E581" s="270"/>
      <c r="F581" s="268"/>
      <c r="G581" s="268"/>
      <c r="H581" s="268"/>
      <c r="I581" s="268"/>
      <c r="J581" s="268"/>
      <c r="K581" s="268"/>
      <c r="L581" s="268"/>
      <c r="M581" s="267"/>
    </row>
    <row r="582" spans="2:13" ht="12.75">
      <c r="B582" s="487"/>
      <c r="C582" s="266"/>
      <c r="D582" s="272"/>
      <c r="E582" s="270"/>
      <c r="F582" s="268"/>
      <c r="G582" s="268"/>
      <c r="H582" s="268"/>
      <c r="I582" s="268"/>
      <c r="J582" s="268"/>
      <c r="K582" s="268"/>
      <c r="L582" s="268"/>
      <c r="M582" s="267"/>
    </row>
    <row r="583" spans="2:13" ht="12.75">
      <c r="B583" s="487"/>
      <c r="C583" s="266"/>
      <c r="D583" s="272"/>
      <c r="E583" s="270"/>
      <c r="F583" s="268"/>
      <c r="G583" s="268"/>
      <c r="H583" s="268"/>
      <c r="I583" s="268"/>
      <c r="J583" s="268"/>
      <c r="K583" s="268"/>
      <c r="L583" s="268"/>
      <c r="M583" s="267"/>
    </row>
    <row r="584" spans="2:13" ht="12.75">
      <c r="B584" s="487"/>
      <c r="C584" s="266"/>
      <c r="D584" s="272"/>
      <c r="E584" s="270"/>
      <c r="F584" s="268"/>
      <c r="G584" s="268"/>
      <c r="H584" s="268"/>
      <c r="I584" s="268"/>
      <c r="J584" s="268"/>
      <c r="K584" s="268"/>
      <c r="L584" s="268"/>
      <c r="M584" s="267"/>
    </row>
    <row r="585" spans="2:13" ht="12.75">
      <c r="B585" s="487"/>
      <c r="C585" s="266"/>
      <c r="D585" s="272"/>
      <c r="E585" s="270"/>
      <c r="F585" s="268"/>
      <c r="G585" s="268"/>
      <c r="H585" s="268"/>
      <c r="I585" s="268"/>
      <c r="J585" s="268"/>
      <c r="K585" s="268"/>
      <c r="L585" s="268"/>
      <c r="M585" s="267"/>
    </row>
    <row r="586" spans="2:13" ht="12.75">
      <c r="B586" s="487"/>
      <c r="C586" s="266"/>
      <c r="D586" s="272"/>
      <c r="E586" s="270"/>
      <c r="F586" s="268"/>
      <c r="G586" s="268"/>
      <c r="H586" s="268"/>
      <c r="I586" s="268"/>
      <c r="J586" s="268"/>
      <c r="K586" s="268"/>
      <c r="L586" s="268"/>
      <c r="M586" s="267"/>
    </row>
    <row r="587" spans="2:13" ht="12.75">
      <c r="B587" s="487"/>
      <c r="C587" s="266"/>
      <c r="D587" s="272"/>
      <c r="E587" s="270"/>
      <c r="F587" s="268"/>
      <c r="G587" s="268"/>
      <c r="H587" s="268"/>
      <c r="I587" s="268"/>
      <c r="J587" s="268"/>
      <c r="K587" s="268"/>
      <c r="L587" s="268"/>
      <c r="M587" s="267"/>
    </row>
    <row r="588" spans="2:13" ht="12.75">
      <c r="B588" s="487"/>
      <c r="C588" s="266"/>
      <c r="D588" s="272"/>
      <c r="E588" s="270"/>
      <c r="F588" s="268"/>
      <c r="G588" s="268"/>
      <c r="H588" s="268"/>
      <c r="I588" s="268"/>
      <c r="J588" s="268"/>
      <c r="K588" s="268"/>
      <c r="L588" s="268"/>
      <c r="M588" s="267"/>
    </row>
    <row r="589" spans="2:13" ht="12.75">
      <c r="B589" s="487"/>
      <c r="C589" s="266"/>
      <c r="D589" s="272"/>
      <c r="E589" s="270"/>
      <c r="F589" s="268"/>
      <c r="G589" s="268"/>
      <c r="H589" s="268"/>
      <c r="I589" s="268"/>
      <c r="J589" s="268"/>
      <c r="K589" s="268"/>
      <c r="L589" s="268"/>
      <c r="M589" s="267"/>
    </row>
    <row r="590" spans="2:13" ht="12.75">
      <c r="B590" s="487"/>
      <c r="C590" s="266"/>
      <c r="D590" s="272"/>
      <c r="E590" s="270"/>
      <c r="F590" s="268"/>
      <c r="G590" s="268"/>
      <c r="H590" s="268"/>
      <c r="I590" s="268"/>
      <c r="J590" s="268"/>
      <c r="K590" s="268"/>
      <c r="L590" s="268"/>
      <c r="M590" s="267"/>
    </row>
    <row r="591" spans="2:13" ht="12.75">
      <c r="B591" s="487"/>
      <c r="C591" s="266"/>
      <c r="D591" s="272"/>
      <c r="E591" s="270"/>
      <c r="F591" s="268"/>
      <c r="G591" s="268"/>
      <c r="H591" s="268"/>
      <c r="I591" s="268"/>
      <c r="J591" s="268"/>
      <c r="K591" s="268"/>
      <c r="L591" s="268"/>
      <c r="M591" s="267"/>
    </row>
    <row r="592" spans="2:13" ht="12.75">
      <c r="B592" s="487"/>
      <c r="C592" s="266"/>
      <c r="D592" s="272"/>
      <c r="E592" s="270"/>
      <c r="F592" s="268"/>
      <c r="G592" s="268"/>
      <c r="H592" s="268"/>
      <c r="I592" s="268"/>
      <c r="J592" s="268"/>
      <c r="K592" s="268"/>
      <c r="L592" s="268"/>
      <c r="M592" s="267"/>
    </row>
    <row r="593" spans="2:13" ht="12.75">
      <c r="B593" s="487"/>
      <c r="C593" s="266"/>
      <c r="D593" s="272"/>
      <c r="E593" s="270"/>
      <c r="F593" s="268"/>
      <c r="G593" s="268"/>
      <c r="H593" s="268"/>
      <c r="I593" s="268"/>
      <c r="J593" s="268"/>
      <c r="K593" s="268"/>
      <c r="L593" s="268"/>
      <c r="M593" s="267"/>
    </row>
    <row r="594" spans="2:13" ht="12.75">
      <c r="B594" s="487"/>
      <c r="C594" s="266"/>
      <c r="D594" s="272"/>
      <c r="E594" s="270"/>
      <c r="F594" s="268"/>
      <c r="G594" s="268"/>
      <c r="H594" s="268"/>
      <c r="I594" s="268"/>
      <c r="J594" s="268"/>
      <c r="K594" s="268"/>
      <c r="L594" s="268"/>
      <c r="M594" s="267"/>
    </row>
    <row r="595" spans="2:13" ht="12.75">
      <c r="B595" s="487"/>
      <c r="C595" s="266"/>
      <c r="D595" s="272"/>
      <c r="E595" s="270"/>
      <c r="F595" s="268"/>
      <c r="G595" s="268"/>
      <c r="H595" s="268"/>
      <c r="I595" s="268"/>
      <c r="J595" s="268"/>
      <c r="K595" s="268"/>
      <c r="L595" s="268"/>
      <c r="M595" s="267"/>
    </row>
    <row r="596" spans="2:13" ht="12.75">
      <c r="B596" s="487"/>
      <c r="C596" s="266"/>
      <c r="D596" s="272"/>
      <c r="E596" s="270"/>
      <c r="F596" s="268"/>
      <c r="G596" s="268"/>
      <c r="H596" s="268"/>
      <c r="I596" s="268"/>
      <c r="J596" s="268"/>
      <c r="K596" s="268"/>
      <c r="L596" s="268"/>
      <c r="M596" s="267"/>
    </row>
    <row r="597" spans="2:13" ht="12.75">
      <c r="B597" s="487"/>
      <c r="C597" s="266"/>
      <c r="D597" s="272"/>
      <c r="E597" s="270"/>
      <c r="F597" s="268"/>
      <c r="G597" s="268"/>
      <c r="H597" s="268"/>
      <c r="I597" s="268"/>
      <c r="J597" s="268"/>
      <c r="K597" s="268"/>
      <c r="L597" s="268"/>
      <c r="M597" s="267"/>
    </row>
    <row r="598" spans="2:13" ht="12.75">
      <c r="B598" s="487"/>
      <c r="C598" s="266"/>
      <c r="D598" s="272"/>
      <c r="E598" s="270"/>
      <c r="F598" s="268"/>
      <c r="G598" s="268"/>
      <c r="H598" s="268"/>
      <c r="I598" s="268"/>
      <c r="J598" s="268"/>
      <c r="K598" s="268"/>
      <c r="L598" s="268"/>
      <c r="M598" s="267"/>
    </row>
    <row r="599" spans="2:13" ht="12.75">
      <c r="B599" s="487"/>
      <c r="C599" s="266"/>
      <c r="D599" s="272"/>
      <c r="E599" s="270"/>
      <c r="F599" s="268"/>
      <c r="G599" s="268"/>
      <c r="H599" s="268"/>
      <c r="I599" s="268"/>
      <c r="J599" s="268"/>
      <c r="K599" s="268"/>
      <c r="L599" s="268"/>
      <c r="M599" s="267"/>
    </row>
    <row r="600" spans="2:13" ht="12.75">
      <c r="B600" s="487"/>
      <c r="C600" s="266"/>
      <c r="D600" s="272"/>
      <c r="E600" s="270"/>
      <c r="F600" s="268"/>
      <c r="G600" s="268"/>
      <c r="H600" s="268"/>
      <c r="I600" s="268"/>
      <c r="J600" s="268"/>
      <c r="K600" s="268"/>
      <c r="L600" s="268"/>
      <c r="M600" s="267"/>
    </row>
    <row r="601" spans="2:13" ht="12.75">
      <c r="B601" s="487"/>
      <c r="C601" s="266"/>
      <c r="D601" s="272"/>
      <c r="E601" s="270"/>
      <c r="F601" s="268"/>
      <c r="G601" s="268"/>
      <c r="H601" s="268"/>
      <c r="I601" s="268"/>
      <c r="J601" s="268"/>
      <c r="K601" s="268"/>
      <c r="L601" s="268"/>
      <c r="M601" s="267"/>
    </row>
    <row r="602" spans="2:13" ht="12.75">
      <c r="B602" s="487"/>
      <c r="C602" s="266"/>
      <c r="D602" s="272"/>
      <c r="E602" s="270"/>
      <c r="F602" s="268"/>
      <c r="G602" s="268"/>
      <c r="H602" s="268"/>
      <c r="I602" s="268"/>
      <c r="J602" s="268"/>
      <c r="K602" s="268"/>
      <c r="L602" s="268"/>
      <c r="M602" s="267"/>
    </row>
    <row r="603" spans="2:13" ht="12.75">
      <c r="B603" s="487"/>
      <c r="C603" s="266"/>
      <c r="D603" s="272"/>
      <c r="E603" s="270"/>
      <c r="F603" s="268"/>
      <c r="G603" s="268"/>
      <c r="H603" s="268"/>
      <c r="I603" s="268"/>
      <c r="J603" s="268"/>
      <c r="K603" s="268"/>
      <c r="L603" s="268"/>
      <c r="M603" s="267"/>
    </row>
    <row r="604" spans="2:13" ht="12.75">
      <c r="B604" s="487"/>
      <c r="C604" s="266"/>
      <c r="D604" s="272"/>
      <c r="E604" s="270"/>
      <c r="F604" s="268"/>
      <c r="G604" s="268"/>
      <c r="H604" s="268"/>
      <c r="I604" s="268"/>
      <c r="J604" s="268"/>
      <c r="K604" s="268"/>
      <c r="L604" s="268"/>
      <c r="M604" s="267"/>
    </row>
    <row r="605" spans="2:13" ht="12.75">
      <c r="B605" s="487"/>
      <c r="C605" s="266"/>
      <c r="D605" s="272"/>
      <c r="E605" s="270"/>
      <c r="F605" s="268"/>
      <c r="G605" s="268"/>
      <c r="H605" s="268"/>
      <c r="I605" s="268"/>
      <c r="J605" s="268"/>
      <c r="K605" s="268"/>
      <c r="L605" s="268"/>
      <c r="M605" s="267"/>
    </row>
    <row r="606" spans="2:13" ht="12.75">
      <c r="B606" s="487"/>
      <c r="C606" s="266"/>
      <c r="D606" s="272"/>
      <c r="E606" s="270"/>
      <c r="F606" s="268"/>
      <c r="G606" s="268"/>
      <c r="H606" s="268"/>
      <c r="I606" s="268"/>
      <c r="J606" s="268"/>
      <c r="K606" s="268"/>
      <c r="L606" s="268"/>
      <c r="M606" s="267"/>
    </row>
    <row r="607" spans="2:13" ht="12.75">
      <c r="B607" s="487"/>
      <c r="C607" s="266"/>
      <c r="D607" s="272"/>
      <c r="E607" s="270"/>
      <c r="F607" s="268"/>
      <c r="G607" s="268"/>
      <c r="H607" s="268"/>
      <c r="I607" s="268"/>
      <c r="J607" s="268"/>
      <c r="K607" s="268"/>
      <c r="L607" s="268"/>
      <c r="M607" s="267"/>
    </row>
    <row r="608" spans="2:13" ht="12.75">
      <c r="B608" s="487"/>
      <c r="C608" s="266"/>
      <c r="D608" s="272"/>
      <c r="E608" s="270"/>
      <c r="F608" s="268"/>
      <c r="G608" s="268"/>
      <c r="H608" s="268"/>
      <c r="I608" s="268"/>
      <c r="J608" s="268"/>
      <c r="K608" s="268"/>
      <c r="L608" s="268"/>
      <c r="M608" s="267"/>
    </row>
    <row r="609" spans="2:13" ht="12.75">
      <c r="B609" s="487"/>
      <c r="C609" s="266"/>
      <c r="D609" s="272"/>
      <c r="E609" s="270"/>
      <c r="F609" s="268"/>
      <c r="G609" s="268"/>
      <c r="H609" s="268"/>
      <c r="I609" s="268"/>
      <c r="J609" s="268"/>
      <c r="K609" s="268"/>
      <c r="L609" s="268"/>
      <c r="M609" s="267"/>
    </row>
    <row r="610" spans="2:13" ht="12.75">
      <c r="B610" s="487"/>
      <c r="C610" s="266"/>
      <c r="D610" s="272"/>
      <c r="E610" s="270"/>
      <c r="F610" s="268"/>
      <c r="G610" s="268"/>
      <c r="H610" s="268"/>
      <c r="I610" s="268"/>
      <c r="J610" s="268"/>
      <c r="K610" s="268"/>
      <c r="L610" s="268"/>
      <c r="M610" s="267"/>
    </row>
    <row r="611" spans="2:13" ht="12.75">
      <c r="B611" s="487"/>
      <c r="C611" s="266"/>
      <c r="D611" s="272"/>
      <c r="E611" s="270"/>
      <c r="F611" s="268"/>
      <c r="G611" s="268"/>
      <c r="H611" s="268"/>
      <c r="I611" s="268"/>
      <c r="J611" s="268"/>
      <c r="K611" s="268"/>
      <c r="L611" s="268"/>
      <c r="M611" s="267"/>
    </row>
    <row r="612" spans="2:13" ht="12.75">
      <c r="B612" s="487"/>
      <c r="C612" s="266"/>
      <c r="D612" s="272"/>
      <c r="E612" s="270"/>
      <c r="F612" s="268"/>
      <c r="G612" s="268"/>
      <c r="H612" s="268"/>
      <c r="I612" s="268"/>
      <c r="J612" s="268"/>
      <c r="K612" s="268"/>
      <c r="L612" s="268"/>
      <c r="M612" s="267"/>
    </row>
    <row r="613" spans="2:13" ht="12.75">
      <c r="B613" s="487"/>
      <c r="C613" s="266"/>
      <c r="D613" s="272"/>
      <c r="E613" s="270"/>
      <c r="F613" s="268"/>
      <c r="G613" s="268"/>
      <c r="H613" s="268"/>
      <c r="I613" s="268"/>
      <c r="J613" s="268"/>
      <c r="K613" s="268"/>
      <c r="L613" s="268"/>
      <c r="M613" s="267"/>
    </row>
    <row r="614" spans="2:13" ht="12.75">
      <c r="B614" s="487"/>
      <c r="C614" s="266"/>
      <c r="D614" s="272"/>
      <c r="E614" s="270"/>
      <c r="F614" s="268"/>
      <c r="G614" s="268"/>
      <c r="H614" s="268"/>
      <c r="I614" s="268"/>
      <c r="J614" s="268"/>
      <c r="K614" s="268"/>
      <c r="L614" s="268"/>
      <c r="M614" s="267"/>
    </row>
    <row r="615" spans="2:13" ht="12.75">
      <c r="B615" s="487"/>
      <c r="C615" s="266"/>
      <c r="D615" s="272"/>
      <c r="E615" s="270"/>
      <c r="F615" s="268"/>
      <c r="G615" s="268"/>
      <c r="H615" s="268"/>
      <c r="I615" s="268"/>
      <c r="J615" s="268"/>
      <c r="K615" s="268"/>
      <c r="L615" s="268"/>
      <c r="M615" s="267"/>
    </row>
    <row r="616" spans="2:13" ht="12.75">
      <c r="B616" s="487"/>
      <c r="C616" s="266"/>
      <c r="D616" s="272"/>
      <c r="E616" s="270"/>
      <c r="F616" s="268"/>
      <c r="G616" s="268"/>
      <c r="H616" s="268"/>
      <c r="I616" s="268"/>
      <c r="J616" s="268"/>
      <c r="K616" s="268"/>
      <c r="L616" s="268"/>
      <c r="M616" s="267"/>
    </row>
    <row r="617" spans="2:13" ht="12.75">
      <c r="B617" s="487"/>
      <c r="C617" s="266"/>
      <c r="D617" s="272"/>
      <c r="E617" s="270"/>
      <c r="F617" s="268"/>
      <c r="G617" s="268"/>
      <c r="H617" s="268"/>
      <c r="I617" s="268"/>
      <c r="J617" s="268"/>
      <c r="K617" s="268"/>
      <c r="L617" s="268"/>
      <c r="M617" s="267"/>
    </row>
    <row r="618" spans="2:13" ht="12.75">
      <c r="B618" s="487"/>
      <c r="C618" s="266"/>
      <c r="D618" s="272"/>
      <c r="E618" s="270"/>
      <c r="F618" s="268"/>
      <c r="G618" s="268"/>
      <c r="H618" s="268"/>
      <c r="I618" s="268"/>
      <c r="J618" s="268"/>
      <c r="K618" s="268"/>
      <c r="L618" s="268"/>
      <c r="M618" s="267"/>
    </row>
    <row r="619" spans="2:13" ht="12.75">
      <c r="B619" s="487"/>
      <c r="C619" s="266"/>
      <c r="D619" s="272"/>
      <c r="E619" s="270"/>
      <c r="F619" s="268"/>
      <c r="G619" s="268"/>
      <c r="H619" s="268"/>
      <c r="I619" s="268"/>
      <c r="J619" s="268"/>
      <c r="K619" s="268"/>
      <c r="L619" s="268"/>
      <c r="M619" s="267"/>
    </row>
    <row r="620" spans="2:13" ht="12.75">
      <c r="B620" s="487"/>
      <c r="C620" s="266"/>
      <c r="D620" s="272"/>
      <c r="E620" s="270"/>
      <c r="F620" s="268"/>
      <c r="G620" s="268"/>
      <c r="H620" s="268"/>
      <c r="I620" s="268"/>
      <c r="J620" s="268"/>
      <c r="K620" s="268"/>
      <c r="L620" s="268"/>
      <c r="M620" s="267"/>
    </row>
    <row r="621" spans="2:13" ht="12.75">
      <c r="B621" s="487"/>
      <c r="C621" s="266"/>
      <c r="D621" s="272"/>
      <c r="E621" s="270"/>
      <c r="F621" s="268"/>
      <c r="G621" s="268"/>
      <c r="H621" s="268"/>
      <c r="I621" s="268"/>
      <c r="J621" s="268"/>
      <c r="K621" s="268"/>
      <c r="L621" s="268"/>
      <c r="M621" s="267"/>
    </row>
    <row r="622" spans="2:13" ht="12.75">
      <c r="B622" s="487"/>
      <c r="C622" s="266"/>
      <c r="D622" s="272"/>
      <c r="E622" s="270"/>
      <c r="F622" s="268"/>
      <c r="G622" s="268"/>
      <c r="H622" s="268"/>
      <c r="I622" s="268"/>
      <c r="J622" s="268"/>
      <c r="K622" s="268"/>
      <c r="L622" s="268"/>
      <c r="M622" s="267"/>
    </row>
    <row r="623" spans="2:13" ht="12.75">
      <c r="B623" s="487"/>
      <c r="C623" s="266"/>
      <c r="D623" s="272"/>
      <c r="E623" s="270"/>
      <c r="F623" s="268"/>
      <c r="G623" s="268"/>
      <c r="H623" s="268"/>
      <c r="I623" s="268"/>
      <c r="J623" s="268"/>
      <c r="K623" s="268"/>
      <c r="L623" s="268"/>
      <c r="M623" s="267"/>
    </row>
    <row r="624" spans="2:13" ht="12.75">
      <c r="B624" s="487"/>
      <c r="C624" s="266"/>
      <c r="D624" s="272"/>
      <c r="E624" s="270"/>
      <c r="F624" s="268"/>
      <c r="G624" s="268"/>
      <c r="H624" s="268"/>
      <c r="I624" s="268"/>
      <c r="J624" s="268"/>
      <c r="K624" s="268"/>
      <c r="L624" s="268"/>
      <c r="M624" s="267"/>
    </row>
    <row r="625" spans="2:13" ht="12.75">
      <c r="B625" s="487"/>
      <c r="C625" s="266"/>
      <c r="D625" s="272"/>
      <c r="E625" s="270"/>
      <c r="F625" s="268"/>
      <c r="G625" s="268"/>
      <c r="H625" s="268"/>
      <c r="I625" s="268"/>
      <c r="J625" s="268"/>
      <c r="K625" s="268"/>
      <c r="L625" s="268"/>
      <c r="M625" s="267"/>
    </row>
    <row r="626" spans="2:13" ht="12.75">
      <c r="B626" s="487"/>
      <c r="C626" s="266"/>
      <c r="D626" s="272"/>
      <c r="E626" s="270"/>
      <c r="F626" s="268"/>
      <c r="G626" s="268"/>
      <c r="H626" s="268"/>
      <c r="I626" s="268"/>
      <c r="J626" s="268"/>
      <c r="K626" s="268"/>
      <c r="L626" s="268"/>
      <c r="M626" s="267"/>
    </row>
    <row r="627" spans="2:13" ht="12.75">
      <c r="B627" s="487"/>
      <c r="C627" s="266"/>
      <c r="D627" s="272"/>
      <c r="E627" s="270"/>
      <c r="F627" s="268"/>
      <c r="G627" s="268"/>
      <c r="H627" s="268"/>
      <c r="I627" s="268"/>
      <c r="J627" s="268"/>
      <c r="K627" s="268"/>
      <c r="L627" s="268"/>
      <c r="M627" s="267"/>
    </row>
    <row r="628" spans="2:13" ht="12.75">
      <c r="B628" s="487"/>
      <c r="C628" s="266"/>
      <c r="D628" s="272"/>
      <c r="E628" s="270"/>
      <c r="F628" s="268"/>
      <c r="G628" s="268"/>
      <c r="H628" s="268"/>
      <c r="I628" s="268"/>
      <c r="J628" s="268"/>
      <c r="K628" s="268"/>
      <c r="L628" s="268"/>
      <c r="M628" s="267"/>
    </row>
    <row r="629" spans="2:13" ht="12.75">
      <c r="B629" s="487"/>
      <c r="C629" s="266"/>
      <c r="D629" s="272"/>
      <c r="E629" s="270"/>
      <c r="F629" s="268"/>
      <c r="G629" s="268"/>
      <c r="H629" s="268"/>
      <c r="I629" s="268"/>
      <c r="J629" s="268"/>
      <c r="K629" s="268"/>
      <c r="L629" s="268"/>
      <c r="M629" s="267"/>
    </row>
    <row r="630" spans="2:13" ht="12.75">
      <c r="B630" s="487"/>
      <c r="C630" s="266"/>
      <c r="D630" s="272"/>
      <c r="E630" s="270"/>
      <c r="F630" s="268"/>
      <c r="G630" s="268"/>
      <c r="H630" s="268"/>
      <c r="I630" s="268"/>
      <c r="J630" s="268"/>
      <c r="K630" s="268"/>
      <c r="L630" s="268"/>
      <c r="M630" s="267"/>
    </row>
    <row r="631" spans="2:13" ht="12.75">
      <c r="B631" s="487"/>
      <c r="C631" s="266"/>
      <c r="D631" s="272"/>
      <c r="E631" s="270"/>
      <c r="F631" s="268"/>
      <c r="G631" s="268"/>
      <c r="H631" s="268"/>
      <c r="I631" s="268"/>
      <c r="J631" s="268"/>
      <c r="K631" s="268"/>
      <c r="L631" s="268"/>
      <c r="M631" s="267"/>
    </row>
    <row r="632" spans="2:13" ht="12.75">
      <c r="B632" s="487"/>
      <c r="C632" s="266"/>
      <c r="D632" s="272"/>
      <c r="E632" s="270"/>
      <c r="F632" s="268"/>
      <c r="G632" s="268"/>
      <c r="H632" s="268"/>
      <c r="I632" s="268"/>
      <c r="J632" s="268"/>
      <c r="K632" s="268"/>
      <c r="L632" s="268"/>
      <c r="M632" s="267"/>
    </row>
    <row r="633" spans="2:13" ht="12.75">
      <c r="B633" s="487"/>
      <c r="C633" s="266"/>
      <c r="D633" s="272"/>
      <c r="E633" s="270"/>
      <c r="F633" s="268"/>
      <c r="G633" s="268"/>
      <c r="H633" s="268"/>
      <c r="I633" s="268"/>
      <c r="J633" s="268"/>
      <c r="K633" s="268"/>
      <c r="L633" s="268"/>
      <c r="M633" s="267"/>
    </row>
    <row r="634" spans="2:13" ht="12.75">
      <c r="B634" s="487"/>
      <c r="C634" s="266"/>
      <c r="D634" s="272"/>
      <c r="E634" s="270"/>
      <c r="F634" s="268"/>
      <c r="G634" s="268"/>
      <c r="H634" s="268"/>
      <c r="I634" s="268"/>
      <c r="J634" s="268"/>
      <c r="K634" s="268"/>
      <c r="L634" s="268"/>
      <c r="M634" s="267"/>
    </row>
    <row r="635" spans="2:13" ht="12.75">
      <c r="B635" s="487"/>
      <c r="C635" s="266"/>
      <c r="D635" s="272"/>
      <c r="E635" s="270"/>
      <c r="F635" s="268"/>
      <c r="G635" s="268"/>
      <c r="H635" s="268"/>
      <c r="I635" s="268"/>
      <c r="J635" s="268"/>
      <c r="K635" s="268"/>
      <c r="L635" s="268"/>
      <c r="M635" s="267"/>
    </row>
    <row r="636" spans="2:13" ht="12.75">
      <c r="B636" s="487"/>
      <c r="C636" s="266"/>
      <c r="D636" s="272"/>
      <c r="E636" s="270"/>
      <c r="F636" s="268"/>
      <c r="G636" s="268"/>
      <c r="H636" s="268"/>
      <c r="I636" s="268"/>
      <c r="J636" s="268"/>
      <c r="K636" s="268"/>
      <c r="L636" s="268"/>
      <c r="M636" s="267"/>
    </row>
    <row r="637" spans="2:13" ht="12.75">
      <c r="B637" s="487"/>
      <c r="C637" s="266"/>
      <c r="D637" s="272"/>
      <c r="E637" s="270"/>
      <c r="F637" s="268"/>
      <c r="G637" s="268"/>
      <c r="H637" s="268"/>
      <c r="I637" s="268"/>
      <c r="J637" s="268"/>
      <c r="K637" s="268"/>
      <c r="L637" s="268"/>
      <c r="M637" s="267"/>
    </row>
    <row r="638" spans="2:13" ht="12.75">
      <c r="B638" s="487"/>
      <c r="C638" s="266"/>
      <c r="D638" s="272"/>
      <c r="E638" s="270"/>
      <c r="F638" s="268"/>
      <c r="G638" s="268"/>
      <c r="H638" s="268"/>
      <c r="I638" s="268"/>
      <c r="J638" s="268"/>
      <c r="K638" s="268"/>
      <c r="L638" s="268"/>
      <c r="M638" s="267"/>
    </row>
    <row r="639" spans="2:13" ht="12.75">
      <c r="B639" s="487"/>
      <c r="C639" s="266"/>
      <c r="D639" s="272"/>
      <c r="E639" s="270"/>
      <c r="F639" s="268"/>
      <c r="G639" s="268"/>
      <c r="H639" s="268"/>
      <c r="I639" s="268"/>
      <c r="J639" s="268"/>
      <c r="K639" s="268"/>
      <c r="L639" s="268"/>
      <c r="M639" s="267"/>
    </row>
    <row r="640" spans="2:13" ht="12.75">
      <c r="B640" s="487"/>
      <c r="C640" s="266"/>
      <c r="D640" s="272"/>
      <c r="E640" s="270"/>
      <c r="F640" s="268"/>
      <c r="G640" s="268"/>
      <c r="H640" s="268"/>
      <c r="I640" s="268"/>
      <c r="J640" s="268"/>
      <c r="K640" s="268"/>
      <c r="L640" s="268"/>
      <c r="M640" s="267"/>
    </row>
    <row r="641" spans="2:13" ht="12.75">
      <c r="B641" s="487"/>
      <c r="C641" s="266"/>
      <c r="D641" s="272"/>
      <c r="E641" s="270"/>
      <c r="F641" s="268"/>
      <c r="G641" s="268"/>
      <c r="H641" s="268"/>
      <c r="I641" s="268"/>
      <c r="J641" s="268"/>
      <c r="K641" s="268"/>
      <c r="L641" s="268"/>
      <c r="M641" s="267"/>
    </row>
    <row r="642" spans="2:13" ht="12.75">
      <c r="B642" s="487"/>
      <c r="C642" s="266"/>
      <c r="D642" s="272"/>
      <c r="E642" s="270"/>
      <c r="F642" s="268"/>
      <c r="G642" s="268"/>
      <c r="H642" s="268"/>
      <c r="I642" s="268"/>
      <c r="J642" s="268"/>
      <c r="K642" s="268"/>
      <c r="L642" s="268"/>
      <c r="M642" s="267"/>
    </row>
    <row r="643" spans="2:13" ht="12.75">
      <c r="B643" s="487"/>
      <c r="C643" s="266"/>
      <c r="D643" s="272"/>
      <c r="E643" s="270"/>
      <c r="F643" s="268"/>
      <c r="G643" s="268"/>
      <c r="H643" s="268"/>
      <c r="I643" s="268"/>
      <c r="J643" s="268"/>
      <c r="K643" s="268"/>
      <c r="L643" s="268"/>
      <c r="M643" s="267"/>
    </row>
    <row r="644" spans="2:13" ht="12.75">
      <c r="B644" s="487"/>
      <c r="C644" s="266"/>
      <c r="D644" s="272"/>
      <c r="E644" s="270"/>
      <c r="F644" s="268"/>
      <c r="G644" s="268"/>
      <c r="H644" s="268"/>
      <c r="I644" s="268"/>
      <c r="J644" s="268"/>
      <c r="K644" s="268"/>
      <c r="L644" s="268"/>
      <c r="M644" s="267"/>
    </row>
    <row r="645" spans="2:13" ht="12.75">
      <c r="B645" s="487"/>
      <c r="C645" s="266"/>
      <c r="D645" s="272"/>
      <c r="E645" s="270"/>
      <c r="F645" s="268"/>
      <c r="G645" s="268"/>
      <c r="H645" s="268"/>
      <c r="I645" s="268"/>
      <c r="J645" s="268"/>
      <c r="K645" s="268"/>
      <c r="L645" s="268"/>
      <c r="M645" s="267"/>
    </row>
    <row r="646" spans="2:13" ht="12.75">
      <c r="B646" s="487"/>
      <c r="C646" s="266"/>
      <c r="D646" s="272"/>
      <c r="E646" s="270"/>
      <c r="F646" s="268"/>
      <c r="G646" s="268"/>
      <c r="H646" s="268"/>
      <c r="I646" s="268"/>
      <c r="J646" s="268"/>
      <c r="K646" s="268"/>
      <c r="L646" s="268"/>
      <c r="M646" s="267"/>
    </row>
    <row r="647" spans="2:13" ht="12.75">
      <c r="B647" s="487"/>
      <c r="C647" s="266"/>
      <c r="D647" s="272"/>
      <c r="E647" s="270"/>
      <c r="F647" s="268"/>
      <c r="G647" s="268"/>
      <c r="H647" s="268"/>
      <c r="I647" s="268"/>
      <c r="J647" s="268"/>
      <c r="K647" s="268"/>
      <c r="L647" s="268"/>
      <c r="M647" s="267"/>
    </row>
    <row r="648" spans="2:13" ht="12.75">
      <c r="B648" s="487"/>
      <c r="C648" s="266"/>
      <c r="D648" s="272"/>
      <c r="E648" s="270"/>
      <c r="F648" s="268"/>
      <c r="G648" s="268"/>
      <c r="H648" s="268"/>
      <c r="I648" s="268"/>
      <c r="J648" s="268"/>
      <c r="K648" s="268"/>
      <c r="L648" s="268"/>
      <c r="M648" s="267"/>
    </row>
    <row r="649" spans="2:13" ht="12.75">
      <c r="B649" s="487"/>
      <c r="C649" s="266"/>
      <c r="D649" s="272"/>
      <c r="E649" s="270"/>
      <c r="F649" s="268"/>
      <c r="G649" s="268"/>
      <c r="H649" s="268"/>
      <c r="I649" s="268"/>
      <c r="J649" s="268"/>
      <c r="K649" s="268"/>
      <c r="L649" s="268"/>
      <c r="M649" s="267"/>
    </row>
    <row r="650" spans="2:13" ht="12.75">
      <c r="B650" s="487"/>
      <c r="C650" s="266"/>
      <c r="D650" s="272"/>
      <c r="E650" s="270"/>
      <c r="F650" s="268"/>
      <c r="G650" s="268"/>
      <c r="H650" s="268"/>
      <c r="I650" s="268"/>
      <c r="J650" s="268"/>
      <c r="K650" s="268"/>
      <c r="L650" s="268"/>
      <c r="M650" s="267"/>
    </row>
    <row r="651" spans="2:13" ht="12.75">
      <c r="B651" s="487"/>
      <c r="C651" s="266"/>
      <c r="D651" s="272"/>
      <c r="E651" s="270"/>
      <c r="F651" s="268"/>
      <c r="G651" s="268"/>
      <c r="H651" s="268"/>
      <c r="I651" s="268"/>
      <c r="J651" s="268"/>
      <c r="K651" s="268"/>
      <c r="L651" s="268"/>
      <c r="M651" s="267"/>
    </row>
    <row r="652" spans="2:13" ht="12.75">
      <c r="B652" s="487"/>
      <c r="C652" s="266"/>
      <c r="D652" s="272"/>
      <c r="E652" s="270"/>
      <c r="F652" s="268"/>
      <c r="G652" s="268"/>
      <c r="H652" s="268"/>
      <c r="I652" s="268"/>
      <c r="J652" s="268"/>
      <c r="K652" s="268"/>
      <c r="L652" s="268"/>
      <c r="M652" s="267"/>
    </row>
    <row r="653" spans="2:13" ht="12.75">
      <c r="B653" s="487"/>
      <c r="C653" s="266"/>
      <c r="D653" s="272"/>
      <c r="E653" s="270"/>
      <c r="F653" s="268"/>
      <c r="G653" s="268"/>
      <c r="H653" s="268"/>
      <c r="I653" s="268"/>
      <c r="J653" s="268"/>
      <c r="K653" s="268"/>
      <c r="L653" s="268"/>
      <c r="M653" s="267"/>
    </row>
    <row r="654" spans="2:13" ht="12.75">
      <c r="B654" s="487"/>
      <c r="C654" s="266"/>
      <c r="D654" s="272"/>
      <c r="E654" s="270"/>
      <c r="F654" s="268"/>
      <c r="G654" s="268"/>
      <c r="H654" s="268"/>
      <c r="I654" s="268"/>
      <c r="J654" s="268"/>
      <c r="K654" s="268"/>
      <c r="L654" s="268"/>
      <c r="M654" s="267"/>
    </row>
    <row r="655" spans="2:13" ht="12.75">
      <c r="B655" s="487"/>
      <c r="C655" s="266"/>
      <c r="D655" s="272"/>
      <c r="E655" s="270"/>
      <c r="F655" s="268"/>
      <c r="G655" s="268"/>
      <c r="H655" s="268"/>
      <c r="I655" s="268"/>
      <c r="J655" s="268"/>
      <c r="K655" s="268"/>
      <c r="L655" s="268"/>
      <c r="M655" s="267"/>
    </row>
    <row r="656" spans="2:13" ht="12.75">
      <c r="B656" s="487"/>
      <c r="C656" s="266"/>
      <c r="D656" s="272"/>
      <c r="E656" s="270"/>
      <c r="F656" s="268"/>
      <c r="G656" s="268"/>
      <c r="H656" s="268"/>
      <c r="I656" s="268"/>
      <c r="J656" s="268"/>
      <c r="K656" s="268"/>
      <c r="L656" s="268"/>
      <c r="M656" s="267"/>
    </row>
    <row r="657" spans="2:13" ht="12.75">
      <c r="B657" s="487"/>
      <c r="C657" s="266"/>
      <c r="D657" s="272"/>
      <c r="E657" s="270"/>
      <c r="F657" s="268"/>
      <c r="G657" s="268"/>
      <c r="H657" s="268"/>
      <c r="I657" s="268"/>
      <c r="J657" s="268"/>
      <c r="K657" s="268"/>
      <c r="L657" s="268"/>
      <c r="M657" s="267"/>
    </row>
    <row r="658" spans="2:13" ht="12.75">
      <c r="B658" s="487"/>
      <c r="C658" s="266"/>
      <c r="D658" s="272"/>
      <c r="E658" s="270"/>
      <c r="F658" s="268"/>
      <c r="G658" s="268"/>
      <c r="H658" s="268"/>
      <c r="I658" s="268"/>
      <c r="J658" s="268"/>
      <c r="K658" s="268"/>
      <c r="L658" s="268"/>
      <c r="M658" s="267"/>
    </row>
    <row r="659" spans="2:13" ht="12.75">
      <c r="B659" s="487"/>
      <c r="C659" s="266"/>
      <c r="D659" s="272"/>
      <c r="E659" s="270"/>
      <c r="F659" s="268"/>
      <c r="G659" s="268"/>
      <c r="H659" s="268"/>
      <c r="I659" s="268"/>
      <c r="J659" s="268"/>
      <c r="K659" s="268"/>
      <c r="L659" s="268"/>
      <c r="M659" s="267"/>
    </row>
    <row r="660" spans="2:13" ht="12.75">
      <c r="B660" s="487"/>
      <c r="C660" s="266"/>
      <c r="D660" s="272"/>
      <c r="E660" s="270"/>
      <c r="F660" s="268"/>
      <c r="G660" s="268"/>
      <c r="H660" s="268"/>
      <c r="I660" s="268"/>
      <c r="J660" s="268"/>
      <c r="K660" s="268"/>
      <c r="L660" s="268"/>
      <c r="M660" s="267"/>
    </row>
    <row r="661" spans="2:13" ht="12.75">
      <c r="B661" s="487"/>
      <c r="C661" s="266"/>
      <c r="D661" s="272"/>
      <c r="E661" s="270"/>
      <c r="F661" s="268"/>
      <c r="G661" s="268"/>
      <c r="H661" s="268"/>
      <c r="I661" s="268"/>
      <c r="J661" s="268"/>
      <c r="K661" s="268"/>
      <c r="L661" s="268"/>
      <c r="M661" s="267"/>
    </row>
    <row r="662" spans="2:13" ht="12.75">
      <c r="B662" s="487"/>
      <c r="C662" s="266"/>
      <c r="D662" s="272"/>
      <c r="E662" s="270"/>
      <c r="F662" s="268"/>
      <c r="G662" s="268"/>
      <c r="H662" s="268"/>
      <c r="I662" s="268"/>
      <c r="J662" s="268"/>
      <c r="K662" s="268"/>
      <c r="L662" s="268"/>
      <c r="M662" s="267"/>
    </row>
    <row r="663" spans="2:13" ht="12.75">
      <c r="B663" s="487"/>
      <c r="C663" s="266"/>
      <c r="D663" s="272"/>
      <c r="E663" s="270"/>
      <c r="F663" s="268"/>
      <c r="G663" s="268"/>
      <c r="H663" s="268"/>
      <c r="I663" s="268"/>
      <c r="J663" s="268"/>
      <c r="K663" s="268"/>
      <c r="L663" s="268"/>
      <c r="M663" s="267"/>
    </row>
    <row r="664" spans="2:13" ht="12.75">
      <c r="B664" s="487"/>
      <c r="C664" s="266"/>
      <c r="D664" s="272"/>
      <c r="E664" s="270"/>
      <c r="F664" s="268"/>
      <c r="G664" s="268"/>
      <c r="H664" s="268"/>
      <c r="I664" s="268"/>
      <c r="J664" s="268"/>
      <c r="K664" s="268"/>
      <c r="L664" s="268"/>
      <c r="M664" s="267"/>
    </row>
    <row r="665" spans="2:13" ht="12.75">
      <c r="B665" s="487"/>
      <c r="C665" s="266"/>
      <c r="D665" s="272"/>
      <c r="E665" s="270"/>
      <c r="F665" s="268"/>
      <c r="G665" s="268"/>
      <c r="H665" s="268"/>
      <c r="I665" s="268"/>
      <c r="J665" s="268"/>
      <c r="K665" s="268"/>
      <c r="L665" s="268"/>
      <c r="M665" s="267"/>
    </row>
    <row r="666" spans="2:13" ht="12.75">
      <c r="B666" s="487"/>
      <c r="C666" s="266"/>
      <c r="D666" s="272"/>
      <c r="E666" s="270"/>
      <c r="F666" s="268"/>
      <c r="G666" s="268"/>
      <c r="H666" s="268"/>
      <c r="I666" s="268"/>
      <c r="J666" s="268"/>
      <c r="K666" s="268"/>
      <c r="L666" s="268"/>
      <c r="M666" s="267"/>
    </row>
    <row r="667" spans="2:13" ht="12.75">
      <c r="B667" s="487"/>
      <c r="C667" s="266"/>
      <c r="D667" s="272"/>
      <c r="E667" s="270"/>
      <c r="F667" s="268"/>
      <c r="G667" s="268"/>
      <c r="H667" s="268"/>
      <c r="I667" s="268"/>
      <c r="J667" s="268"/>
      <c r="K667" s="268"/>
      <c r="L667" s="268"/>
      <c r="M667" s="267"/>
    </row>
    <row r="668" spans="2:13" ht="12.75">
      <c r="B668" s="487"/>
      <c r="C668" s="266"/>
      <c r="D668" s="272"/>
      <c r="E668" s="270"/>
      <c r="F668" s="268"/>
      <c r="G668" s="268"/>
      <c r="H668" s="268"/>
      <c r="I668" s="268"/>
      <c r="J668" s="268"/>
      <c r="K668" s="268"/>
      <c r="L668" s="268"/>
      <c r="M668" s="267"/>
    </row>
    <row r="669" spans="2:13" ht="12.75">
      <c r="B669" s="487"/>
      <c r="C669" s="266"/>
      <c r="D669" s="272"/>
      <c r="E669" s="270"/>
      <c r="F669" s="268"/>
      <c r="G669" s="268"/>
      <c r="H669" s="268"/>
      <c r="I669" s="268"/>
      <c r="J669" s="268"/>
      <c r="K669" s="268"/>
      <c r="L669" s="268"/>
      <c r="M669" s="267"/>
    </row>
    <row r="670" spans="2:13" ht="12.75">
      <c r="B670" s="487"/>
      <c r="C670" s="266"/>
      <c r="D670" s="272"/>
      <c r="E670" s="270"/>
      <c r="F670" s="268"/>
      <c r="G670" s="268"/>
      <c r="H670" s="268"/>
      <c r="I670" s="268"/>
      <c r="J670" s="268"/>
      <c r="K670" s="268"/>
      <c r="L670" s="268"/>
      <c r="M670" s="267"/>
    </row>
    <row r="671" spans="2:13" ht="12.75">
      <c r="B671" s="487"/>
      <c r="C671" s="266"/>
      <c r="D671" s="272"/>
      <c r="E671" s="270"/>
      <c r="F671" s="268"/>
      <c r="G671" s="268"/>
      <c r="H671" s="268"/>
      <c r="I671" s="268"/>
      <c r="J671" s="268"/>
      <c r="K671" s="268"/>
      <c r="L671" s="268"/>
      <c r="M671" s="267"/>
    </row>
    <row r="672" spans="2:13" ht="12.75">
      <c r="B672" s="487"/>
      <c r="C672" s="266"/>
      <c r="D672" s="272"/>
      <c r="E672" s="270"/>
      <c r="F672" s="268"/>
      <c r="G672" s="268"/>
      <c r="H672" s="268"/>
      <c r="I672" s="268"/>
      <c r="J672" s="268"/>
      <c r="K672" s="268"/>
      <c r="L672" s="268"/>
      <c r="M672" s="267"/>
    </row>
    <row r="673" spans="2:13" ht="12.75">
      <c r="B673" s="487"/>
      <c r="C673" s="266"/>
      <c r="D673" s="272"/>
      <c r="E673" s="270"/>
      <c r="F673" s="268"/>
      <c r="G673" s="268"/>
      <c r="H673" s="268"/>
      <c r="I673" s="268"/>
      <c r="J673" s="268"/>
      <c r="K673" s="268"/>
      <c r="L673" s="268"/>
      <c r="M673" s="267"/>
    </row>
    <row r="674" spans="2:13" ht="12.75">
      <c r="B674" s="487"/>
      <c r="C674" s="266"/>
      <c r="D674" s="272"/>
      <c r="E674" s="270"/>
      <c r="F674" s="268"/>
      <c r="G674" s="268"/>
      <c r="H674" s="268"/>
      <c r="I674" s="268"/>
      <c r="J674" s="268"/>
      <c r="K674" s="268"/>
      <c r="L674" s="268"/>
      <c r="M674" s="267"/>
    </row>
    <row r="675" spans="2:13" ht="12.75">
      <c r="B675" s="487"/>
      <c r="C675" s="266"/>
      <c r="D675" s="272"/>
      <c r="E675" s="270"/>
      <c r="F675" s="268"/>
      <c r="G675" s="268"/>
      <c r="H675" s="268"/>
      <c r="I675" s="268"/>
      <c r="J675" s="268"/>
      <c r="K675" s="268"/>
      <c r="L675" s="268"/>
      <c r="M675" s="267"/>
    </row>
    <row r="676" spans="2:13" ht="12.75">
      <c r="B676" s="487"/>
      <c r="C676" s="266"/>
      <c r="D676" s="272"/>
      <c r="E676" s="270"/>
      <c r="F676" s="268"/>
      <c r="G676" s="268"/>
      <c r="H676" s="268"/>
      <c r="I676" s="268"/>
      <c r="J676" s="268"/>
      <c r="K676" s="268"/>
      <c r="L676" s="268"/>
      <c r="M676" s="267"/>
    </row>
    <row r="677" spans="2:13" ht="12.75">
      <c r="B677" s="487"/>
      <c r="C677" s="266"/>
      <c r="D677" s="272"/>
      <c r="E677" s="270"/>
      <c r="F677" s="268"/>
      <c r="G677" s="268"/>
      <c r="H677" s="268"/>
      <c r="I677" s="268"/>
      <c r="J677" s="268"/>
      <c r="K677" s="268"/>
      <c r="L677" s="268"/>
      <c r="M677" s="267"/>
    </row>
    <row r="678" spans="2:13" ht="12.75">
      <c r="B678" s="487"/>
      <c r="C678" s="266"/>
      <c r="D678" s="272"/>
      <c r="E678" s="270"/>
      <c r="F678" s="268"/>
      <c r="G678" s="268"/>
      <c r="H678" s="268"/>
      <c r="I678" s="268"/>
      <c r="J678" s="268"/>
      <c r="K678" s="268"/>
      <c r="L678" s="268"/>
      <c r="M678" s="267"/>
    </row>
    <row r="679" spans="2:13" ht="12.75">
      <c r="B679" s="487"/>
      <c r="C679" s="266"/>
      <c r="D679" s="272"/>
      <c r="E679" s="270"/>
      <c r="F679" s="268"/>
      <c r="G679" s="268"/>
      <c r="H679" s="268"/>
      <c r="I679" s="268"/>
      <c r="J679" s="268"/>
      <c r="K679" s="268"/>
      <c r="L679" s="268"/>
      <c r="M679" s="267"/>
    </row>
    <row r="680" spans="2:13" ht="12.75">
      <c r="B680" s="487"/>
      <c r="C680" s="266"/>
      <c r="D680" s="272"/>
      <c r="E680" s="270"/>
      <c r="F680" s="268"/>
      <c r="G680" s="268"/>
      <c r="H680" s="268"/>
      <c r="I680" s="268"/>
      <c r="J680" s="268"/>
      <c r="K680" s="268"/>
      <c r="L680" s="268"/>
      <c r="M680" s="267"/>
    </row>
    <row r="681" spans="2:13" ht="12.75">
      <c r="B681" s="487"/>
      <c r="C681" s="266"/>
      <c r="D681" s="272"/>
      <c r="E681" s="270"/>
      <c r="F681" s="268"/>
      <c r="G681" s="268"/>
      <c r="H681" s="268"/>
      <c r="I681" s="268"/>
      <c r="J681" s="268"/>
      <c r="K681" s="268"/>
      <c r="L681" s="268"/>
      <c r="M681" s="267"/>
    </row>
    <row r="682" spans="2:13" ht="12.75">
      <c r="B682" s="487"/>
      <c r="C682" s="266"/>
      <c r="D682" s="272"/>
      <c r="E682" s="270"/>
      <c r="F682" s="268"/>
      <c r="G682" s="268"/>
      <c r="H682" s="268"/>
      <c r="I682" s="268"/>
      <c r="J682" s="268"/>
      <c r="K682" s="268"/>
      <c r="L682" s="268"/>
      <c r="M682" s="267"/>
    </row>
    <row r="683" spans="2:13" ht="12.75">
      <c r="B683" s="487"/>
      <c r="C683" s="266"/>
      <c r="D683" s="272"/>
      <c r="E683" s="270"/>
      <c r="F683" s="268"/>
      <c r="G683" s="268"/>
      <c r="H683" s="268"/>
      <c r="I683" s="268"/>
      <c r="J683" s="268"/>
      <c r="K683" s="268"/>
      <c r="L683" s="268"/>
      <c r="M683" s="267"/>
    </row>
    <row r="684" spans="2:13" ht="12.75">
      <c r="B684" s="487"/>
      <c r="C684" s="266"/>
      <c r="D684" s="272"/>
      <c r="E684" s="270"/>
      <c r="F684" s="268"/>
      <c r="G684" s="268"/>
      <c r="H684" s="268"/>
      <c r="I684" s="268"/>
      <c r="J684" s="268"/>
      <c r="K684" s="268"/>
      <c r="L684" s="268"/>
      <c r="M684" s="267"/>
    </row>
    <row r="685" spans="2:13" ht="12.75">
      <c r="B685" s="487"/>
      <c r="C685" s="266"/>
      <c r="D685" s="272"/>
      <c r="E685" s="270"/>
      <c r="F685" s="268"/>
      <c r="G685" s="268"/>
      <c r="H685" s="268"/>
      <c r="I685" s="268"/>
      <c r="J685" s="268"/>
      <c r="K685" s="268"/>
      <c r="L685" s="268"/>
      <c r="M685" s="267"/>
    </row>
    <row r="686" spans="2:13" ht="12.75">
      <c r="B686" s="487"/>
      <c r="C686" s="266"/>
      <c r="D686" s="272"/>
      <c r="E686" s="270"/>
      <c r="F686" s="268"/>
      <c r="G686" s="268"/>
      <c r="H686" s="268"/>
      <c r="I686" s="268"/>
      <c r="J686" s="268"/>
      <c r="K686" s="268"/>
      <c r="L686" s="268"/>
      <c r="M686" s="267"/>
    </row>
    <row r="687" spans="2:13" ht="12.75">
      <c r="B687" s="487"/>
      <c r="C687" s="266"/>
      <c r="D687" s="272"/>
      <c r="E687" s="270"/>
      <c r="F687" s="268"/>
      <c r="G687" s="268"/>
      <c r="H687" s="268"/>
      <c r="I687" s="268"/>
      <c r="J687" s="268"/>
      <c r="K687" s="268"/>
      <c r="L687" s="268"/>
      <c r="M687" s="267"/>
    </row>
    <row r="688" spans="2:13" ht="12.75">
      <c r="B688" s="487"/>
      <c r="C688" s="266"/>
      <c r="D688" s="272"/>
      <c r="E688" s="270"/>
      <c r="F688" s="268"/>
      <c r="G688" s="268"/>
      <c r="H688" s="268"/>
      <c r="I688" s="268"/>
      <c r="J688" s="268"/>
      <c r="K688" s="268"/>
      <c r="L688" s="268"/>
      <c r="M688" s="267"/>
    </row>
    <row r="689" spans="2:13" ht="12.75">
      <c r="B689" s="487"/>
      <c r="C689" s="266"/>
      <c r="D689" s="272"/>
      <c r="E689" s="270"/>
      <c r="F689" s="268"/>
      <c r="G689" s="268"/>
      <c r="H689" s="268"/>
      <c r="I689" s="268"/>
      <c r="J689" s="268"/>
      <c r="K689" s="268"/>
      <c r="L689" s="268"/>
      <c r="M689" s="267"/>
    </row>
    <row r="690" spans="2:13" ht="12.75">
      <c r="B690" s="487"/>
      <c r="C690" s="266"/>
      <c r="D690" s="272"/>
      <c r="E690" s="270"/>
      <c r="F690" s="268"/>
      <c r="G690" s="268"/>
      <c r="H690" s="268"/>
      <c r="I690" s="268"/>
      <c r="J690" s="268"/>
      <c r="K690" s="268"/>
      <c r="L690" s="268"/>
      <c r="M690" s="267"/>
    </row>
    <row r="691" spans="2:13" ht="12.75">
      <c r="B691" s="487"/>
      <c r="C691" s="266"/>
      <c r="D691" s="272"/>
      <c r="E691" s="270"/>
      <c r="F691" s="268"/>
      <c r="G691" s="268"/>
      <c r="H691" s="268"/>
      <c r="I691" s="268"/>
      <c r="J691" s="268"/>
      <c r="K691" s="268"/>
      <c r="L691" s="268"/>
      <c r="M691" s="267"/>
    </row>
    <row r="692" spans="2:13" ht="12.75">
      <c r="B692" s="487"/>
      <c r="C692" s="266"/>
      <c r="D692" s="272"/>
      <c r="E692" s="270"/>
      <c r="F692" s="268"/>
      <c r="G692" s="268"/>
      <c r="H692" s="268"/>
      <c r="I692" s="268"/>
      <c r="J692" s="268"/>
      <c r="K692" s="268"/>
      <c r="L692" s="268"/>
      <c r="M692" s="267"/>
    </row>
    <row r="693" spans="2:13" ht="12.75">
      <c r="B693" s="487"/>
      <c r="C693" s="266"/>
      <c r="D693" s="272"/>
      <c r="E693" s="270"/>
      <c r="F693" s="268"/>
      <c r="G693" s="268"/>
      <c r="H693" s="268"/>
      <c r="I693" s="268"/>
      <c r="J693" s="268"/>
      <c r="K693" s="268"/>
      <c r="L693" s="268"/>
      <c r="M693" s="267"/>
    </row>
    <row r="694" spans="2:13" ht="12.75">
      <c r="B694" s="487"/>
      <c r="C694" s="266"/>
      <c r="D694" s="272"/>
      <c r="E694" s="270"/>
      <c r="F694" s="268"/>
      <c r="G694" s="268"/>
      <c r="H694" s="268"/>
      <c r="I694" s="268"/>
      <c r="J694" s="268"/>
      <c r="K694" s="268"/>
      <c r="L694" s="268"/>
      <c r="M694" s="267"/>
    </row>
    <row r="695" spans="2:13" ht="12.75">
      <c r="B695" s="487"/>
      <c r="C695" s="266"/>
      <c r="D695" s="272"/>
      <c r="E695" s="270"/>
      <c r="F695" s="268"/>
      <c r="G695" s="268"/>
      <c r="H695" s="268"/>
      <c r="I695" s="268"/>
      <c r="J695" s="268"/>
      <c r="K695" s="268"/>
      <c r="L695" s="268"/>
      <c r="M695" s="267"/>
    </row>
    <row r="696" spans="2:13" ht="12.75">
      <c r="B696" s="487"/>
      <c r="C696" s="266"/>
      <c r="D696" s="272"/>
      <c r="E696" s="270"/>
      <c r="F696" s="268"/>
      <c r="G696" s="268"/>
      <c r="H696" s="268"/>
      <c r="I696" s="268"/>
      <c r="J696" s="268"/>
      <c r="K696" s="268"/>
      <c r="L696" s="268"/>
      <c r="M696" s="267"/>
    </row>
    <row r="697" spans="2:13" ht="12.75">
      <c r="B697" s="487"/>
      <c r="C697" s="266"/>
      <c r="D697" s="272"/>
      <c r="E697" s="270"/>
      <c r="F697" s="268"/>
      <c r="G697" s="268"/>
      <c r="H697" s="268"/>
      <c r="I697" s="268"/>
      <c r="J697" s="268"/>
      <c r="K697" s="268"/>
      <c r="L697" s="268"/>
      <c r="M697" s="267"/>
    </row>
    <row r="698" spans="2:13" ht="12.75">
      <c r="B698" s="487"/>
      <c r="C698" s="266"/>
      <c r="D698" s="272"/>
      <c r="E698" s="270"/>
      <c r="F698" s="268"/>
      <c r="G698" s="268"/>
      <c r="H698" s="268"/>
      <c r="I698" s="268"/>
      <c r="J698" s="268"/>
      <c r="K698" s="268"/>
      <c r="L698" s="268"/>
      <c r="M698" s="267"/>
    </row>
    <row r="699" spans="2:13" ht="12.75">
      <c r="B699" s="487"/>
      <c r="C699" s="266"/>
      <c r="D699" s="272"/>
      <c r="E699" s="270"/>
      <c r="F699" s="268"/>
      <c r="G699" s="268"/>
      <c r="H699" s="268"/>
      <c r="I699" s="268"/>
      <c r="J699" s="268"/>
      <c r="K699" s="268"/>
      <c r="L699" s="268"/>
      <c r="M699" s="267"/>
    </row>
    <row r="700" spans="2:13" ht="12.75">
      <c r="B700" s="487"/>
      <c r="C700" s="266"/>
      <c r="D700" s="272"/>
      <c r="E700" s="270"/>
      <c r="F700" s="268"/>
      <c r="G700" s="268"/>
      <c r="H700" s="268"/>
      <c r="I700" s="268"/>
      <c r="J700" s="268"/>
      <c r="K700" s="268"/>
      <c r="L700" s="268"/>
      <c r="M700" s="267"/>
    </row>
    <row r="701" spans="2:13" ht="12.75">
      <c r="B701" s="487"/>
      <c r="C701" s="266"/>
      <c r="D701" s="272"/>
      <c r="E701" s="270"/>
      <c r="F701" s="268"/>
      <c r="G701" s="268"/>
      <c r="H701" s="268"/>
      <c r="I701" s="268"/>
      <c r="J701" s="268"/>
      <c r="K701" s="268"/>
      <c r="L701" s="268"/>
      <c r="M701" s="267"/>
    </row>
    <row r="702" spans="2:13" ht="12.75">
      <c r="B702" s="487"/>
      <c r="C702" s="266"/>
      <c r="D702" s="272"/>
      <c r="E702" s="270"/>
      <c r="F702" s="268"/>
      <c r="G702" s="268"/>
      <c r="H702" s="268"/>
      <c r="I702" s="268"/>
      <c r="J702" s="268"/>
      <c r="K702" s="268"/>
      <c r="L702" s="268"/>
      <c r="M702" s="267"/>
    </row>
    <row r="703" spans="2:13" ht="12.75">
      <c r="B703" s="487"/>
      <c r="C703" s="266"/>
      <c r="D703" s="272"/>
      <c r="E703" s="270"/>
      <c r="F703" s="268"/>
      <c r="G703" s="268"/>
      <c r="H703" s="268"/>
      <c r="I703" s="268"/>
      <c r="J703" s="268"/>
      <c r="K703" s="268"/>
      <c r="L703" s="268"/>
      <c r="M703" s="267"/>
    </row>
    <row r="704" spans="2:13" ht="12.75">
      <c r="B704" s="487"/>
      <c r="C704" s="266"/>
      <c r="D704" s="272"/>
      <c r="E704" s="270"/>
      <c r="F704" s="268"/>
      <c r="G704" s="268"/>
      <c r="H704" s="268"/>
      <c r="I704" s="268"/>
      <c r="J704" s="268"/>
      <c r="K704" s="268"/>
      <c r="L704" s="268"/>
      <c r="M704" s="267"/>
    </row>
    <row r="705" spans="2:13" ht="12.75">
      <c r="B705" s="487"/>
      <c r="C705" s="266"/>
      <c r="D705" s="272"/>
      <c r="E705" s="270"/>
      <c r="F705" s="268"/>
      <c r="G705" s="268"/>
      <c r="H705" s="268"/>
      <c r="I705" s="268"/>
      <c r="J705" s="268"/>
      <c r="K705" s="268"/>
      <c r="L705" s="268"/>
      <c r="M705" s="267"/>
    </row>
    <row r="706" spans="2:13" ht="12.75">
      <c r="B706" s="487"/>
      <c r="C706" s="266"/>
      <c r="D706" s="272"/>
      <c r="E706" s="270"/>
      <c r="F706" s="268"/>
      <c r="G706" s="268"/>
      <c r="H706" s="268"/>
      <c r="I706" s="268"/>
      <c r="J706" s="268"/>
      <c r="K706" s="268"/>
      <c r="L706" s="268"/>
      <c r="M706" s="267"/>
    </row>
    <row r="707" spans="2:13" ht="12.75">
      <c r="B707" s="487"/>
      <c r="C707" s="266"/>
      <c r="D707" s="272"/>
      <c r="E707" s="270"/>
      <c r="F707" s="268"/>
      <c r="G707" s="268"/>
      <c r="H707" s="268"/>
      <c r="I707" s="268"/>
      <c r="J707" s="268"/>
      <c r="K707" s="268"/>
      <c r="L707" s="268"/>
      <c r="M707" s="267"/>
    </row>
    <row r="708" spans="2:13" ht="12.75">
      <c r="B708" s="487"/>
      <c r="C708" s="266"/>
      <c r="D708" s="272"/>
      <c r="E708" s="270"/>
      <c r="F708" s="268"/>
      <c r="G708" s="268"/>
      <c r="H708" s="268"/>
      <c r="I708" s="268"/>
      <c r="J708" s="268"/>
      <c r="K708" s="268"/>
      <c r="L708" s="268"/>
      <c r="M708" s="267"/>
    </row>
    <row r="709" spans="2:13" ht="12.75">
      <c r="B709" s="487"/>
      <c r="C709" s="266"/>
      <c r="D709" s="272"/>
      <c r="E709" s="270"/>
      <c r="F709" s="268"/>
      <c r="G709" s="268"/>
      <c r="H709" s="268"/>
      <c r="I709" s="268"/>
      <c r="J709" s="268"/>
      <c r="K709" s="268"/>
      <c r="L709" s="268"/>
      <c r="M709" s="267"/>
    </row>
    <row r="710" spans="2:13" ht="12.75">
      <c r="B710" s="487"/>
      <c r="C710" s="266"/>
      <c r="D710" s="272"/>
      <c r="E710" s="270"/>
      <c r="F710" s="268"/>
      <c r="G710" s="268"/>
      <c r="H710" s="268"/>
      <c r="I710" s="268"/>
      <c r="J710" s="268"/>
      <c r="K710" s="268"/>
      <c r="L710" s="268"/>
      <c r="M710" s="267"/>
    </row>
    <row r="711" spans="2:13" ht="12.75">
      <c r="B711" s="487"/>
      <c r="C711" s="266"/>
      <c r="D711" s="272"/>
      <c r="E711" s="270"/>
      <c r="F711" s="268"/>
      <c r="G711" s="268"/>
      <c r="H711" s="268"/>
      <c r="I711" s="268"/>
      <c r="J711" s="268"/>
      <c r="K711" s="268"/>
      <c r="L711" s="268"/>
      <c r="M711" s="267"/>
    </row>
    <row r="712" spans="2:13" ht="12.75">
      <c r="B712" s="487"/>
      <c r="C712" s="266"/>
      <c r="D712" s="272"/>
      <c r="E712" s="270"/>
      <c r="F712" s="268"/>
      <c r="G712" s="268"/>
      <c r="H712" s="268"/>
      <c r="I712" s="268"/>
      <c r="J712" s="268"/>
      <c r="K712" s="268"/>
      <c r="L712" s="268"/>
      <c r="M712" s="267"/>
    </row>
    <row r="713" spans="2:13" ht="12.75">
      <c r="B713" s="487"/>
      <c r="C713" s="266"/>
      <c r="D713" s="272"/>
      <c r="E713" s="270"/>
      <c r="F713" s="268"/>
      <c r="G713" s="268"/>
      <c r="H713" s="268"/>
      <c r="I713" s="268"/>
      <c r="J713" s="268"/>
      <c r="K713" s="268"/>
      <c r="L713" s="268"/>
      <c r="M713" s="267"/>
    </row>
    <row r="714" spans="2:13" ht="12.75">
      <c r="B714" s="487"/>
      <c r="C714" s="266"/>
      <c r="D714" s="272"/>
      <c r="E714" s="270"/>
      <c r="F714" s="268"/>
      <c r="G714" s="268"/>
      <c r="H714" s="268"/>
      <c r="I714" s="268"/>
      <c r="J714" s="268"/>
      <c r="K714" s="268"/>
      <c r="L714" s="268"/>
      <c r="M714" s="267"/>
    </row>
    <row r="715" spans="2:13" ht="12.75">
      <c r="B715" s="487"/>
      <c r="C715" s="266"/>
      <c r="D715" s="272"/>
      <c r="E715" s="270"/>
      <c r="F715" s="268"/>
      <c r="G715" s="268"/>
      <c r="H715" s="268"/>
      <c r="I715" s="268"/>
      <c r="J715" s="268"/>
      <c r="K715" s="268"/>
      <c r="L715" s="268"/>
      <c r="M715" s="267"/>
    </row>
    <row r="716" spans="2:13" ht="12.75">
      <c r="B716" s="487"/>
      <c r="C716" s="266"/>
      <c r="D716" s="272"/>
      <c r="E716" s="270"/>
      <c r="F716" s="268"/>
      <c r="G716" s="268"/>
      <c r="H716" s="268"/>
      <c r="I716" s="268"/>
      <c r="J716" s="268"/>
      <c r="K716" s="268"/>
      <c r="L716" s="268"/>
      <c r="M716" s="267"/>
    </row>
    <row r="717" spans="2:13" ht="12.75">
      <c r="B717" s="487"/>
      <c r="C717" s="266"/>
      <c r="D717" s="272"/>
      <c r="E717" s="270"/>
      <c r="F717" s="268"/>
      <c r="G717" s="268"/>
      <c r="H717" s="268"/>
      <c r="I717" s="268"/>
      <c r="J717" s="268"/>
      <c r="K717" s="268"/>
      <c r="L717" s="268"/>
      <c r="M717" s="267"/>
    </row>
    <row r="718" spans="2:13" ht="12.75">
      <c r="B718" s="487"/>
      <c r="C718" s="266"/>
      <c r="D718" s="272"/>
      <c r="E718" s="270"/>
      <c r="F718" s="268"/>
      <c r="G718" s="268"/>
      <c r="H718" s="268"/>
      <c r="I718" s="268"/>
      <c r="J718" s="268"/>
      <c r="K718" s="268"/>
      <c r="L718" s="268"/>
      <c r="M718" s="267"/>
    </row>
    <row r="719" spans="2:13" ht="12.75">
      <c r="B719" s="487"/>
      <c r="C719" s="266"/>
      <c r="D719" s="272"/>
      <c r="E719" s="270"/>
      <c r="F719" s="268"/>
      <c r="G719" s="268"/>
      <c r="H719" s="268"/>
      <c r="I719" s="268"/>
      <c r="J719" s="268"/>
      <c r="K719" s="268"/>
      <c r="L719" s="268"/>
      <c r="M719" s="267"/>
    </row>
    <row r="720" spans="2:13" ht="12.75">
      <c r="B720" s="487"/>
      <c r="C720" s="266"/>
      <c r="D720" s="272"/>
      <c r="E720" s="270"/>
      <c r="F720" s="268"/>
      <c r="G720" s="268"/>
      <c r="H720" s="268"/>
      <c r="I720" s="268"/>
      <c r="J720" s="268"/>
      <c r="K720" s="268"/>
      <c r="L720" s="268"/>
      <c r="M720" s="267"/>
    </row>
    <row r="721" spans="2:13" ht="12.75">
      <c r="B721" s="487"/>
      <c r="C721" s="266"/>
      <c r="D721" s="272"/>
      <c r="E721" s="270"/>
      <c r="F721" s="268"/>
      <c r="G721" s="268"/>
      <c r="H721" s="268"/>
      <c r="I721" s="268"/>
      <c r="J721" s="268"/>
      <c r="K721" s="268"/>
      <c r="L721" s="268"/>
      <c r="M721" s="267"/>
    </row>
    <row r="722" spans="2:13" ht="12.75">
      <c r="B722" s="487"/>
      <c r="C722" s="266"/>
      <c r="D722" s="272"/>
      <c r="E722" s="270"/>
      <c r="F722" s="268"/>
      <c r="G722" s="268"/>
      <c r="H722" s="268"/>
      <c r="I722" s="268"/>
      <c r="J722" s="268"/>
      <c r="K722" s="268"/>
      <c r="L722" s="268"/>
      <c r="M722" s="267"/>
    </row>
    <row r="723" spans="2:13" ht="12.75">
      <c r="B723" s="487"/>
      <c r="C723" s="266"/>
      <c r="D723" s="272"/>
      <c r="E723" s="270"/>
      <c r="F723" s="268"/>
      <c r="G723" s="268"/>
      <c r="H723" s="268"/>
      <c r="I723" s="268"/>
      <c r="J723" s="268"/>
      <c r="K723" s="268"/>
      <c r="L723" s="268"/>
      <c r="M723" s="267"/>
    </row>
    <row r="724" spans="2:13" ht="12.75">
      <c r="B724" s="487"/>
      <c r="C724" s="266"/>
      <c r="D724" s="272"/>
      <c r="E724" s="270"/>
      <c r="F724" s="268"/>
      <c r="G724" s="268"/>
      <c r="H724" s="268"/>
      <c r="I724" s="268"/>
      <c r="J724" s="268"/>
      <c r="K724" s="268"/>
      <c r="L724" s="268"/>
      <c r="M724" s="267"/>
    </row>
    <row r="725" spans="2:13" ht="12.75">
      <c r="B725" s="487"/>
      <c r="C725" s="266"/>
      <c r="D725" s="272"/>
      <c r="E725" s="270"/>
      <c r="F725" s="268"/>
      <c r="G725" s="268"/>
      <c r="H725" s="268"/>
      <c r="I725" s="268"/>
      <c r="J725" s="268"/>
      <c r="K725" s="268"/>
      <c r="L725" s="268"/>
      <c r="M725" s="267"/>
    </row>
    <row r="726" spans="2:13" ht="12.75">
      <c r="B726" s="487"/>
      <c r="C726" s="266"/>
      <c r="D726" s="272"/>
      <c r="E726" s="270"/>
      <c r="F726" s="268"/>
      <c r="G726" s="268"/>
      <c r="H726" s="268"/>
      <c r="I726" s="268"/>
      <c r="J726" s="268"/>
      <c r="K726" s="268"/>
      <c r="L726" s="268"/>
      <c r="M726" s="267"/>
    </row>
    <row r="727" spans="2:13" ht="12.75">
      <c r="B727" s="487"/>
      <c r="C727" s="266"/>
      <c r="D727" s="272"/>
      <c r="E727" s="270"/>
      <c r="F727" s="268"/>
      <c r="G727" s="268"/>
      <c r="H727" s="268"/>
      <c r="I727" s="268"/>
      <c r="J727" s="268"/>
      <c r="K727" s="268"/>
      <c r="L727" s="268"/>
      <c r="M727" s="267"/>
    </row>
    <row r="728" spans="2:13" ht="12.75">
      <c r="B728" s="487"/>
      <c r="C728" s="266"/>
      <c r="D728" s="272"/>
      <c r="E728" s="270"/>
      <c r="F728" s="268"/>
      <c r="G728" s="268"/>
      <c r="H728" s="268"/>
      <c r="I728" s="268"/>
      <c r="J728" s="268"/>
      <c r="K728" s="268"/>
      <c r="L728" s="268"/>
      <c r="M728" s="267"/>
    </row>
    <row r="729" spans="2:13" ht="12.75">
      <c r="B729" s="487"/>
      <c r="C729" s="266"/>
      <c r="D729" s="272"/>
      <c r="E729" s="270"/>
      <c r="F729" s="268"/>
      <c r="G729" s="268"/>
      <c r="H729" s="268"/>
      <c r="I729" s="268"/>
      <c r="J729" s="268"/>
      <c r="K729" s="268"/>
      <c r="L729" s="268"/>
      <c r="M729" s="267"/>
    </row>
    <row r="730" spans="2:13" ht="12.75">
      <c r="B730" s="487"/>
      <c r="C730" s="266"/>
      <c r="D730" s="272"/>
      <c r="E730" s="270"/>
      <c r="F730" s="268"/>
      <c r="G730" s="268"/>
      <c r="H730" s="268"/>
      <c r="I730" s="268"/>
      <c r="J730" s="268"/>
      <c r="K730" s="268"/>
      <c r="L730" s="268"/>
      <c r="M730" s="267"/>
    </row>
    <row r="731" spans="2:13" ht="12.75">
      <c r="B731" s="487"/>
      <c r="C731" s="266"/>
      <c r="D731" s="272"/>
      <c r="E731" s="270"/>
      <c r="F731" s="268"/>
      <c r="G731" s="268"/>
      <c r="H731" s="268"/>
      <c r="I731" s="268"/>
      <c r="J731" s="268"/>
      <c r="K731" s="268"/>
      <c r="L731" s="268"/>
      <c r="M731" s="267"/>
    </row>
    <row r="732" spans="2:13" ht="12.75">
      <c r="B732" s="487"/>
      <c r="C732" s="266"/>
      <c r="D732" s="272"/>
      <c r="E732" s="270"/>
      <c r="F732" s="268"/>
      <c r="G732" s="268"/>
      <c r="H732" s="268"/>
      <c r="I732" s="268"/>
      <c r="J732" s="268"/>
      <c r="K732" s="268"/>
      <c r="L732" s="268"/>
      <c r="M732" s="267"/>
    </row>
    <row r="733" spans="2:13" ht="12.75">
      <c r="B733" s="487"/>
      <c r="C733" s="266"/>
      <c r="D733" s="272"/>
      <c r="E733" s="270"/>
      <c r="F733" s="268"/>
      <c r="G733" s="268"/>
      <c r="H733" s="268"/>
      <c r="I733" s="268"/>
      <c r="J733" s="268"/>
      <c r="K733" s="268"/>
      <c r="L733" s="268"/>
      <c r="M733" s="267"/>
    </row>
    <row r="734" spans="2:13" ht="12.75">
      <c r="B734" s="487"/>
      <c r="C734" s="266"/>
      <c r="D734" s="272"/>
      <c r="E734" s="270"/>
      <c r="F734" s="268"/>
      <c r="G734" s="268"/>
      <c r="H734" s="268"/>
      <c r="I734" s="268"/>
      <c r="J734" s="268"/>
      <c r="K734" s="268"/>
      <c r="L734" s="268"/>
      <c r="M734" s="267"/>
    </row>
    <row r="735" spans="2:13" ht="12.75">
      <c r="B735" s="487"/>
      <c r="C735" s="266"/>
      <c r="D735" s="272"/>
      <c r="E735" s="270"/>
      <c r="F735" s="268"/>
      <c r="G735" s="268"/>
      <c r="H735" s="268"/>
      <c r="I735" s="268"/>
      <c r="J735" s="268"/>
      <c r="K735" s="268"/>
      <c r="L735" s="268"/>
      <c r="M735" s="267"/>
    </row>
    <row r="736" spans="2:13" ht="12.75">
      <c r="B736" s="487"/>
      <c r="C736" s="266"/>
      <c r="D736" s="272"/>
      <c r="E736" s="270"/>
      <c r="F736" s="268"/>
      <c r="G736" s="268"/>
      <c r="H736" s="268"/>
      <c r="I736" s="268"/>
      <c r="J736" s="268"/>
      <c r="K736" s="268"/>
      <c r="L736" s="268"/>
      <c r="M736" s="267"/>
    </row>
    <row r="737" spans="2:13" ht="12.75">
      <c r="B737" s="487"/>
      <c r="C737" s="266"/>
      <c r="D737" s="272"/>
      <c r="E737" s="270"/>
      <c r="F737" s="268"/>
      <c r="G737" s="268"/>
      <c r="H737" s="268"/>
      <c r="I737" s="268"/>
      <c r="J737" s="268"/>
      <c r="K737" s="268"/>
      <c r="L737" s="268"/>
      <c r="M737" s="267"/>
    </row>
    <row r="738" spans="2:13" ht="12.75">
      <c r="B738" s="487"/>
      <c r="C738" s="266"/>
      <c r="D738" s="272"/>
      <c r="E738" s="270"/>
      <c r="F738" s="268"/>
      <c r="G738" s="268"/>
      <c r="H738" s="268"/>
      <c r="I738" s="268"/>
      <c r="J738" s="268"/>
      <c r="K738" s="268"/>
      <c r="L738" s="268"/>
      <c r="M738" s="267"/>
    </row>
    <row r="739" spans="2:13" ht="12.75">
      <c r="B739" s="487"/>
      <c r="C739" s="266"/>
      <c r="D739" s="272"/>
      <c r="E739" s="270"/>
      <c r="F739" s="268"/>
      <c r="G739" s="268"/>
      <c r="H739" s="268"/>
      <c r="I739" s="268"/>
      <c r="J739" s="268"/>
      <c r="K739" s="268"/>
      <c r="L739" s="268"/>
      <c r="M739" s="267"/>
    </row>
    <row r="740" spans="2:13" ht="12.75">
      <c r="B740" s="487"/>
      <c r="C740" s="266"/>
      <c r="D740" s="272"/>
      <c r="E740" s="270"/>
      <c r="F740" s="268"/>
      <c r="G740" s="268"/>
      <c r="H740" s="268"/>
      <c r="I740" s="268"/>
      <c r="J740" s="268"/>
      <c r="K740" s="268"/>
      <c r="L740" s="268"/>
      <c r="M740" s="267"/>
    </row>
    <row r="741" spans="2:13" ht="12.75">
      <c r="B741" s="487"/>
      <c r="C741" s="266"/>
      <c r="D741" s="272"/>
      <c r="E741" s="270"/>
      <c r="F741" s="268"/>
      <c r="G741" s="268"/>
      <c r="H741" s="268"/>
      <c r="I741" s="268"/>
      <c r="J741" s="268"/>
      <c r="K741" s="268"/>
      <c r="L741" s="268"/>
      <c r="M741" s="267"/>
    </row>
    <row r="742" spans="2:13" ht="12.75">
      <c r="B742" s="487"/>
      <c r="C742" s="266"/>
      <c r="D742" s="272"/>
      <c r="E742" s="270"/>
      <c r="F742" s="268"/>
      <c r="G742" s="268"/>
      <c r="H742" s="268"/>
      <c r="I742" s="268"/>
      <c r="J742" s="268"/>
      <c r="K742" s="268"/>
      <c r="L742" s="268"/>
      <c r="M742" s="267"/>
    </row>
    <row r="743" spans="2:13" ht="12.75">
      <c r="B743" s="487"/>
      <c r="C743" s="266"/>
      <c r="D743" s="272"/>
      <c r="E743" s="270"/>
      <c r="F743" s="268"/>
      <c r="G743" s="268"/>
      <c r="H743" s="268"/>
      <c r="I743" s="268"/>
      <c r="J743" s="268"/>
      <c r="K743" s="268"/>
      <c r="L743" s="268"/>
      <c r="M743" s="267"/>
    </row>
    <row r="744" spans="2:13" ht="12.75">
      <c r="B744" s="487"/>
      <c r="C744" s="266"/>
      <c r="D744" s="272"/>
      <c r="E744" s="270"/>
      <c r="F744" s="268"/>
      <c r="G744" s="268"/>
      <c r="H744" s="268"/>
      <c r="I744" s="268"/>
      <c r="J744" s="268"/>
      <c r="K744" s="268"/>
      <c r="L744" s="268"/>
      <c r="M744" s="267"/>
    </row>
    <row r="745" spans="2:13" ht="12.75">
      <c r="B745" s="487"/>
      <c r="C745" s="266"/>
      <c r="D745" s="272"/>
      <c r="E745" s="270"/>
      <c r="F745" s="268"/>
      <c r="G745" s="268"/>
      <c r="H745" s="268"/>
      <c r="I745" s="268"/>
      <c r="J745" s="268"/>
      <c r="K745" s="268"/>
      <c r="L745" s="268"/>
      <c r="M745" s="267"/>
    </row>
    <row r="746" spans="2:13" ht="12.75">
      <c r="B746" s="487"/>
      <c r="C746" s="266"/>
      <c r="D746" s="272"/>
      <c r="E746" s="270"/>
      <c r="F746" s="268"/>
      <c r="G746" s="268"/>
      <c r="H746" s="268"/>
      <c r="I746" s="268"/>
      <c r="J746" s="268"/>
      <c r="K746" s="268"/>
      <c r="L746" s="268"/>
      <c r="M746" s="267"/>
    </row>
    <row r="747" spans="2:13" ht="12.75">
      <c r="B747" s="487"/>
      <c r="C747" s="266"/>
      <c r="D747" s="272"/>
      <c r="E747" s="270"/>
      <c r="F747" s="268"/>
      <c r="G747" s="268"/>
      <c r="H747" s="268"/>
      <c r="I747" s="268"/>
      <c r="J747" s="268"/>
      <c r="K747" s="268"/>
      <c r="L747" s="268"/>
      <c r="M747" s="267"/>
    </row>
    <row r="748" spans="2:13" ht="12.75">
      <c r="B748" s="487"/>
      <c r="C748" s="266"/>
      <c r="D748" s="272"/>
      <c r="E748" s="270"/>
      <c r="F748" s="268"/>
      <c r="G748" s="268"/>
      <c r="H748" s="268"/>
      <c r="I748" s="268"/>
      <c r="J748" s="268"/>
      <c r="K748" s="268"/>
      <c r="L748" s="268"/>
      <c r="M748" s="267"/>
    </row>
    <row r="749" spans="2:13" ht="12.75">
      <c r="B749" s="487"/>
      <c r="C749" s="266"/>
      <c r="D749" s="272"/>
      <c r="E749" s="270"/>
      <c r="F749" s="268"/>
      <c r="G749" s="268"/>
      <c r="H749" s="268"/>
      <c r="I749" s="268"/>
      <c r="J749" s="268"/>
      <c r="K749" s="268"/>
      <c r="L749" s="268"/>
      <c r="M749" s="267"/>
    </row>
    <row r="750" spans="2:13" ht="12.75">
      <c r="B750" s="487"/>
      <c r="C750" s="266"/>
      <c r="D750" s="272"/>
      <c r="E750" s="270"/>
      <c r="F750" s="268"/>
      <c r="G750" s="268"/>
      <c r="H750" s="268"/>
      <c r="I750" s="268"/>
      <c r="J750" s="268"/>
      <c r="K750" s="268"/>
      <c r="L750" s="268"/>
      <c r="M750" s="267"/>
    </row>
    <row r="751" spans="2:13" ht="12.75">
      <c r="B751" s="487"/>
      <c r="C751" s="266"/>
      <c r="D751" s="272"/>
      <c r="E751" s="270"/>
      <c r="F751" s="268"/>
      <c r="G751" s="268"/>
      <c r="H751" s="268"/>
      <c r="I751" s="268"/>
      <c r="J751" s="268"/>
      <c r="K751" s="268"/>
      <c r="L751" s="268"/>
      <c r="M751" s="267"/>
    </row>
    <row r="752" spans="2:13" ht="12.75">
      <c r="B752" s="487"/>
      <c r="C752" s="266"/>
      <c r="D752" s="272"/>
      <c r="E752" s="270"/>
      <c r="F752" s="268"/>
      <c r="G752" s="268"/>
      <c r="H752" s="268"/>
      <c r="I752" s="268"/>
      <c r="J752" s="268"/>
      <c r="K752" s="268"/>
      <c r="L752" s="268"/>
      <c r="M752" s="267"/>
    </row>
    <row r="753" spans="2:13" ht="12.75">
      <c r="B753" s="487"/>
      <c r="C753" s="266"/>
      <c r="D753" s="272"/>
      <c r="E753" s="270"/>
      <c r="F753" s="268"/>
      <c r="G753" s="268"/>
      <c r="H753" s="268"/>
      <c r="I753" s="268"/>
      <c r="J753" s="268"/>
      <c r="K753" s="268"/>
      <c r="L753" s="268"/>
      <c r="M753" s="267"/>
    </row>
    <row r="754" spans="2:13" ht="12.75">
      <c r="B754" s="487"/>
      <c r="C754" s="266"/>
      <c r="D754" s="272"/>
      <c r="E754" s="270"/>
      <c r="F754" s="268"/>
      <c r="G754" s="268"/>
      <c r="H754" s="268"/>
      <c r="I754" s="268"/>
      <c r="J754" s="268"/>
      <c r="K754" s="268"/>
      <c r="L754" s="268"/>
      <c r="M754" s="267"/>
    </row>
    <row r="755" spans="2:13" ht="12.75">
      <c r="B755" s="487"/>
      <c r="C755" s="266"/>
      <c r="D755" s="272"/>
      <c r="E755" s="270"/>
      <c r="F755" s="268"/>
      <c r="G755" s="268"/>
      <c r="H755" s="268"/>
      <c r="I755" s="268"/>
      <c r="J755" s="268"/>
      <c r="K755" s="268"/>
      <c r="L755" s="268"/>
      <c r="M755" s="267"/>
    </row>
    <row r="756" spans="2:13" ht="12.75">
      <c r="B756" s="487"/>
      <c r="C756" s="266"/>
      <c r="D756" s="272"/>
      <c r="E756" s="270"/>
      <c r="F756" s="268"/>
      <c r="G756" s="268"/>
      <c r="H756" s="268"/>
      <c r="I756" s="268"/>
      <c r="J756" s="268"/>
      <c r="K756" s="268"/>
      <c r="L756" s="268"/>
      <c r="M756" s="267"/>
    </row>
    <row r="757" spans="2:13" ht="12.75">
      <c r="B757" s="487"/>
      <c r="C757" s="266"/>
      <c r="D757" s="272"/>
      <c r="E757" s="270"/>
      <c r="F757" s="268"/>
      <c r="G757" s="268"/>
      <c r="H757" s="268"/>
      <c r="I757" s="268"/>
      <c r="J757" s="268"/>
      <c r="K757" s="268"/>
      <c r="L757" s="268"/>
      <c r="M757" s="267"/>
    </row>
    <row r="758" spans="2:13" ht="12.75">
      <c r="B758" s="487"/>
      <c r="C758" s="266"/>
      <c r="D758" s="272"/>
      <c r="E758" s="270"/>
      <c r="F758" s="268"/>
      <c r="G758" s="268"/>
      <c r="H758" s="268"/>
      <c r="I758" s="268"/>
      <c r="J758" s="268"/>
      <c r="K758" s="268"/>
      <c r="L758" s="268"/>
      <c r="M758" s="267"/>
    </row>
    <row r="759" spans="2:13" ht="12.75">
      <c r="B759" s="487"/>
      <c r="C759" s="266"/>
      <c r="D759" s="272"/>
      <c r="E759" s="270"/>
      <c r="F759" s="268"/>
      <c r="G759" s="268"/>
      <c r="H759" s="268"/>
      <c r="I759" s="268"/>
      <c r="J759" s="268"/>
      <c r="K759" s="268"/>
      <c r="L759" s="268"/>
      <c r="M759" s="267"/>
    </row>
    <row r="760" spans="2:13" ht="12.75">
      <c r="B760" s="487"/>
      <c r="C760" s="266"/>
      <c r="D760" s="272"/>
      <c r="E760" s="270"/>
      <c r="F760" s="268"/>
      <c r="G760" s="268"/>
      <c r="H760" s="268"/>
      <c r="I760" s="268"/>
      <c r="J760" s="268"/>
      <c r="K760" s="268"/>
      <c r="L760" s="268"/>
      <c r="M760" s="267"/>
    </row>
    <row r="761" spans="2:13" ht="12.75">
      <c r="B761" s="487"/>
      <c r="C761" s="266"/>
      <c r="D761" s="272"/>
      <c r="E761" s="270"/>
      <c r="F761" s="268"/>
      <c r="G761" s="268"/>
      <c r="H761" s="268"/>
      <c r="I761" s="268"/>
      <c r="J761" s="268"/>
      <c r="K761" s="268"/>
      <c r="L761" s="268"/>
      <c r="M761" s="267"/>
    </row>
    <row r="762" spans="2:13" ht="12.75">
      <c r="B762" s="487"/>
      <c r="C762" s="266"/>
      <c r="D762" s="272"/>
      <c r="E762" s="270"/>
      <c r="F762" s="268"/>
      <c r="G762" s="268"/>
      <c r="H762" s="268"/>
      <c r="I762" s="268"/>
      <c r="J762" s="268"/>
      <c r="K762" s="268"/>
      <c r="L762" s="268"/>
      <c r="M762" s="267"/>
    </row>
    <row r="763" spans="2:13" ht="12.75">
      <c r="B763" s="487"/>
      <c r="C763" s="266"/>
      <c r="D763" s="272"/>
      <c r="E763" s="270"/>
      <c r="F763" s="268"/>
      <c r="G763" s="268"/>
      <c r="H763" s="268"/>
      <c r="I763" s="268"/>
      <c r="J763" s="268"/>
      <c r="K763" s="268"/>
      <c r="L763" s="268"/>
      <c r="M763" s="267"/>
    </row>
    <row r="764" spans="2:13" ht="12.75">
      <c r="B764" s="487"/>
      <c r="C764" s="266"/>
      <c r="D764" s="272"/>
      <c r="E764" s="270"/>
      <c r="F764" s="268"/>
      <c r="G764" s="268"/>
      <c r="H764" s="268"/>
      <c r="I764" s="268"/>
      <c r="J764" s="268"/>
      <c r="K764" s="268"/>
      <c r="L764" s="268"/>
      <c r="M764" s="267"/>
    </row>
    <row r="765" spans="2:13" ht="12.75">
      <c r="B765" s="487"/>
      <c r="C765" s="266"/>
      <c r="D765" s="272"/>
      <c r="E765" s="270"/>
      <c r="F765" s="268"/>
      <c r="G765" s="268"/>
      <c r="H765" s="268"/>
      <c r="I765" s="268"/>
      <c r="J765" s="268"/>
      <c r="K765" s="268"/>
      <c r="L765" s="268"/>
      <c r="M765" s="267"/>
    </row>
    <row r="766" spans="2:13" ht="12.75">
      <c r="B766" s="487"/>
      <c r="C766" s="266"/>
      <c r="D766" s="272"/>
      <c r="E766" s="270"/>
      <c r="F766" s="268"/>
      <c r="G766" s="268"/>
      <c r="H766" s="268"/>
      <c r="I766" s="268"/>
      <c r="J766" s="268"/>
      <c r="K766" s="268"/>
      <c r="L766" s="268"/>
      <c r="M766" s="267"/>
    </row>
    <row r="767" spans="2:13" ht="12.75">
      <c r="B767" s="487"/>
      <c r="C767" s="266"/>
      <c r="D767" s="272"/>
      <c r="E767" s="270"/>
      <c r="F767" s="268"/>
      <c r="G767" s="268"/>
      <c r="H767" s="268"/>
      <c r="I767" s="268"/>
      <c r="J767" s="268"/>
      <c r="K767" s="268"/>
      <c r="L767" s="268"/>
      <c r="M767" s="267"/>
    </row>
    <row r="768" spans="2:13" ht="12.75">
      <c r="B768" s="487"/>
      <c r="C768" s="266"/>
      <c r="D768" s="272"/>
      <c r="E768" s="270"/>
      <c r="F768" s="268"/>
      <c r="G768" s="268"/>
      <c r="H768" s="268"/>
      <c r="I768" s="268"/>
      <c r="J768" s="268"/>
      <c r="K768" s="268"/>
      <c r="L768" s="268"/>
      <c r="M768" s="267"/>
    </row>
    <row r="769" spans="2:13" ht="12.75">
      <c r="B769" s="487"/>
      <c r="C769" s="266"/>
      <c r="D769" s="272"/>
      <c r="E769" s="270"/>
      <c r="F769" s="268"/>
      <c r="G769" s="268"/>
      <c r="H769" s="268"/>
      <c r="I769" s="268"/>
      <c r="J769" s="268"/>
      <c r="K769" s="268"/>
      <c r="L769" s="268"/>
      <c r="M769" s="267"/>
    </row>
    <row r="770" spans="2:13" ht="12.75">
      <c r="B770" s="487"/>
      <c r="C770" s="266"/>
      <c r="D770" s="272"/>
      <c r="E770" s="270"/>
      <c r="F770" s="268"/>
      <c r="G770" s="268"/>
      <c r="H770" s="268"/>
      <c r="I770" s="268"/>
      <c r="J770" s="268"/>
      <c r="K770" s="268"/>
      <c r="L770" s="268"/>
      <c r="M770" s="267"/>
    </row>
    <row r="771" spans="2:13" ht="12.75">
      <c r="B771" s="487"/>
      <c r="C771" s="266"/>
      <c r="D771" s="272"/>
      <c r="E771" s="270"/>
      <c r="F771" s="268"/>
      <c r="G771" s="268"/>
      <c r="H771" s="268"/>
      <c r="I771" s="268"/>
      <c r="J771" s="268"/>
      <c r="K771" s="268"/>
      <c r="L771" s="268"/>
      <c r="M771" s="267"/>
    </row>
    <row r="772" spans="2:13" ht="12.75">
      <c r="B772" s="487"/>
      <c r="C772" s="266"/>
      <c r="D772" s="272"/>
      <c r="E772" s="270"/>
      <c r="F772" s="268"/>
      <c r="G772" s="268"/>
      <c r="H772" s="268"/>
      <c r="I772" s="268"/>
      <c r="J772" s="268"/>
      <c r="K772" s="268"/>
      <c r="L772" s="268"/>
      <c r="M772" s="267"/>
    </row>
    <row r="773" spans="2:13" ht="12.75">
      <c r="B773" s="487"/>
      <c r="C773" s="266"/>
      <c r="D773" s="272"/>
      <c r="E773" s="270"/>
      <c r="F773" s="268"/>
      <c r="G773" s="268"/>
      <c r="H773" s="268"/>
      <c r="I773" s="268"/>
      <c r="J773" s="268"/>
      <c r="K773" s="268"/>
      <c r="L773" s="268"/>
      <c r="M773" s="267"/>
    </row>
    <row r="774" spans="2:13" ht="12.75">
      <c r="B774" s="487"/>
      <c r="C774" s="266"/>
      <c r="D774" s="272"/>
      <c r="E774" s="270"/>
      <c r="F774" s="268"/>
      <c r="G774" s="268"/>
      <c r="H774" s="268"/>
      <c r="I774" s="268"/>
      <c r="J774" s="268"/>
      <c r="K774" s="268"/>
      <c r="L774" s="268"/>
      <c r="M774" s="267"/>
    </row>
    <row r="775" spans="2:13" ht="12.75">
      <c r="B775" s="487"/>
      <c r="C775" s="266"/>
      <c r="D775" s="272"/>
      <c r="E775" s="270"/>
      <c r="F775" s="268"/>
      <c r="G775" s="268"/>
      <c r="H775" s="268"/>
      <c r="I775" s="268"/>
      <c r="J775" s="268"/>
      <c r="K775" s="268"/>
      <c r="L775" s="268"/>
      <c r="M775" s="267"/>
    </row>
    <row r="776" spans="2:13" ht="12.75">
      <c r="B776" s="487"/>
      <c r="C776" s="266"/>
      <c r="D776" s="272"/>
      <c r="E776" s="270"/>
      <c r="F776" s="268"/>
      <c r="G776" s="268"/>
      <c r="H776" s="268"/>
      <c r="I776" s="268"/>
      <c r="J776" s="268"/>
      <c r="K776" s="268"/>
      <c r="L776" s="268"/>
      <c r="M776" s="267"/>
    </row>
    <row r="777" spans="2:13" ht="12.75">
      <c r="B777" s="487"/>
      <c r="C777" s="266"/>
      <c r="D777" s="272"/>
      <c r="E777" s="270"/>
      <c r="F777" s="268"/>
      <c r="G777" s="268"/>
      <c r="H777" s="268"/>
      <c r="I777" s="268"/>
      <c r="J777" s="268"/>
      <c r="K777" s="268"/>
      <c r="L777" s="268"/>
      <c r="M777" s="267"/>
    </row>
    <row r="778" spans="2:13" ht="12.75">
      <c r="B778" s="487"/>
      <c r="C778" s="266"/>
      <c r="D778" s="272"/>
      <c r="E778" s="270"/>
      <c r="F778" s="268"/>
      <c r="G778" s="268"/>
      <c r="H778" s="268"/>
      <c r="I778" s="268"/>
      <c r="J778" s="268"/>
      <c r="K778" s="268"/>
      <c r="L778" s="268"/>
      <c r="M778" s="267"/>
    </row>
    <row r="779" spans="2:13" ht="12.75">
      <c r="B779" s="487"/>
      <c r="C779" s="266"/>
      <c r="D779" s="272"/>
      <c r="E779" s="270"/>
      <c r="F779" s="268"/>
      <c r="G779" s="268"/>
      <c r="H779" s="268"/>
      <c r="I779" s="268"/>
      <c r="J779" s="268"/>
      <c r="K779" s="268"/>
      <c r="L779" s="268"/>
      <c r="M779" s="267"/>
    </row>
    <row r="780" spans="2:13" ht="12.75">
      <c r="B780" s="487"/>
      <c r="C780" s="266"/>
      <c r="D780" s="272"/>
      <c r="E780" s="270"/>
      <c r="F780" s="268"/>
      <c r="G780" s="268"/>
      <c r="H780" s="268"/>
      <c r="I780" s="268"/>
      <c r="J780" s="268"/>
      <c r="K780" s="268"/>
      <c r="L780" s="268"/>
      <c r="M780" s="267"/>
    </row>
    <row r="781" spans="2:13" ht="12.75">
      <c r="B781" s="487"/>
      <c r="C781" s="266"/>
      <c r="D781" s="272"/>
      <c r="E781" s="270"/>
      <c r="F781" s="268"/>
      <c r="G781" s="268"/>
      <c r="H781" s="268"/>
      <c r="I781" s="268"/>
      <c r="J781" s="268"/>
      <c r="K781" s="268"/>
      <c r="L781" s="268"/>
      <c r="M781" s="267"/>
    </row>
    <row r="782" spans="2:13" ht="12.75">
      <c r="B782" s="487"/>
      <c r="C782" s="266"/>
      <c r="D782" s="272"/>
      <c r="E782" s="270"/>
      <c r="F782" s="268"/>
      <c r="G782" s="268"/>
      <c r="H782" s="268"/>
      <c r="I782" s="268"/>
      <c r="J782" s="268"/>
      <c r="K782" s="268"/>
      <c r="L782" s="268"/>
      <c r="M782" s="267"/>
    </row>
    <row r="783" spans="2:13" ht="12.75">
      <c r="B783" s="487"/>
      <c r="C783" s="266"/>
      <c r="D783" s="272"/>
      <c r="E783" s="270"/>
      <c r="F783" s="268"/>
      <c r="G783" s="268"/>
      <c r="H783" s="268"/>
      <c r="I783" s="268"/>
      <c r="J783" s="268"/>
      <c r="K783" s="268"/>
      <c r="L783" s="268"/>
      <c r="M783" s="267"/>
    </row>
    <row r="784" spans="2:13" ht="12.75">
      <c r="B784" s="487"/>
      <c r="C784" s="266"/>
      <c r="D784" s="272"/>
      <c r="E784" s="270"/>
      <c r="F784" s="268"/>
      <c r="G784" s="268"/>
      <c r="H784" s="268"/>
      <c r="I784" s="268"/>
      <c r="J784" s="268"/>
      <c r="K784" s="268"/>
      <c r="L784" s="268"/>
      <c r="M784" s="267"/>
    </row>
    <row r="785" spans="2:13" ht="12.75">
      <c r="B785" s="487"/>
      <c r="C785" s="266"/>
      <c r="D785" s="272"/>
      <c r="E785" s="270"/>
      <c r="F785" s="268"/>
      <c r="G785" s="268"/>
      <c r="H785" s="268"/>
      <c r="I785" s="268"/>
      <c r="J785" s="268"/>
      <c r="K785" s="268"/>
      <c r="L785" s="268"/>
      <c r="M785" s="267"/>
    </row>
    <row r="786" spans="2:13" ht="12.75">
      <c r="B786" s="487"/>
      <c r="C786" s="266"/>
      <c r="D786" s="272"/>
      <c r="E786" s="270"/>
      <c r="F786" s="268"/>
      <c r="G786" s="268"/>
      <c r="H786" s="268"/>
      <c r="I786" s="268"/>
      <c r="J786" s="268"/>
      <c r="K786" s="268"/>
      <c r="L786" s="268"/>
      <c r="M786" s="267"/>
    </row>
    <row r="787" spans="2:13" ht="12.75">
      <c r="B787" s="487"/>
      <c r="C787" s="266"/>
      <c r="D787" s="272"/>
      <c r="E787" s="270"/>
      <c r="F787" s="268"/>
      <c r="G787" s="268"/>
      <c r="H787" s="268"/>
      <c r="I787" s="268"/>
      <c r="J787" s="268"/>
      <c r="K787" s="268"/>
      <c r="L787" s="268"/>
      <c r="M787" s="267"/>
    </row>
    <row r="788" spans="2:13" ht="12.75">
      <c r="B788" s="487"/>
      <c r="C788" s="266"/>
      <c r="D788" s="272"/>
      <c r="E788" s="270"/>
      <c r="F788" s="268"/>
      <c r="G788" s="268"/>
      <c r="H788" s="268"/>
      <c r="I788" s="268"/>
      <c r="J788" s="268"/>
      <c r="K788" s="268"/>
      <c r="L788" s="268"/>
      <c r="M788" s="267"/>
    </row>
    <row r="789" spans="2:13" ht="12.75">
      <c r="B789" s="487"/>
      <c r="C789" s="266"/>
      <c r="D789" s="272"/>
      <c r="E789" s="270"/>
      <c r="F789" s="268"/>
      <c r="G789" s="268"/>
      <c r="H789" s="268"/>
      <c r="I789" s="268"/>
      <c r="J789" s="268"/>
      <c r="K789" s="268"/>
      <c r="L789" s="268"/>
      <c r="M789" s="267"/>
    </row>
    <row r="790" spans="2:13" ht="12.75">
      <c r="B790" s="487"/>
      <c r="C790" s="266"/>
      <c r="D790" s="272"/>
      <c r="E790" s="270"/>
      <c r="F790" s="268"/>
      <c r="G790" s="268"/>
      <c r="H790" s="268"/>
      <c r="I790" s="268"/>
      <c r="J790" s="268"/>
      <c r="K790" s="268"/>
      <c r="L790" s="268"/>
      <c r="M790" s="267"/>
    </row>
    <row r="791" spans="2:13" ht="12.75">
      <c r="B791" s="487"/>
      <c r="C791" s="266"/>
      <c r="D791" s="272"/>
      <c r="E791" s="270"/>
      <c r="F791" s="268"/>
      <c r="G791" s="268"/>
      <c r="H791" s="268"/>
      <c r="I791" s="268"/>
      <c r="J791" s="268"/>
      <c r="K791" s="268"/>
      <c r="L791" s="268"/>
      <c r="M791" s="267"/>
    </row>
    <row r="792" spans="2:13" ht="12.75">
      <c r="B792" s="487"/>
      <c r="C792" s="266"/>
      <c r="D792" s="272"/>
      <c r="E792" s="270"/>
      <c r="F792" s="268"/>
      <c r="G792" s="268"/>
      <c r="H792" s="268"/>
      <c r="I792" s="268"/>
      <c r="J792" s="268"/>
      <c r="K792" s="268"/>
      <c r="L792" s="268"/>
      <c r="M792" s="267"/>
    </row>
    <row r="793" spans="2:13" ht="12.75">
      <c r="B793" s="487"/>
      <c r="C793" s="266"/>
      <c r="D793" s="272"/>
      <c r="E793" s="270"/>
      <c r="F793" s="268"/>
      <c r="G793" s="268"/>
      <c r="H793" s="268"/>
      <c r="I793" s="268"/>
      <c r="J793" s="268"/>
      <c r="K793" s="268"/>
      <c r="L793" s="268"/>
      <c r="M793" s="267"/>
    </row>
    <row r="794" spans="2:13" ht="12.75">
      <c r="B794" s="487"/>
      <c r="C794" s="266"/>
      <c r="D794" s="272"/>
      <c r="E794" s="270"/>
      <c r="F794" s="268"/>
      <c r="G794" s="268"/>
      <c r="H794" s="268"/>
      <c r="I794" s="268"/>
      <c r="J794" s="268"/>
      <c r="K794" s="268"/>
      <c r="L794" s="268"/>
      <c r="M794" s="267"/>
    </row>
    <row r="795" spans="2:13" ht="12.75">
      <c r="B795" s="487"/>
      <c r="C795" s="266"/>
      <c r="D795" s="272"/>
      <c r="E795" s="270"/>
      <c r="F795" s="268"/>
      <c r="G795" s="268"/>
      <c r="H795" s="268"/>
      <c r="I795" s="268"/>
      <c r="J795" s="268"/>
      <c r="K795" s="268"/>
      <c r="L795" s="268"/>
      <c r="M795" s="267"/>
    </row>
    <row r="796" spans="2:13" ht="12.75">
      <c r="B796" s="487"/>
      <c r="C796" s="266"/>
      <c r="D796" s="272"/>
      <c r="E796" s="270"/>
      <c r="F796" s="268"/>
      <c r="G796" s="268"/>
      <c r="H796" s="268"/>
      <c r="I796" s="268"/>
      <c r="J796" s="268"/>
      <c r="K796" s="268"/>
      <c r="L796" s="268"/>
      <c r="M796" s="267"/>
    </row>
    <row r="797" spans="2:13" ht="12.75">
      <c r="B797" s="487"/>
      <c r="C797" s="266"/>
      <c r="D797" s="272"/>
      <c r="E797" s="270"/>
      <c r="F797" s="268"/>
      <c r="G797" s="268"/>
      <c r="H797" s="268"/>
      <c r="I797" s="268"/>
      <c r="J797" s="268"/>
      <c r="K797" s="268"/>
      <c r="L797" s="268"/>
      <c r="M797" s="267"/>
    </row>
    <row r="798" spans="2:13" ht="12.75">
      <c r="B798" s="487"/>
      <c r="C798" s="266"/>
      <c r="D798" s="272"/>
      <c r="E798" s="270"/>
      <c r="F798" s="268"/>
      <c r="G798" s="268"/>
      <c r="H798" s="268"/>
      <c r="I798" s="268"/>
      <c r="J798" s="268"/>
      <c r="K798" s="268"/>
      <c r="L798" s="268"/>
      <c r="M798" s="267"/>
    </row>
    <row r="799" spans="2:13" ht="12.75">
      <c r="B799" s="487"/>
      <c r="C799" s="266"/>
      <c r="D799" s="272"/>
      <c r="E799" s="270"/>
      <c r="F799" s="268"/>
      <c r="G799" s="268"/>
      <c r="H799" s="268"/>
      <c r="I799" s="268"/>
      <c r="J799" s="268"/>
      <c r="K799" s="268"/>
      <c r="L799" s="268"/>
      <c r="M799" s="267"/>
    </row>
    <row r="800" spans="2:13" ht="12.75">
      <c r="B800" s="487"/>
      <c r="C800" s="266"/>
      <c r="D800" s="272"/>
      <c r="E800" s="270"/>
      <c r="F800" s="268"/>
      <c r="G800" s="268"/>
      <c r="H800" s="268"/>
      <c r="I800" s="268"/>
      <c r="J800" s="268"/>
      <c r="K800" s="268"/>
      <c r="L800" s="268"/>
      <c r="M800" s="267"/>
    </row>
    <row r="801" spans="2:13" ht="12.75">
      <c r="B801" s="487"/>
      <c r="C801" s="266"/>
      <c r="D801" s="272"/>
      <c r="E801" s="270"/>
      <c r="F801" s="268"/>
      <c r="G801" s="268"/>
      <c r="H801" s="268"/>
      <c r="I801" s="268"/>
      <c r="J801" s="268"/>
      <c r="K801" s="268"/>
      <c r="L801" s="268"/>
      <c r="M801" s="267"/>
    </row>
    <row r="802" spans="2:13" ht="12.75">
      <c r="B802" s="487"/>
      <c r="C802" s="266"/>
      <c r="D802" s="272"/>
      <c r="E802" s="270"/>
      <c r="F802" s="268"/>
      <c r="G802" s="268"/>
      <c r="H802" s="268"/>
      <c r="I802" s="268"/>
      <c r="J802" s="268"/>
      <c r="K802" s="268"/>
      <c r="L802" s="268"/>
      <c r="M802" s="267"/>
    </row>
    <row r="803" spans="2:13" ht="12.75">
      <c r="B803" s="487"/>
      <c r="C803" s="266"/>
      <c r="D803" s="272"/>
      <c r="E803" s="270"/>
      <c r="F803" s="268"/>
      <c r="G803" s="268"/>
      <c r="H803" s="268"/>
      <c r="I803" s="268"/>
      <c r="J803" s="268"/>
      <c r="K803" s="268"/>
      <c r="L803" s="268"/>
      <c r="M803" s="267"/>
    </row>
    <row r="804" spans="2:13" ht="12.75">
      <c r="B804" s="487"/>
      <c r="C804" s="266"/>
      <c r="D804" s="272"/>
      <c r="E804" s="270"/>
      <c r="F804" s="268"/>
      <c r="G804" s="268"/>
      <c r="H804" s="268"/>
      <c r="I804" s="268"/>
      <c r="J804" s="268"/>
      <c r="K804" s="268"/>
      <c r="L804" s="268"/>
      <c r="M804" s="267"/>
    </row>
    <row r="805" spans="2:13" ht="12.75">
      <c r="B805" s="487"/>
      <c r="C805" s="266"/>
      <c r="D805" s="272"/>
      <c r="E805" s="270"/>
      <c r="F805" s="268"/>
      <c r="G805" s="268"/>
      <c r="H805" s="268"/>
      <c r="I805" s="268"/>
      <c r="J805" s="268"/>
      <c r="K805" s="268"/>
      <c r="L805" s="268"/>
      <c r="M805" s="267"/>
    </row>
    <row r="806" spans="2:13" ht="12.75">
      <c r="B806" s="487"/>
      <c r="C806" s="266"/>
      <c r="D806" s="272"/>
      <c r="E806" s="270"/>
      <c r="F806" s="268"/>
      <c r="G806" s="268"/>
      <c r="H806" s="268"/>
      <c r="I806" s="268"/>
      <c r="J806" s="268"/>
      <c r="K806" s="268"/>
      <c r="L806" s="268"/>
      <c r="M806" s="267"/>
    </row>
    <row r="807" spans="2:13" ht="12.75">
      <c r="B807" s="487"/>
      <c r="C807" s="266"/>
      <c r="D807" s="272"/>
      <c r="E807" s="270"/>
      <c r="F807" s="268"/>
      <c r="G807" s="268"/>
      <c r="H807" s="268"/>
      <c r="I807" s="268"/>
      <c r="J807" s="268"/>
      <c r="K807" s="268"/>
      <c r="L807" s="268"/>
      <c r="M807" s="267"/>
    </row>
    <row r="808" spans="2:13" ht="12.75">
      <c r="B808" s="487"/>
      <c r="C808" s="266"/>
      <c r="D808" s="272"/>
      <c r="E808" s="270"/>
      <c r="F808" s="268"/>
      <c r="G808" s="268"/>
      <c r="H808" s="268"/>
      <c r="I808" s="268"/>
      <c r="J808" s="268"/>
      <c r="K808" s="268"/>
      <c r="L808" s="268"/>
      <c r="M808" s="267"/>
    </row>
    <row r="809" spans="2:13" ht="12.75">
      <c r="B809" s="487"/>
      <c r="C809" s="266"/>
      <c r="D809" s="272"/>
      <c r="E809" s="270"/>
      <c r="F809" s="268"/>
      <c r="G809" s="268"/>
      <c r="H809" s="268"/>
      <c r="I809" s="268"/>
      <c r="J809" s="268"/>
      <c r="K809" s="268"/>
      <c r="L809" s="268"/>
      <c r="M809" s="267"/>
    </row>
    <row r="810" spans="2:13" ht="12.75">
      <c r="B810" s="487"/>
      <c r="C810" s="266"/>
      <c r="D810" s="272"/>
      <c r="E810" s="270"/>
      <c r="F810" s="268"/>
      <c r="G810" s="268"/>
      <c r="H810" s="268"/>
      <c r="I810" s="268"/>
      <c r="J810" s="268"/>
      <c r="K810" s="268"/>
      <c r="L810" s="268"/>
      <c r="M810" s="267"/>
    </row>
    <row r="811" spans="2:13" ht="12.75">
      <c r="B811" s="487"/>
      <c r="C811" s="266"/>
      <c r="D811" s="272"/>
      <c r="E811" s="270"/>
      <c r="F811" s="268"/>
      <c r="G811" s="268"/>
      <c r="H811" s="268"/>
      <c r="I811" s="268"/>
      <c r="J811" s="268"/>
      <c r="K811" s="268"/>
      <c r="L811" s="268"/>
      <c r="M811" s="267"/>
    </row>
    <row r="812" spans="2:13" ht="12.75">
      <c r="B812" s="487"/>
      <c r="C812" s="266"/>
      <c r="D812" s="272"/>
      <c r="E812" s="270"/>
      <c r="F812" s="268"/>
      <c r="G812" s="268"/>
      <c r="H812" s="268"/>
      <c r="I812" s="268"/>
      <c r="J812" s="268"/>
      <c r="K812" s="268"/>
      <c r="L812" s="268"/>
      <c r="M812" s="267"/>
    </row>
    <row r="813" spans="2:13" ht="12.75">
      <c r="B813" s="487"/>
      <c r="C813" s="266"/>
      <c r="D813" s="272"/>
      <c r="E813" s="270"/>
      <c r="F813" s="268"/>
      <c r="G813" s="268"/>
      <c r="H813" s="268"/>
      <c r="I813" s="268"/>
      <c r="J813" s="268"/>
      <c r="K813" s="268"/>
      <c r="L813" s="268"/>
      <c r="M813" s="267"/>
    </row>
    <row r="814" spans="2:13" ht="12.75">
      <c r="B814" s="487"/>
      <c r="C814" s="266"/>
      <c r="D814" s="272"/>
      <c r="E814" s="270"/>
      <c r="F814" s="268"/>
      <c r="G814" s="268"/>
      <c r="H814" s="268"/>
      <c r="I814" s="268"/>
      <c r="J814" s="268"/>
      <c r="K814" s="268"/>
      <c r="L814" s="268"/>
      <c r="M814" s="267"/>
    </row>
    <row r="815" spans="2:13" ht="12.75">
      <c r="B815" s="487"/>
      <c r="C815" s="266"/>
      <c r="D815" s="272"/>
      <c r="E815" s="270"/>
      <c r="F815" s="268"/>
      <c r="G815" s="268"/>
      <c r="H815" s="268"/>
      <c r="I815" s="268"/>
      <c r="J815" s="268"/>
      <c r="K815" s="268"/>
      <c r="L815" s="268"/>
      <c r="M815" s="267"/>
    </row>
    <row r="816" spans="2:13" ht="12.75">
      <c r="B816" s="487"/>
      <c r="C816" s="266"/>
      <c r="D816" s="272"/>
      <c r="E816" s="270"/>
      <c r="F816" s="268"/>
      <c r="G816" s="268"/>
      <c r="H816" s="268"/>
      <c r="I816" s="268"/>
      <c r="J816" s="268"/>
      <c r="K816" s="268"/>
      <c r="L816" s="268"/>
      <c r="M816" s="267"/>
    </row>
    <row r="817" spans="2:13" ht="12.75">
      <c r="B817" s="487"/>
      <c r="C817" s="266"/>
      <c r="D817" s="272"/>
      <c r="E817" s="270"/>
      <c r="F817" s="268"/>
      <c r="G817" s="268"/>
      <c r="H817" s="268"/>
      <c r="I817" s="268"/>
      <c r="J817" s="268"/>
      <c r="K817" s="268"/>
      <c r="L817" s="268"/>
      <c r="M817" s="267"/>
    </row>
    <row r="818" spans="2:13" ht="12.75">
      <c r="B818" s="487"/>
      <c r="C818" s="266"/>
      <c r="D818" s="272"/>
      <c r="E818" s="270"/>
      <c r="F818" s="268"/>
      <c r="G818" s="268"/>
      <c r="H818" s="268"/>
      <c r="I818" s="268"/>
      <c r="J818" s="268"/>
      <c r="K818" s="268"/>
      <c r="L818" s="268"/>
      <c r="M818" s="267"/>
    </row>
    <row r="819" spans="2:13" ht="12.75">
      <c r="B819" s="487"/>
      <c r="C819" s="266"/>
      <c r="D819" s="272"/>
      <c r="E819" s="270"/>
      <c r="F819" s="268"/>
      <c r="G819" s="268"/>
      <c r="H819" s="268"/>
      <c r="I819" s="268"/>
      <c r="J819" s="268"/>
      <c r="K819" s="268"/>
      <c r="L819" s="268"/>
      <c r="M819" s="267"/>
    </row>
    <row r="820" spans="2:13" ht="12.75">
      <c r="B820" s="487"/>
      <c r="C820" s="266"/>
      <c r="D820" s="272"/>
      <c r="E820" s="270"/>
      <c r="F820" s="268"/>
      <c r="G820" s="268"/>
      <c r="H820" s="268"/>
      <c r="I820" s="268"/>
      <c r="J820" s="268"/>
      <c r="K820" s="268"/>
      <c r="L820" s="268"/>
      <c r="M820" s="267"/>
    </row>
    <row r="821" spans="2:13" ht="12.75">
      <c r="B821" s="487"/>
      <c r="C821" s="266"/>
      <c r="D821" s="272"/>
      <c r="E821" s="270"/>
      <c r="F821" s="268"/>
      <c r="G821" s="268"/>
      <c r="H821" s="268"/>
      <c r="I821" s="268"/>
      <c r="J821" s="268"/>
      <c r="K821" s="268"/>
      <c r="L821" s="268"/>
      <c r="M821" s="267"/>
    </row>
    <row r="822" spans="2:13" ht="12.75">
      <c r="B822" s="487"/>
      <c r="C822" s="266"/>
      <c r="D822" s="272"/>
      <c r="E822" s="270"/>
      <c r="F822" s="268"/>
      <c r="G822" s="268"/>
      <c r="H822" s="268"/>
      <c r="I822" s="268"/>
      <c r="J822" s="268"/>
      <c r="K822" s="268"/>
      <c r="L822" s="268"/>
      <c r="M822" s="267"/>
    </row>
    <row r="823" spans="2:13" ht="12.75">
      <c r="B823" s="487"/>
      <c r="C823" s="266"/>
      <c r="D823" s="272"/>
      <c r="E823" s="270"/>
      <c r="F823" s="268"/>
      <c r="G823" s="268"/>
      <c r="H823" s="268"/>
      <c r="I823" s="268"/>
      <c r="J823" s="268"/>
      <c r="K823" s="268"/>
      <c r="L823" s="268"/>
      <c r="M823" s="267"/>
    </row>
    <row r="824" spans="2:13" ht="12.75">
      <c r="B824" s="487"/>
      <c r="C824" s="266"/>
      <c r="D824" s="272"/>
      <c r="E824" s="270"/>
      <c r="F824" s="268"/>
      <c r="G824" s="268"/>
      <c r="H824" s="268"/>
      <c r="I824" s="268"/>
      <c r="J824" s="268"/>
      <c r="K824" s="268"/>
      <c r="L824" s="268"/>
      <c r="M824" s="267"/>
    </row>
    <row r="825" spans="2:13" ht="12.75">
      <c r="B825" s="487"/>
      <c r="C825" s="266"/>
      <c r="D825" s="272"/>
      <c r="E825" s="270"/>
      <c r="F825" s="268"/>
      <c r="G825" s="268"/>
      <c r="H825" s="268"/>
      <c r="I825" s="268"/>
      <c r="J825" s="268"/>
      <c r="K825" s="268"/>
      <c r="L825" s="268"/>
      <c r="M825" s="267"/>
    </row>
    <row r="826" spans="2:13" ht="12.75">
      <c r="B826" s="487"/>
      <c r="C826" s="266"/>
      <c r="D826" s="272"/>
      <c r="E826" s="270"/>
      <c r="F826" s="268"/>
      <c r="G826" s="268"/>
      <c r="H826" s="268"/>
      <c r="I826" s="268"/>
      <c r="J826" s="268"/>
      <c r="K826" s="268"/>
      <c r="L826" s="268"/>
      <c r="M826" s="267"/>
    </row>
    <row r="827" spans="2:13" ht="12.75">
      <c r="B827" s="487"/>
      <c r="C827" s="266"/>
      <c r="D827" s="272"/>
      <c r="E827" s="270"/>
      <c r="F827" s="268"/>
      <c r="G827" s="268"/>
      <c r="H827" s="268"/>
      <c r="I827" s="268"/>
      <c r="J827" s="268"/>
      <c r="K827" s="268"/>
      <c r="L827" s="268"/>
      <c r="M827" s="267"/>
    </row>
    <row r="828" spans="2:13" ht="12.75">
      <c r="B828" s="487"/>
      <c r="C828" s="266"/>
      <c r="D828" s="272"/>
      <c r="E828" s="270"/>
      <c r="F828" s="268"/>
      <c r="G828" s="268"/>
      <c r="H828" s="268"/>
      <c r="I828" s="268"/>
      <c r="J828" s="268"/>
      <c r="K828" s="268"/>
      <c r="L828" s="268"/>
      <c r="M828" s="267"/>
    </row>
    <row r="829" spans="2:13" ht="12.75">
      <c r="B829" s="487"/>
      <c r="C829" s="266"/>
      <c r="D829" s="272"/>
      <c r="E829" s="270"/>
      <c r="F829" s="268"/>
      <c r="G829" s="268"/>
      <c r="H829" s="268"/>
      <c r="I829" s="268"/>
      <c r="J829" s="268"/>
      <c r="K829" s="268"/>
      <c r="L829" s="268"/>
      <c r="M829" s="267"/>
    </row>
    <row r="830" spans="2:13" ht="12.75">
      <c r="B830" s="487"/>
      <c r="C830" s="266"/>
      <c r="D830" s="272"/>
      <c r="E830" s="270"/>
      <c r="F830" s="268"/>
      <c r="G830" s="268"/>
      <c r="H830" s="268"/>
      <c r="I830" s="268"/>
      <c r="J830" s="268"/>
      <c r="K830" s="268"/>
      <c r="L830" s="268"/>
      <c r="M830" s="267"/>
    </row>
    <row r="831" spans="2:13" ht="12.75">
      <c r="B831" s="487"/>
      <c r="C831" s="266"/>
      <c r="D831" s="272"/>
      <c r="E831" s="270"/>
      <c r="F831" s="268"/>
      <c r="G831" s="268"/>
      <c r="H831" s="268"/>
      <c r="I831" s="268"/>
      <c r="J831" s="268"/>
      <c r="K831" s="268"/>
      <c r="L831" s="268"/>
      <c r="M831" s="267"/>
    </row>
    <row r="832" spans="2:13" ht="12.75">
      <c r="B832" s="487"/>
      <c r="C832" s="266"/>
      <c r="D832" s="272"/>
      <c r="E832" s="270"/>
      <c r="F832" s="268"/>
      <c r="G832" s="268"/>
      <c r="H832" s="268"/>
      <c r="I832" s="268"/>
      <c r="J832" s="268"/>
      <c r="K832" s="268"/>
      <c r="L832" s="268"/>
      <c r="M832" s="267"/>
    </row>
    <row r="833" spans="2:13" ht="12.75">
      <c r="B833" s="487"/>
      <c r="C833" s="266"/>
      <c r="D833" s="272"/>
      <c r="E833" s="270"/>
      <c r="F833" s="268"/>
      <c r="G833" s="268"/>
      <c r="H833" s="268"/>
      <c r="I833" s="268"/>
      <c r="J833" s="268"/>
      <c r="K833" s="268"/>
      <c r="L833" s="268"/>
      <c r="M833" s="267"/>
    </row>
    <row r="834" spans="2:13" ht="12.75">
      <c r="B834" s="487"/>
      <c r="C834" s="266"/>
      <c r="D834" s="272"/>
      <c r="E834" s="270"/>
      <c r="F834" s="268"/>
      <c r="G834" s="268"/>
      <c r="H834" s="268"/>
      <c r="I834" s="268"/>
      <c r="J834" s="268"/>
      <c r="K834" s="268"/>
      <c r="L834" s="268"/>
      <c r="M834" s="267"/>
    </row>
    <row r="835" spans="2:13" ht="12.75">
      <c r="B835" s="487"/>
      <c r="C835" s="266"/>
      <c r="D835" s="272"/>
      <c r="E835" s="270"/>
      <c r="F835" s="268"/>
      <c r="G835" s="268"/>
      <c r="H835" s="268"/>
      <c r="I835" s="268"/>
      <c r="J835" s="268"/>
      <c r="K835" s="268"/>
      <c r="L835" s="268"/>
      <c r="M835" s="267"/>
    </row>
    <row r="836" spans="2:13" ht="12.75">
      <c r="B836" s="487"/>
      <c r="C836" s="266"/>
      <c r="D836" s="272"/>
      <c r="E836" s="270"/>
      <c r="F836" s="268"/>
      <c r="G836" s="268"/>
      <c r="H836" s="268"/>
      <c r="I836" s="268"/>
      <c r="J836" s="268"/>
      <c r="K836" s="268"/>
      <c r="L836" s="268"/>
      <c r="M836" s="267"/>
    </row>
    <row r="837" spans="2:13" ht="12.75">
      <c r="B837" s="487"/>
      <c r="C837" s="266"/>
      <c r="D837" s="272"/>
      <c r="E837" s="270"/>
      <c r="F837" s="268"/>
      <c r="G837" s="268"/>
      <c r="H837" s="268"/>
      <c r="I837" s="268"/>
      <c r="J837" s="268"/>
      <c r="K837" s="268"/>
      <c r="L837" s="268"/>
      <c r="M837" s="267"/>
    </row>
    <row r="838" spans="2:13" ht="12.75">
      <c r="B838" s="487"/>
      <c r="C838" s="266"/>
      <c r="D838" s="272"/>
      <c r="E838" s="270"/>
      <c r="F838" s="268"/>
      <c r="G838" s="268"/>
      <c r="H838" s="268"/>
      <c r="I838" s="268"/>
      <c r="J838" s="268"/>
      <c r="K838" s="268"/>
      <c r="L838" s="268"/>
      <c r="M838" s="267"/>
    </row>
    <row r="839" spans="2:13" ht="12.75">
      <c r="B839" s="487"/>
      <c r="C839" s="266"/>
      <c r="D839" s="272"/>
      <c r="E839" s="270"/>
      <c r="F839" s="268"/>
      <c r="G839" s="268"/>
      <c r="H839" s="268"/>
      <c r="I839" s="268"/>
      <c r="J839" s="268"/>
      <c r="K839" s="268"/>
      <c r="L839" s="268"/>
      <c r="M839" s="267"/>
    </row>
    <row r="840" spans="2:13" ht="12.75">
      <c r="B840" s="487"/>
      <c r="C840" s="266"/>
      <c r="D840" s="272"/>
      <c r="E840" s="270"/>
      <c r="F840" s="268"/>
      <c r="G840" s="268"/>
      <c r="H840" s="268"/>
      <c r="I840" s="268"/>
      <c r="J840" s="268"/>
      <c r="K840" s="268"/>
      <c r="L840" s="268"/>
      <c r="M840" s="267"/>
    </row>
    <row r="841" spans="2:13" ht="12.75">
      <c r="B841" s="487"/>
      <c r="C841" s="266"/>
      <c r="D841" s="272"/>
      <c r="E841" s="270"/>
      <c r="F841" s="268"/>
      <c r="G841" s="268"/>
      <c r="H841" s="268"/>
      <c r="I841" s="268"/>
      <c r="J841" s="268"/>
      <c r="K841" s="268"/>
      <c r="L841" s="268"/>
      <c r="M841" s="267"/>
    </row>
    <row r="842" spans="2:13" ht="12.75">
      <c r="B842" s="487"/>
      <c r="C842" s="266"/>
      <c r="D842" s="272"/>
      <c r="E842" s="270"/>
      <c r="F842" s="268"/>
      <c r="G842" s="268"/>
      <c r="H842" s="268"/>
      <c r="I842" s="268"/>
      <c r="J842" s="268"/>
      <c r="K842" s="268"/>
      <c r="L842" s="268"/>
      <c r="M842" s="267"/>
    </row>
    <row r="843" spans="2:13" ht="12.75">
      <c r="B843" s="487"/>
      <c r="C843" s="266"/>
      <c r="D843" s="272"/>
      <c r="E843" s="270"/>
      <c r="F843" s="268"/>
      <c r="G843" s="268"/>
      <c r="H843" s="268"/>
      <c r="I843" s="268"/>
      <c r="J843" s="268"/>
      <c r="K843" s="268"/>
      <c r="L843" s="268"/>
      <c r="M843" s="267"/>
    </row>
    <row r="844" spans="2:13" ht="12.75">
      <c r="B844" s="487"/>
      <c r="C844" s="266"/>
      <c r="D844" s="272"/>
      <c r="E844" s="270"/>
      <c r="F844" s="268"/>
      <c r="G844" s="268"/>
      <c r="H844" s="268"/>
      <c r="I844" s="268"/>
      <c r="J844" s="268"/>
      <c r="K844" s="268"/>
      <c r="L844" s="268"/>
      <c r="M844" s="267"/>
    </row>
    <row r="845" spans="2:13" ht="12.75">
      <c r="B845" s="487"/>
      <c r="C845" s="266"/>
      <c r="D845" s="272"/>
      <c r="E845" s="270"/>
      <c r="F845" s="268"/>
      <c r="G845" s="268"/>
      <c r="H845" s="268"/>
      <c r="I845" s="268"/>
      <c r="J845" s="268"/>
      <c r="K845" s="268"/>
      <c r="L845" s="268"/>
      <c r="M845" s="267"/>
    </row>
    <row r="846" spans="2:13" ht="12.75">
      <c r="B846" s="487"/>
      <c r="C846" s="266"/>
      <c r="D846" s="272"/>
      <c r="E846" s="270"/>
      <c r="F846" s="268"/>
      <c r="G846" s="268"/>
      <c r="H846" s="268"/>
      <c r="I846" s="268"/>
      <c r="J846" s="268"/>
      <c r="K846" s="268"/>
      <c r="L846" s="268"/>
      <c r="M846" s="267"/>
    </row>
    <row r="847" spans="2:13" ht="12.75">
      <c r="B847" s="487"/>
      <c r="C847" s="266"/>
      <c r="D847" s="272"/>
      <c r="E847" s="270"/>
      <c r="F847" s="268"/>
      <c r="G847" s="268"/>
      <c r="H847" s="268"/>
      <c r="I847" s="268"/>
      <c r="J847" s="268"/>
      <c r="K847" s="268"/>
      <c r="L847" s="268"/>
      <c r="M847" s="267"/>
    </row>
    <row r="848" spans="2:13" ht="12.75">
      <c r="B848" s="487"/>
      <c r="C848" s="266"/>
      <c r="D848" s="272"/>
      <c r="E848" s="270"/>
      <c r="F848" s="268"/>
      <c r="G848" s="268"/>
      <c r="H848" s="268"/>
      <c r="I848" s="268"/>
      <c r="J848" s="268"/>
      <c r="K848" s="268"/>
      <c r="L848" s="268"/>
      <c r="M848" s="267"/>
    </row>
    <row r="849" spans="2:13" ht="12.75">
      <c r="B849" s="487"/>
      <c r="C849" s="266"/>
      <c r="D849" s="272"/>
      <c r="E849" s="270"/>
      <c r="F849" s="268"/>
      <c r="G849" s="268"/>
      <c r="H849" s="268"/>
      <c r="I849" s="268"/>
      <c r="J849" s="268"/>
      <c r="K849" s="268"/>
      <c r="L849" s="268"/>
      <c r="M849" s="267"/>
    </row>
    <row r="850" spans="2:13" ht="12.75">
      <c r="B850" s="487"/>
      <c r="C850" s="266"/>
      <c r="D850" s="272"/>
      <c r="E850" s="270"/>
      <c r="F850" s="268"/>
      <c r="G850" s="268"/>
      <c r="H850" s="268"/>
      <c r="I850" s="268"/>
      <c r="J850" s="268"/>
      <c r="K850" s="268"/>
      <c r="L850" s="268"/>
      <c r="M850" s="267"/>
    </row>
    <row r="851" spans="2:13" ht="12.75">
      <c r="B851" s="487"/>
      <c r="C851" s="266"/>
      <c r="D851" s="272"/>
      <c r="E851" s="270"/>
      <c r="F851" s="268"/>
      <c r="G851" s="268"/>
      <c r="H851" s="268"/>
      <c r="I851" s="268"/>
      <c r="J851" s="268"/>
      <c r="K851" s="268"/>
      <c r="L851" s="268"/>
      <c r="M851" s="267"/>
    </row>
    <row r="852" spans="2:13" ht="12.75">
      <c r="B852" s="487"/>
      <c r="C852" s="266"/>
      <c r="D852" s="272"/>
      <c r="E852" s="270"/>
      <c r="F852" s="268"/>
      <c r="G852" s="268"/>
      <c r="H852" s="268"/>
      <c r="I852" s="268"/>
      <c r="J852" s="268"/>
      <c r="K852" s="268"/>
      <c r="L852" s="268"/>
      <c r="M852" s="267"/>
    </row>
    <row r="853" spans="2:13" ht="12.75">
      <c r="B853" s="487"/>
      <c r="C853" s="266"/>
      <c r="D853" s="272"/>
      <c r="E853" s="270"/>
      <c r="F853" s="268"/>
      <c r="G853" s="268"/>
      <c r="H853" s="268"/>
      <c r="I853" s="268"/>
      <c r="J853" s="268"/>
      <c r="K853" s="268"/>
      <c r="L853" s="268"/>
      <c r="M853" s="267"/>
    </row>
    <row r="854" spans="2:13" ht="12.75">
      <c r="B854" s="487"/>
      <c r="C854" s="266"/>
      <c r="D854" s="272"/>
      <c r="E854" s="270"/>
      <c r="F854" s="268"/>
      <c r="G854" s="268"/>
      <c r="H854" s="268"/>
      <c r="I854" s="268"/>
      <c r="J854" s="268"/>
      <c r="K854" s="268"/>
      <c r="L854" s="268"/>
      <c r="M854" s="267"/>
    </row>
    <row r="855" spans="2:13" ht="12.75">
      <c r="B855" s="487"/>
      <c r="C855" s="266"/>
      <c r="D855" s="272"/>
      <c r="E855" s="270"/>
      <c r="F855" s="268"/>
      <c r="G855" s="268"/>
      <c r="H855" s="268"/>
      <c r="I855" s="268"/>
      <c r="J855" s="268"/>
      <c r="K855" s="268"/>
      <c r="L855" s="268"/>
      <c r="M855" s="267"/>
    </row>
    <row r="856" spans="2:13" ht="12.75">
      <c r="B856" s="487"/>
      <c r="C856" s="266"/>
      <c r="D856" s="272"/>
      <c r="E856" s="270"/>
      <c r="F856" s="268"/>
      <c r="G856" s="268"/>
      <c r="H856" s="268"/>
      <c r="I856" s="268"/>
      <c r="J856" s="268"/>
      <c r="K856" s="268"/>
      <c r="L856" s="268"/>
      <c r="M856" s="267"/>
    </row>
    <row r="857" spans="2:13" ht="12.75">
      <c r="B857" s="487"/>
      <c r="C857" s="266"/>
      <c r="D857" s="272"/>
      <c r="E857" s="270"/>
      <c r="F857" s="268"/>
      <c r="G857" s="268"/>
      <c r="H857" s="268"/>
      <c r="I857" s="268"/>
      <c r="J857" s="268"/>
      <c r="K857" s="268"/>
      <c r="L857" s="268"/>
      <c r="M857" s="267"/>
    </row>
    <row r="858" spans="2:13" ht="12.75">
      <c r="B858" s="487"/>
      <c r="C858" s="266"/>
      <c r="D858" s="272"/>
      <c r="E858" s="270"/>
      <c r="F858" s="268"/>
      <c r="G858" s="268"/>
      <c r="H858" s="268"/>
      <c r="I858" s="268"/>
      <c r="J858" s="268"/>
      <c r="K858" s="268"/>
      <c r="L858" s="268"/>
      <c r="M858" s="267"/>
    </row>
    <row r="859" spans="2:13" ht="12.75">
      <c r="B859" s="487"/>
      <c r="C859" s="266"/>
      <c r="D859" s="272"/>
      <c r="E859" s="270"/>
      <c r="F859" s="268"/>
      <c r="G859" s="268"/>
      <c r="H859" s="268"/>
      <c r="I859" s="268"/>
      <c r="J859" s="268"/>
      <c r="K859" s="268"/>
      <c r="L859" s="268"/>
      <c r="M859" s="267"/>
    </row>
    <row r="860" spans="2:13" ht="12.75">
      <c r="B860" s="487"/>
      <c r="C860" s="266"/>
      <c r="D860" s="272"/>
      <c r="E860" s="270"/>
      <c r="F860" s="268"/>
      <c r="G860" s="268"/>
      <c r="H860" s="268"/>
      <c r="I860" s="268"/>
      <c r="J860" s="268"/>
      <c r="K860" s="268"/>
      <c r="L860" s="268"/>
      <c r="M860" s="267"/>
    </row>
    <row r="861" spans="2:13" ht="12.75">
      <c r="B861" s="487"/>
      <c r="C861" s="266"/>
      <c r="D861" s="272"/>
      <c r="E861" s="270"/>
      <c r="F861" s="268"/>
      <c r="G861" s="268"/>
      <c r="H861" s="268"/>
      <c r="I861" s="268"/>
      <c r="J861" s="268"/>
      <c r="K861" s="268"/>
      <c r="L861" s="268"/>
      <c r="M861" s="267"/>
    </row>
    <row r="862" spans="2:13" ht="12.75">
      <c r="B862" s="487"/>
      <c r="C862" s="266"/>
      <c r="D862" s="272"/>
      <c r="E862" s="270"/>
      <c r="F862" s="268"/>
      <c r="G862" s="268"/>
      <c r="H862" s="268"/>
      <c r="I862" s="268"/>
      <c r="J862" s="268"/>
      <c r="K862" s="268"/>
      <c r="L862" s="268"/>
      <c r="M862" s="267"/>
    </row>
    <row r="863" spans="2:13" ht="12.75">
      <c r="B863" s="487"/>
      <c r="C863" s="266"/>
      <c r="D863" s="272"/>
      <c r="E863" s="270"/>
      <c r="F863" s="268"/>
      <c r="G863" s="268"/>
      <c r="H863" s="268"/>
      <c r="I863" s="268"/>
      <c r="J863" s="268"/>
      <c r="K863" s="268"/>
      <c r="L863" s="268"/>
      <c r="M863" s="267"/>
    </row>
    <row r="864" spans="2:13" ht="12.75">
      <c r="B864" s="487"/>
      <c r="C864" s="266"/>
      <c r="D864" s="272"/>
      <c r="E864" s="270"/>
      <c r="F864" s="268"/>
      <c r="G864" s="268"/>
      <c r="H864" s="268"/>
      <c r="I864" s="268"/>
      <c r="J864" s="268"/>
      <c r="K864" s="268"/>
      <c r="L864" s="268"/>
      <c r="M864" s="267"/>
    </row>
    <row r="865" spans="2:13" ht="12.75">
      <c r="B865" s="487"/>
      <c r="C865" s="266"/>
      <c r="D865" s="272"/>
      <c r="E865" s="270"/>
      <c r="F865" s="268"/>
      <c r="G865" s="268"/>
      <c r="H865" s="268"/>
      <c r="I865" s="268"/>
      <c r="J865" s="268"/>
      <c r="K865" s="268"/>
      <c r="L865" s="268"/>
      <c r="M865" s="267"/>
    </row>
    <row r="866" spans="2:13" ht="12.75">
      <c r="B866" s="487"/>
      <c r="C866" s="266"/>
      <c r="D866" s="272"/>
      <c r="E866" s="270"/>
      <c r="F866" s="268"/>
      <c r="G866" s="268"/>
      <c r="H866" s="268"/>
      <c r="I866" s="268"/>
      <c r="J866" s="268"/>
      <c r="K866" s="268"/>
      <c r="L866" s="268"/>
      <c r="M866" s="267"/>
    </row>
    <row r="867" spans="2:13" ht="12.75">
      <c r="B867" s="487"/>
      <c r="C867" s="266"/>
      <c r="D867" s="272"/>
      <c r="E867" s="270"/>
      <c r="F867" s="268"/>
      <c r="G867" s="268"/>
      <c r="H867" s="268"/>
      <c r="I867" s="268"/>
      <c r="J867" s="268"/>
      <c r="K867" s="268"/>
      <c r="L867" s="268"/>
      <c r="M867" s="267"/>
    </row>
    <row r="868" spans="2:13" ht="12.75">
      <c r="B868" s="487"/>
      <c r="C868" s="266"/>
      <c r="D868" s="272"/>
      <c r="E868" s="270"/>
      <c r="F868" s="268"/>
      <c r="G868" s="268"/>
      <c r="H868" s="268"/>
      <c r="I868" s="268"/>
      <c r="J868" s="268"/>
      <c r="K868" s="268"/>
      <c r="L868" s="268"/>
      <c r="M868" s="267"/>
    </row>
    <row r="869" spans="2:13" ht="12.75">
      <c r="B869" s="487"/>
      <c r="C869" s="266"/>
      <c r="D869" s="272"/>
      <c r="E869" s="270"/>
      <c r="F869" s="268"/>
      <c r="G869" s="268"/>
      <c r="H869" s="268"/>
      <c r="I869" s="268"/>
      <c r="J869" s="268"/>
      <c r="K869" s="268"/>
      <c r="L869" s="268"/>
      <c r="M869" s="267"/>
    </row>
    <row r="870" spans="2:13" ht="12.75">
      <c r="B870" s="487"/>
      <c r="C870" s="266"/>
      <c r="D870" s="272"/>
      <c r="E870" s="270"/>
      <c r="F870" s="268"/>
      <c r="G870" s="268"/>
      <c r="H870" s="268"/>
      <c r="I870" s="268"/>
      <c r="J870" s="268"/>
      <c r="K870" s="268"/>
      <c r="L870" s="268"/>
      <c r="M870" s="267"/>
    </row>
    <row r="871" spans="2:13" ht="12.75">
      <c r="B871" s="487"/>
      <c r="C871" s="266"/>
      <c r="D871" s="272"/>
      <c r="E871" s="270"/>
      <c r="F871" s="268"/>
      <c r="G871" s="268"/>
      <c r="H871" s="268"/>
      <c r="I871" s="268"/>
      <c r="J871" s="268"/>
      <c r="K871" s="268"/>
      <c r="L871" s="268"/>
      <c r="M871" s="267"/>
    </row>
    <row r="872" spans="2:13" ht="12.75">
      <c r="B872" s="487"/>
      <c r="C872" s="266"/>
      <c r="D872" s="272"/>
      <c r="E872" s="270"/>
      <c r="F872" s="268"/>
      <c r="G872" s="268"/>
      <c r="H872" s="268"/>
      <c r="I872" s="268"/>
      <c r="J872" s="268"/>
      <c r="K872" s="268"/>
      <c r="L872" s="268"/>
      <c r="M872" s="267"/>
    </row>
    <row r="873" spans="2:13" ht="12.75">
      <c r="B873" s="487"/>
      <c r="C873" s="266"/>
      <c r="D873" s="272"/>
      <c r="E873" s="270"/>
      <c r="F873" s="268"/>
      <c r="G873" s="268"/>
      <c r="H873" s="268"/>
      <c r="I873" s="268"/>
      <c r="J873" s="268"/>
      <c r="K873" s="268"/>
      <c r="L873" s="268"/>
      <c r="M873" s="267"/>
    </row>
    <row r="874" spans="2:13" ht="12.75">
      <c r="B874" s="487"/>
      <c r="C874" s="266"/>
      <c r="D874" s="272"/>
      <c r="E874" s="270"/>
      <c r="F874" s="268"/>
      <c r="G874" s="268"/>
      <c r="H874" s="268"/>
      <c r="I874" s="268"/>
      <c r="J874" s="268"/>
      <c r="K874" s="268"/>
      <c r="L874" s="268"/>
      <c r="M874" s="267"/>
    </row>
    <row r="875" spans="2:13" ht="12.75">
      <c r="B875" s="487"/>
      <c r="C875" s="266"/>
      <c r="D875" s="272"/>
      <c r="E875" s="270"/>
      <c r="F875" s="268"/>
      <c r="G875" s="268"/>
      <c r="H875" s="268"/>
      <c r="I875" s="268"/>
      <c r="J875" s="268"/>
      <c r="K875" s="268"/>
      <c r="L875" s="268"/>
      <c r="M875" s="267"/>
    </row>
    <row r="876" spans="2:13" ht="12.75">
      <c r="B876" s="487"/>
      <c r="C876" s="266"/>
      <c r="D876" s="272"/>
      <c r="E876" s="270"/>
      <c r="F876" s="268"/>
      <c r="G876" s="268"/>
      <c r="H876" s="268"/>
      <c r="I876" s="268"/>
      <c r="J876" s="268"/>
      <c r="K876" s="268"/>
      <c r="L876" s="268"/>
      <c r="M876" s="267"/>
    </row>
    <row r="877" spans="2:13" ht="12.75">
      <c r="B877" s="487"/>
      <c r="C877" s="266"/>
      <c r="D877" s="272"/>
      <c r="E877" s="270"/>
      <c r="F877" s="268"/>
      <c r="G877" s="268"/>
      <c r="H877" s="268"/>
      <c r="I877" s="268"/>
      <c r="J877" s="268"/>
      <c r="K877" s="268"/>
      <c r="L877" s="268"/>
      <c r="M877" s="267"/>
    </row>
    <row r="878" spans="2:13" ht="12.75">
      <c r="B878" s="487"/>
      <c r="C878" s="266"/>
      <c r="D878" s="272"/>
      <c r="E878" s="270"/>
      <c r="F878" s="268"/>
      <c r="G878" s="268"/>
      <c r="H878" s="268"/>
      <c r="I878" s="268"/>
      <c r="J878" s="268"/>
      <c r="K878" s="268"/>
      <c r="L878" s="268"/>
      <c r="M878" s="267"/>
    </row>
    <row r="879" spans="2:13" ht="12.75">
      <c r="B879" s="487"/>
      <c r="C879" s="266"/>
      <c r="D879" s="272"/>
      <c r="E879" s="270"/>
      <c r="F879" s="268"/>
      <c r="G879" s="268"/>
      <c r="H879" s="268"/>
      <c r="I879" s="268"/>
      <c r="J879" s="268"/>
      <c r="K879" s="268"/>
      <c r="L879" s="268"/>
      <c r="M879" s="267"/>
    </row>
    <row r="880" spans="2:13" ht="12.75">
      <c r="B880" s="487"/>
      <c r="C880" s="266"/>
      <c r="D880" s="272"/>
      <c r="E880" s="270"/>
      <c r="F880" s="268"/>
      <c r="G880" s="268"/>
      <c r="H880" s="268"/>
      <c r="I880" s="268"/>
      <c r="J880" s="268"/>
      <c r="K880" s="268"/>
      <c r="L880" s="268"/>
      <c r="M880" s="267"/>
    </row>
    <row r="881" spans="2:13" ht="12.75">
      <c r="B881" s="487"/>
      <c r="C881" s="266"/>
      <c r="D881" s="272"/>
      <c r="E881" s="270"/>
      <c r="F881" s="268"/>
      <c r="G881" s="268"/>
      <c r="H881" s="268"/>
      <c r="I881" s="268"/>
      <c r="J881" s="268"/>
      <c r="K881" s="268"/>
      <c r="L881" s="268"/>
      <c r="M881" s="267"/>
    </row>
    <row r="882" spans="2:13" ht="12.75">
      <c r="B882" s="487"/>
      <c r="C882" s="266"/>
      <c r="D882" s="272"/>
      <c r="E882" s="270"/>
      <c r="F882" s="268"/>
      <c r="G882" s="268"/>
      <c r="H882" s="268"/>
      <c r="I882" s="268"/>
      <c r="J882" s="268"/>
      <c r="K882" s="268"/>
      <c r="L882" s="268"/>
      <c r="M882" s="267"/>
    </row>
    <row r="883" spans="2:13" ht="12.75">
      <c r="B883" s="487"/>
      <c r="C883" s="266"/>
      <c r="D883" s="272"/>
      <c r="E883" s="270"/>
      <c r="F883" s="268"/>
      <c r="G883" s="268"/>
      <c r="H883" s="268"/>
      <c r="I883" s="268"/>
      <c r="J883" s="268"/>
      <c r="K883" s="268"/>
      <c r="L883" s="268"/>
      <c r="M883" s="267"/>
    </row>
    <row r="884" spans="2:13" ht="12.75">
      <c r="B884" s="487"/>
      <c r="C884" s="266"/>
      <c r="D884" s="272"/>
      <c r="E884" s="270"/>
      <c r="F884" s="268"/>
      <c r="G884" s="268"/>
      <c r="H884" s="268"/>
      <c r="I884" s="268"/>
      <c r="J884" s="268"/>
      <c r="K884" s="268"/>
      <c r="L884" s="268"/>
      <c r="M884" s="267"/>
    </row>
    <row r="885" spans="2:13" ht="12.75">
      <c r="B885" s="487"/>
      <c r="C885" s="266"/>
      <c r="D885" s="272"/>
      <c r="E885" s="270"/>
      <c r="F885" s="268"/>
      <c r="G885" s="268"/>
      <c r="H885" s="268"/>
      <c r="I885" s="268"/>
      <c r="J885" s="268"/>
      <c r="K885" s="268"/>
      <c r="L885" s="268"/>
      <c r="M885" s="267"/>
    </row>
    <row r="886" spans="2:13" ht="12.75">
      <c r="B886" s="487"/>
      <c r="C886" s="266"/>
      <c r="D886" s="272"/>
      <c r="E886" s="270"/>
      <c r="F886" s="268"/>
      <c r="G886" s="268"/>
      <c r="H886" s="268"/>
      <c r="I886" s="268"/>
      <c r="J886" s="268"/>
      <c r="K886" s="268"/>
      <c r="L886" s="268"/>
      <c r="M886" s="267"/>
    </row>
    <row r="887" spans="2:13" ht="12.75">
      <c r="B887" s="487"/>
      <c r="C887" s="266"/>
      <c r="D887" s="272"/>
      <c r="E887" s="270"/>
      <c r="F887" s="268"/>
      <c r="G887" s="268"/>
      <c r="H887" s="268"/>
      <c r="I887" s="268"/>
      <c r="J887" s="268"/>
      <c r="K887" s="268"/>
      <c r="L887" s="268"/>
      <c r="M887" s="267"/>
    </row>
    <row r="888" spans="2:13" ht="12.75">
      <c r="B888" s="487"/>
      <c r="C888" s="266"/>
      <c r="D888" s="272"/>
      <c r="E888" s="270"/>
      <c r="F888" s="268"/>
      <c r="G888" s="268"/>
      <c r="H888" s="268"/>
      <c r="I888" s="268"/>
      <c r="J888" s="268"/>
      <c r="K888" s="268"/>
      <c r="L888" s="268"/>
      <c r="M888" s="267"/>
    </row>
    <row r="889" spans="2:13" ht="12.75">
      <c r="B889" s="487"/>
      <c r="C889" s="266"/>
      <c r="D889" s="272"/>
      <c r="E889" s="270"/>
      <c r="F889" s="268"/>
      <c r="G889" s="268"/>
      <c r="H889" s="268"/>
      <c r="I889" s="268"/>
      <c r="J889" s="268"/>
      <c r="K889" s="268"/>
      <c r="L889" s="268"/>
      <c r="M889" s="267"/>
    </row>
    <row r="890" spans="2:13" ht="12.75">
      <c r="B890" s="487"/>
      <c r="C890" s="266"/>
      <c r="D890" s="272"/>
      <c r="E890" s="270"/>
      <c r="F890" s="268"/>
      <c r="G890" s="268"/>
      <c r="H890" s="268"/>
      <c r="I890" s="268"/>
      <c r="J890" s="268"/>
      <c r="K890" s="268"/>
      <c r="L890" s="268"/>
      <c r="M890" s="267"/>
    </row>
    <row r="891" spans="2:13" ht="12.75">
      <c r="B891" s="487"/>
      <c r="C891" s="266"/>
      <c r="D891" s="272"/>
      <c r="E891" s="270"/>
      <c r="F891" s="268"/>
      <c r="G891" s="268"/>
      <c r="H891" s="268"/>
      <c r="I891" s="268"/>
      <c r="J891" s="268"/>
      <c r="K891" s="268"/>
      <c r="L891" s="268"/>
      <c r="M891" s="267"/>
    </row>
    <row r="892" spans="2:13" ht="12.75">
      <c r="B892" s="487"/>
      <c r="C892" s="266"/>
      <c r="D892" s="272"/>
      <c r="E892" s="270"/>
      <c r="F892" s="268"/>
      <c r="G892" s="268"/>
      <c r="H892" s="268"/>
      <c r="I892" s="268"/>
      <c r="J892" s="268"/>
      <c r="K892" s="268"/>
      <c r="L892" s="268"/>
      <c r="M892" s="267"/>
    </row>
    <row r="893" spans="2:13" ht="12.75">
      <c r="B893" s="487"/>
      <c r="C893" s="266"/>
      <c r="D893" s="272"/>
      <c r="E893" s="270"/>
      <c r="F893" s="268"/>
      <c r="G893" s="268"/>
      <c r="H893" s="268"/>
      <c r="I893" s="268"/>
      <c r="J893" s="268"/>
      <c r="K893" s="268"/>
      <c r="L893" s="268"/>
      <c r="M893" s="267"/>
    </row>
    <row r="894" spans="2:13" ht="12.75">
      <c r="B894" s="487"/>
      <c r="C894" s="266"/>
      <c r="D894" s="272"/>
      <c r="E894" s="270"/>
      <c r="F894" s="268"/>
      <c r="G894" s="268"/>
      <c r="H894" s="268"/>
      <c r="I894" s="268"/>
      <c r="J894" s="268"/>
      <c r="K894" s="268"/>
      <c r="L894" s="268"/>
      <c r="M894" s="267"/>
    </row>
    <row r="895" spans="2:13" ht="12.75">
      <c r="B895" s="487"/>
      <c r="C895" s="266"/>
      <c r="D895" s="272"/>
      <c r="E895" s="270"/>
      <c r="F895" s="268"/>
      <c r="G895" s="268"/>
      <c r="H895" s="268"/>
      <c r="I895" s="268"/>
      <c r="J895" s="268"/>
      <c r="K895" s="268"/>
      <c r="L895" s="268"/>
      <c r="M895" s="267"/>
    </row>
    <row r="896" spans="2:13" ht="12.75">
      <c r="B896" s="487"/>
      <c r="C896" s="266"/>
      <c r="D896" s="272"/>
      <c r="E896" s="270"/>
      <c r="F896" s="268"/>
      <c r="G896" s="268"/>
      <c r="H896" s="268"/>
      <c r="I896" s="268"/>
      <c r="J896" s="268"/>
      <c r="K896" s="268"/>
      <c r="L896" s="268"/>
      <c r="M896" s="267"/>
    </row>
    <row r="897" spans="2:13" ht="12.75">
      <c r="B897" s="487"/>
      <c r="C897" s="266"/>
      <c r="D897" s="272"/>
      <c r="E897" s="270"/>
      <c r="F897" s="268"/>
      <c r="G897" s="268"/>
      <c r="H897" s="268"/>
      <c r="I897" s="268"/>
      <c r="J897" s="268"/>
      <c r="K897" s="268"/>
      <c r="L897" s="268"/>
      <c r="M897" s="267"/>
    </row>
    <row r="898" spans="2:13" ht="12.75">
      <c r="B898" s="487"/>
      <c r="C898" s="266"/>
      <c r="D898" s="272"/>
      <c r="E898" s="270"/>
      <c r="F898" s="268"/>
      <c r="G898" s="268"/>
      <c r="H898" s="268"/>
      <c r="I898" s="268"/>
      <c r="J898" s="268"/>
      <c r="K898" s="268"/>
      <c r="L898" s="268"/>
      <c r="M898" s="267"/>
    </row>
    <row r="899" spans="2:13" ht="12.75">
      <c r="B899" s="487"/>
      <c r="C899" s="266"/>
      <c r="D899" s="272"/>
      <c r="E899" s="270"/>
      <c r="F899" s="268"/>
      <c r="G899" s="268"/>
      <c r="H899" s="268"/>
      <c r="I899" s="268"/>
      <c r="J899" s="268"/>
      <c r="K899" s="268"/>
      <c r="L899" s="268"/>
      <c r="M899" s="267"/>
    </row>
    <row r="900" spans="2:13" ht="12.75">
      <c r="B900" s="487"/>
      <c r="C900" s="266"/>
      <c r="D900" s="272"/>
      <c r="E900" s="270"/>
      <c r="F900" s="268"/>
      <c r="G900" s="268"/>
      <c r="H900" s="268"/>
      <c r="I900" s="268"/>
      <c r="J900" s="268"/>
      <c r="K900" s="268"/>
      <c r="L900" s="268"/>
      <c r="M900" s="267"/>
    </row>
    <row r="901" spans="2:13" ht="12.75">
      <c r="B901" s="487"/>
      <c r="C901" s="266"/>
      <c r="D901" s="272"/>
      <c r="E901" s="270"/>
      <c r="F901" s="268"/>
      <c r="G901" s="268"/>
      <c r="H901" s="268"/>
      <c r="I901" s="268"/>
      <c r="J901" s="268"/>
      <c r="K901" s="268"/>
      <c r="L901" s="268"/>
      <c r="M901" s="267"/>
    </row>
    <row r="902" spans="2:13" ht="12.75">
      <c r="B902" s="487"/>
      <c r="C902" s="266"/>
      <c r="D902" s="272"/>
      <c r="E902" s="270"/>
      <c r="F902" s="268"/>
      <c r="G902" s="268"/>
      <c r="H902" s="268"/>
      <c r="I902" s="268"/>
      <c r="J902" s="268"/>
      <c r="K902" s="268"/>
      <c r="L902" s="268"/>
      <c r="M902" s="267"/>
    </row>
    <row r="903" spans="2:13" ht="12.75">
      <c r="B903" s="487"/>
      <c r="C903" s="266"/>
      <c r="D903" s="272"/>
      <c r="E903" s="270"/>
      <c r="F903" s="268"/>
      <c r="G903" s="268"/>
      <c r="H903" s="268"/>
      <c r="I903" s="268"/>
      <c r="J903" s="268"/>
      <c r="K903" s="268"/>
      <c r="L903" s="268"/>
      <c r="M903" s="267"/>
    </row>
    <row r="904" spans="2:13" ht="12.75">
      <c r="B904" s="487"/>
      <c r="C904" s="266"/>
      <c r="D904" s="272"/>
      <c r="E904" s="270"/>
      <c r="F904" s="268"/>
      <c r="G904" s="268"/>
      <c r="H904" s="268"/>
      <c r="I904" s="268"/>
      <c r="J904" s="268"/>
      <c r="K904" s="268"/>
      <c r="L904" s="268"/>
      <c r="M904" s="267"/>
    </row>
    <row r="905" spans="2:13" ht="12.75">
      <c r="B905" s="487"/>
      <c r="C905" s="266"/>
      <c r="D905" s="272"/>
      <c r="E905" s="270"/>
      <c r="F905" s="268"/>
      <c r="G905" s="268"/>
      <c r="H905" s="268"/>
      <c r="I905" s="268"/>
      <c r="J905" s="268"/>
      <c r="K905" s="268"/>
      <c r="L905" s="268"/>
      <c r="M905" s="267"/>
    </row>
    <row r="906" spans="2:13" ht="12.75">
      <c r="B906" s="487"/>
      <c r="C906" s="266"/>
      <c r="D906" s="272"/>
      <c r="E906" s="270"/>
      <c r="F906" s="268"/>
      <c r="G906" s="268"/>
      <c r="H906" s="268"/>
      <c r="I906" s="268"/>
      <c r="J906" s="268"/>
      <c r="K906" s="268"/>
      <c r="L906" s="268"/>
      <c r="M906" s="267"/>
    </row>
    <row r="907" spans="2:13" ht="12.75">
      <c r="B907" s="487"/>
      <c r="C907" s="266"/>
      <c r="D907" s="272"/>
      <c r="E907" s="270"/>
      <c r="F907" s="268"/>
      <c r="G907" s="268"/>
      <c r="H907" s="268"/>
      <c r="I907" s="268"/>
      <c r="J907" s="268"/>
      <c r="K907" s="268"/>
      <c r="L907" s="268"/>
      <c r="M907" s="267"/>
    </row>
    <row r="908" spans="2:13" ht="12.75">
      <c r="B908" s="487"/>
      <c r="C908" s="266"/>
      <c r="D908" s="272"/>
      <c r="E908" s="270"/>
      <c r="F908" s="268"/>
      <c r="G908" s="268"/>
      <c r="H908" s="268"/>
      <c r="I908" s="268"/>
      <c r="J908" s="268"/>
      <c r="K908" s="268"/>
      <c r="L908" s="268"/>
      <c r="M908" s="267"/>
    </row>
    <row r="909" spans="2:13" ht="12.75">
      <c r="B909" s="487"/>
      <c r="C909" s="266"/>
      <c r="D909" s="272"/>
      <c r="E909" s="270"/>
      <c r="F909" s="268"/>
      <c r="G909" s="268"/>
      <c r="H909" s="268"/>
      <c r="I909" s="268"/>
      <c r="J909" s="268"/>
      <c r="K909" s="268"/>
      <c r="L909" s="268"/>
      <c r="M909" s="267"/>
    </row>
    <row r="910" spans="2:13" ht="12.75">
      <c r="B910" s="487"/>
      <c r="C910" s="266"/>
      <c r="D910" s="272"/>
      <c r="E910" s="270"/>
      <c r="F910" s="268"/>
      <c r="G910" s="268"/>
      <c r="H910" s="268"/>
      <c r="I910" s="268"/>
      <c r="J910" s="268"/>
      <c r="K910" s="268"/>
      <c r="L910" s="268"/>
      <c r="M910" s="267"/>
    </row>
    <row r="911" spans="2:13" ht="12.75">
      <c r="B911" s="487"/>
      <c r="C911" s="266"/>
      <c r="D911" s="272"/>
      <c r="E911" s="270"/>
      <c r="F911" s="268"/>
      <c r="G911" s="268"/>
      <c r="H911" s="268"/>
      <c r="I911" s="268"/>
      <c r="J911" s="268"/>
      <c r="K911" s="268"/>
      <c r="L911" s="268"/>
      <c r="M911" s="267"/>
    </row>
    <row r="912" spans="2:13" ht="12.75">
      <c r="B912" s="487"/>
      <c r="C912" s="266"/>
      <c r="D912" s="272"/>
      <c r="E912" s="270"/>
      <c r="F912" s="268"/>
      <c r="G912" s="268"/>
      <c r="H912" s="268"/>
      <c r="I912" s="268"/>
      <c r="J912" s="268"/>
      <c r="K912" s="268"/>
      <c r="L912" s="268"/>
      <c r="M912" s="267"/>
    </row>
    <row r="913" spans="2:13" ht="12.75">
      <c r="B913" s="487"/>
      <c r="C913" s="266"/>
      <c r="D913" s="272"/>
      <c r="E913" s="270"/>
      <c r="F913" s="268"/>
      <c r="G913" s="268"/>
      <c r="H913" s="268"/>
      <c r="I913" s="268"/>
      <c r="J913" s="268"/>
      <c r="K913" s="268"/>
      <c r="L913" s="268"/>
      <c r="M913" s="267"/>
    </row>
    <row r="914" spans="2:13" ht="12.75">
      <c r="B914" s="487"/>
      <c r="C914" s="266"/>
      <c r="D914" s="272"/>
      <c r="E914" s="270"/>
      <c r="F914" s="268"/>
      <c r="G914" s="268"/>
      <c r="H914" s="268"/>
      <c r="I914" s="268"/>
      <c r="J914" s="268"/>
      <c r="K914" s="268"/>
      <c r="L914" s="268"/>
      <c r="M914" s="267"/>
    </row>
    <row r="915" spans="2:13" ht="12.75">
      <c r="B915" s="487"/>
      <c r="C915" s="266"/>
      <c r="D915" s="272"/>
      <c r="E915" s="270"/>
      <c r="F915" s="268"/>
      <c r="G915" s="268"/>
      <c r="H915" s="268"/>
      <c r="I915" s="268"/>
      <c r="J915" s="268"/>
      <c r="K915" s="268"/>
      <c r="L915" s="268"/>
      <c r="M915" s="267"/>
    </row>
    <row r="916" spans="2:13" ht="12.75">
      <c r="B916" s="487"/>
      <c r="C916" s="266"/>
      <c r="D916" s="272"/>
      <c r="E916" s="270"/>
      <c r="F916" s="268"/>
      <c r="G916" s="268"/>
      <c r="H916" s="268"/>
      <c r="I916" s="268"/>
      <c r="J916" s="268"/>
      <c r="K916" s="268"/>
      <c r="L916" s="268"/>
      <c r="M916" s="267"/>
    </row>
    <row r="917" spans="2:13" ht="12.75">
      <c r="B917" s="487"/>
      <c r="C917" s="266"/>
      <c r="D917" s="272"/>
      <c r="E917" s="270"/>
      <c r="F917" s="268"/>
      <c r="G917" s="268"/>
      <c r="H917" s="268"/>
      <c r="I917" s="268"/>
      <c r="J917" s="268"/>
      <c r="K917" s="268"/>
      <c r="L917" s="268"/>
      <c r="M917" s="267"/>
    </row>
    <row r="918" spans="2:13" ht="12.75">
      <c r="B918" s="487"/>
      <c r="C918" s="266"/>
      <c r="D918" s="272"/>
      <c r="E918" s="270"/>
      <c r="F918" s="268"/>
      <c r="G918" s="268"/>
      <c r="H918" s="268"/>
      <c r="I918" s="268"/>
      <c r="J918" s="268"/>
      <c r="K918" s="268"/>
      <c r="L918" s="268"/>
      <c r="M918" s="267"/>
    </row>
    <row r="919" spans="2:13" ht="12.75">
      <c r="B919" s="487"/>
      <c r="C919" s="266"/>
      <c r="D919" s="272"/>
      <c r="E919" s="270"/>
      <c r="F919" s="268"/>
      <c r="G919" s="268"/>
      <c r="H919" s="268"/>
      <c r="I919" s="268"/>
      <c r="J919" s="268"/>
      <c r="K919" s="268"/>
      <c r="L919" s="268"/>
      <c r="M919" s="267"/>
    </row>
    <row r="920" spans="2:13" ht="12.75">
      <c r="B920" s="487"/>
      <c r="C920" s="266"/>
      <c r="D920" s="272"/>
      <c r="E920" s="270"/>
      <c r="F920" s="268"/>
      <c r="G920" s="268"/>
      <c r="H920" s="268"/>
      <c r="I920" s="268"/>
      <c r="J920" s="268"/>
      <c r="K920" s="268"/>
      <c r="L920" s="268"/>
      <c r="M920" s="267"/>
    </row>
    <row r="921" spans="2:13" ht="12.75">
      <c r="B921" s="487"/>
      <c r="C921" s="266"/>
      <c r="D921" s="272"/>
      <c r="E921" s="270"/>
      <c r="F921" s="268"/>
      <c r="G921" s="268"/>
      <c r="H921" s="268"/>
      <c r="I921" s="268"/>
      <c r="J921" s="268"/>
      <c r="K921" s="268"/>
      <c r="L921" s="268"/>
      <c r="M921" s="267"/>
    </row>
    <row r="922" spans="2:13" ht="12.75">
      <c r="B922" s="487"/>
      <c r="C922" s="266"/>
      <c r="D922" s="272"/>
      <c r="E922" s="270"/>
      <c r="F922" s="268"/>
      <c r="G922" s="268"/>
      <c r="H922" s="268"/>
      <c r="I922" s="268"/>
      <c r="J922" s="268"/>
      <c r="K922" s="268"/>
      <c r="L922" s="268"/>
      <c r="M922" s="267"/>
    </row>
    <row r="923" spans="2:13" ht="12.75">
      <c r="B923" s="487"/>
      <c r="C923" s="266"/>
      <c r="D923" s="272"/>
      <c r="E923" s="270"/>
      <c r="F923" s="268"/>
      <c r="G923" s="268"/>
      <c r="H923" s="268"/>
      <c r="I923" s="268"/>
      <c r="J923" s="268"/>
      <c r="K923" s="268"/>
      <c r="L923" s="268"/>
      <c r="M923" s="267"/>
    </row>
    <row r="924" spans="2:13" ht="12.75">
      <c r="B924" s="487"/>
      <c r="C924" s="266"/>
      <c r="D924" s="272"/>
      <c r="E924" s="270"/>
      <c r="F924" s="268"/>
      <c r="G924" s="268"/>
      <c r="H924" s="268"/>
      <c r="I924" s="268"/>
      <c r="J924" s="268"/>
      <c r="K924" s="268"/>
      <c r="L924" s="268"/>
      <c r="M924" s="267"/>
    </row>
    <row r="925" spans="2:13" ht="12.75">
      <c r="B925" s="487"/>
      <c r="C925" s="266"/>
      <c r="D925" s="272"/>
      <c r="E925" s="270"/>
      <c r="F925" s="268"/>
      <c r="G925" s="268"/>
      <c r="H925" s="268"/>
      <c r="I925" s="268"/>
      <c r="J925" s="268"/>
      <c r="K925" s="268"/>
      <c r="L925" s="268"/>
      <c r="M925" s="267"/>
    </row>
    <row r="926" spans="2:13" ht="12.75">
      <c r="B926" s="487"/>
      <c r="C926" s="266"/>
      <c r="D926" s="272"/>
      <c r="E926" s="270"/>
      <c r="F926" s="268"/>
      <c r="G926" s="268"/>
      <c r="H926" s="268"/>
      <c r="I926" s="268"/>
      <c r="J926" s="268"/>
      <c r="K926" s="268"/>
      <c r="L926" s="268"/>
      <c r="M926" s="267"/>
    </row>
    <row r="927" spans="2:13" ht="12.75">
      <c r="B927" s="487"/>
      <c r="C927" s="266"/>
      <c r="D927" s="272"/>
      <c r="E927" s="270"/>
      <c r="F927" s="268"/>
      <c r="G927" s="268"/>
      <c r="H927" s="268"/>
      <c r="I927" s="268"/>
      <c r="J927" s="268"/>
      <c r="K927" s="268"/>
      <c r="L927" s="268"/>
      <c r="M927" s="267"/>
    </row>
    <row r="928" spans="2:13" ht="12.75">
      <c r="B928" s="487"/>
      <c r="C928" s="266"/>
      <c r="D928" s="272"/>
      <c r="E928" s="270"/>
      <c r="F928" s="268"/>
      <c r="G928" s="268"/>
      <c r="H928" s="268"/>
      <c r="I928" s="268"/>
      <c r="J928" s="268"/>
      <c r="K928" s="268"/>
      <c r="L928" s="268"/>
      <c r="M928" s="267"/>
    </row>
    <row r="929" spans="2:13" ht="12.75">
      <c r="B929" s="487"/>
      <c r="C929" s="266"/>
      <c r="D929" s="272"/>
      <c r="E929" s="270"/>
      <c r="F929" s="268"/>
      <c r="G929" s="268"/>
      <c r="H929" s="268"/>
      <c r="I929" s="268"/>
      <c r="J929" s="268"/>
      <c r="K929" s="268"/>
      <c r="L929" s="268"/>
      <c r="M929" s="267"/>
    </row>
    <row r="930" spans="2:13" ht="12.75">
      <c r="B930" s="487"/>
      <c r="C930" s="266"/>
      <c r="D930" s="272"/>
      <c r="E930" s="270"/>
      <c r="F930" s="268"/>
      <c r="G930" s="268"/>
      <c r="H930" s="268"/>
      <c r="I930" s="268"/>
      <c r="J930" s="268"/>
      <c r="K930" s="268"/>
      <c r="L930" s="268"/>
      <c r="M930" s="267"/>
    </row>
    <row r="931" spans="2:13" ht="12.75">
      <c r="B931" s="487"/>
      <c r="C931" s="266"/>
      <c r="D931" s="272"/>
      <c r="E931" s="270"/>
      <c r="F931" s="268"/>
      <c r="G931" s="268"/>
      <c r="H931" s="268"/>
      <c r="I931" s="268"/>
      <c r="J931" s="268"/>
      <c r="K931" s="268"/>
      <c r="L931" s="268"/>
      <c r="M931" s="267"/>
    </row>
    <row r="932" spans="2:13" ht="12.75">
      <c r="B932" s="487"/>
      <c r="C932" s="266"/>
      <c r="D932" s="272"/>
      <c r="E932" s="270"/>
      <c r="F932" s="268"/>
      <c r="G932" s="268"/>
      <c r="H932" s="268"/>
      <c r="I932" s="268"/>
      <c r="J932" s="268"/>
      <c r="K932" s="268"/>
      <c r="L932" s="268"/>
      <c r="M932" s="267"/>
    </row>
    <row r="933" spans="2:13" ht="12.75">
      <c r="B933" s="487"/>
      <c r="C933" s="266"/>
      <c r="D933" s="272"/>
      <c r="E933" s="270"/>
      <c r="F933" s="268"/>
      <c r="G933" s="268"/>
      <c r="H933" s="268"/>
      <c r="I933" s="268"/>
      <c r="J933" s="268"/>
      <c r="K933" s="268"/>
      <c r="L933" s="268"/>
      <c r="M933" s="267"/>
    </row>
    <row r="934" spans="2:13" ht="12.75">
      <c r="B934" s="487"/>
      <c r="C934" s="266"/>
      <c r="D934" s="272"/>
      <c r="E934" s="270"/>
      <c r="F934" s="268"/>
      <c r="G934" s="268"/>
      <c r="H934" s="268"/>
      <c r="I934" s="268"/>
      <c r="J934" s="268"/>
      <c r="K934" s="268"/>
      <c r="L934" s="268"/>
      <c r="M934" s="267"/>
    </row>
    <row r="935" spans="2:13" ht="12.75">
      <c r="B935" s="487"/>
      <c r="C935" s="266"/>
      <c r="D935" s="272"/>
      <c r="E935" s="270"/>
      <c r="F935" s="268"/>
      <c r="G935" s="268"/>
      <c r="H935" s="268"/>
      <c r="I935" s="268"/>
      <c r="J935" s="268"/>
      <c r="K935" s="268"/>
      <c r="L935" s="268"/>
      <c r="M935" s="267"/>
    </row>
    <row r="936" spans="2:13" ht="12.75">
      <c r="B936" s="487"/>
      <c r="C936" s="266"/>
      <c r="D936" s="272"/>
      <c r="E936" s="270"/>
      <c r="F936" s="268"/>
      <c r="G936" s="268"/>
      <c r="H936" s="268"/>
      <c r="I936" s="268"/>
      <c r="J936" s="268"/>
      <c r="K936" s="268"/>
      <c r="L936" s="268"/>
      <c r="M936" s="267"/>
    </row>
    <row r="937" spans="2:13" ht="12.75">
      <c r="B937" s="487"/>
      <c r="C937" s="266"/>
      <c r="D937" s="272"/>
      <c r="E937" s="270"/>
      <c r="F937" s="268"/>
      <c r="G937" s="268"/>
      <c r="H937" s="268"/>
      <c r="I937" s="268"/>
      <c r="J937" s="268"/>
      <c r="K937" s="268"/>
      <c r="L937" s="268"/>
      <c r="M937" s="267"/>
    </row>
    <row r="938" spans="2:13" ht="12.75">
      <c r="B938" s="487"/>
      <c r="C938" s="266"/>
      <c r="D938" s="272"/>
      <c r="E938" s="270"/>
      <c r="F938" s="268"/>
      <c r="G938" s="268"/>
      <c r="H938" s="268"/>
      <c r="I938" s="268"/>
      <c r="J938" s="268"/>
      <c r="K938" s="268"/>
      <c r="L938" s="268"/>
      <c r="M938" s="267"/>
    </row>
    <row r="939" spans="2:13" ht="12.75">
      <c r="B939" s="487"/>
      <c r="C939" s="266"/>
      <c r="D939" s="272"/>
      <c r="E939" s="270"/>
      <c r="F939" s="268"/>
      <c r="G939" s="268"/>
      <c r="H939" s="268"/>
      <c r="I939" s="268"/>
      <c r="J939" s="268"/>
      <c r="K939" s="268"/>
      <c r="L939" s="268"/>
      <c r="M939" s="267"/>
    </row>
    <row r="940" spans="2:13" ht="12.75">
      <c r="B940" s="487"/>
      <c r="C940" s="266"/>
      <c r="D940" s="272"/>
      <c r="E940" s="270"/>
      <c r="F940" s="268"/>
      <c r="G940" s="268"/>
      <c r="H940" s="268"/>
      <c r="I940" s="268"/>
      <c r="J940" s="268"/>
      <c r="K940" s="268"/>
      <c r="L940" s="268"/>
      <c r="M940" s="267"/>
    </row>
    <row r="941" spans="2:13" ht="12.75">
      <c r="B941" s="487"/>
      <c r="C941" s="266"/>
      <c r="D941" s="272"/>
      <c r="E941" s="270"/>
      <c r="F941" s="268"/>
      <c r="G941" s="268"/>
      <c r="H941" s="268"/>
      <c r="I941" s="268"/>
      <c r="J941" s="268"/>
      <c r="K941" s="268"/>
      <c r="L941" s="268"/>
      <c r="M941" s="267"/>
    </row>
    <row r="942" spans="2:13" ht="12.75">
      <c r="B942" s="487"/>
      <c r="C942" s="266"/>
      <c r="D942" s="272"/>
      <c r="E942" s="270"/>
      <c r="F942" s="268"/>
      <c r="G942" s="268"/>
      <c r="H942" s="268"/>
      <c r="I942" s="268"/>
      <c r="J942" s="268"/>
      <c r="K942" s="268"/>
      <c r="L942" s="268"/>
      <c r="M942" s="267"/>
    </row>
    <row r="943" spans="2:13" ht="12.75">
      <c r="B943" s="487"/>
      <c r="C943" s="266"/>
      <c r="D943" s="272"/>
      <c r="E943" s="270"/>
      <c r="F943" s="268"/>
      <c r="G943" s="268"/>
      <c r="H943" s="268"/>
      <c r="I943" s="268"/>
      <c r="J943" s="268"/>
      <c r="K943" s="268"/>
      <c r="L943" s="268"/>
      <c r="M943" s="267"/>
    </row>
    <row r="944" spans="2:13" ht="12.75">
      <c r="B944" s="487"/>
      <c r="C944" s="266"/>
      <c r="D944" s="272"/>
      <c r="E944" s="270"/>
      <c r="F944" s="268"/>
      <c r="G944" s="268"/>
      <c r="H944" s="268"/>
      <c r="I944" s="268"/>
      <c r="J944" s="268"/>
      <c r="K944" s="268"/>
      <c r="L944" s="268"/>
      <c r="M944" s="267"/>
    </row>
    <row r="945" spans="2:13" ht="12.75">
      <c r="B945" s="487"/>
      <c r="C945" s="266"/>
      <c r="D945" s="272"/>
      <c r="E945" s="270"/>
      <c r="F945" s="268"/>
      <c r="G945" s="268"/>
      <c r="H945" s="268"/>
      <c r="I945" s="268"/>
      <c r="J945" s="268"/>
      <c r="K945" s="268"/>
      <c r="L945" s="268"/>
      <c r="M945" s="267"/>
    </row>
    <row r="946" spans="2:13" ht="12.75">
      <c r="B946" s="487"/>
      <c r="C946" s="266"/>
      <c r="D946" s="272"/>
      <c r="E946" s="270"/>
      <c r="F946" s="268"/>
      <c r="G946" s="268"/>
      <c r="H946" s="268"/>
      <c r="I946" s="268"/>
      <c r="J946" s="268"/>
      <c r="K946" s="268"/>
      <c r="L946" s="268"/>
      <c r="M946" s="267"/>
    </row>
    <row r="947" spans="2:13" ht="12.75">
      <c r="B947" s="487"/>
      <c r="C947" s="266"/>
      <c r="D947" s="272"/>
      <c r="E947" s="270"/>
      <c r="F947" s="268"/>
      <c r="G947" s="268"/>
      <c r="H947" s="268"/>
      <c r="I947" s="268"/>
      <c r="J947" s="268"/>
      <c r="K947" s="268"/>
      <c r="L947" s="268"/>
      <c r="M947" s="267"/>
    </row>
    <row r="948" spans="2:13" ht="12.75">
      <c r="B948" s="487"/>
      <c r="C948" s="266"/>
      <c r="D948" s="272"/>
      <c r="E948" s="270"/>
      <c r="F948" s="268"/>
      <c r="G948" s="268"/>
      <c r="H948" s="268"/>
      <c r="I948" s="268"/>
      <c r="J948" s="268"/>
      <c r="K948" s="268"/>
      <c r="L948" s="268"/>
      <c r="M948" s="267"/>
    </row>
    <row r="949" spans="2:13" ht="12.75">
      <c r="B949" s="487"/>
      <c r="C949" s="266"/>
      <c r="D949" s="272"/>
      <c r="E949" s="270"/>
      <c r="F949" s="268"/>
      <c r="G949" s="268"/>
      <c r="H949" s="268"/>
      <c r="I949" s="268"/>
      <c r="J949" s="268"/>
      <c r="K949" s="268"/>
      <c r="L949" s="268"/>
      <c r="M949" s="267"/>
    </row>
    <row r="950" spans="2:13" ht="12.75">
      <c r="B950" s="487"/>
      <c r="C950" s="266"/>
      <c r="D950" s="272"/>
      <c r="E950" s="270"/>
      <c r="F950" s="268"/>
      <c r="G950" s="268"/>
      <c r="H950" s="268"/>
      <c r="I950" s="268"/>
      <c r="J950" s="268"/>
      <c r="K950" s="268"/>
      <c r="L950" s="268"/>
      <c r="M950" s="267"/>
    </row>
    <row r="951" spans="2:13" ht="12.75">
      <c r="B951" s="487"/>
      <c r="C951" s="266"/>
      <c r="D951" s="272"/>
      <c r="E951" s="270"/>
      <c r="F951" s="268"/>
      <c r="G951" s="268"/>
      <c r="H951" s="268"/>
      <c r="I951" s="268"/>
      <c r="J951" s="268"/>
      <c r="K951" s="268"/>
      <c r="L951" s="268"/>
      <c r="M951" s="267"/>
    </row>
    <row r="952" spans="2:13" ht="12.75">
      <c r="B952" s="487"/>
      <c r="C952" s="266"/>
      <c r="D952" s="272"/>
      <c r="E952" s="270"/>
      <c r="F952" s="268"/>
      <c r="G952" s="268"/>
      <c r="H952" s="268"/>
      <c r="I952" s="268"/>
      <c r="J952" s="268"/>
      <c r="K952" s="268"/>
      <c r="L952" s="268"/>
      <c r="M952" s="267"/>
    </row>
    <row r="953" spans="2:13" ht="12.75">
      <c r="B953" s="487"/>
      <c r="C953" s="266"/>
      <c r="D953" s="272"/>
      <c r="E953" s="270"/>
      <c r="F953" s="268"/>
      <c r="G953" s="268"/>
      <c r="H953" s="268"/>
      <c r="I953" s="268"/>
      <c r="J953" s="268"/>
      <c r="K953" s="268"/>
      <c r="L953" s="268"/>
      <c r="M953" s="267"/>
    </row>
    <row r="954" spans="2:13" ht="12.75">
      <c r="B954" s="487"/>
      <c r="C954" s="266"/>
      <c r="D954" s="272"/>
      <c r="E954" s="270"/>
      <c r="F954" s="268"/>
      <c r="G954" s="268"/>
      <c r="H954" s="268"/>
      <c r="I954" s="268"/>
      <c r="J954" s="268"/>
      <c r="K954" s="268"/>
      <c r="L954" s="268"/>
      <c r="M954" s="267"/>
    </row>
    <row r="955" spans="2:13" ht="12.75">
      <c r="B955" s="487"/>
      <c r="C955" s="266"/>
      <c r="D955" s="272"/>
      <c r="E955" s="270"/>
      <c r="F955" s="268"/>
      <c r="G955" s="268"/>
      <c r="H955" s="268"/>
      <c r="I955" s="268"/>
      <c r="J955" s="268"/>
      <c r="K955" s="268"/>
      <c r="L955" s="268"/>
      <c r="M955" s="267"/>
    </row>
    <row r="956" spans="2:13" ht="12.75">
      <c r="B956" s="487"/>
      <c r="C956" s="266"/>
      <c r="D956" s="272"/>
      <c r="E956" s="270"/>
      <c r="F956" s="268"/>
      <c r="G956" s="268"/>
      <c r="H956" s="268"/>
      <c r="I956" s="268"/>
      <c r="J956" s="268"/>
      <c r="K956" s="268"/>
      <c r="L956" s="268"/>
      <c r="M956" s="267"/>
    </row>
    <row r="957" spans="2:13" ht="12.75">
      <c r="B957" s="487"/>
      <c r="C957" s="266"/>
      <c r="D957" s="272"/>
      <c r="E957" s="270"/>
      <c r="F957" s="268"/>
      <c r="G957" s="268"/>
      <c r="H957" s="268"/>
      <c r="I957" s="268"/>
      <c r="J957" s="268"/>
      <c r="K957" s="268"/>
      <c r="L957" s="268"/>
      <c r="M957" s="267"/>
    </row>
    <row r="958" spans="2:13" ht="12.75">
      <c r="B958" s="487"/>
      <c r="C958" s="266"/>
      <c r="D958" s="272"/>
      <c r="E958" s="270"/>
      <c r="F958" s="268"/>
      <c r="G958" s="268"/>
      <c r="H958" s="268"/>
      <c r="I958" s="268"/>
      <c r="J958" s="268"/>
      <c r="K958" s="268"/>
      <c r="L958" s="268"/>
      <c r="M958" s="267"/>
    </row>
    <row r="959" spans="2:13" ht="12.75">
      <c r="B959" s="487"/>
      <c r="C959" s="266"/>
      <c r="D959" s="272"/>
      <c r="E959" s="270"/>
      <c r="F959" s="268"/>
      <c r="G959" s="268"/>
      <c r="H959" s="268"/>
      <c r="I959" s="268"/>
      <c r="J959" s="268"/>
      <c r="K959" s="268"/>
      <c r="L959" s="268"/>
      <c r="M959" s="267"/>
    </row>
    <row r="960" spans="2:13" ht="12.75">
      <c r="B960" s="487"/>
      <c r="C960" s="266"/>
      <c r="D960" s="272"/>
      <c r="E960" s="270"/>
      <c r="F960" s="268"/>
      <c r="G960" s="268"/>
      <c r="H960" s="268"/>
      <c r="I960" s="268"/>
      <c r="J960" s="268"/>
      <c r="K960" s="268"/>
      <c r="L960" s="268"/>
      <c r="M960" s="267"/>
    </row>
    <row r="961" spans="2:13" ht="12.75">
      <c r="B961" s="487"/>
      <c r="C961" s="266"/>
      <c r="D961" s="272"/>
      <c r="E961" s="270"/>
      <c r="F961" s="268"/>
      <c r="G961" s="268"/>
      <c r="H961" s="268"/>
      <c r="I961" s="268"/>
      <c r="J961" s="268"/>
      <c r="K961" s="268"/>
      <c r="L961" s="268"/>
      <c r="M961" s="267"/>
    </row>
    <row r="962" spans="2:13" ht="12.75">
      <c r="B962" s="487"/>
      <c r="C962" s="266"/>
      <c r="D962" s="272"/>
      <c r="E962" s="270"/>
      <c r="F962" s="268"/>
      <c r="G962" s="268"/>
      <c r="H962" s="268"/>
      <c r="I962" s="268"/>
      <c r="J962" s="268"/>
      <c r="K962" s="268"/>
      <c r="L962" s="268"/>
      <c r="M962" s="267"/>
    </row>
    <row r="963" spans="2:13" ht="12.75">
      <c r="B963" s="487"/>
      <c r="C963" s="266"/>
      <c r="D963" s="272"/>
      <c r="E963" s="270"/>
      <c r="F963" s="268"/>
      <c r="G963" s="268"/>
      <c r="H963" s="268"/>
      <c r="I963" s="268"/>
      <c r="J963" s="268"/>
      <c r="K963" s="268"/>
      <c r="L963" s="268"/>
      <c r="M963" s="267"/>
    </row>
    <row r="964" spans="2:13" ht="12.75">
      <c r="B964" s="487"/>
      <c r="C964" s="266"/>
      <c r="D964" s="272"/>
      <c r="E964" s="270"/>
      <c r="F964" s="268"/>
      <c r="G964" s="268"/>
      <c r="H964" s="268"/>
      <c r="I964" s="268"/>
      <c r="J964" s="268"/>
      <c r="K964" s="268"/>
      <c r="L964" s="268"/>
      <c r="M964" s="267"/>
    </row>
    <row r="965" spans="2:13" ht="12.75">
      <c r="B965" s="487"/>
      <c r="C965" s="266"/>
      <c r="D965" s="272"/>
      <c r="E965" s="270"/>
      <c r="F965" s="268"/>
      <c r="G965" s="268"/>
      <c r="H965" s="268"/>
      <c r="I965" s="268"/>
      <c r="J965" s="268"/>
      <c r="K965" s="268"/>
      <c r="L965" s="268"/>
      <c r="M965" s="267"/>
    </row>
    <row r="966" spans="2:13" ht="12.75">
      <c r="B966" s="487"/>
      <c r="C966" s="266"/>
      <c r="D966" s="272"/>
      <c r="E966" s="270"/>
      <c r="F966" s="268"/>
      <c r="G966" s="268"/>
      <c r="H966" s="268"/>
      <c r="I966" s="268"/>
      <c r="J966" s="268"/>
      <c r="K966" s="268"/>
      <c r="L966" s="268"/>
      <c r="M966" s="267"/>
    </row>
    <row r="967" spans="2:13" ht="12.75">
      <c r="B967" s="487"/>
      <c r="C967" s="266"/>
      <c r="D967" s="272"/>
      <c r="E967" s="270"/>
      <c r="F967" s="268"/>
      <c r="G967" s="268"/>
      <c r="H967" s="268"/>
      <c r="I967" s="268"/>
      <c r="J967" s="268"/>
      <c r="K967" s="268"/>
      <c r="L967" s="268"/>
      <c r="M967" s="267"/>
    </row>
    <row r="968" spans="2:13" ht="12.75">
      <c r="B968" s="487"/>
      <c r="C968" s="266"/>
      <c r="D968" s="272"/>
      <c r="E968" s="270"/>
      <c r="F968" s="268"/>
      <c r="G968" s="268"/>
      <c r="H968" s="268"/>
      <c r="I968" s="268"/>
      <c r="J968" s="268"/>
      <c r="K968" s="268"/>
      <c r="L968" s="268"/>
      <c r="M968" s="267"/>
    </row>
    <row r="969" spans="2:13" ht="12.75">
      <c r="B969" s="487"/>
      <c r="C969" s="266"/>
      <c r="D969" s="272"/>
      <c r="E969" s="270"/>
      <c r="F969" s="268"/>
      <c r="G969" s="268"/>
      <c r="H969" s="268"/>
      <c r="I969" s="268"/>
      <c r="J969" s="268"/>
      <c r="K969" s="268"/>
      <c r="L969" s="268"/>
      <c r="M969" s="267"/>
    </row>
    <row r="970" spans="2:13" ht="12.75">
      <c r="B970" s="487"/>
      <c r="C970" s="266"/>
      <c r="D970" s="272"/>
      <c r="E970" s="270"/>
      <c r="F970" s="268"/>
      <c r="G970" s="268"/>
      <c r="H970" s="268"/>
      <c r="I970" s="268"/>
      <c r="J970" s="268"/>
      <c r="K970" s="268"/>
      <c r="L970" s="268"/>
      <c r="M970" s="267"/>
    </row>
    <row r="971" spans="2:13" ht="12.75">
      <c r="B971" s="487"/>
      <c r="C971" s="266"/>
      <c r="D971" s="272"/>
      <c r="E971" s="270"/>
      <c r="F971" s="268"/>
      <c r="G971" s="268"/>
      <c r="H971" s="268"/>
      <c r="I971" s="268"/>
      <c r="J971" s="268"/>
      <c r="K971" s="268"/>
      <c r="L971" s="268"/>
      <c r="M971" s="267"/>
    </row>
    <row r="972" spans="2:13" ht="12.75">
      <c r="B972" s="487"/>
      <c r="C972" s="266"/>
      <c r="D972" s="272"/>
      <c r="E972" s="270"/>
      <c r="F972" s="268"/>
      <c r="G972" s="268"/>
      <c r="H972" s="268"/>
      <c r="I972" s="268"/>
      <c r="J972" s="268"/>
      <c r="K972" s="268"/>
      <c r="L972" s="268"/>
      <c r="M972" s="267"/>
    </row>
    <row r="973" spans="2:13" ht="12.75">
      <c r="B973" s="487"/>
      <c r="C973" s="266"/>
      <c r="D973" s="272"/>
      <c r="E973" s="270"/>
      <c r="F973" s="268"/>
      <c r="G973" s="268"/>
      <c r="H973" s="268"/>
      <c r="I973" s="268"/>
      <c r="J973" s="268"/>
      <c r="K973" s="268"/>
      <c r="L973" s="268"/>
      <c r="M973" s="267"/>
    </row>
    <row r="974" spans="2:13" ht="12.75">
      <c r="B974" s="487"/>
      <c r="C974" s="266"/>
      <c r="D974" s="272"/>
      <c r="E974" s="270"/>
      <c r="F974" s="268"/>
      <c r="G974" s="268"/>
      <c r="H974" s="268"/>
      <c r="I974" s="268"/>
      <c r="J974" s="268"/>
      <c r="K974" s="268"/>
      <c r="L974" s="268"/>
      <c r="M974" s="267"/>
    </row>
    <row r="975" spans="2:13" ht="12.75">
      <c r="B975" s="487"/>
      <c r="C975" s="266"/>
      <c r="D975" s="272"/>
      <c r="E975" s="270"/>
      <c r="F975" s="268"/>
      <c r="G975" s="268"/>
      <c r="H975" s="268"/>
      <c r="I975" s="268"/>
      <c r="J975" s="268"/>
      <c r="K975" s="268"/>
      <c r="L975" s="268"/>
      <c r="M975" s="267"/>
    </row>
    <row r="976" spans="2:13" ht="12.75">
      <c r="B976" s="487"/>
      <c r="C976" s="266"/>
      <c r="D976" s="272"/>
      <c r="E976" s="270"/>
      <c r="F976" s="268"/>
      <c r="G976" s="268"/>
      <c r="H976" s="268"/>
      <c r="I976" s="268"/>
      <c r="J976" s="268"/>
      <c r="K976" s="268"/>
      <c r="L976" s="268"/>
      <c r="M976" s="267"/>
    </row>
    <row r="977" spans="2:13" ht="12.75">
      <c r="B977" s="487"/>
      <c r="C977" s="266"/>
      <c r="D977" s="272"/>
      <c r="E977" s="270"/>
      <c r="F977" s="268"/>
      <c r="G977" s="268"/>
      <c r="H977" s="268"/>
      <c r="I977" s="268"/>
      <c r="J977" s="268"/>
      <c r="K977" s="268"/>
      <c r="L977" s="268"/>
      <c r="M977" s="267"/>
    </row>
    <row r="978" spans="2:13" ht="12.75">
      <c r="B978" s="487"/>
      <c r="C978" s="266"/>
      <c r="D978" s="272"/>
      <c r="E978" s="270"/>
      <c r="F978" s="268"/>
      <c r="G978" s="268"/>
      <c r="H978" s="268"/>
      <c r="I978" s="268"/>
      <c r="J978" s="268"/>
      <c r="K978" s="268"/>
      <c r="L978" s="268"/>
      <c r="M978" s="267"/>
    </row>
    <row r="979" spans="2:13" ht="12.75">
      <c r="B979" s="487"/>
      <c r="C979" s="266"/>
      <c r="D979" s="272"/>
      <c r="E979" s="270"/>
      <c r="F979" s="268"/>
      <c r="G979" s="268"/>
      <c r="H979" s="268"/>
      <c r="I979" s="268"/>
      <c r="J979" s="268"/>
      <c r="K979" s="268"/>
      <c r="L979" s="268"/>
      <c r="M979" s="267"/>
    </row>
    <row r="980" spans="2:13" ht="12.75">
      <c r="B980" s="487"/>
      <c r="C980" s="266"/>
      <c r="D980" s="272"/>
      <c r="E980" s="270"/>
      <c r="F980" s="268"/>
      <c r="G980" s="268"/>
      <c r="H980" s="268"/>
      <c r="I980" s="268"/>
      <c r="J980" s="268"/>
      <c r="K980" s="268"/>
      <c r="L980" s="268"/>
      <c r="M980" s="267"/>
    </row>
    <row r="981" spans="2:13" ht="12.75">
      <c r="B981" s="487"/>
      <c r="C981" s="266"/>
      <c r="D981" s="272"/>
      <c r="E981" s="270"/>
      <c r="F981" s="268"/>
      <c r="G981" s="268"/>
      <c r="H981" s="268"/>
      <c r="I981" s="268"/>
      <c r="J981" s="268"/>
      <c r="K981" s="268"/>
      <c r="L981" s="268"/>
      <c r="M981" s="267"/>
    </row>
    <row r="982" spans="2:13" ht="12.75">
      <c r="B982" s="487"/>
      <c r="C982" s="266"/>
      <c r="D982" s="272"/>
      <c r="E982" s="270"/>
      <c r="F982" s="268"/>
      <c r="G982" s="268"/>
      <c r="H982" s="268"/>
      <c r="I982" s="268"/>
      <c r="J982" s="268"/>
      <c r="K982" s="268"/>
      <c r="L982" s="268"/>
      <c r="M982" s="267"/>
    </row>
    <row r="983" spans="2:13" ht="12.75">
      <c r="B983" s="487"/>
      <c r="C983" s="266"/>
      <c r="D983" s="272"/>
      <c r="E983" s="270"/>
      <c r="F983" s="268"/>
      <c r="G983" s="268"/>
      <c r="H983" s="268"/>
      <c r="I983" s="268"/>
      <c r="J983" s="268"/>
      <c r="K983" s="268"/>
      <c r="L983" s="268"/>
      <c r="M983" s="267"/>
    </row>
    <row r="984" spans="2:13" ht="12.75">
      <c r="B984" s="487"/>
      <c r="C984" s="266"/>
      <c r="D984" s="272"/>
      <c r="E984" s="270"/>
      <c r="F984" s="268"/>
      <c r="G984" s="268"/>
      <c r="H984" s="268"/>
      <c r="I984" s="268"/>
      <c r="J984" s="268"/>
      <c r="K984" s="268"/>
      <c r="L984" s="268"/>
      <c r="M984" s="267"/>
    </row>
    <row r="985" spans="2:13" ht="12.75">
      <c r="B985" s="487"/>
      <c r="C985" s="266"/>
      <c r="D985" s="272"/>
      <c r="E985" s="270"/>
      <c r="F985" s="268"/>
      <c r="G985" s="268"/>
      <c r="H985" s="268"/>
      <c r="I985" s="268"/>
      <c r="J985" s="268"/>
      <c r="K985" s="268"/>
      <c r="L985" s="268"/>
      <c r="M985" s="267"/>
    </row>
    <row r="986" spans="2:13" ht="12.75">
      <c r="B986" s="487"/>
      <c r="C986" s="266"/>
      <c r="D986" s="272"/>
      <c r="E986" s="270"/>
      <c r="F986" s="268"/>
      <c r="G986" s="268"/>
      <c r="H986" s="268"/>
      <c r="I986" s="268"/>
      <c r="J986" s="268"/>
      <c r="K986" s="268"/>
      <c r="L986" s="268"/>
      <c r="M986" s="267"/>
    </row>
    <row r="987" spans="2:13" ht="12.75">
      <c r="B987" s="487"/>
      <c r="C987" s="266"/>
      <c r="D987" s="272"/>
      <c r="E987" s="270"/>
      <c r="F987" s="268"/>
      <c r="G987" s="268"/>
      <c r="H987" s="268"/>
      <c r="I987" s="268"/>
      <c r="J987" s="268"/>
      <c r="K987" s="268"/>
      <c r="L987" s="268"/>
      <c r="M987" s="267"/>
    </row>
    <row r="988" spans="2:13" ht="12.75">
      <c r="B988" s="487"/>
      <c r="C988" s="266"/>
      <c r="D988" s="272"/>
      <c r="E988" s="270"/>
      <c r="F988" s="268"/>
      <c r="G988" s="268"/>
      <c r="H988" s="268"/>
      <c r="I988" s="268"/>
      <c r="J988" s="268"/>
      <c r="K988" s="268"/>
      <c r="L988" s="268"/>
      <c r="M988" s="267"/>
    </row>
    <row r="989" spans="2:13" ht="12.75">
      <c r="B989" s="487"/>
      <c r="C989" s="266"/>
      <c r="D989" s="272"/>
      <c r="E989" s="270"/>
      <c r="F989" s="268"/>
      <c r="G989" s="268"/>
      <c r="H989" s="268"/>
      <c r="I989" s="268"/>
      <c r="J989" s="268"/>
      <c r="K989" s="268"/>
      <c r="L989" s="268"/>
      <c r="M989" s="267"/>
    </row>
    <row r="990" spans="2:13" ht="12.75">
      <c r="B990" s="487"/>
      <c r="C990" s="266"/>
      <c r="D990" s="272"/>
      <c r="E990" s="270"/>
      <c r="F990" s="268"/>
      <c r="G990" s="268"/>
      <c r="H990" s="268"/>
      <c r="I990" s="268"/>
      <c r="J990" s="268"/>
      <c r="K990" s="268"/>
      <c r="L990" s="268"/>
      <c r="M990" s="267"/>
    </row>
    <row r="991" spans="2:13" ht="12.75">
      <c r="B991" s="487"/>
      <c r="C991" s="266"/>
      <c r="D991" s="272"/>
      <c r="E991" s="270"/>
      <c r="F991" s="268"/>
      <c r="G991" s="268"/>
      <c r="H991" s="268"/>
      <c r="I991" s="268"/>
      <c r="J991" s="268"/>
      <c r="K991" s="268"/>
      <c r="L991" s="268"/>
      <c r="M991" s="267"/>
    </row>
    <row r="992" spans="2:13" ht="12.75">
      <c r="B992" s="487"/>
      <c r="C992" s="266"/>
      <c r="D992" s="272"/>
      <c r="E992" s="270"/>
      <c r="F992" s="268"/>
      <c r="G992" s="268"/>
      <c r="H992" s="268"/>
      <c r="I992" s="268"/>
      <c r="J992" s="268"/>
      <c r="K992" s="268"/>
      <c r="L992" s="268"/>
      <c r="M992" s="267"/>
    </row>
    <row r="993" spans="2:13" ht="12.75">
      <c r="B993" s="487"/>
      <c r="C993" s="266"/>
      <c r="D993" s="272"/>
      <c r="E993" s="270"/>
      <c r="F993" s="268"/>
      <c r="G993" s="268"/>
      <c r="H993" s="268"/>
      <c r="I993" s="268"/>
      <c r="J993" s="268"/>
      <c r="K993" s="268"/>
      <c r="L993" s="268"/>
      <c r="M993" s="267"/>
    </row>
    <row r="994" spans="2:13" ht="12.75">
      <c r="B994" s="487"/>
      <c r="C994" s="266"/>
      <c r="D994" s="272"/>
      <c r="E994" s="270"/>
      <c r="F994" s="268"/>
      <c r="G994" s="268"/>
      <c r="H994" s="268"/>
      <c r="I994" s="268"/>
      <c r="J994" s="268"/>
      <c r="K994" s="268"/>
      <c r="L994" s="268"/>
      <c r="M994" s="267"/>
    </row>
    <row r="995" spans="2:13" ht="12.75">
      <c r="B995" s="487"/>
      <c r="C995" s="266"/>
      <c r="D995" s="272"/>
      <c r="E995" s="270"/>
      <c r="F995" s="268"/>
      <c r="G995" s="268"/>
      <c r="H995" s="268"/>
      <c r="I995" s="268"/>
      <c r="J995" s="268"/>
      <c r="K995" s="268"/>
      <c r="L995" s="268"/>
      <c r="M995" s="267"/>
    </row>
    <row r="996" spans="2:13" ht="12.75">
      <c r="B996" s="487"/>
      <c r="C996" s="266"/>
      <c r="D996" s="272"/>
      <c r="E996" s="270"/>
      <c r="F996" s="268"/>
      <c r="G996" s="268"/>
      <c r="H996" s="268"/>
      <c r="I996" s="268"/>
      <c r="J996" s="268"/>
      <c r="K996" s="268"/>
      <c r="L996" s="268"/>
      <c r="M996" s="267"/>
    </row>
    <row r="997" spans="2:13" ht="12.75">
      <c r="B997" s="487"/>
      <c r="C997" s="266"/>
      <c r="D997" s="272"/>
      <c r="E997" s="270"/>
      <c r="F997" s="268"/>
      <c r="G997" s="268"/>
      <c r="H997" s="268"/>
      <c r="I997" s="268"/>
      <c r="J997" s="268"/>
      <c r="K997" s="268"/>
      <c r="L997" s="268"/>
      <c r="M997" s="267"/>
    </row>
    <row r="998" spans="2:13" ht="12.75">
      <c r="B998" s="487"/>
      <c r="C998" s="266"/>
      <c r="D998" s="272"/>
      <c r="E998" s="270"/>
      <c r="F998" s="268"/>
      <c r="G998" s="268"/>
      <c r="H998" s="268"/>
      <c r="I998" s="268"/>
      <c r="J998" s="268"/>
      <c r="K998" s="268"/>
      <c r="L998" s="268"/>
      <c r="M998" s="267"/>
    </row>
    <row r="999" spans="2:13" ht="12.75">
      <c r="B999" s="487"/>
      <c r="C999" s="266"/>
      <c r="D999" s="272"/>
      <c r="E999" s="270"/>
      <c r="F999" s="268"/>
      <c r="G999" s="268"/>
      <c r="H999" s="268"/>
      <c r="I999" s="268"/>
      <c r="J999" s="268"/>
      <c r="K999" s="268"/>
      <c r="L999" s="268"/>
      <c r="M999" s="267"/>
    </row>
    <row r="1000" spans="2:13" ht="12.75">
      <c r="B1000" s="487"/>
      <c r="C1000" s="266"/>
      <c r="D1000" s="272"/>
      <c r="E1000" s="270"/>
      <c r="F1000" s="268"/>
      <c r="G1000" s="268"/>
      <c r="H1000" s="268"/>
      <c r="I1000" s="268"/>
      <c r="J1000" s="268"/>
      <c r="K1000" s="268"/>
      <c r="L1000" s="268"/>
      <c r="M1000" s="267"/>
    </row>
    <row r="1001" spans="2:13" ht="12.75">
      <c r="B1001" s="487"/>
      <c r="C1001" s="266"/>
      <c r="D1001" s="272"/>
      <c r="E1001" s="270"/>
      <c r="F1001" s="268"/>
      <c r="G1001" s="268"/>
      <c r="H1001" s="268"/>
      <c r="I1001" s="268"/>
      <c r="J1001" s="268"/>
      <c r="K1001" s="268"/>
      <c r="L1001" s="268"/>
      <c r="M1001" s="267"/>
    </row>
    <row r="1002" spans="2:13" ht="12.75">
      <c r="B1002" s="487"/>
      <c r="C1002" s="266"/>
      <c r="D1002" s="272"/>
      <c r="E1002" s="270"/>
      <c r="F1002" s="268"/>
      <c r="G1002" s="268"/>
      <c r="H1002" s="268"/>
      <c r="I1002" s="268"/>
      <c r="J1002" s="268"/>
      <c r="K1002" s="268"/>
      <c r="L1002" s="268"/>
      <c r="M1002" s="267"/>
    </row>
    <row r="1003" spans="2:13" ht="12.75">
      <c r="B1003" s="487"/>
      <c r="C1003" s="266"/>
      <c r="D1003" s="272"/>
      <c r="E1003" s="270"/>
      <c r="F1003" s="268"/>
      <c r="G1003" s="268"/>
      <c r="H1003" s="268"/>
      <c r="I1003" s="268"/>
      <c r="J1003" s="268"/>
      <c r="K1003" s="268"/>
      <c r="L1003" s="268"/>
      <c r="M1003" s="267"/>
    </row>
    <row r="1004" spans="2:13" ht="12.75">
      <c r="B1004" s="487"/>
      <c r="C1004" s="266"/>
      <c r="D1004" s="272"/>
      <c r="E1004" s="270"/>
      <c r="F1004" s="268"/>
      <c r="G1004" s="268"/>
      <c r="H1004" s="268"/>
      <c r="I1004" s="268"/>
      <c r="J1004" s="268"/>
      <c r="K1004" s="268"/>
      <c r="L1004" s="268"/>
      <c r="M1004" s="267"/>
    </row>
    <row r="1005" spans="2:13" ht="12.75">
      <c r="B1005" s="487"/>
      <c r="C1005" s="266"/>
      <c r="D1005" s="272"/>
      <c r="E1005" s="270"/>
      <c r="F1005" s="268"/>
      <c r="G1005" s="268"/>
      <c r="H1005" s="268"/>
      <c r="I1005" s="268"/>
      <c r="J1005" s="268"/>
      <c r="K1005" s="268"/>
      <c r="L1005" s="268"/>
      <c r="M1005" s="267"/>
    </row>
    <row r="1006" spans="2:13" ht="12.75">
      <c r="B1006" s="487"/>
      <c r="C1006" s="266"/>
      <c r="D1006" s="272"/>
      <c r="E1006" s="270"/>
      <c r="F1006" s="268"/>
      <c r="G1006" s="268"/>
      <c r="H1006" s="268"/>
      <c r="I1006" s="268"/>
      <c r="J1006" s="268"/>
      <c r="K1006" s="268"/>
      <c r="L1006" s="268"/>
      <c r="M1006" s="267"/>
    </row>
    <row r="1007" spans="2:13" ht="12.75">
      <c r="B1007" s="487"/>
      <c r="C1007" s="266"/>
      <c r="D1007" s="272"/>
      <c r="E1007" s="270"/>
      <c r="F1007" s="268"/>
      <c r="G1007" s="268"/>
      <c r="H1007" s="268"/>
      <c r="I1007" s="268"/>
      <c r="J1007" s="268"/>
      <c r="K1007" s="268"/>
      <c r="L1007" s="268"/>
      <c r="M1007" s="267"/>
    </row>
    <row r="1008" spans="2:13" ht="12.75">
      <c r="B1008" s="487"/>
      <c r="C1008" s="266"/>
      <c r="D1008" s="272"/>
      <c r="E1008" s="270"/>
      <c r="F1008" s="268"/>
      <c r="G1008" s="268"/>
      <c r="H1008" s="268"/>
      <c r="I1008" s="268"/>
      <c r="J1008" s="268"/>
      <c r="K1008" s="268"/>
      <c r="L1008" s="268"/>
      <c r="M1008" s="267"/>
    </row>
    <row r="1009" spans="2:13" ht="12.75">
      <c r="B1009" s="487"/>
      <c r="C1009" s="266"/>
      <c r="D1009" s="272"/>
      <c r="E1009" s="270"/>
      <c r="F1009" s="268"/>
      <c r="G1009" s="268"/>
      <c r="H1009" s="268"/>
      <c r="I1009" s="268"/>
      <c r="J1009" s="268"/>
      <c r="K1009" s="268"/>
      <c r="L1009" s="268"/>
      <c r="M1009" s="267"/>
    </row>
    <row r="1010" spans="2:13" ht="12.75">
      <c r="B1010" s="487"/>
      <c r="C1010" s="266"/>
      <c r="D1010" s="272"/>
      <c r="E1010" s="270"/>
      <c r="F1010" s="268"/>
      <c r="G1010" s="268"/>
      <c r="H1010" s="268"/>
      <c r="I1010" s="268"/>
      <c r="J1010" s="268"/>
      <c r="K1010" s="268"/>
      <c r="L1010" s="268"/>
      <c r="M1010" s="267"/>
    </row>
    <row r="1011" spans="2:13" ht="12.75">
      <c r="B1011" s="487"/>
      <c r="C1011" s="266"/>
      <c r="D1011" s="272"/>
      <c r="E1011" s="270"/>
      <c r="F1011" s="268"/>
      <c r="G1011" s="268"/>
      <c r="H1011" s="268"/>
      <c r="I1011" s="268"/>
      <c r="J1011" s="268"/>
      <c r="K1011" s="268"/>
      <c r="L1011" s="268"/>
      <c r="M1011" s="267"/>
    </row>
    <row r="1012" spans="2:13" ht="12.75">
      <c r="B1012" s="487"/>
      <c r="C1012" s="266"/>
      <c r="D1012" s="272"/>
      <c r="E1012" s="270"/>
      <c r="F1012" s="268"/>
      <c r="G1012" s="268"/>
      <c r="H1012" s="268"/>
      <c r="I1012" s="268"/>
      <c r="J1012" s="268"/>
      <c r="K1012" s="268"/>
      <c r="L1012" s="268"/>
      <c r="M1012" s="267"/>
    </row>
    <row r="1013" spans="2:13" ht="12.75">
      <c r="B1013" s="487"/>
      <c r="C1013" s="266"/>
      <c r="D1013" s="272"/>
      <c r="E1013" s="270"/>
      <c r="F1013" s="268"/>
      <c r="G1013" s="268"/>
      <c r="H1013" s="268"/>
      <c r="I1013" s="268"/>
      <c r="J1013" s="268"/>
      <c r="K1013" s="268"/>
      <c r="L1013" s="268"/>
      <c r="M1013" s="267"/>
    </row>
    <row r="1014" spans="2:13" ht="12.75">
      <c r="B1014" s="487"/>
      <c r="C1014" s="266"/>
      <c r="D1014" s="272"/>
      <c r="E1014" s="270"/>
      <c r="F1014" s="268"/>
      <c r="G1014" s="268"/>
      <c r="H1014" s="268"/>
      <c r="I1014" s="268"/>
      <c r="J1014" s="268"/>
      <c r="K1014" s="268"/>
      <c r="L1014" s="268"/>
      <c r="M1014" s="267"/>
    </row>
    <row r="1015" spans="2:13" ht="12.75">
      <c r="B1015" s="487"/>
      <c r="C1015" s="266"/>
      <c r="D1015" s="272"/>
      <c r="E1015" s="270"/>
      <c r="F1015" s="268"/>
      <c r="G1015" s="268"/>
      <c r="H1015" s="268"/>
      <c r="I1015" s="268"/>
      <c r="J1015" s="268"/>
      <c r="K1015" s="268"/>
      <c r="L1015" s="268"/>
      <c r="M1015" s="267"/>
    </row>
    <row r="1016" spans="2:13" ht="12.75">
      <c r="B1016" s="487"/>
      <c r="C1016" s="266"/>
      <c r="D1016" s="272"/>
      <c r="E1016" s="270"/>
      <c r="F1016" s="268"/>
      <c r="G1016" s="268"/>
      <c r="H1016" s="268"/>
      <c r="I1016" s="268"/>
      <c r="J1016" s="268"/>
      <c r="K1016" s="268"/>
      <c r="L1016" s="268"/>
      <c r="M1016" s="267"/>
    </row>
    <row r="1017" spans="2:13" ht="12.75">
      <c r="B1017" s="487"/>
      <c r="C1017" s="266"/>
      <c r="D1017" s="272"/>
      <c r="E1017" s="270"/>
      <c r="F1017" s="268"/>
      <c r="G1017" s="268"/>
      <c r="H1017" s="268"/>
      <c r="I1017" s="268"/>
      <c r="J1017" s="268"/>
      <c r="K1017" s="268"/>
      <c r="L1017" s="268"/>
      <c r="M1017" s="267"/>
    </row>
    <row r="1018" spans="2:13" ht="12.75">
      <c r="B1018" s="487"/>
      <c r="C1018" s="266"/>
      <c r="D1018" s="272"/>
      <c r="E1018" s="270"/>
      <c r="F1018" s="268"/>
      <c r="G1018" s="268"/>
      <c r="H1018" s="268"/>
      <c r="I1018" s="268"/>
      <c r="J1018" s="268"/>
      <c r="K1018" s="268"/>
      <c r="L1018" s="268"/>
      <c r="M1018" s="267"/>
    </row>
    <row r="1019" spans="2:13" ht="12.75">
      <c r="B1019" s="487"/>
      <c r="C1019" s="266"/>
      <c r="D1019" s="272"/>
      <c r="E1019" s="270"/>
      <c r="F1019" s="268"/>
      <c r="G1019" s="268"/>
      <c r="H1019" s="268"/>
      <c r="I1019" s="268"/>
      <c r="J1019" s="268"/>
      <c r="K1019" s="268"/>
      <c r="L1019" s="268"/>
      <c r="M1019" s="267"/>
    </row>
    <row r="1020" spans="2:13" ht="12.75">
      <c r="B1020" s="487"/>
      <c r="C1020" s="266"/>
      <c r="D1020" s="272"/>
      <c r="E1020" s="270"/>
      <c r="F1020" s="268"/>
      <c r="G1020" s="268"/>
      <c r="H1020" s="268"/>
      <c r="I1020" s="268"/>
      <c r="J1020" s="268"/>
      <c r="K1020" s="268"/>
      <c r="L1020" s="268"/>
      <c r="M1020" s="267"/>
    </row>
    <row r="1021" spans="2:13" ht="12.75">
      <c r="B1021" s="487"/>
      <c r="C1021" s="266"/>
      <c r="D1021" s="272"/>
      <c r="E1021" s="270"/>
      <c r="F1021" s="268"/>
      <c r="G1021" s="268"/>
      <c r="H1021" s="268"/>
      <c r="I1021" s="268"/>
      <c r="J1021" s="268"/>
      <c r="K1021" s="268"/>
      <c r="L1021" s="268"/>
      <c r="M1021" s="267"/>
    </row>
    <row r="1022" spans="2:13" ht="12.75">
      <c r="B1022" s="487"/>
      <c r="C1022" s="266"/>
      <c r="D1022" s="272"/>
      <c r="E1022" s="270"/>
      <c r="F1022" s="268"/>
      <c r="G1022" s="268"/>
      <c r="H1022" s="268"/>
      <c r="I1022" s="268"/>
      <c r="J1022" s="268"/>
      <c r="K1022" s="268"/>
      <c r="L1022" s="268"/>
      <c r="M1022" s="267"/>
    </row>
    <row r="1023" spans="2:13" ht="12.75">
      <c r="B1023" s="487"/>
      <c r="C1023" s="266"/>
      <c r="D1023" s="272"/>
      <c r="E1023" s="270"/>
      <c r="F1023" s="268"/>
      <c r="G1023" s="268"/>
      <c r="H1023" s="268"/>
      <c r="I1023" s="268"/>
      <c r="J1023" s="268"/>
      <c r="K1023" s="268"/>
      <c r="L1023" s="268"/>
      <c r="M1023" s="267"/>
    </row>
    <row r="1024" spans="2:13" ht="12.75">
      <c r="B1024" s="487"/>
      <c r="C1024" s="266"/>
      <c r="D1024" s="272"/>
      <c r="E1024" s="270"/>
      <c r="F1024" s="268"/>
      <c r="G1024" s="268"/>
      <c r="H1024" s="268"/>
      <c r="I1024" s="268"/>
      <c r="J1024" s="268"/>
      <c r="K1024" s="268"/>
      <c r="L1024" s="268"/>
      <c r="M1024" s="267"/>
    </row>
    <row r="1025" spans="2:13" ht="12.75">
      <c r="B1025" s="487"/>
      <c r="C1025" s="266"/>
      <c r="D1025" s="272"/>
      <c r="E1025" s="270"/>
      <c r="F1025" s="268"/>
      <c r="G1025" s="268"/>
      <c r="H1025" s="268"/>
      <c r="I1025" s="268"/>
      <c r="J1025" s="268"/>
      <c r="K1025" s="268"/>
      <c r="L1025" s="268"/>
      <c r="M1025" s="267"/>
    </row>
    <row r="1026" spans="2:13" ht="12.75">
      <c r="B1026" s="487"/>
      <c r="C1026" s="266"/>
      <c r="D1026" s="272"/>
      <c r="E1026" s="270"/>
      <c r="F1026" s="268"/>
      <c r="G1026" s="268"/>
      <c r="H1026" s="268"/>
      <c r="I1026" s="268"/>
      <c r="J1026" s="268"/>
      <c r="K1026" s="268"/>
      <c r="L1026" s="268"/>
      <c r="M1026" s="267"/>
    </row>
    <row r="1027" spans="2:13" ht="12.75">
      <c r="B1027" s="487"/>
      <c r="C1027" s="266"/>
      <c r="D1027" s="272"/>
      <c r="E1027" s="270"/>
      <c r="F1027" s="268"/>
      <c r="G1027" s="268"/>
      <c r="H1027" s="268"/>
      <c r="I1027" s="268"/>
      <c r="J1027" s="268"/>
      <c r="K1027" s="268"/>
      <c r="L1027" s="268"/>
      <c r="M1027" s="267"/>
    </row>
    <row r="1028" spans="2:13" ht="12.75">
      <c r="B1028" s="487"/>
      <c r="C1028" s="266"/>
      <c r="D1028" s="272"/>
      <c r="E1028" s="270"/>
      <c r="F1028" s="268"/>
      <c r="G1028" s="268"/>
      <c r="H1028" s="268"/>
      <c r="I1028" s="268"/>
      <c r="J1028" s="268"/>
      <c r="K1028" s="268"/>
      <c r="L1028" s="268"/>
      <c r="M1028" s="267"/>
    </row>
    <row r="1029" spans="2:13" ht="12.75">
      <c r="B1029" s="487"/>
      <c r="C1029" s="266"/>
      <c r="D1029" s="272"/>
      <c r="E1029" s="270"/>
      <c r="F1029" s="268"/>
      <c r="G1029" s="268"/>
      <c r="H1029" s="268"/>
      <c r="I1029" s="268"/>
      <c r="J1029" s="268"/>
      <c r="K1029" s="268"/>
      <c r="L1029" s="268"/>
      <c r="M1029" s="267"/>
    </row>
    <row r="1030" spans="2:13" ht="12.75">
      <c r="B1030" s="487"/>
      <c r="C1030" s="266"/>
      <c r="D1030" s="272"/>
      <c r="E1030" s="270"/>
      <c r="F1030" s="268"/>
      <c r="G1030" s="268"/>
      <c r="H1030" s="268"/>
      <c r="I1030" s="268"/>
      <c r="J1030" s="268"/>
      <c r="K1030" s="268"/>
      <c r="L1030" s="268"/>
      <c r="M1030" s="267"/>
    </row>
    <row r="1031" spans="2:13" ht="12.75">
      <c r="B1031" s="487"/>
      <c r="C1031" s="266"/>
      <c r="D1031" s="272"/>
      <c r="E1031" s="270"/>
      <c r="F1031" s="268"/>
      <c r="G1031" s="268"/>
      <c r="H1031" s="268"/>
      <c r="I1031" s="268"/>
      <c r="J1031" s="268"/>
      <c r="K1031" s="268"/>
      <c r="L1031" s="268"/>
      <c r="M1031" s="267"/>
    </row>
    <row r="1032" spans="2:13" ht="12.75">
      <c r="B1032" s="487"/>
      <c r="C1032" s="266"/>
      <c r="D1032" s="272"/>
      <c r="E1032" s="270"/>
      <c r="F1032" s="268"/>
      <c r="G1032" s="268"/>
      <c r="H1032" s="268"/>
      <c r="I1032" s="268"/>
      <c r="J1032" s="268"/>
      <c r="K1032" s="268"/>
      <c r="L1032" s="268"/>
      <c r="M1032" s="267"/>
    </row>
    <row r="1033" spans="2:13" ht="12.75">
      <c r="B1033" s="487"/>
      <c r="C1033" s="266"/>
      <c r="D1033" s="272"/>
      <c r="E1033" s="270"/>
      <c r="F1033" s="268"/>
      <c r="G1033" s="268"/>
      <c r="H1033" s="268"/>
      <c r="I1033" s="268"/>
      <c r="J1033" s="268"/>
      <c r="K1033" s="268"/>
      <c r="L1033" s="268"/>
      <c r="M1033" s="267"/>
    </row>
    <row r="1034" spans="2:13" ht="12.75">
      <c r="B1034" s="487"/>
      <c r="C1034" s="266"/>
      <c r="D1034" s="272"/>
      <c r="E1034" s="270"/>
      <c r="F1034" s="268"/>
      <c r="G1034" s="268"/>
      <c r="H1034" s="268"/>
      <c r="I1034" s="268"/>
      <c r="J1034" s="268"/>
      <c r="K1034" s="268"/>
      <c r="L1034" s="268"/>
      <c r="M1034" s="267"/>
    </row>
    <row r="1035" spans="2:13" ht="12.75">
      <c r="B1035" s="487"/>
      <c r="C1035" s="266"/>
      <c r="D1035" s="272"/>
      <c r="E1035" s="270"/>
      <c r="F1035" s="268"/>
      <c r="G1035" s="268"/>
      <c r="H1035" s="268"/>
      <c r="I1035" s="268"/>
      <c r="J1035" s="268"/>
      <c r="K1035" s="268"/>
      <c r="L1035" s="268"/>
      <c r="M1035" s="267"/>
    </row>
    <row r="1036" spans="2:13" ht="12.75">
      <c r="B1036" s="487"/>
      <c r="C1036" s="266"/>
      <c r="D1036" s="272"/>
      <c r="E1036" s="270"/>
      <c r="F1036" s="268"/>
      <c r="G1036" s="268"/>
      <c r="H1036" s="268"/>
      <c r="I1036" s="268"/>
      <c r="J1036" s="268"/>
      <c r="K1036" s="268"/>
      <c r="L1036" s="268"/>
      <c r="M1036" s="267"/>
    </row>
    <row r="1037" spans="2:13" ht="12.75">
      <c r="B1037" s="487"/>
      <c r="C1037" s="266"/>
      <c r="D1037" s="272"/>
      <c r="E1037" s="270"/>
      <c r="F1037" s="268"/>
      <c r="G1037" s="268"/>
      <c r="H1037" s="268"/>
      <c r="I1037" s="268"/>
      <c r="J1037" s="268"/>
      <c r="K1037" s="268"/>
      <c r="L1037" s="268"/>
      <c r="M1037" s="267"/>
    </row>
    <row r="1038" spans="2:13" ht="12.75">
      <c r="B1038" s="487"/>
      <c r="C1038" s="266"/>
      <c r="D1038" s="272"/>
      <c r="E1038" s="270"/>
      <c r="F1038" s="268"/>
      <c r="G1038" s="268"/>
      <c r="H1038" s="268"/>
      <c r="I1038" s="268"/>
      <c r="J1038" s="268"/>
      <c r="K1038" s="268"/>
      <c r="L1038" s="268"/>
      <c r="M1038" s="267"/>
    </row>
    <row r="1039" spans="2:13" ht="12.75">
      <c r="B1039" s="487"/>
      <c r="C1039" s="266"/>
      <c r="D1039" s="272"/>
      <c r="E1039" s="270"/>
      <c r="F1039" s="268"/>
      <c r="G1039" s="268"/>
      <c r="H1039" s="268"/>
      <c r="I1039" s="268"/>
      <c r="J1039" s="268"/>
      <c r="K1039" s="268"/>
      <c r="L1039" s="268"/>
      <c r="M1039" s="267"/>
    </row>
    <row r="1040" spans="2:13" ht="12.75">
      <c r="B1040" s="487"/>
      <c r="C1040" s="266"/>
      <c r="D1040" s="272"/>
      <c r="E1040" s="270"/>
      <c r="F1040" s="268"/>
      <c r="G1040" s="268"/>
      <c r="H1040" s="268"/>
      <c r="I1040" s="268"/>
      <c r="J1040" s="268"/>
      <c r="K1040" s="268"/>
      <c r="L1040" s="268"/>
      <c r="M1040" s="267"/>
    </row>
    <row r="1041" spans="2:13" ht="12.75">
      <c r="B1041" s="487"/>
      <c r="C1041" s="266"/>
      <c r="D1041" s="272"/>
      <c r="E1041" s="270"/>
      <c r="F1041" s="268"/>
      <c r="G1041" s="268"/>
      <c r="H1041" s="268"/>
      <c r="I1041" s="268"/>
      <c r="J1041" s="268"/>
      <c r="K1041" s="268"/>
      <c r="L1041" s="268"/>
      <c r="M1041" s="267"/>
    </row>
    <row r="1042" spans="2:13" ht="12.75">
      <c r="B1042" s="487"/>
      <c r="C1042" s="266"/>
      <c r="D1042" s="272"/>
      <c r="E1042" s="270"/>
      <c r="F1042" s="268"/>
      <c r="G1042" s="268"/>
      <c r="H1042" s="268"/>
      <c r="I1042" s="268"/>
      <c r="J1042" s="268"/>
      <c r="K1042" s="268"/>
      <c r="L1042" s="268"/>
      <c r="M1042" s="267"/>
    </row>
    <row r="1043" spans="2:13" ht="12.75">
      <c r="B1043" s="487"/>
      <c r="C1043" s="266"/>
      <c r="D1043" s="272"/>
      <c r="E1043" s="270"/>
      <c r="F1043" s="268"/>
      <c r="G1043" s="268"/>
      <c r="H1043" s="268"/>
      <c r="I1043" s="268"/>
      <c r="J1043" s="268"/>
      <c r="K1043" s="268"/>
      <c r="L1043" s="268"/>
      <c r="M1043" s="267"/>
    </row>
    <row r="1044" spans="2:13" ht="12.75">
      <c r="B1044" s="487"/>
      <c r="C1044" s="266"/>
      <c r="D1044" s="272"/>
      <c r="E1044" s="270"/>
      <c r="F1044" s="268"/>
      <c r="G1044" s="268"/>
      <c r="H1044" s="268"/>
      <c r="I1044" s="268"/>
      <c r="J1044" s="268"/>
      <c r="K1044" s="268"/>
      <c r="L1044" s="268"/>
      <c r="M1044" s="267"/>
    </row>
    <row r="1045" spans="2:13" ht="12.75">
      <c r="B1045" s="487"/>
      <c r="C1045" s="266"/>
      <c r="D1045" s="272"/>
      <c r="E1045" s="270"/>
      <c r="F1045" s="268"/>
      <c r="G1045" s="268"/>
      <c r="H1045" s="268"/>
      <c r="I1045" s="268"/>
      <c r="J1045" s="268"/>
      <c r="K1045" s="268"/>
      <c r="L1045" s="268"/>
      <c r="M1045" s="267"/>
    </row>
    <row r="1046" spans="2:13" ht="12.75">
      <c r="B1046" s="487"/>
      <c r="C1046" s="266"/>
      <c r="D1046" s="272"/>
      <c r="E1046" s="270"/>
      <c r="F1046" s="268"/>
      <c r="G1046" s="268"/>
      <c r="H1046" s="268"/>
      <c r="I1046" s="268"/>
      <c r="J1046" s="268"/>
      <c r="K1046" s="268"/>
      <c r="L1046" s="268"/>
      <c r="M1046" s="267"/>
    </row>
    <row r="1047" spans="2:13" ht="12.75">
      <c r="B1047" s="487"/>
      <c r="C1047" s="266"/>
      <c r="D1047" s="272"/>
      <c r="E1047" s="270"/>
      <c r="F1047" s="268"/>
      <c r="G1047" s="268"/>
      <c r="H1047" s="268"/>
      <c r="I1047" s="268"/>
      <c r="J1047" s="268"/>
      <c r="K1047" s="268"/>
      <c r="L1047" s="268"/>
      <c r="M1047" s="267"/>
    </row>
    <row r="1048" spans="2:13" ht="12.75">
      <c r="B1048" s="487"/>
      <c r="C1048" s="266"/>
      <c r="D1048" s="272"/>
      <c r="E1048" s="270"/>
      <c r="F1048" s="268"/>
      <c r="G1048" s="268"/>
      <c r="H1048" s="268"/>
      <c r="I1048" s="268"/>
      <c r="J1048" s="268"/>
      <c r="K1048" s="268"/>
      <c r="L1048" s="268"/>
      <c r="M1048" s="267"/>
    </row>
    <row r="1049" spans="2:13" ht="12.75">
      <c r="B1049" s="487"/>
      <c r="C1049" s="266"/>
      <c r="D1049" s="272"/>
      <c r="E1049" s="270"/>
      <c r="F1049" s="268"/>
      <c r="G1049" s="268"/>
      <c r="H1049" s="268"/>
      <c r="I1049" s="268"/>
      <c r="J1049" s="268"/>
      <c r="K1049" s="268"/>
      <c r="L1049" s="268"/>
      <c r="M1049" s="267"/>
    </row>
    <row r="1050" spans="2:13" ht="12.75">
      <c r="B1050" s="487"/>
      <c r="C1050" s="266"/>
      <c r="D1050" s="272"/>
      <c r="E1050" s="270"/>
      <c r="F1050" s="268"/>
      <c r="G1050" s="268"/>
      <c r="H1050" s="268"/>
      <c r="I1050" s="268"/>
      <c r="J1050" s="268"/>
      <c r="K1050" s="268"/>
      <c r="L1050" s="268"/>
      <c r="M1050" s="267"/>
    </row>
    <row r="1051" spans="2:13" ht="12.75">
      <c r="B1051" s="487"/>
      <c r="C1051" s="266"/>
      <c r="D1051" s="272"/>
      <c r="E1051" s="270"/>
      <c r="F1051" s="268"/>
      <c r="G1051" s="268"/>
      <c r="H1051" s="268"/>
      <c r="I1051" s="268"/>
      <c r="J1051" s="268"/>
      <c r="K1051" s="268"/>
      <c r="L1051" s="268"/>
      <c r="M1051" s="267"/>
    </row>
    <row r="1052" spans="2:13" ht="12.75">
      <c r="B1052" s="487"/>
      <c r="C1052" s="266"/>
      <c r="D1052" s="272"/>
      <c r="E1052" s="270"/>
      <c r="F1052" s="268"/>
      <c r="G1052" s="268"/>
      <c r="H1052" s="268"/>
      <c r="I1052" s="268"/>
      <c r="J1052" s="268"/>
      <c r="K1052" s="268"/>
      <c r="L1052" s="268"/>
      <c r="M1052" s="267"/>
    </row>
    <row r="1053" spans="2:13" ht="12.75">
      <c r="B1053" s="487"/>
      <c r="C1053" s="266"/>
      <c r="D1053" s="272"/>
      <c r="E1053" s="270"/>
      <c r="F1053" s="268"/>
      <c r="G1053" s="268"/>
      <c r="H1053" s="268"/>
      <c r="I1053" s="268"/>
      <c r="J1053" s="268"/>
      <c r="K1053" s="268"/>
      <c r="L1053" s="268"/>
      <c r="M1053" s="267"/>
    </row>
    <row r="1054" spans="2:13" ht="12.75">
      <c r="B1054" s="487"/>
      <c r="C1054" s="266"/>
      <c r="D1054" s="272"/>
      <c r="E1054" s="270"/>
      <c r="F1054" s="268"/>
      <c r="G1054" s="268"/>
      <c r="H1054" s="268"/>
      <c r="I1054" s="268"/>
      <c r="J1054" s="268"/>
      <c r="K1054" s="268"/>
      <c r="L1054" s="268"/>
      <c r="M1054" s="267"/>
    </row>
    <row r="1055" spans="2:13" ht="12.75">
      <c r="B1055" s="487"/>
      <c r="C1055" s="266"/>
      <c r="D1055" s="272"/>
      <c r="E1055" s="270"/>
      <c r="F1055" s="268"/>
      <c r="G1055" s="268"/>
      <c r="H1055" s="268"/>
      <c r="I1055" s="268"/>
      <c r="J1055" s="268"/>
      <c r="K1055" s="268"/>
      <c r="L1055" s="268"/>
      <c r="M1055" s="267"/>
    </row>
    <row r="1056" spans="2:13" ht="12.75">
      <c r="B1056" s="487"/>
      <c r="C1056" s="266"/>
      <c r="D1056" s="272"/>
      <c r="E1056" s="270"/>
      <c r="F1056" s="268"/>
      <c r="G1056" s="268"/>
      <c r="H1056" s="268"/>
      <c r="I1056" s="268"/>
      <c r="J1056" s="268"/>
      <c r="K1056" s="268"/>
      <c r="L1056" s="268"/>
      <c r="M1056" s="267"/>
    </row>
    <row r="1057" spans="2:13" ht="12.75">
      <c r="B1057" s="487"/>
      <c r="C1057" s="266"/>
      <c r="D1057" s="272"/>
      <c r="E1057" s="270"/>
      <c r="F1057" s="268"/>
      <c r="G1057" s="268"/>
      <c r="H1057" s="268"/>
      <c r="I1057" s="268"/>
      <c r="J1057" s="268"/>
      <c r="K1057" s="268"/>
      <c r="L1057" s="268"/>
      <c r="M1057" s="267"/>
    </row>
    <row r="1058" spans="2:13" ht="12.75">
      <c r="B1058" s="487"/>
      <c r="C1058" s="266"/>
      <c r="D1058" s="272"/>
      <c r="E1058" s="270"/>
      <c r="F1058" s="268"/>
      <c r="G1058" s="268"/>
      <c r="H1058" s="268"/>
      <c r="I1058" s="268"/>
      <c r="J1058" s="268"/>
      <c r="K1058" s="268"/>
      <c r="L1058" s="268"/>
      <c r="M1058" s="267"/>
    </row>
    <row r="1059" spans="2:13" ht="12.75">
      <c r="B1059" s="487"/>
      <c r="C1059" s="266"/>
      <c r="D1059" s="272"/>
      <c r="E1059" s="270"/>
      <c r="F1059" s="268"/>
      <c r="G1059" s="268"/>
      <c r="H1059" s="268"/>
      <c r="I1059" s="268"/>
      <c r="J1059" s="268"/>
      <c r="K1059" s="268"/>
      <c r="L1059" s="268"/>
      <c r="M1059" s="267"/>
    </row>
    <row r="1060" spans="2:13" ht="12.75">
      <c r="B1060" s="487"/>
      <c r="C1060" s="266"/>
      <c r="D1060" s="272"/>
      <c r="E1060" s="270"/>
      <c r="F1060" s="268"/>
      <c r="G1060" s="268"/>
      <c r="H1060" s="268"/>
      <c r="I1060" s="268"/>
      <c r="J1060" s="268"/>
      <c r="K1060" s="268"/>
      <c r="L1060" s="268"/>
      <c r="M1060" s="267"/>
    </row>
    <row r="1061" spans="2:13" ht="12.75">
      <c r="B1061" s="487"/>
      <c r="C1061" s="266"/>
      <c r="D1061" s="272"/>
      <c r="E1061" s="270"/>
      <c r="F1061" s="268"/>
      <c r="G1061" s="268"/>
      <c r="H1061" s="268"/>
      <c r="I1061" s="268"/>
      <c r="J1061" s="268"/>
      <c r="K1061" s="268"/>
      <c r="L1061" s="268"/>
      <c r="M1061" s="267"/>
    </row>
    <row r="1062" spans="2:13" ht="12.75">
      <c r="B1062" s="487"/>
      <c r="C1062" s="266"/>
      <c r="D1062" s="272"/>
      <c r="E1062" s="270"/>
      <c r="F1062" s="268"/>
      <c r="G1062" s="268"/>
      <c r="H1062" s="268"/>
      <c r="I1062" s="268"/>
      <c r="J1062" s="268"/>
      <c r="K1062" s="268"/>
      <c r="L1062" s="268"/>
      <c r="M1062" s="267"/>
    </row>
    <row r="1063" spans="2:13" ht="12.75">
      <c r="B1063" s="487"/>
      <c r="C1063" s="266"/>
      <c r="D1063" s="272"/>
      <c r="E1063" s="270"/>
      <c r="F1063" s="268"/>
      <c r="G1063" s="268"/>
      <c r="H1063" s="268"/>
      <c r="I1063" s="268"/>
      <c r="J1063" s="268"/>
      <c r="K1063" s="268"/>
      <c r="L1063" s="268"/>
      <c r="M1063" s="267"/>
    </row>
    <row r="1064" spans="2:13" ht="12.75">
      <c r="B1064" s="487"/>
      <c r="C1064" s="266"/>
      <c r="D1064" s="272"/>
      <c r="E1064" s="270"/>
      <c r="F1064" s="268"/>
      <c r="G1064" s="268"/>
      <c r="H1064" s="268"/>
      <c r="I1064" s="268"/>
      <c r="J1064" s="268"/>
      <c r="K1064" s="268"/>
      <c r="L1064" s="268"/>
      <c r="M1064" s="267"/>
    </row>
    <row r="1065" spans="2:13" ht="12.75">
      <c r="B1065" s="487"/>
      <c r="C1065" s="266"/>
      <c r="D1065" s="272"/>
      <c r="E1065" s="270"/>
      <c r="F1065" s="268"/>
      <c r="G1065" s="268"/>
      <c r="H1065" s="268"/>
      <c r="I1065" s="268"/>
      <c r="J1065" s="268"/>
      <c r="K1065" s="268"/>
      <c r="L1065" s="268"/>
      <c r="M1065" s="267"/>
    </row>
    <row r="1066" spans="2:13" ht="12.75">
      <c r="B1066" s="487"/>
      <c r="C1066" s="266"/>
      <c r="D1066" s="272"/>
      <c r="E1066" s="270"/>
      <c r="F1066" s="268"/>
      <c r="G1066" s="268"/>
      <c r="H1066" s="268"/>
      <c r="I1066" s="268"/>
      <c r="J1066" s="268"/>
      <c r="K1066" s="268"/>
      <c r="L1066" s="268"/>
      <c r="M1066" s="267"/>
    </row>
    <row r="1067" spans="2:13" ht="12.75">
      <c r="B1067" s="487"/>
      <c r="C1067" s="266"/>
      <c r="D1067" s="272"/>
      <c r="E1067" s="270"/>
      <c r="F1067" s="268"/>
      <c r="G1067" s="268"/>
      <c r="H1067" s="268"/>
      <c r="I1067" s="268"/>
      <c r="J1067" s="268"/>
      <c r="K1067" s="268"/>
      <c r="L1067" s="268"/>
      <c r="M1067" s="267"/>
    </row>
    <row r="1068" spans="2:13" ht="12.75">
      <c r="B1068" s="487"/>
      <c r="C1068" s="266"/>
      <c r="D1068" s="272"/>
      <c r="E1068" s="270"/>
      <c r="F1068" s="268"/>
      <c r="G1068" s="268"/>
      <c r="H1068" s="268"/>
      <c r="I1068" s="268"/>
      <c r="J1068" s="268"/>
      <c r="K1068" s="268"/>
      <c r="L1068" s="268"/>
      <c r="M1068" s="267"/>
    </row>
    <row r="1069" spans="2:13" ht="12.75">
      <c r="B1069" s="487"/>
      <c r="C1069" s="266"/>
      <c r="D1069" s="272"/>
      <c r="E1069" s="270"/>
      <c r="F1069" s="268"/>
      <c r="G1069" s="268"/>
      <c r="H1069" s="268"/>
      <c r="I1069" s="268"/>
      <c r="J1069" s="268"/>
      <c r="K1069" s="268"/>
      <c r="L1069" s="268"/>
      <c r="M1069" s="267"/>
    </row>
    <row r="1070" spans="2:13" ht="12.75">
      <c r="B1070" s="487"/>
      <c r="C1070" s="266"/>
      <c r="D1070" s="272"/>
      <c r="E1070" s="270"/>
      <c r="F1070" s="268"/>
      <c r="G1070" s="268"/>
      <c r="H1070" s="268"/>
      <c r="I1070" s="268"/>
      <c r="J1070" s="268"/>
      <c r="K1070" s="268"/>
      <c r="L1070" s="268"/>
      <c r="M1070" s="267"/>
    </row>
    <row r="1071" spans="2:13" ht="12.75">
      <c r="B1071" s="487"/>
      <c r="C1071" s="266"/>
      <c r="D1071" s="272"/>
      <c r="E1071" s="270"/>
      <c r="F1071" s="268"/>
      <c r="G1071" s="268"/>
      <c r="H1071" s="268"/>
      <c r="I1071" s="268"/>
      <c r="J1071" s="268"/>
      <c r="K1071" s="268"/>
      <c r="L1071" s="268"/>
      <c r="M1071" s="267"/>
    </row>
    <row r="1072" spans="2:13" ht="12.75">
      <c r="B1072" s="487"/>
      <c r="C1072" s="266"/>
      <c r="D1072" s="272"/>
      <c r="E1072" s="270"/>
      <c r="F1072" s="268"/>
      <c r="G1072" s="268"/>
      <c r="H1072" s="268"/>
      <c r="I1072" s="268"/>
      <c r="J1072" s="268"/>
      <c r="K1072" s="268"/>
      <c r="L1072" s="268"/>
      <c r="M1072" s="267"/>
    </row>
    <row r="1073" spans="2:13" ht="12.75">
      <c r="B1073" s="487"/>
      <c r="C1073" s="266"/>
      <c r="D1073" s="272"/>
      <c r="E1073" s="270"/>
      <c r="F1073" s="268"/>
      <c r="G1073" s="268"/>
      <c r="H1073" s="268"/>
      <c r="I1073" s="268"/>
      <c r="J1073" s="268"/>
      <c r="K1073" s="268"/>
      <c r="L1073" s="268"/>
      <c r="M1073" s="267"/>
    </row>
    <row r="1074" spans="2:13" ht="12.75">
      <c r="B1074" s="487"/>
      <c r="C1074" s="266"/>
      <c r="D1074" s="272"/>
      <c r="E1074" s="270"/>
      <c r="F1074" s="268"/>
      <c r="G1074" s="268"/>
      <c r="H1074" s="268"/>
      <c r="I1074" s="268"/>
      <c r="J1074" s="268"/>
      <c r="K1074" s="268"/>
      <c r="L1074" s="268"/>
      <c r="M1074" s="267"/>
    </row>
    <row r="1075" spans="2:13" ht="12.75">
      <c r="B1075" s="487"/>
      <c r="C1075" s="266"/>
      <c r="D1075" s="272"/>
      <c r="E1075" s="270"/>
      <c r="F1075" s="268"/>
      <c r="G1075" s="268"/>
      <c r="H1075" s="268"/>
      <c r="I1075" s="268"/>
      <c r="J1075" s="268"/>
      <c r="K1075" s="268"/>
      <c r="L1075" s="268"/>
      <c r="M1075" s="267"/>
    </row>
    <row r="1076" spans="2:13" ht="12.75">
      <c r="B1076" s="487"/>
      <c r="C1076" s="266"/>
      <c r="D1076" s="272"/>
      <c r="E1076" s="270"/>
      <c r="F1076" s="268"/>
      <c r="G1076" s="268"/>
      <c r="H1076" s="268"/>
      <c r="I1076" s="268"/>
      <c r="J1076" s="268"/>
      <c r="K1076" s="268"/>
      <c r="L1076" s="268"/>
      <c r="M1076" s="267"/>
    </row>
    <row r="1077" spans="2:13" ht="12.75">
      <c r="B1077" s="487"/>
      <c r="C1077" s="266"/>
      <c r="D1077" s="272"/>
      <c r="E1077" s="270"/>
      <c r="F1077" s="268"/>
      <c r="G1077" s="268"/>
      <c r="H1077" s="268"/>
      <c r="I1077" s="268"/>
      <c r="J1077" s="268"/>
      <c r="K1077" s="268"/>
      <c r="L1077" s="268"/>
      <c r="M1077" s="267"/>
    </row>
    <row r="1078" spans="2:13" ht="12.75">
      <c r="B1078" s="487"/>
      <c r="C1078" s="266"/>
      <c r="D1078" s="272"/>
      <c r="E1078" s="270"/>
      <c r="F1078" s="268"/>
      <c r="G1078" s="268"/>
      <c r="H1078" s="268"/>
      <c r="I1078" s="268"/>
      <c r="J1078" s="268"/>
      <c r="K1078" s="268"/>
      <c r="L1078" s="268"/>
      <c r="M1078" s="267"/>
    </row>
    <row r="1079" spans="2:13" ht="12.75">
      <c r="B1079" s="487"/>
      <c r="C1079" s="266"/>
      <c r="D1079" s="272"/>
      <c r="E1079" s="270"/>
      <c r="F1079" s="268"/>
      <c r="G1079" s="268"/>
      <c r="H1079" s="268"/>
      <c r="I1079" s="268"/>
      <c r="J1079" s="268"/>
      <c r="K1079" s="268"/>
      <c r="L1079" s="268"/>
      <c r="M1079" s="267"/>
    </row>
    <row r="1080" spans="2:13" ht="12.75">
      <c r="B1080" s="487"/>
      <c r="C1080" s="266"/>
      <c r="D1080" s="272"/>
      <c r="E1080" s="270"/>
      <c r="F1080" s="268"/>
      <c r="G1080" s="268"/>
      <c r="H1080" s="268"/>
      <c r="I1080" s="268"/>
      <c r="J1080" s="268"/>
      <c r="K1080" s="268"/>
      <c r="L1080" s="268"/>
      <c r="M1080" s="267"/>
    </row>
    <row r="1081" spans="2:13" ht="12.75">
      <c r="B1081" s="487"/>
      <c r="C1081" s="266"/>
      <c r="D1081" s="272"/>
      <c r="E1081" s="270"/>
      <c r="F1081" s="268"/>
      <c r="G1081" s="268"/>
      <c r="H1081" s="268"/>
      <c r="I1081" s="268"/>
      <c r="J1081" s="268"/>
      <c r="K1081" s="268"/>
      <c r="L1081" s="268"/>
      <c r="M1081" s="267"/>
    </row>
    <row r="1082" spans="2:13" ht="12.75">
      <c r="B1082" s="487"/>
      <c r="C1082" s="266"/>
      <c r="D1082" s="272"/>
      <c r="E1082" s="270"/>
      <c r="F1082" s="268"/>
      <c r="G1082" s="268"/>
      <c r="H1082" s="268"/>
      <c r="I1082" s="268"/>
      <c r="J1082" s="268"/>
      <c r="K1082" s="268"/>
      <c r="L1082" s="268"/>
      <c r="M1082" s="267"/>
    </row>
    <row r="1083" spans="2:13" ht="12.75">
      <c r="B1083" s="487"/>
      <c r="C1083" s="266"/>
      <c r="D1083" s="272"/>
      <c r="E1083" s="270"/>
      <c r="F1083" s="268"/>
      <c r="G1083" s="268"/>
      <c r="H1083" s="268"/>
      <c r="I1083" s="268"/>
      <c r="J1083" s="268"/>
      <c r="K1083" s="268"/>
      <c r="L1083" s="268"/>
      <c r="M1083" s="267"/>
    </row>
    <row r="1084" spans="2:13" ht="12.75">
      <c r="B1084" s="487"/>
      <c r="C1084" s="266"/>
      <c r="D1084" s="272"/>
      <c r="E1084" s="270"/>
      <c r="F1084" s="268"/>
      <c r="G1084" s="268"/>
      <c r="H1084" s="268"/>
      <c r="I1084" s="268"/>
      <c r="J1084" s="268"/>
      <c r="K1084" s="268"/>
      <c r="L1084" s="268"/>
      <c r="M1084" s="267"/>
    </row>
    <row r="1085" spans="2:13" ht="12.75">
      <c r="B1085" s="487"/>
      <c r="C1085" s="266"/>
      <c r="D1085" s="272"/>
      <c r="E1085" s="270"/>
      <c r="F1085" s="268"/>
      <c r="G1085" s="268"/>
      <c r="H1085" s="268"/>
      <c r="I1085" s="268"/>
      <c r="J1085" s="268"/>
      <c r="K1085" s="268"/>
      <c r="L1085" s="268"/>
      <c r="M1085" s="267"/>
    </row>
    <row r="1086" spans="2:13" ht="12.75">
      <c r="B1086" s="487"/>
      <c r="C1086" s="266"/>
      <c r="D1086" s="272"/>
      <c r="E1086" s="270"/>
      <c r="F1086" s="268"/>
      <c r="G1086" s="268"/>
      <c r="H1086" s="268"/>
      <c r="I1086" s="268"/>
      <c r="J1086" s="268"/>
      <c r="K1086" s="268"/>
      <c r="L1086" s="268"/>
      <c r="M1086" s="267"/>
    </row>
    <row r="1087" spans="2:13" ht="12.75">
      <c r="B1087" s="487"/>
      <c r="C1087" s="266"/>
      <c r="D1087" s="272"/>
      <c r="E1087" s="270"/>
      <c r="F1087" s="268"/>
      <c r="G1087" s="268"/>
      <c r="H1087" s="268"/>
      <c r="I1087" s="268"/>
      <c r="J1087" s="268"/>
      <c r="K1087" s="268"/>
      <c r="L1087" s="268"/>
      <c r="M1087" s="267"/>
    </row>
    <row r="1088" spans="2:13" ht="12.75">
      <c r="B1088" s="487"/>
      <c r="C1088" s="266"/>
      <c r="D1088" s="272"/>
      <c r="E1088" s="270"/>
      <c r="F1088" s="268"/>
      <c r="G1088" s="268"/>
      <c r="H1088" s="268"/>
      <c r="I1088" s="268"/>
      <c r="J1088" s="268"/>
      <c r="K1088" s="268"/>
      <c r="L1088" s="268"/>
      <c r="M1088" s="267"/>
    </row>
    <row r="1089" spans="2:13" ht="12.75">
      <c r="B1089" s="487"/>
      <c r="C1089" s="266"/>
      <c r="D1089" s="272"/>
      <c r="E1089" s="270"/>
      <c r="F1089" s="268"/>
      <c r="G1089" s="268"/>
      <c r="H1089" s="268"/>
      <c r="I1089" s="268"/>
      <c r="J1089" s="268"/>
      <c r="K1089" s="268"/>
      <c r="L1089" s="268"/>
      <c r="M1089" s="267"/>
    </row>
    <row r="1090" spans="2:13" ht="12.75">
      <c r="B1090" s="487"/>
      <c r="C1090" s="266"/>
      <c r="D1090" s="272"/>
      <c r="E1090" s="270"/>
      <c r="F1090" s="268"/>
      <c r="G1090" s="268"/>
      <c r="H1090" s="268"/>
      <c r="I1090" s="268"/>
      <c r="J1090" s="268"/>
      <c r="K1090" s="268"/>
      <c r="L1090" s="268"/>
      <c r="M1090" s="267"/>
    </row>
    <row r="1091" spans="2:13" ht="12.75">
      <c r="B1091" s="487"/>
      <c r="C1091" s="266"/>
      <c r="D1091" s="272"/>
      <c r="E1091" s="270"/>
      <c r="F1091" s="268"/>
      <c r="G1091" s="268"/>
      <c r="H1091" s="268"/>
      <c r="I1091" s="268"/>
      <c r="J1091" s="268"/>
      <c r="K1091" s="268"/>
      <c r="L1091" s="268"/>
      <c r="M1091" s="267"/>
    </row>
    <row r="1092" spans="2:13" ht="12.75">
      <c r="B1092" s="487"/>
      <c r="C1092" s="266"/>
      <c r="D1092" s="272"/>
      <c r="E1092" s="270"/>
      <c r="F1092" s="268"/>
      <c r="G1092" s="268"/>
      <c r="H1092" s="268"/>
      <c r="I1092" s="268"/>
      <c r="J1092" s="268"/>
      <c r="K1092" s="268"/>
      <c r="L1092" s="268"/>
      <c r="M1092" s="267"/>
    </row>
    <row r="1093" spans="2:13" ht="12.75">
      <c r="B1093" s="487"/>
      <c r="C1093" s="266"/>
      <c r="D1093" s="272"/>
      <c r="E1093" s="270"/>
      <c r="F1093" s="268"/>
      <c r="G1093" s="268"/>
      <c r="H1093" s="268"/>
      <c r="I1093" s="268"/>
      <c r="J1093" s="268"/>
      <c r="K1093" s="268"/>
      <c r="L1093" s="268"/>
      <c r="M1093" s="267"/>
    </row>
    <row r="1094" spans="2:13" ht="12.75">
      <c r="B1094" s="487"/>
      <c r="C1094" s="266"/>
      <c r="D1094" s="272"/>
      <c r="E1094" s="270"/>
      <c r="F1094" s="268"/>
      <c r="G1094" s="268"/>
      <c r="H1094" s="268"/>
      <c r="I1094" s="268"/>
      <c r="J1094" s="268"/>
      <c r="K1094" s="268"/>
      <c r="L1094" s="268"/>
      <c r="M1094" s="267"/>
    </row>
    <row r="1095" spans="2:13" ht="12.75">
      <c r="B1095" s="487"/>
      <c r="C1095" s="266"/>
      <c r="D1095" s="272"/>
      <c r="E1095" s="270"/>
      <c r="F1095" s="268"/>
      <c r="G1095" s="268"/>
      <c r="H1095" s="268"/>
      <c r="I1095" s="268"/>
      <c r="J1095" s="268"/>
      <c r="K1095" s="268"/>
      <c r="L1095" s="268"/>
      <c r="M1095" s="267"/>
    </row>
    <row r="1096" spans="2:13" ht="12.75">
      <c r="B1096" s="487"/>
      <c r="C1096" s="266"/>
      <c r="D1096" s="272"/>
      <c r="E1096" s="270"/>
      <c r="F1096" s="268"/>
      <c r="G1096" s="268"/>
      <c r="H1096" s="268"/>
      <c r="I1096" s="268"/>
      <c r="J1096" s="268"/>
      <c r="K1096" s="268"/>
      <c r="L1096" s="268"/>
      <c r="M1096" s="267"/>
    </row>
    <row r="1097" spans="2:13" ht="12.75">
      <c r="B1097" s="487"/>
      <c r="C1097" s="266"/>
      <c r="D1097" s="272"/>
      <c r="E1097" s="270"/>
      <c r="F1097" s="268"/>
      <c r="G1097" s="268"/>
      <c r="H1097" s="268"/>
      <c r="I1097" s="268"/>
      <c r="J1097" s="268"/>
      <c r="K1097" s="268"/>
      <c r="L1097" s="268"/>
      <c r="M1097" s="267"/>
    </row>
    <row r="1098" spans="2:13" ht="12.75">
      <c r="B1098" s="487"/>
      <c r="C1098" s="266"/>
      <c r="D1098" s="272"/>
      <c r="E1098" s="270"/>
      <c r="F1098" s="268"/>
      <c r="G1098" s="268"/>
      <c r="H1098" s="268"/>
      <c r="I1098" s="268"/>
      <c r="J1098" s="268"/>
      <c r="K1098" s="268"/>
      <c r="L1098" s="268"/>
      <c r="M1098" s="267"/>
    </row>
    <row r="1099" spans="2:13" ht="12.75">
      <c r="B1099" s="487"/>
      <c r="C1099" s="266"/>
      <c r="D1099" s="272"/>
      <c r="E1099" s="270"/>
      <c r="F1099" s="268"/>
      <c r="G1099" s="268"/>
      <c r="H1099" s="268"/>
      <c r="I1099" s="268"/>
      <c r="J1099" s="268"/>
      <c r="K1099" s="268"/>
      <c r="L1099" s="268"/>
      <c r="M1099" s="267"/>
    </row>
    <row r="1100" spans="2:13" ht="12.75">
      <c r="B1100" s="487"/>
      <c r="C1100" s="266"/>
      <c r="D1100" s="272"/>
      <c r="E1100" s="270"/>
      <c r="F1100" s="268"/>
      <c r="G1100" s="268"/>
      <c r="H1100" s="268"/>
      <c r="I1100" s="268"/>
      <c r="J1100" s="268"/>
      <c r="K1100" s="268"/>
      <c r="L1100" s="268"/>
      <c r="M1100" s="267"/>
    </row>
    <row r="1101" spans="2:13" ht="12.75">
      <c r="B1101" s="487"/>
      <c r="C1101" s="266"/>
      <c r="D1101" s="272"/>
      <c r="E1101" s="270"/>
      <c r="F1101" s="268"/>
      <c r="G1101" s="268"/>
      <c r="H1101" s="268"/>
      <c r="I1101" s="268"/>
      <c r="J1101" s="268"/>
      <c r="K1101" s="268"/>
      <c r="L1101" s="268"/>
      <c r="M1101" s="267"/>
    </row>
    <row r="1102" spans="2:13" ht="12.75">
      <c r="B1102" s="487"/>
      <c r="C1102" s="266"/>
      <c r="D1102" s="272"/>
      <c r="E1102" s="270"/>
      <c r="F1102" s="268"/>
      <c r="G1102" s="268"/>
      <c r="H1102" s="268"/>
      <c r="I1102" s="268"/>
      <c r="J1102" s="268"/>
      <c r="K1102" s="268"/>
      <c r="L1102" s="268"/>
      <c r="M1102" s="267"/>
    </row>
    <row r="1103" spans="2:13" ht="12.75">
      <c r="B1103" s="487"/>
      <c r="C1103" s="266"/>
      <c r="D1103" s="272"/>
      <c r="E1103" s="270"/>
      <c r="F1103" s="268"/>
      <c r="G1103" s="268"/>
      <c r="H1103" s="268"/>
      <c r="I1103" s="268"/>
      <c r="J1103" s="268"/>
      <c r="K1103" s="268"/>
      <c r="L1103" s="268"/>
      <c r="M1103" s="267"/>
    </row>
    <row r="1104" spans="2:13" ht="12.75">
      <c r="B1104" s="487"/>
      <c r="C1104" s="266"/>
      <c r="D1104" s="272"/>
      <c r="E1104" s="270"/>
      <c r="F1104" s="268"/>
      <c r="G1104" s="268"/>
      <c r="H1104" s="268"/>
      <c r="I1104" s="268"/>
      <c r="J1104" s="268"/>
      <c r="K1104" s="268"/>
      <c r="L1104" s="268"/>
      <c r="M1104" s="267"/>
    </row>
    <row r="1105" spans="2:13" ht="12.75">
      <c r="B1105" s="487"/>
      <c r="C1105" s="266"/>
      <c r="D1105" s="272"/>
      <c r="E1105" s="270"/>
      <c r="F1105" s="268"/>
      <c r="G1105" s="268"/>
      <c r="H1105" s="268"/>
      <c r="I1105" s="268"/>
      <c r="J1105" s="268"/>
      <c r="K1105" s="268"/>
      <c r="L1105" s="268"/>
      <c r="M1105" s="267"/>
    </row>
    <row r="1106" spans="2:13" ht="12.75">
      <c r="B1106" s="487"/>
      <c r="C1106" s="266"/>
      <c r="D1106" s="272"/>
      <c r="E1106" s="270"/>
      <c r="F1106" s="268"/>
      <c r="G1106" s="268"/>
      <c r="H1106" s="268"/>
      <c r="I1106" s="268"/>
      <c r="J1106" s="268"/>
      <c r="K1106" s="268"/>
      <c r="L1106" s="268"/>
      <c r="M1106" s="267"/>
    </row>
    <row r="1107" spans="2:13" ht="12.75">
      <c r="B1107" s="487"/>
      <c r="C1107" s="266"/>
      <c r="D1107" s="272"/>
      <c r="E1107" s="270"/>
      <c r="F1107" s="268"/>
      <c r="G1107" s="268"/>
      <c r="H1107" s="268"/>
      <c r="I1107" s="268"/>
      <c r="J1107" s="268"/>
      <c r="K1107" s="268"/>
      <c r="L1107" s="268"/>
      <c r="M1107" s="267"/>
    </row>
    <row r="1108" spans="2:13" ht="12.75">
      <c r="B1108" s="487"/>
      <c r="C1108" s="266"/>
      <c r="D1108" s="272"/>
      <c r="E1108" s="270"/>
      <c r="F1108" s="268"/>
      <c r="G1108" s="268"/>
      <c r="H1108" s="268"/>
      <c r="I1108" s="268"/>
      <c r="J1108" s="268"/>
      <c r="K1108" s="268"/>
      <c r="L1108" s="268"/>
      <c r="M1108" s="267"/>
    </row>
    <row r="1109" spans="2:13" ht="12.75">
      <c r="B1109" s="487"/>
      <c r="C1109" s="266"/>
      <c r="D1109" s="272"/>
      <c r="E1109" s="270"/>
      <c r="F1109" s="268"/>
      <c r="G1109" s="268"/>
      <c r="H1109" s="268"/>
      <c r="I1109" s="268"/>
      <c r="J1109" s="268"/>
      <c r="K1109" s="268"/>
      <c r="L1109" s="268"/>
      <c r="M1109" s="267"/>
    </row>
    <row r="1110" spans="2:13" ht="12.75">
      <c r="B1110" s="487"/>
      <c r="C1110" s="266"/>
      <c r="D1110" s="272"/>
      <c r="E1110" s="270"/>
      <c r="F1110" s="268"/>
      <c r="G1110" s="268"/>
      <c r="H1110" s="268"/>
      <c r="I1110" s="268"/>
      <c r="J1110" s="268"/>
      <c r="K1110" s="268"/>
      <c r="L1110" s="268"/>
      <c r="M1110" s="267"/>
    </row>
    <row r="1111" spans="2:13" ht="12.75">
      <c r="B1111" s="487"/>
      <c r="C1111" s="266"/>
      <c r="D1111" s="272"/>
      <c r="E1111" s="270"/>
      <c r="F1111" s="268"/>
      <c r="G1111" s="268"/>
      <c r="H1111" s="268"/>
      <c r="I1111" s="268"/>
      <c r="J1111" s="268"/>
      <c r="K1111" s="268"/>
      <c r="L1111" s="268"/>
      <c r="M1111" s="267"/>
    </row>
    <row r="1112" spans="2:13" ht="12.75">
      <c r="B1112" s="487"/>
      <c r="C1112" s="266"/>
      <c r="D1112" s="272"/>
      <c r="E1112" s="270"/>
      <c r="F1112" s="268"/>
      <c r="G1112" s="268"/>
      <c r="H1112" s="268"/>
      <c r="I1112" s="268"/>
      <c r="J1112" s="268"/>
      <c r="K1112" s="268"/>
      <c r="L1112" s="268"/>
      <c r="M1112" s="267"/>
    </row>
    <row r="1113" spans="2:13" ht="12.75">
      <c r="B1113" s="487"/>
      <c r="C1113" s="266"/>
      <c r="D1113" s="272"/>
      <c r="E1113" s="270"/>
      <c r="F1113" s="268"/>
      <c r="G1113" s="268"/>
      <c r="H1113" s="268"/>
      <c r="I1113" s="268"/>
      <c r="J1113" s="268"/>
      <c r="K1113" s="268"/>
      <c r="L1113" s="268"/>
      <c r="M1113" s="267"/>
    </row>
    <row r="1114" spans="2:13" ht="12.75">
      <c r="B1114" s="487"/>
      <c r="C1114" s="266"/>
      <c r="D1114" s="272"/>
      <c r="E1114" s="270"/>
      <c r="F1114" s="268"/>
      <c r="G1114" s="268"/>
      <c r="H1114" s="268"/>
      <c r="I1114" s="268"/>
      <c r="J1114" s="268"/>
      <c r="K1114" s="268"/>
      <c r="L1114" s="268"/>
      <c r="M1114" s="267"/>
    </row>
    <row r="1115" spans="2:13" ht="12.75">
      <c r="B1115" s="487"/>
      <c r="C1115" s="266"/>
      <c r="D1115" s="272"/>
      <c r="E1115" s="270"/>
      <c r="F1115" s="268"/>
      <c r="G1115" s="268"/>
      <c r="H1115" s="268"/>
      <c r="I1115" s="268"/>
      <c r="J1115" s="268"/>
      <c r="K1115" s="268"/>
      <c r="L1115" s="268"/>
      <c r="M1115" s="267"/>
    </row>
    <row r="1116" spans="2:13" ht="12.75">
      <c r="B1116" s="487"/>
      <c r="C1116" s="266"/>
      <c r="D1116" s="272"/>
      <c r="E1116" s="270"/>
      <c r="F1116" s="268"/>
      <c r="G1116" s="268"/>
      <c r="H1116" s="268"/>
      <c r="I1116" s="268"/>
      <c r="J1116" s="268"/>
      <c r="K1116" s="268"/>
      <c r="L1116" s="268"/>
      <c r="M1116" s="267"/>
    </row>
    <row r="1117" spans="2:13" ht="12.75">
      <c r="B1117" s="487"/>
      <c r="C1117" s="266"/>
      <c r="D1117" s="272"/>
      <c r="E1117" s="270"/>
      <c r="F1117" s="268"/>
      <c r="G1117" s="268"/>
      <c r="H1117" s="268"/>
      <c r="I1117" s="268"/>
      <c r="J1117" s="268"/>
      <c r="K1117" s="268"/>
      <c r="L1117" s="268"/>
      <c r="M1117" s="267"/>
    </row>
    <row r="1118" spans="2:13" ht="12.75">
      <c r="B1118" s="487"/>
      <c r="C1118" s="266"/>
      <c r="D1118" s="272"/>
      <c r="E1118" s="270"/>
      <c r="F1118" s="268"/>
      <c r="G1118" s="268"/>
      <c r="H1118" s="268"/>
      <c r="I1118" s="268"/>
      <c r="J1118" s="268"/>
      <c r="K1118" s="268"/>
      <c r="L1118" s="268"/>
      <c r="M1118" s="267"/>
    </row>
    <row r="1119" spans="2:13" ht="12.75">
      <c r="B1119" s="487"/>
      <c r="C1119" s="266"/>
      <c r="D1119" s="272"/>
      <c r="E1119" s="270"/>
      <c r="F1119" s="268"/>
      <c r="G1119" s="268"/>
      <c r="H1119" s="268"/>
      <c r="I1119" s="268"/>
      <c r="J1119" s="268"/>
      <c r="K1119" s="268"/>
      <c r="L1119" s="268"/>
      <c r="M1119" s="267"/>
    </row>
    <row r="1120" spans="2:13" ht="12.75">
      <c r="B1120" s="487"/>
      <c r="C1120" s="266"/>
      <c r="D1120" s="272"/>
      <c r="E1120" s="270"/>
      <c r="F1120" s="268"/>
      <c r="G1120" s="268"/>
      <c r="H1120" s="268"/>
      <c r="I1120" s="268"/>
      <c r="J1120" s="268"/>
      <c r="K1120" s="268"/>
      <c r="L1120" s="268"/>
      <c r="M1120" s="267"/>
    </row>
    <row r="1121" spans="2:13" ht="12.75">
      <c r="B1121" s="487"/>
      <c r="C1121" s="266"/>
      <c r="D1121" s="272"/>
      <c r="E1121" s="270"/>
      <c r="F1121" s="268"/>
      <c r="G1121" s="268"/>
      <c r="H1121" s="268"/>
      <c r="I1121" s="268"/>
      <c r="J1121" s="268"/>
      <c r="K1121" s="268"/>
      <c r="L1121" s="268"/>
      <c r="M1121" s="267"/>
    </row>
    <row r="1122" spans="2:13" ht="12.75">
      <c r="B1122" s="487"/>
      <c r="C1122" s="266"/>
      <c r="D1122" s="272"/>
      <c r="E1122" s="270"/>
      <c r="F1122" s="268"/>
      <c r="G1122" s="268"/>
      <c r="H1122" s="268"/>
      <c r="I1122" s="268"/>
      <c r="J1122" s="268"/>
      <c r="K1122" s="268"/>
      <c r="L1122" s="268"/>
      <c r="M1122" s="267"/>
    </row>
    <row r="1123" spans="2:13" ht="12.75">
      <c r="B1123" s="487"/>
      <c r="C1123" s="266"/>
      <c r="D1123" s="272"/>
      <c r="E1123" s="270"/>
      <c r="F1123" s="268"/>
      <c r="G1123" s="268"/>
      <c r="H1123" s="268"/>
      <c r="I1123" s="268"/>
      <c r="J1123" s="268"/>
      <c r="K1123" s="268"/>
      <c r="L1123" s="268"/>
      <c r="M1123" s="267"/>
    </row>
    <row r="1124" spans="2:13" ht="12.75">
      <c r="B1124" s="487"/>
      <c r="C1124" s="266"/>
      <c r="D1124" s="272"/>
      <c r="E1124" s="270"/>
      <c r="F1124" s="268"/>
      <c r="G1124" s="268"/>
      <c r="H1124" s="268"/>
      <c r="I1124" s="268"/>
      <c r="J1124" s="268"/>
      <c r="K1124" s="268"/>
      <c r="L1124" s="268"/>
      <c r="M1124" s="267"/>
    </row>
    <row r="1125" spans="2:13" ht="12.75">
      <c r="B1125" s="487"/>
      <c r="C1125" s="266"/>
      <c r="D1125" s="272"/>
      <c r="E1125" s="270"/>
      <c r="F1125" s="268"/>
      <c r="G1125" s="268"/>
      <c r="H1125" s="268"/>
      <c r="I1125" s="268"/>
      <c r="J1125" s="268"/>
      <c r="K1125" s="268"/>
      <c r="L1125" s="268"/>
      <c r="M1125" s="267"/>
    </row>
    <row r="1126" spans="2:13" ht="12.75">
      <c r="B1126" s="487"/>
      <c r="C1126" s="266"/>
      <c r="D1126" s="272"/>
      <c r="E1126" s="270"/>
      <c r="F1126" s="268"/>
      <c r="G1126" s="268"/>
      <c r="H1126" s="268"/>
      <c r="I1126" s="268"/>
      <c r="J1126" s="268"/>
      <c r="K1126" s="268"/>
      <c r="L1126" s="268"/>
      <c r="M1126" s="267"/>
    </row>
    <row r="1127" spans="2:13" ht="12.75">
      <c r="B1127" s="487"/>
      <c r="C1127" s="266"/>
      <c r="D1127" s="272"/>
      <c r="E1127" s="270"/>
      <c r="F1127" s="268"/>
      <c r="G1127" s="268"/>
      <c r="H1127" s="268"/>
      <c r="I1127" s="268"/>
      <c r="J1127" s="268"/>
      <c r="K1127" s="268"/>
      <c r="L1127" s="268"/>
      <c r="M1127" s="267"/>
    </row>
    <row r="1128" spans="2:13" ht="12.75">
      <c r="B1128" s="487"/>
      <c r="C1128" s="266"/>
      <c r="D1128" s="272"/>
      <c r="E1128" s="270"/>
      <c r="F1128" s="268"/>
      <c r="G1128" s="268"/>
      <c r="H1128" s="268"/>
      <c r="I1128" s="268"/>
      <c r="J1128" s="268"/>
      <c r="K1128" s="268"/>
      <c r="L1128" s="268"/>
      <c r="M1128" s="267"/>
    </row>
    <row r="1129" spans="2:13" ht="12.75">
      <c r="B1129" s="487"/>
      <c r="C1129" s="266"/>
      <c r="D1129" s="272"/>
      <c r="E1129" s="270"/>
      <c r="F1129" s="268"/>
      <c r="G1129" s="268"/>
      <c r="H1129" s="268"/>
      <c r="I1129" s="268"/>
      <c r="J1129" s="268"/>
      <c r="K1129" s="268"/>
      <c r="L1129" s="268"/>
      <c r="M1129" s="267"/>
    </row>
    <row r="1130" spans="2:13" ht="12.75">
      <c r="B1130" s="487"/>
      <c r="C1130" s="266"/>
      <c r="D1130" s="272"/>
      <c r="E1130" s="270"/>
      <c r="F1130" s="268"/>
      <c r="G1130" s="268"/>
      <c r="H1130" s="268"/>
      <c r="I1130" s="268"/>
      <c r="J1130" s="268"/>
      <c r="K1130" s="268"/>
      <c r="L1130" s="268"/>
      <c r="M1130" s="267"/>
    </row>
    <row r="1131" spans="2:13" ht="12.75">
      <c r="B1131" s="487"/>
      <c r="C1131" s="266"/>
      <c r="D1131" s="272"/>
      <c r="E1131" s="270"/>
      <c r="F1131" s="268"/>
      <c r="G1131" s="268"/>
      <c r="H1131" s="268"/>
      <c r="I1131" s="268"/>
      <c r="J1131" s="268"/>
      <c r="K1131" s="268"/>
      <c r="L1131" s="268"/>
      <c r="M1131" s="267"/>
    </row>
    <row r="1132" spans="2:13" ht="12.75">
      <c r="B1132" s="487"/>
      <c r="C1132" s="266"/>
      <c r="D1132" s="272"/>
      <c r="E1132" s="270"/>
      <c r="F1132" s="268"/>
      <c r="G1132" s="268"/>
      <c r="H1132" s="268"/>
      <c r="I1132" s="268"/>
      <c r="J1132" s="268"/>
      <c r="K1132" s="268"/>
      <c r="L1132" s="268"/>
      <c r="M1132" s="267"/>
    </row>
    <row r="1133" spans="2:13" ht="12.75">
      <c r="B1133" s="487"/>
      <c r="C1133" s="266"/>
      <c r="D1133" s="272"/>
      <c r="E1133" s="270"/>
      <c r="F1133" s="268"/>
      <c r="G1133" s="268"/>
      <c r="H1133" s="268"/>
      <c r="I1133" s="268"/>
      <c r="J1133" s="268"/>
      <c r="K1133" s="268"/>
      <c r="L1133" s="268"/>
      <c r="M1133" s="267"/>
    </row>
    <row r="1134" spans="2:13" ht="12.75">
      <c r="B1134" s="487"/>
      <c r="C1134" s="266"/>
      <c r="D1134" s="272"/>
      <c r="E1134" s="270"/>
      <c r="F1134" s="268"/>
      <c r="G1134" s="268"/>
      <c r="H1134" s="268"/>
      <c r="I1134" s="268"/>
      <c r="J1134" s="268"/>
      <c r="K1134" s="268"/>
      <c r="L1134" s="268"/>
      <c r="M1134" s="267"/>
    </row>
    <row r="1135" spans="2:13" ht="12.75">
      <c r="B1135" s="487"/>
      <c r="C1135" s="266"/>
      <c r="D1135" s="272"/>
      <c r="E1135" s="270"/>
      <c r="F1135" s="268"/>
      <c r="G1135" s="268"/>
      <c r="H1135" s="268"/>
      <c r="I1135" s="268"/>
      <c r="J1135" s="268"/>
      <c r="K1135" s="268"/>
      <c r="L1135" s="268"/>
      <c r="M1135" s="267"/>
    </row>
    <row r="1136" spans="2:13" ht="12.75">
      <c r="B1136" s="487"/>
      <c r="C1136" s="266"/>
      <c r="D1136" s="272"/>
      <c r="E1136" s="270"/>
      <c r="F1136" s="268"/>
      <c r="G1136" s="268"/>
      <c r="H1136" s="268"/>
      <c r="I1136" s="268"/>
      <c r="J1136" s="268"/>
      <c r="K1136" s="268"/>
      <c r="L1136" s="268"/>
      <c r="M1136" s="267"/>
    </row>
    <row r="1137" spans="2:13" ht="12.75">
      <c r="B1137" s="487"/>
      <c r="C1137" s="266"/>
      <c r="D1137" s="272"/>
      <c r="E1137" s="270"/>
      <c r="F1137" s="268"/>
      <c r="G1137" s="268"/>
      <c r="H1137" s="268"/>
      <c r="I1137" s="268"/>
      <c r="J1137" s="268"/>
      <c r="K1137" s="268"/>
      <c r="L1137" s="268"/>
      <c r="M1137" s="267"/>
    </row>
    <row r="1138" spans="2:13" ht="12.75">
      <c r="B1138" s="487"/>
      <c r="C1138" s="266"/>
      <c r="D1138" s="272"/>
      <c r="E1138" s="270"/>
      <c r="F1138" s="268"/>
      <c r="G1138" s="268"/>
      <c r="H1138" s="268"/>
      <c r="I1138" s="268"/>
      <c r="J1138" s="268"/>
      <c r="K1138" s="268"/>
      <c r="L1138" s="268"/>
      <c r="M1138" s="267"/>
    </row>
    <row r="1139" spans="2:13" ht="12.75">
      <c r="B1139" s="487"/>
      <c r="C1139" s="266"/>
      <c r="D1139" s="272"/>
      <c r="E1139" s="270"/>
      <c r="F1139" s="268"/>
      <c r="G1139" s="268"/>
      <c r="H1139" s="268"/>
      <c r="I1139" s="268"/>
      <c r="J1139" s="268"/>
      <c r="K1139" s="268"/>
      <c r="L1139" s="268"/>
      <c r="M1139" s="267"/>
    </row>
    <row r="1140" spans="2:13" ht="12.75">
      <c r="B1140" s="487"/>
      <c r="C1140" s="266"/>
      <c r="D1140" s="272"/>
      <c r="E1140" s="270"/>
      <c r="F1140" s="268"/>
      <c r="G1140" s="268"/>
      <c r="H1140" s="268"/>
      <c r="I1140" s="268"/>
      <c r="J1140" s="268"/>
      <c r="K1140" s="268"/>
      <c r="L1140" s="268"/>
      <c r="M1140" s="267"/>
    </row>
    <row r="1141" spans="2:13" ht="12.75">
      <c r="B1141" s="487"/>
      <c r="C1141" s="266"/>
      <c r="D1141" s="272"/>
      <c r="E1141" s="270"/>
      <c r="F1141" s="268"/>
      <c r="G1141" s="268"/>
      <c r="H1141" s="268"/>
      <c r="I1141" s="268"/>
      <c r="J1141" s="268"/>
      <c r="K1141" s="268"/>
      <c r="L1141" s="268"/>
      <c r="M1141" s="267"/>
    </row>
    <row r="1142" spans="2:13" ht="12.75">
      <c r="B1142" s="487"/>
      <c r="C1142" s="266"/>
      <c r="D1142" s="272"/>
      <c r="E1142" s="270"/>
      <c r="F1142" s="268"/>
      <c r="G1142" s="268"/>
      <c r="H1142" s="268"/>
      <c r="I1142" s="268"/>
      <c r="J1142" s="268"/>
      <c r="K1142" s="268"/>
      <c r="L1142" s="268"/>
      <c r="M1142" s="267"/>
    </row>
    <row r="1143" spans="2:13" ht="12.75">
      <c r="B1143" s="487"/>
      <c r="C1143" s="266"/>
      <c r="D1143" s="272"/>
      <c r="E1143" s="270"/>
      <c r="F1143" s="268"/>
      <c r="G1143" s="268"/>
      <c r="H1143" s="268"/>
      <c r="I1143" s="268"/>
      <c r="J1143" s="268"/>
      <c r="K1143" s="268"/>
      <c r="L1143" s="268"/>
      <c r="M1143" s="267"/>
    </row>
    <row r="1144" spans="2:13" ht="12.75">
      <c r="B1144" s="487"/>
      <c r="C1144" s="266"/>
      <c r="D1144" s="272"/>
      <c r="E1144" s="270"/>
      <c r="F1144" s="268"/>
      <c r="G1144" s="268"/>
      <c r="H1144" s="268"/>
      <c r="I1144" s="268"/>
      <c r="J1144" s="268"/>
      <c r="K1144" s="268"/>
      <c r="L1144" s="268"/>
      <c r="M1144" s="267"/>
    </row>
    <row r="1145" spans="2:13" ht="12.75">
      <c r="B1145" s="487"/>
      <c r="C1145" s="266"/>
      <c r="D1145" s="272"/>
      <c r="E1145" s="270"/>
      <c r="F1145" s="268"/>
      <c r="G1145" s="268"/>
      <c r="H1145" s="268"/>
      <c r="I1145" s="268"/>
      <c r="J1145" s="268"/>
      <c r="K1145" s="268"/>
      <c r="L1145" s="268"/>
      <c r="M1145" s="267"/>
    </row>
    <row r="1146" spans="2:13" ht="12.75">
      <c r="B1146" s="487"/>
      <c r="C1146" s="266"/>
      <c r="D1146" s="272"/>
      <c r="E1146" s="270"/>
      <c r="F1146" s="268"/>
      <c r="G1146" s="268"/>
      <c r="H1146" s="268"/>
      <c r="I1146" s="268"/>
      <c r="J1146" s="268"/>
      <c r="K1146" s="268"/>
      <c r="L1146" s="268"/>
      <c r="M1146" s="267"/>
    </row>
    <row r="1147" spans="2:13" ht="12.75">
      <c r="B1147" s="487"/>
      <c r="C1147" s="266"/>
      <c r="D1147" s="272"/>
      <c r="E1147" s="270"/>
      <c r="F1147" s="268"/>
      <c r="G1147" s="268"/>
      <c r="H1147" s="268"/>
      <c r="I1147" s="268"/>
      <c r="J1147" s="268"/>
      <c r="K1147" s="268"/>
      <c r="L1147" s="268"/>
      <c r="M1147" s="267"/>
    </row>
    <row r="1148" spans="2:13" ht="12.75">
      <c r="B1148" s="487"/>
      <c r="C1148" s="266"/>
      <c r="D1148" s="272"/>
      <c r="E1148" s="270"/>
      <c r="F1148" s="268"/>
      <c r="G1148" s="268"/>
      <c r="H1148" s="268"/>
      <c r="I1148" s="268"/>
      <c r="J1148" s="268"/>
      <c r="K1148" s="268"/>
      <c r="L1148" s="268"/>
      <c r="M1148" s="267"/>
    </row>
    <row r="1149" spans="2:13" ht="12.75">
      <c r="B1149" s="487"/>
      <c r="C1149" s="266"/>
      <c r="D1149" s="272"/>
      <c r="E1149" s="270"/>
      <c r="F1149" s="268"/>
      <c r="G1149" s="268"/>
      <c r="H1149" s="268"/>
      <c r="I1149" s="268"/>
      <c r="J1149" s="268"/>
      <c r="K1149" s="268"/>
      <c r="L1149" s="268"/>
      <c r="M1149" s="267"/>
    </row>
    <row r="1150" spans="2:13" ht="12.75">
      <c r="B1150" s="487"/>
      <c r="C1150" s="266"/>
      <c r="D1150" s="272"/>
      <c r="E1150" s="270"/>
      <c r="F1150" s="268"/>
      <c r="G1150" s="268"/>
      <c r="H1150" s="268"/>
      <c r="I1150" s="268"/>
      <c r="J1150" s="268"/>
      <c r="K1150" s="268"/>
      <c r="L1150" s="268"/>
      <c r="M1150" s="267"/>
    </row>
    <row r="1151" spans="2:13" ht="12.75">
      <c r="B1151" s="487"/>
      <c r="C1151" s="266"/>
      <c r="D1151" s="272"/>
      <c r="E1151" s="270"/>
      <c r="F1151" s="268"/>
      <c r="G1151" s="268"/>
      <c r="H1151" s="268"/>
      <c r="I1151" s="268"/>
      <c r="J1151" s="268"/>
      <c r="K1151" s="268"/>
      <c r="L1151" s="268"/>
      <c r="M1151" s="267"/>
    </row>
    <row r="1152" spans="2:13" ht="12.75">
      <c r="B1152" s="487"/>
      <c r="C1152" s="266"/>
      <c r="D1152" s="272"/>
      <c r="E1152" s="270"/>
      <c r="F1152" s="268"/>
      <c r="G1152" s="268"/>
      <c r="H1152" s="268"/>
      <c r="I1152" s="268"/>
      <c r="J1152" s="268"/>
      <c r="K1152" s="268"/>
      <c r="L1152" s="268"/>
      <c r="M1152" s="267"/>
    </row>
    <row r="1153" spans="2:13" ht="12.75">
      <c r="B1153" s="487"/>
      <c r="C1153" s="266"/>
      <c r="D1153" s="272"/>
      <c r="E1153" s="270"/>
      <c r="F1153" s="268"/>
      <c r="G1153" s="268"/>
      <c r="H1153" s="268"/>
      <c r="I1153" s="268"/>
      <c r="J1153" s="268"/>
      <c r="K1153" s="268"/>
      <c r="L1153" s="268"/>
      <c r="M1153" s="267"/>
    </row>
    <row r="1154" spans="2:13" ht="12.75">
      <c r="B1154" s="487"/>
      <c r="C1154" s="266"/>
      <c r="D1154" s="272"/>
      <c r="E1154" s="270"/>
      <c r="F1154" s="268"/>
      <c r="G1154" s="268"/>
      <c r="H1154" s="268"/>
      <c r="I1154" s="268"/>
      <c r="J1154" s="268"/>
      <c r="K1154" s="268"/>
      <c r="L1154" s="268"/>
      <c r="M1154" s="267"/>
    </row>
    <row r="1155" spans="2:13" ht="12.75">
      <c r="B1155" s="487"/>
      <c r="C1155" s="266"/>
      <c r="D1155" s="272"/>
      <c r="E1155" s="270"/>
      <c r="F1155" s="268"/>
      <c r="G1155" s="268"/>
      <c r="H1155" s="268"/>
      <c r="I1155" s="268"/>
      <c r="J1155" s="268"/>
      <c r="K1155" s="268"/>
      <c r="L1155" s="268"/>
      <c r="M1155" s="267"/>
    </row>
    <row r="1156" spans="2:13" ht="12.75">
      <c r="B1156" s="487"/>
      <c r="C1156" s="266"/>
      <c r="D1156" s="272"/>
      <c r="E1156" s="270"/>
      <c r="F1156" s="268"/>
      <c r="G1156" s="268"/>
      <c r="H1156" s="268"/>
      <c r="I1156" s="268"/>
      <c r="J1156" s="268"/>
      <c r="K1156" s="268"/>
      <c r="L1156" s="268"/>
      <c r="M1156" s="267"/>
    </row>
    <row r="1157" spans="2:13" ht="12.75">
      <c r="B1157" s="487"/>
      <c r="C1157" s="266"/>
      <c r="D1157" s="272"/>
      <c r="E1157" s="270"/>
      <c r="F1157" s="268"/>
      <c r="G1157" s="268"/>
      <c r="H1157" s="268"/>
      <c r="I1157" s="268"/>
      <c r="J1157" s="268"/>
      <c r="K1157" s="268"/>
      <c r="L1157" s="268"/>
      <c r="M1157" s="267"/>
    </row>
    <row r="1158" spans="2:13" ht="12.75">
      <c r="B1158" s="487"/>
      <c r="C1158" s="266"/>
      <c r="D1158" s="272"/>
      <c r="E1158" s="270"/>
      <c r="F1158" s="268"/>
      <c r="G1158" s="268"/>
      <c r="H1158" s="268"/>
      <c r="I1158" s="268"/>
      <c r="J1158" s="268"/>
      <c r="K1158" s="268"/>
      <c r="L1158" s="268"/>
      <c r="M1158" s="267"/>
    </row>
    <row r="1159" spans="2:13" ht="12.75">
      <c r="B1159" s="487"/>
      <c r="C1159" s="266"/>
      <c r="D1159" s="272"/>
      <c r="E1159" s="270"/>
      <c r="F1159" s="268"/>
      <c r="G1159" s="268"/>
      <c r="H1159" s="268"/>
      <c r="I1159" s="268"/>
      <c r="J1159" s="268"/>
      <c r="K1159" s="268"/>
      <c r="L1159" s="268"/>
      <c r="M1159" s="267"/>
    </row>
    <row r="1160" spans="2:13" ht="12.75">
      <c r="B1160" s="487"/>
      <c r="C1160" s="266"/>
      <c r="D1160" s="272"/>
      <c r="E1160" s="270"/>
      <c r="F1160" s="268"/>
      <c r="G1160" s="268"/>
      <c r="H1160" s="268"/>
      <c r="I1160" s="268"/>
      <c r="J1160" s="268"/>
      <c r="K1160" s="268"/>
      <c r="L1160" s="268"/>
      <c r="M1160" s="267"/>
    </row>
    <row r="1161" spans="2:13" ht="12.75">
      <c r="B1161" s="487"/>
      <c r="C1161" s="266"/>
      <c r="D1161" s="272"/>
      <c r="E1161" s="270"/>
      <c r="F1161" s="268"/>
      <c r="G1161" s="268"/>
      <c r="H1161" s="268"/>
      <c r="I1161" s="268"/>
      <c r="J1161" s="268"/>
      <c r="K1161" s="268"/>
      <c r="L1161" s="268"/>
      <c r="M1161" s="267"/>
    </row>
    <row r="1162" spans="2:13" ht="12.75">
      <c r="B1162" s="487"/>
      <c r="C1162" s="266"/>
      <c r="D1162" s="272"/>
      <c r="E1162" s="270"/>
      <c r="F1162" s="268"/>
      <c r="G1162" s="268"/>
      <c r="H1162" s="268"/>
      <c r="I1162" s="268"/>
      <c r="J1162" s="268"/>
      <c r="K1162" s="268"/>
      <c r="L1162" s="268"/>
      <c r="M1162" s="267"/>
    </row>
    <row r="1163" spans="2:13" ht="12.75">
      <c r="B1163" s="487"/>
      <c r="C1163" s="266"/>
      <c r="D1163" s="272"/>
      <c r="E1163" s="270"/>
      <c r="F1163" s="268"/>
      <c r="G1163" s="268"/>
      <c r="H1163" s="268"/>
      <c r="I1163" s="268"/>
      <c r="J1163" s="268"/>
      <c r="K1163" s="268"/>
      <c r="L1163" s="268"/>
      <c r="M1163" s="267"/>
    </row>
    <row r="1164" spans="2:13" ht="12.75">
      <c r="B1164" s="487"/>
      <c r="C1164" s="266"/>
      <c r="D1164" s="272"/>
      <c r="E1164" s="270"/>
      <c r="F1164" s="268"/>
      <c r="G1164" s="268"/>
      <c r="H1164" s="268"/>
      <c r="I1164" s="268"/>
      <c r="J1164" s="268"/>
      <c r="K1164" s="268"/>
      <c r="L1164" s="268"/>
      <c r="M1164" s="267"/>
    </row>
    <row r="1165" spans="2:13" ht="12.75">
      <c r="B1165" s="487"/>
      <c r="C1165" s="266"/>
      <c r="D1165" s="272"/>
      <c r="E1165" s="270"/>
      <c r="F1165" s="268"/>
      <c r="G1165" s="268"/>
      <c r="H1165" s="268"/>
      <c r="I1165" s="268"/>
      <c r="J1165" s="268"/>
      <c r="K1165" s="268"/>
      <c r="L1165" s="268"/>
      <c r="M1165" s="267"/>
    </row>
    <row r="1166" spans="2:13" ht="12.75">
      <c r="B1166" s="487"/>
      <c r="C1166" s="266"/>
      <c r="D1166" s="272"/>
      <c r="E1166" s="270"/>
      <c r="F1166" s="268"/>
      <c r="G1166" s="268"/>
      <c r="H1166" s="268"/>
      <c r="I1166" s="268"/>
      <c r="J1166" s="268"/>
      <c r="K1166" s="268"/>
      <c r="L1166" s="268"/>
      <c r="M1166" s="267"/>
    </row>
    <row r="1167" spans="2:13" ht="12.75">
      <c r="B1167" s="487"/>
      <c r="C1167" s="266"/>
      <c r="D1167" s="272"/>
      <c r="E1167" s="270"/>
      <c r="F1167" s="268"/>
      <c r="G1167" s="268"/>
      <c r="H1167" s="268"/>
      <c r="I1167" s="268"/>
      <c r="J1167" s="268"/>
      <c r="K1167" s="268"/>
      <c r="L1167" s="268"/>
      <c r="M1167" s="267"/>
    </row>
    <row r="1168" spans="2:13" ht="12.75">
      <c r="B1168" s="487"/>
      <c r="C1168" s="266"/>
      <c r="D1168" s="272"/>
      <c r="E1168" s="270"/>
      <c r="F1168" s="268"/>
      <c r="G1168" s="268"/>
      <c r="H1168" s="268"/>
      <c r="I1168" s="268"/>
      <c r="J1168" s="268"/>
      <c r="K1168" s="268"/>
      <c r="L1168" s="268"/>
      <c r="M1168" s="267"/>
    </row>
    <row r="1169" spans="2:13" ht="12.75">
      <c r="B1169" s="487"/>
      <c r="C1169" s="266"/>
      <c r="D1169" s="272"/>
      <c r="E1169" s="270"/>
      <c r="F1169" s="268"/>
      <c r="G1169" s="268"/>
      <c r="H1169" s="268"/>
      <c r="I1169" s="268"/>
      <c r="J1169" s="268"/>
      <c r="K1169" s="268"/>
      <c r="L1169" s="268"/>
      <c r="M1169" s="267"/>
    </row>
    <row r="1170" spans="2:13" ht="12.75">
      <c r="B1170" s="487"/>
      <c r="C1170" s="266"/>
      <c r="D1170" s="272"/>
      <c r="E1170" s="270"/>
      <c r="F1170" s="268"/>
      <c r="G1170" s="268"/>
      <c r="H1170" s="268"/>
      <c r="I1170" s="268"/>
      <c r="J1170" s="268"/>
      <c r="K1170" s="268"/>
      <c r="L1170" s="268"/>
      <c r="M1170" s="267"/>
    </row>
    <row r="1171" spans="2:13" ht="12.75">
      <c r="B1171" s="487"/>
      <c r="C1171" s="266"/>
      <c r="D1171" s="272"/>
      <c r="E1171" s="270"/>
      <c r="F1171" s="268"/>
      <c r="G1171" s="268"/>
      <c r="H1171" s="268"/>
      <c r="I1171" s="268"/>
      <c r="J1171" s="268"/>
      <c r="K1171" s="268"/>
      <c r="L1171" s="268"/>
      <c r="M1171" s="267"/>
    </row>
    <row r="1172" spans="2:13" ht="12.75">
      <c r="B1172" s="487"/>
      <c r="C1172" s="266"/>
      <c r="D1172" s="272"/>
      <c r="E1172" s="270"/>
      <c r="F1172" s="268"/>
      <c r="G1172" s="268"/>
      <c r="H1172" s="268"/>
      <c r="I1172" s="268"/>
      <c r="J1172" s="268"/>
      <c r="K1172" s="268"/>
      <c r="L1172" s="268"/>
      <c r="M1172" s="267"/>
    </row>
    <row r="1173" spans="2:13" ht="12.75">
      <c r="B1173" s="487"/>
      <c r="C1173" s="266"/>
      <c r="D1173" s="272"/>
      <c r="E1173" s="270"/>
      <c r="F1173" s="268"/>
      <c r="G1173" s="268"/>
      <c r="H1173" s="268"/>
      <c r="I1173" s="268"/>
      <c r="J1173" s="268"/>
      <c r="K1173" s="268"/>
      <c r="L1173" s="268"/>
      <c r="M1173" s="267"/>
    </row>
    <row r="1174" spans="2:13" ht="12.75">
      <c r="B1174" s="487"/>
      <c r="C1174" s="266"/>
      <c r="D1174" s="272"/>
      <c r="E1174" s="270"/>
      <c r="F1174" s="268"/>
      <c r="G1174" s="268"/>
      <c r="H1174" s="268"/>
      <c r="I1174" s="268"/>
      <c r="J1174" s="268"/>
      <c r="K1174" s="268"/>
      <c r="L1174" s="268"/>
      <c r="M1174" s="267"/>
    </row>
    <row r="1175" spans="2:13" ht="12.75">
      <c r="B1175" s="487"/>
      <c r="C1175" s="266"/>
      <c r="D1175" s="272"/>
      <c r="E1175" s="270"/>
      <c r="F1175" s="268"/>
      <c r="G1175" s="268"/>
      <c r="H1175" s="268"/>
      <c r="I1175" s="268"/>
      <c r="J1175" s="268"/>
      <c r="K1175" s="268"/>
      <c r="L1175" s="268"/>
      <c r="M1175" s="267"/>
    </row>
    <row r="1176" spans="2:13" ht="12.75">
      <c r="B1176" s="487"/>
      <c r="C1176" s="266"/>
      <c r="D1176" s="272"/>
      <c r="E1176" s="270"/>
      <c r="F1176" s="268"/>
      <c r="G1176" s="268"/>
      <c r="H1176" s="268"/>
      <c r="I1176" s="268"/>
      <c r="J1176" s="268"/>
      <c r="K1176" s="268"/>
      <c r="L1176" s="268"/>
      <c r="M1176" s="267"/>
    </row>
    <row r="1177" spans="2:13" ht="12.75">
      <c r="B1177" s="487"/>
      <c r="C1177" s="266"/>
      <c r="D1177" s="272"/>
      <c r="E1177" s="270"/>
      <c r="F1177" s="268"/>
      <c r="G1177" s="268"/>
      <c r="H1177" s="268"/>
      <c r="I1177" s="268"/>
      <c r="J1177" s="268"/>
      <c r="K1177" s="268"/>
      <c r="L1177" s="268"/>
      <c r="M1177" s="267"/>
    </row>
    <row r="1178" spans="2:13" ht="12.75">
      <c r="B1178" s="487"/>
      <c r="C1178" s="266"/>
      <c r="D1178" s="272"/>
      <c r="E1178" s="270"/>
      <c r="F1178" s="268"/>
      <c r="G1178" s="268"/>
      <c r="H1178" s="268"/>
      <c r="I1178" s="268"/>
      <c r="J1178" s="268"/>
      <c r="K1178" s="268"/>
      <c r="L1178" s="268"/>
      <c r="M1178" s="267"/>
    </row>
    <row r="1179" spans="2:13" ht="12.75">
      <c r="B1179" s="487"/>
      <c r="C1179" s="266"/>
      <c r="D1179" s="272"/>
      <c r="E1179" s="270"/>
      <c r="F1179" s="268"/>
      <c r="G1179" s="268"/>
      <c r="H1179" s="268"/>
      <c r="I1179" s="268"/>
      <c r="J1179" s="268"/>
      <c r="K1179" s="268"/>
      <c r="L1179" s="268"/>
      <c r="M1179" s="267"/>
    </row>
    <row r="1180" spans="2:13" ht="12.75">
      <c r="B1180" s="487"/>
      <c r="C1180" s="266"/>
      <c r="D1180" s="272"/>
      <c r="E1180" s="270"/>
      <c r="F1180" s="268"/>
      <c r="G1180" s="268"/>
      <c r="H1180" s="268"/>
      <c r="I1180" s="268"/>
      <c r="J1180" s="268"/>
      <c r="K1180" s="268"/>
      <c r="L1180" s="268"/>
      <c r="M1180" s="267"/>
    </row>
    <row r="1181" spans="2:13" ht="12.75">
      <c r="B1181" s="487"/>
      <c r="C1181" s="266"/>
      <c r="D1181" s="272"/>
      <c r="E1181" s="270"/>
      <c r="F1181" s="268"/>
      <c r="G1181" s="268"/>
      <c r="H1181" s="268"/>
      <c r="I1181" s="268"/>
      <c r="J1181" s="268"/>
      <c r="K1181" s="268"/>
      <c r="L1181" s="268"/>
      <c r="M1181" s="267"/>
    </row>
    <row r="1182" spans="2:13" ht="12.75">
      <c r="B1182" s="487"/>
      <c r="C1182" s="266"/>
      <c r="D1182" s="272"/>
      <c r="E1182" s="270"/>
      <c r="F1182" s="268"/>
      <c r="G1182" s="268"/>
      <c r="H1182" s="268"/>
      <c r="I1182" s="268"/>
      <c r="J1182" s="268"/>
      <c r="K1182" s="268"/>
      <c r="L1182" s="268"/>
      <c r="M1182" s="267"/>
    </row>
    <row r="1183" spans="2:13" ht="12.75">
      <c r="B1183" s="487"/>
      <c r="C1183" s="266"/>
      <c r="D1183" s="272"/>
      <c r="E1183" s="270"/>
      <c r="F1183" s="268"/>
      <c r="G1183" s="268"/>
      <c r="H1183" s="268"/>
      <c r="I1183" s="268"/>
      <c r="J1183" s="268"/>
      <c r="K1183" s="268"/>
      <c r="L1183" s="268"/>
      <c r="M1183" s="267"/>
    </row>
    <row r="1184" spans="2:13" ht="12.75">
      <c r="B1184" s="487"/>
      <c r="C1184" s="266"/>
      <c r="D1184" s="272"/>
      <c r="E1184" s="270"/>
      <c r="F1184" s="268"/>
      <c r="G1184" s="268"/>
      <c r="H1184" s="268"/>
      <c r="I1184" s="268"/>
      <c r="J1184" s="268"/>
      <c r="K1184" s="268"/>
      <c r="L1184" s="268"/>
      <c r="M1184" s="267"/>
    </row>
    <row r="1185" spans="2:13" ht="12.75">
      <c r="B1185" s="487"/>
      <c r="C1185" s="266"/>
      <c r="D1185" s="272"/>
      <c r="E1185" s="270"/>
      <c r="F1185" s="268"/>
      <c r="G1185" s="268"/>
      <c r="H1185" s="268"/>
      <c r="I1185" s="268"/>
      <c r="J1185" s="268"/>
      <c r="K1185" s="268"/>
      <c r="L1185" s="268"/>
      <c r="M1185" s="267"/>
    </row>
    <row r="1186" spans="2:13" ht="12.75">
      <c r="B1186" s="487"/>
      <c r="C1186" s="266"/>
      <c r="D1186" s="272"/>
      <c r="E1186" s="270"/>
      <c r="F1186" s="268"/>
      <c r="G1186" s="268"/>
      <c r="H1186" s="268"/>
      <c r="I1186" s="268"/>
      <c r="J1186" s="268"/>
      <c r="K1186" s="268"/>
      <c r="L1186" s="268"/>
      <c r="M1186" s="267"/>
    </row>
    <row r="1187" spans="2:13" ht="12.75">
      <c r="B1187" s="487"/>
      <c r="C1187" s="266"/>
      <c r="D1187" s="272"/>
      <c r="E1187" s="270"/>
      <c r="F1187" s="268"/>
      <c r="G1187" s="268"/>
      <c r="H1187" s="268"/>
      <c r="I1187" s="268"/>
      <c r="J1187" s="268"/>
      <c r="K1187" s="268"/>
      <c r="L1187" s="268"/>
      <c r="M1187" s="267"/>
    </row>
    <row r="1188" spans="2:13" ht="12.75">
      <c r="B1188" s="487"/>
      <c r="C1188" s="266"/>
      <c r="D1188" s="272"/>
      <c r="E1188" s="270"/>
      <c r="F1188" s="268"/>
      <c r="G1188" s="268"/>
      <c r="H1188" s="268"/>
      <c r="I1188" s="268"/>
      <c r="J1188" s="268"/>
      <c r="K1188" s="268"/>
      <c r="L1188" s="268"/>
      <c r="M1188" s="267"/>
    </row>
    <row r="1189" spans="2:13" ht="12.75">
      <c r="B1189" s="487"/>
      <c r="C1189" s="266"/>
      <c r="D1189" s="272"/>
      <c r="E1189" s="270"/>
      <c r="F1189" s="268"/>
      <c r="G1189" s="268"/>
      <c r="H1189" s="268"/>
      <c r="I1189" s="268"/>
      <c r="J1189" s="268"/>
      <c r="K1189" s="268"/>
      <c r="L1189" s="268"/>
      <c r="M1189" s="267"/>
    </row>
    <row r="1190" spans="2:13" ht="12.75">
      <c r="B1190" s="487"/>
      <c r="C1190" s="266"/>
      <c r="D1190" s="272"/>
      <c r="E1190" s="270"/>
      <c r="F1190" s="268"/>
      <c r="G1190" s="268"/>
      <c r="H1190" s="268"/>
      <c r="I1190" s="268"/>
      <c r="J1190" s="268"/>
      <c r="K1190" s="268"/>
      <c r="L1190" s="268"/>
      <c r="M1190" s="267"/>
    </row>
    <row r="1191" spans="2:13" ht="12.75">
      <c r="B1191" s="487"/>
      <c r="C1191" s="266"/>
      <c r="D1191" s="272"/>
      <c r="E1191" s="270"/>
      <c r="F1191" s="268"/>
      <c r="G1191" s="268"/>
      <c r="H1191" s="268"/>
      <c r="I1191" s="268"/>
      <c r="J1191" s="268"/>
      <c r="K1191" s="268"/>
      <c r="L1191" s="268"/>
      <c r="M1191" s="267"/>
    </row>
    <row r="1192" spans="2:13" ht="12.75">
      <c r="B1192" s="487"/>
      <c r="C1192" s="266"/>
      <c r="D1192" s="272"/>
      <c r="E1192" s="270"/>
      <c r="F1192" s="268"/>
      <c r="G1192" s="268"/>
      <c r="H1192" s="268"/>
      <c r="I1192" s="268"/>
      <c r="J1192" s="268"/>
      <c r="K1192" s="268"/>
      <c r="L1192" s="268"/>
      <c r="M1192" s="267"/>
    </row>
    <row r="1193" spans="2:13" ht="12.75">
      <c r="B1193" s="487"/>
      <c r="C1193" s="266"/>
      <c r="D1193" s="272"/>
      <c r="E1193" s="270"/>
      <c r="F1193" s="268"/>
      <c r="G1193" s="268"/>
      <c r="H1193" s="268"/>
      <c r="I1193" s="268"/>
      <c r="J1193" s="268"/>
      <c r="K1193" s="268"/>
      <c r="L1193" s="268"/>
      <c r="M1193" s="267"/>
    </row>
    <row r="1194" spans="2:13" ht="12.75">
      <c r="B1194" s="487"/>
      <c r="C1194" s="266"/>
      <c r="D1194" s="272"/>
      <c r="E1194" s="270"/>
      <c r="F1194" s="268"/>
      <c r="G1194" s="268"/>
      <c r="H1194" s="268"/>
      <c r="I1194" s="268"/>
      <c r="J1194" s="268"/>
      <c r="K1194" s="268"/>
      <c r="L1194" s="268"/>
      <c r="M1194" s="267"/>
    </row>
    <row r="1195" spans="2:13" ht="12.75">
      <c r="B1195" s="487"/>
      <c r="C1195" s="266"/>
      <c r="D1195" s="272"/>
      <c r="E1195" s="270"/>
      <c r="F1195" s="268"/>
      <c r="G1195" s="268"/>
      <c r="H1195" s="268"/>
      <c r="I1195" s="268"/>
      <c r="J1195" s="268"/>
      <c r="K1195" s="268"/>
      <c r="L1195" s="268"/>
      <c r="M1195" s="267"/>
    </row>
    <row r="1196" spans="2:13" ht="12.75">
      <c r="B1196" s="487"/>
      <c r="C1196" s="266"/>
      <c r="D1196" s="272"/>
      <c r="E1196" s="270"/>
      <c r="F1196" s="268"/>
      <c r="G1196" s="268"/>
      <c r="H1196" s="268"/>
      <c r="I1196" s="268"/>
      <c r="J1196" s="268"/>
      <c r="K1196" s="268"/>
      <c r="L1196" s="268"/>
      <c r="M1196" s="267"/>
    </row>
    <row r="1197" spans="2:13" ht="12.75">
      <c r="B1197" s="487"/>
      <c r="C1197" s="266"/>
      <c r="D1197" s="272"/>
      <c r="E1197" s="270"/>
      <c r="F1197" s="268"/>
      <c r="G1197" s="268"/>
      <c r="H1197" s="268"/>
      <c r="I1197" s="268"/>
      <c r="J1197" s="268"/>
      <c r="K1197" s="268"/>
      <c r="L1197" s="268"/>
      <c r="M1197" s="267"/>
    </row>
    <row r="1198" spans="2:13" ht="12.75">
      <c r="B1198" s="487"/>
      <c r="C1198" s="266"/>
      <c r="D1198" s="272"/>
      <c r="E1198" s="270"/>
      <c r="F1198" s="268"/>
      <c r="G1198" s="268"/>
      <c r="H1198" s="268"/>
      <c r="I1198" s="268"/>
      <c r="J1198" s="268"/>
      <c r="K1198" s="268"/>
      <c r="L1198" s="268"/>
      <c r="M1198" s="267"/>
    </row>
    <row r="1199" spans="2:13" ht="12.75">
      <c r="B1199" s="487"/>
      <c r="C1199" s="266"/>
      <c r="D1199" s="272"/>
      <c r="E1199" s="270"/>
      <c r="F1199" s="268"/>
      <c r="G1199" s="268"/>
      <c r="H1199" s="268"/>
      <c r="I1199" s="268"/>
      <c r="J1199" s="268"/>
      <c r="K1199" s="268"/>
      <c r="L1199" s="268"/>
      <c r="M1199" s="267"/>
    </row>
    <row r="1200" spans="2:13" ht="12.75">
      <c r="B1200" s="487"/>
      <c r="C1200" s="266"/>
      <c r="D1200" s="272"/>
      <c r="E1200" s="270"/>
      <c r="F1200" s="268"/>
      <c r="G1200" s="268"/>
      <c r="H1200" s="268"/>
      <c r="I1200" s="268"/>
      <c r="J1200" s="268"/>
      <c r="K1200" s="268"/>
      <c r="L1200" s="268"/>
      <c r="M1200" s="267"/>
    </row>
    <row r="1201" spans="2:13" ht="12.75">
      <c r="B1201" s="487"/>
      <c r="C1201" s="266"/>
      <c r="D1201" s="272"/>
      <c r="E1201" s="270"/>
      <c r="F1201" s="268"/>
      <c r="G1201" s="268"/>
      <c r="H1201" s="268"/>
      <c r="I1201" s="268"/>
      <c r="J1201" s="268"/>
      <c r="K1201" s="268"/>
      <c r="L1201" s="268"/>
      <c r="M1201" s="267"/>
    </row>
    <row r="1202" spans="2:13" ht="12.75">
      <c r="B1202" s="487"/>
      <c r="C1202" s="266"/>
      <c r="D1202" s="272"/>
      <c r="E1202" s="270"/>
      <c r="F1202" s="268"/>
      <c r="G1202" s="268"/>
      <c r="H1202" s="268"/>
      <c r="I1202" s="268"/>
      <c r="J1202" s="268"/>
      <c r="K1202" s="268"/>
      <c r="L1202" s="268"/>
      <c r="M1202" s="267"/>
    </row>
    <row r="1203" spans="2:13" ht="12.75">
      <c r="B1203" s="487"/>
      <c r="C1203" s="266"/>
      <c r="D1203" s="272"/>
      <c r="E1203" s="270"/>
      <c r="F1203" s="268"/>
      <c r="G1203" s="268"/>
      <c r="H1203" s="268"/>
      <c r="I1203" s="268"/>
      <c r="J1203" s="268"/>
      <c r="K1203" s="268"/>
      <c r="L1203" s="268"/>
      <c r="M1203" s="267"/>
    </row>
    <row r="1204" spans="2:13" ht="12.75">
      <c r="B1204" s="487"/>
      <c r="C1204" s="266"/>
      <c r="D1204" s="272"/>
      <c r="E1204" s="270"/>
      <c r="F1204" s="268"/>
      <c r="G1204" s="268"/>
      <c r="H1204" s="268"/>
      <c r="I1204" s="268"/>
      <c r="J1204" s="268"/>
      <c r="K1204" s="268"/>
      <c r="L1204" s="268"/>
      <c r="M1204" s="267"/>
    </row>
    <row r="1205" spans="2:13" ht="12.75">
      <c r="B1205" s="487"/>
      <c r="C1205" s="266"/>
      <c r="D1205" s="272"/>
      <c r="E1205" s="270"/>
      <c r="F1205" s="268"/>
      <c r="G1205" s="268"/>
      <c r="H1205" s="268"/>
      <c r="I1205" s="268"/>
      <c r="J1205" s="268"/>
      <c r="K1205" s="268"/>
      <c r="L1205" s="268"/>
      <c r="M1205" s="267"/>
    </row>
    <row r="1206" spans="2:13" ht="12.75">
      <c r="B1206" s="487"/>
      <c r="C1206" s="266"/>
      <c r="D1206" s="272"/>
      <c r="E1206" s="270"/>
      <c r="F1206" s="268"/>
      <c r="G1206" s="268"/>
      <c r="H1206" s="268"/>
      <c r="I1206" s="268"/>
      <c r="J1206" s="268"/>
      <c r="K1206" s="268"/>
      <c r="L1206" s="268"/>
      <c r="M1206" s="267"/>
    </row>
    <row r="1207" spans="2:13" ht="12.75">
      <c r="B1207" s="487"/>
      <c r="C1207" s="266"/>
      <c r="D1207" s="272"/>
      <c r="E1207" s="270"/>
      <c r="F1207" s="268"/>
      <c r="G1207" s="268"/>
      <c r="H1207" s="268"/>
      <c r="I1207" s="268"/>
      <c r="J1207" s="268"/>
      <c r="K1207" s="268"/>
      <c r="L1207" s="268"/>
      <c r="M1207" s="267"/>
    </row>
    <row r="1208" spans="2:13" ht="12.75">
      <c r="B1208" s="487"/>
      <c r="C1208" s="266"/>
      <c r="D1208" s="272"/>
      <c r="E1208" s="270"/>
      <c r="F1208" s="268"/>
      <c r="G1208" s="268"/>
      <c r="H1208" s="268"/>
      <c r="I1208" s="268"/>
      <c r="J1208" s="268"/>
      <c r="K1208" s="268"/>
      <c r="L1208" s="268"/>
      <c r="M1208" s="267"/>
    </row>
    <row r="1209" spans="2:13" ht="12.75">
      <c r="B1209" s="487"/>
      <c r="C1209" s="266"/>
      <c r="D1209" s="272"/>
      <c r="E1209" s="270"/>
      <c r="F1209" s="268"/>
      <c r="G1209" s="268"/>
      <c r="H1209" s="268"/>
      <c r="I1209" s="268"/>
      <c r="J1209" s="268"/>
      <c r="K1209" s="268"/>
      <c r="L1209" s="268"/>
      <c r="M1209" s="267"/>
    </row>
    <row r="1210" spans="2:13" ht="12.75">
      <c r="B1210" s="487"/>
      <c r="C1210" s="266"/>
      <c r="D1210" s="272"/>
      <c r="E1210" s="270"/>
      <c r="F1210" s="268"/>
      <c r="G1210" s="268"/>
      <c r="H1210" s="268"/>
      <c r="I1210" s="268"/>
      <c r="J1210" s="268"/>
      <c r="K1210" s="268"/>
      <c r="L1210" s="268"/>
      <c r="M1210" s="267"/>
    </row>
    <row r="1211" spans="2:13" ht="12.75">
      <c r="B1211" s="487"/>
      <c r="C1211" s="266"/>
      <c r="D1211" s="272"/>
      <c r="E1211" s="270"/>
      <c r="F1211" s="268"/>
      <c r="G1211" s="268"/>
      <c r="H1211" s="268"/>
      <c r="I1211" s="268"/>
      <c r="J1211" s="268"/>
      <c r="K1211" s="268"/>
      <c r="L1211" s="268"/>
      <c r="M1211" s="267"/>
    </row>
    <row r="1212" spans="2:13" ht="12.75">
      <c r="B1212" s="487"/>
      <c r="C1212" s="266"/>
      <c r="D1212" s="272"/>
      <c r="E1212" s="270"/>
      <c r="F1212" s="268"/>
      <c r="G1212" s="268"/>
      <c r="H1212" s="268"/>
      <c r="I1212" s="268"/>
      <c r="J1212" s="268"/>
      <c r="K1212" s="268"/>
      <c r="L1212" s="268"/>
      <c r="M1212" s="267"/>
    </row>
    <row r="1213" spans="2:13" ht="12.75">
      <c r="B1213" s="487"/>
      <c r="C1213" s="266"/>
      <c r="D1213" s="272"/>
      <c r="E1213" s="270"/>
      <c r="F1213" s="268"/>
      <c r="G1213" s="268"/>
      <c r="H1213" s="268"/>
      <c r="I1213" s="268"/>
      <c r="J1213" s="268"/>
      <c r="K1213" s="268"/>
      <c r="L1213" s="268"/>
      <c r="M1213" s="267"/>
    </row>
    <row r="1214" spans="2:13" ht="12.75">
      <c r="B1214" s="487"/>
      <c r="C1214" s="266"/>
      <c r="D1214" s="272"/>
      <c r="E1214" s="270"/>
      <c r="F1214" s="268"/>
      <c r="G1214" s="268"/>
      <c r="H1214" s="268"/>
      <c r="I1214" s="268"/>
      <c r="J1214" s="268"/>
      <c r="K1214" s="268"/>
      <c r="L1214" s="268"/>
      <c r="M1214" s="267"/>
    </row>
    <row r="1215" spans="2:13" ht="12.75">
      <c r="B1215" s="487"/>
      <c r="C1215" s="266"/>
      <c r="D1215" s="272"/>
      <c r="E1215" s="270"/>
      <c r="F1215" s="268"/>
      <c r="G1215" s="268"/>
      <c r="H1215" s="268"/>
      <c r="I1215" s="268"/>
      <c r="J1215" s="268"/>
      <c r="K1215" s="268"/>
      <c r="L1215" s="268"/>
      <c r="M1215" s="267"/>
    </row>
    <row r="1216" spans="2:13" ht="12.75">
      <c r="B1216" s="487"/>
      <c r="C1216" s="266"/>
      <c r="D1216" s="272"/>
      <c r="E1216" s="270"/>
      <c r="F1216" s="268"/>
      <c r="G1216" s="268"/>
      <c r="H1216" s="268"/>
      <c r="I1216" s="268"/>
      <c r="J1216" s="268"/>
      <c r="K1216" s="268"/>
      <c r="L1216" s="268"/>
      <c r="M1216" s="267"/>
    </row>
    <row r="1217" spans="2:13" ht="12.75">
      <c r="B1217" s="487"/>
      <c r="C1217" s="266"/>
      <c r="D1217" s="272"/>
      <c r="E1217" s="270"/>
      <c r="F1217" s="268"/>
      <c r="G1217" s="268"/>
      <c r="H1217" s="268"/>
      <c r="I1217" s="268"/>
      <c r="J1217" s="268"/>
      <c r="K1217" s="268"/>
      <c r="L1217" s="268"/>
      <c r="M1217" s="267"/>
    </row>
    <row r="1218" spans="2:13" ht="12.75">
      <c r="B1218" s="487"/>
      <c r="C1218" s="266"/>
      <c r="D1218" s="272"/>
      <c r="E1218" s="270"/>
      <c r="F1218" s="268"/>
      <c r="G1218" s="268"/>
      <c r="H1218" s="268"/>
      <c r="I1218" s="268"/>
      <c r="J1218" s="268"/>
      <c r="K1218" s="268"/>
      <c r="L1218" s="268"/>
      <c r="M1218" s="267"/>
    </row>
    <row r="1219" spans="2:13" ht="12.75">
      <c r="B1219" s="487"/>
      <c r="C1219" s="266"/>
      <c r="D1219" s="272"/>
      <c r="E1219" s="270"/>
      <c r="F1219" s="268"/>
      <c r="G1219" s="268"/>
      <c r="H1219" s="268"/>
      <c r="I1219" s="268"/>
      <c r="J1219" s="268"/>
      <c r="K1219" s="268"/>
      <c r="L1219" s="268"/>
      <c r="M1219" s="267"/>
    </row>
    <row r="1220" spans="2:13" ht="12.75">
      <c r="B1220" s="487"/>
      <c r="C1220" s="266"/>
      <c r="D1220" s="272"/>
      <c r="E1220" s="270"/>
      <c r="F1220" s="268"/>
      <c r="G1220" s="268"/>
      <c r="H1220" s="268"/>
      <c r="I1220" s="268"/>
      <c r="J1220" s="268"/>
      <c r="K1220" s="268"/>
      <c r="L1220" s="268"/>
      <c r="M1220" s="267"/>
    </row>
    <row r="1221" spans="2:13" ht="12.75">
      <c r="B1221" s="487"/>
      <c r="C1221" s="266"/>
      <c r="D1221" s="272"/>
      <c r="E1221" s="270"/>
      <c r="F1221" s="268"/>
      <c r="G1221" s="268"/>
      <c r="H1221" s="268"/>
      <c r="I1221" s="268"/>
      <c r="J1221" s="268"/>
      <c r="K1221" s="268"/>
      <c r="L1221" s="268"/>
      <c r="M1221" s="267"/>
    </row>
    <row r="1222" spans="2:13" ht="12.75">
      <c r="B1222" s="487"/>
      <c r="C1222" s="266"/>
      <c r="D1222" s="272"/>
      <c r="E1222" s="270"/>
      <c r="F1222" s="268"/>
      <c r="G1222" s="268"/>
      <c r="H1222" s="268"/>
      <c r="I1222" s="268"/>
      <c r="J1222" s="268"/>
      <c r="K1222" s="268"/>
      <c r="L1222" s="268"/>
      <c r="M1222" s="267"/>
    </row>
    <row r="1223" spans="2:13" ht="12.75">
      <c r="B1223" s="487"/>
      <c r="C1223" s="266"/>
      <c r="D1223" s="272"/>
      <c r="E1223" s="270"/>
      <c r="F1223" s="268"/>
      <c r="G1223" s="268"/>
      <c r="H1223" s="268"/>
      <c r="I1223" s="268"/>
      <c r="J1223" s="268"/>
      <c r="K1223" s="268"/>
      <c r="L1223" s="268"/>
      <c r="M1223" s="267"/>
    </row>
    <row r="1224" spans="2:13" ht="12.75">
      <c r="B1224" s="487"/>
      <c r="C1224" s="266"/>
      <c r="D1224" s="272"/>
      <c r="E1224" s="270"/>
      <c r="F1224" s="268"/>
      <c r="G1224" s="268"/>
      <c r="H1224" s="268"/>
      <c r="I1224" s="268"/>
      <c r="J1224" s="268"/>
      <c r="K1224" s="268"/>
      <c r="L1224" s="268"/>
      <c r="M1224" s="267"/>
    </row>
    <row r="1225" spans="2:13" ht="12.75">
      <c r="B1225" s="487"/>
      <c r="C1225" s="266"/>
      <c r="D1225" s="272"/>
      <c r="E1225" s="270"/>
      <c r="F1225" s="268"/>
      <c r="G1225" s="268"/>
      <c r="H1225" s="268"/>
      <c r="I1225" s="268"/>
      <c r="J1225" s="268"/>
      <c r="K1225" s="268"/>
      <c r="L1225" s="268"/>
      <c r="M1225" s="267"/>
    </row>
    <row r="1226" spans="2:13" ht="12.75">
      <c r="B1226" s="487"/>
      <c r="C1226" s="266"/>
      <c r="D1226" s="272"/>
      <c r="E1226" s="270"/>
      <c r="F1226" s="268"/>
      <c r="G1226" s="268"/>
      <c r="H1226" s="268"/>
      <c r="I1226" s="268"/>
      <c r="J1226" s="268"/>
      <c r="K1226" s="268"/>
      <c r="L1226" s="268"/>
      <c r="M1226" s="267"/>
    </row>
    <row r="1227" spans="2:13" ht="12.75">
      <c r="B1227" s="487"/>
      <c r="C1227" s="266"/>
      <c r="D1227" s="272"/>
      <c r="E1227" s="270"/>
      <c r="F1227" s="268"/>
      <c r="G1227" s="268"/>
      <c r="H1227" s="268"/>
      <c r="I1227" s="268"/>
      <c r="J1227" s="268"/>
      <c r="K1227" s="268"/>
      <c r="L1227" s="268"/>
      <c r="M1227" s="267"/>
    </row>
    <row r="1228" spans="2:13" ht="12.75">
      <c r="B1228" s="487"/>
      <c r="C1228" s="266"/>
      <c r="D1228" s="272"/>
      <c r="E1228" s="270"/>
      <c r="F1228" s="268"/>
      <c r="G1228" s="268"/>
      <c r="H1228" s="268"/>
      <c r="I1228" s="268"/>
      <c r="J1228" s="268"/>
      <c r="K1228" s="268"/>
      <c r="L1228" s="268"/>
      <c r="M1228" s="267"/>
    </row>
    <row r="1229" spans="2:13" ht="12.75">
      <c r="B1229" s="487"/>
      <c r="C1229" s="266"/>
      <c r="D1229" s="272"/>
      <c r="E1229" s="270"/>
      <c r="F1229" s="268"/>
      <c r="G1229" s="268"/>
      <c r="H1229" s="268"/>
      <c r="I1229" s="268"/>
      <c r="J1229" s="268"/>
      <c r="K1229" s="268"/>
      <c r="L1229" s="268"/>
      <c r="M1229" s="267"/>
    </row>
    <row r="1230" spans="2:13" ht="12.75">
      <c r="B1230" s="487"/>
      <c r="C1230" s="266"/>
      <c r="D1230" s="272"/>
      <c r="E1230" s="270"/>
      <c r="F1230" s="268"/>
      <c r="G1230" s="268"/>
      <c r="H1230" s="268"/>
      <c r="I1230" s="268"/>
      <c r="J1230" s="268"/>
      <c r="K1230" s="268"/>
      <c r="L1230" s="268"/>
      <c r="M1230" s="267"/>
    </row>
    <row r="1231" spans="2:13" ht="12.75">
      <c r="B1231" s="487"/>
      <c r="C1231" s="266"/>
      <c r="D1231" s="272"/>
      <c r="E1231" s="270"/>
      <c r="F1231" s="268"/>
      <c r="G1231" s="268"/>
      <c r="H1231" s="268"/>
      <c r="I1231" s="268"/>
      <c r="J1231" s="268"/>
      <c r="K1231" s="268"/>
      <c r="L1231" s="268"/>
      <c r="M1231" s="267"/>
    </row>
    <row r="1232" spans="2:13" ht="12.75">
      <c r="B1232" s="487"/>
      <c r="C1232" s="266"/>
      <c r="D1232" s="272"/>
      <c r="E1232" s="270"/>
      <c r="F1232" s="268"/>
      <c r="G1232" s="268"/>
      <c r="H1232" s="268"/>
      <c r="I1232" s="268"/>
      <c r="J1232" s="268"/>
      <c r="K1232" s="268"/>
      <c r="L1232" s="268"/>
      <c r="M1232" s="267"/>
    </row>
    <row r="1233" spans="2:13" ht="12.75">
      <c r="B1233" s="487"/>
      <c r="C1233" s="266"/>
      <c r="D1233" s="272"/>
      <c r="E1233" s="270"/>
      <c r="F1233" s="268"/>
      <c r="G1233" s="268"/>
      <c r="H1233" s="268"/>
      <c r="I1233" s="268"/>
      <c r="J1233" s="268"/>
      <c r="K1233" s="268"/>
      <c r="L1233" s="268"/>
      <c r="M1233" s="267"/>
    </row>
    <row r="1234" spans="2:13" ht="12.75">
      <c r="B1234" s="487"/>
      <c r="C1234" s="266"/>
      <c r="D1234" s="272"/>
      <c r="E1234" s="270"/>
      <c r="F1234" s="268"/>
      <c r="G1234" s="268"/>
      <c r="H1234" s="268"/>
      <c r="I1234" s="268"/>
      <c r="J1234" s="268"/>
      <c r="K1234" s="268"/>
      <c r="L1234" s="268"/>
      <c r="M1234" s="267"/>
    </row>
    <row r="1235" spans="2:13" ht="12.75">
      <c r="B1235" s="487"/>
      <c r="C1235" s="266"/>
      <c r="D1235" s="272"/>
      <c r="E1235" s="270"/>
      <c r="F1235" s="268"/>
      <c r="G1235" s="268"/>
      <c r="H1235" s="268"/>
      <c r="I1235" s="268"/>
      <c r="J1235" s="268"/>
      <c r="K1235" s="268"/>
      <c r="L1235" s="268"/>
      <c r="M1235" s="267"/>
    </row>
    <row r="1236" spans="2:13" ht="12.75">
      <c r="B1236" s="487"/>
      <c r="C1236" s="266"/>
      <c r="D1236" s="272"/>
      <c r="E1236" s="270"/>
      <c r="F1236" s="268"/>
      <c r="G1236" s="268"/>
      <c r="H1236" s="268"/>
      <c r="I1236" s="268"/>
      <c r="J1236" s="268"/>
      <c r="K1236" s="268"/>
      <c r="L1236" s="268"/>
      <c r="M1236" s="267"/>
    </row>
    <row r="1237" spans="2:13" ht="12.75">
      <c r="B1237" s="487"/>
      <c r="C1237" s="266"/>
      <c r="D1237" s="272"/>
      <c r="E1237" s="270"/>
      <c r="F1237" s="268"/>
      <c r="G1237" s="268"/>
      <c r="H1237" s="268"/>
      <c r="I1237" s="268"/>
      <c r="J1237" s="268"/>
      <c r="K1237" s="268"/>
      <c r="L1237" s="268"/>
      <c r="M1237" s="267"/>
    </row>
    <row r="1238" spans="2:13" ht="12.75">
      <c r="B1238" s="487"/>
      <c r="C1238" s="266"/>
      <c r="D1238" s="272"/>
      <c r="E1238" s="270"/>
      <c r="F1238" s="268"/>
      <c r="G1238" s="268"/>
      <c r="H1238" s="268"/>
      <c r="I1238" s="268"/>
      <c r="J1238" s="268"/>
      <c r="K1238" s="268"/>
      <c r="L1238" s="268"/>
      <c r="M1238" s="267"/>
    </row>
    <row r="1239" spans="2:13" ht="12.75">
      <c r="B1239" s="487"/>
      <c r="C1239" s="266"/>
      <c r="D1239" s="272"/>
      <c r="E1239" s="270"/>
      <c r="F1239" s="268"/>
      <c r="G1239" s="268"/>
      <c r="H1239" s="268"/>
      <c r="I1239" s="268"/>
      <c r="J1239" s="268"/>
      <c r="K1239" s="268"/>
      <c r="L1239" s="268"/>
      <c r="M1239" s="267"/>
    </row>
    <row r="1240" spans="2:13" ht="12.75">
      <c r="B1240" s="487"/>
      <c r="C1240" s="266"/>
      <c r="D1240" s="272"/>
      <c r="E1240" s="270"/>
      <c r="F1240" s="268"/>
      <c r="G1240" s="268"/>
      <c r="H1240" s="268"/>
      <c r="I1240" s="268"/>
      <c r="J1240" s="268"/>
      <c r="K1240" s="268"/>
      <c r="L1240" s="268"/>
      <c r="M1240" s="267"/>
    </row>
    <row r="1241" spans="2:13" ht="12.75">
      <c r="B1241" s="487"/>
      <c r="C1241" s="266"/>
      <c r="D1241" s="272"/>
      <c r="E1241" s="270"/>
      <c r="F1241" s="268"/>
      <c r="G1241" s="268"/>
      <c r="H1241" s="268"/>
      <c r="I1241" s="268"/>
      <c r="J1241" s="268"/>
      <c r="K1241" s="268"/>
      <c r="L1241" s="268"/>
      <c r="M1241" s="267"/>
    </row>
    <row r="1242" spans="2:13" ht="12.75">
      <c r="B1242" s="487"/>
      <c r="C1242" s="266"/>
      <c r="D1242" s="272"/>
      <c r="E1242" s="270"/>
      <c r="F1242" s="268"/>
      <c r="G1242" s="268"/>
      <c r="H1242" s="268"/>
      <c r="I1242" s="268"/>
      <c r="J1242" s="268"/>
      <c r="K1242" s="268"/>
      <c r="L1242" s="268"/>
      <c r="M1242" s="267"/>
    </row>
    <row r="1243" spans="2:13" ht="12.75">
      <c r="B1243" s="487"/>
      <c r="C1243" s="266"/>
      <c r="D1243" s="272"/>
      <c r="E1243" s="270"/>
      <c r="F1243" s="268"/>
      <c r="G1243" s="268"/>
      <c r="H1243" s="268"/>
      <c r="I1243" s="268"/>
      <c r="J1243" s="268"/>
      <c r="K1243" s="268"/>
      <c r="L1243" s="268"/>
      <c r="M1243" s="267"/>
    </row>
    <row r="1244" spans="2:13" ht="12.75">
      <c r="B1244" s="487"/>
      <c r="C1244" s="266"/>
      <c r="D1244" s="272"/>
      <c r="E1244" s="270"/>
      <c r="F1244" s="268"/>
      <c r="G1244" s="268"/>
      <c r="H1244" s="268"/>
      <c r="I1244" s="268"/>
      <c r="J1244" s="268"/>
      <c r="K1244" s="268"/>
      <c r="L1244" s="268"/>
      <c r="M1244" s="267"/>
    </row>
    <row r="1245" spans="2:13" ht="12.75">
      <c r="B1245" s="487"/>
      <c r="C1245" s="266"/>
      <c r="D1245" s="272"/>
      <c r="E1245" s="270"/>
      <c r="F1245" s="268"/>
      <c r="G1245" s="268"/>
      <c r="H1245" s="268"/>
      <c r="I1245" s="268"/>
      <c r="J1245" s="268"/>
      <c r="K1245" s="268"/>
      <c r="L1245" s="268"/>
      <c r="M1245" s="267"/>
    </row>
    <row r="1246" spans="2:13" ht="12.75">
      <c r="B1246" s="487"/>
      <c r="C1246" s="266"/>
      <c r="D1246" s="272"/>
      <c r="E1246" s="270"/>
      <c r="F1246" s="268"/>
      <c r="G1246" s="268"/>
      <c r="H1246" s="268"/>
      <c r="I1246" s="268"/>
      <c r="J1246" s="268"/>
      <c r="K1246" s="268"/>
      <c r="L1246" s="268"/>
      <c r="M1246" s="267"/>
    </row>
    <row r="1247" spans="2:13" ht="12.75">
      <c r="B1247" s="487"/>
      <c r="C1247" s="266"/>
      <c r="D1247" s="272"/>
      <c r="E1247" s="270"/>
      <c r="F1247" s="268"/>
      <c r="G1247" s="268"/>
      <c r="H1247" s="268"/>
      <c r="I1247" s="268"/>
      <c r="J1247" s="268"/>
      <c r="K1247" s="268"/>
      <c r="L1247" s="268"/>
      <c r="M1247" s="267"/>
    </row>
    <row r="1248" spans="2:13" ht="12.75">
      <c r="B1248" s="487"/>
      <c r="C1248" s="266"/>
      <c r="D1248" s="272"/>
      <c r="E1248" s="270"/>
      <c r="F1248" s="268"/>
      <c r="G1248" s="268"/>
      <c r="H1248" s="268"/>
      <c r="I1248" s="268"/>
      <c r="J1248" s="268"/>
      <c r="K1248" s="268"/>
      <c r="L1248" s="268"/>
      <c r="M1248" s="267"/>
    </row>
    <row r="1249" spans="2:13" ht="12.75">
      <c r="B1249" s="487"/>
      <c r="C1249" s="266"/>
      <c r="D1249" s="272"/>
      <c r="E1249" s="270"/>
      <c r="F1249" s="268"/>
      <c r="G1249" s="268"/>
      <c r="H1249" s="268"/>
      <c r="I1249" s="268"/>
      <c r="J1249" s="268"/>
      <c r="K1249" s="268"/>
      <c r="L1249" s="268"/>
      <c r="M1249" s="267"/>
    </row>
    <row r="1250" spans="2:13" ht="12.75">
      <c r="B1250" s="487"/>
      <c r="C1250" s="266"/>
      <c r="D1250" s="272"/>
      <c r="E1250" s="270"/>
      <c r="F1250" s="268"/>
      <c r="G1250" s="268"/>
      <c r="H1250" s="268"/>
      <c r="I1250" s="268"/>
      <c r="J1250" s="268"/>
      <c r="K1250" s="268"/>
      <c r="L1250" s="268"/>
      <c r="M1250" s="267"/>
    </row>
    <row r="1251" spans="2:13" ht="12.75">
      <c r="B1251" s="487"/>
      <c r="C1251" s="266"/>
      <c r="D1251" s="272"/>
      <c r="E1251" s="270"/>
      <c r="F1251" s="268"/>
      <c r="G1251" s="268"/>
      <c r="H1251" s="268"/>
      <c r="I1251" s="268"/>
      <c r="J1251" s="268"/>
      <c r="K1251" s="268"/>
      <c r="L1251" s="268"/>
      <c r="M1251" s="267"/>
    </row>
    <row r="1252" spans="2:13" ht="12.75">
      <c r="B1252" s="487"/>
      <c r="C1252" s="266"/>
      <c r="D1252" s="272"/>
      <c r="E1252" s="270"/>
      <c r="F1252" s="268"/>
      <c r="G1252" s="268"/>
      <c r="H1252" s="268"/>
      <c r="I1252" s="268"/>
      <c r="J1252" s="268"/>
      <c r="K1252" s="268"/>
      <c r="L1252" s="268"/>
      <c r="M1252" s="267"/>
    </row>
    <row r="1253" spans="2:13" ht="12.75">
      <c r="B1253" s="487"/>
      <c r="C1253" s="266"/>
      <c r="D1253" s="272"/>
      <c r="E1253" s="270"/>
      <c r="F1253" s="268"/>
      <c r="G1253" s="268"/>
      <c r="H1253" s="268"/>
      <c r="I1253" s="268"/>
      <c r="J1253" s="268"/>
      <c r="K1253" s="268"/>
      <c r="L1253" s="268"/>
      <c r="M1253" s="267"/>
    </row>
    <row r="1254" spans="2:13" ht="12.75">
      <c r="B1254" s="487"/>
      <c r="C1254" s="266"/>
      <c r="D1254" s="272"/>
      <c r="E1254" s="270"/>
      <c r="F1254" s="268"/>
      <c r="G1254" s="268"/>
      <c r="H1254" s="268"/>
      <c r="I1254" s="268"/>
      <c r="J1254" s="268"/>
      <c r="K1254" s="268"/>
      <c r="L1254" s="268"/>
      <c r="M1254" s="267"/>
    </row>
    <row r="1255" spans="2:13" ht="12.75">
      <c r="B1255" s="487"/>
      <c r="C1255" s="266"/>
      <c r="D1255" s="272"/>
      <c r="E1255" s="270"/>
      <c r="F1255" s="268"/>
      <c r="G1255" s="268"/>
      <c r="H1255" s="268"/>
      <c r="I1255" s="268"/>
      <c r="J1255" s="268"/>
      <c r="K1255" s="268"/>
      <c r="L1255" s="268"/>
      <c r="M1255" s="267"/>
    </row>
    <row r="1256" spans="2:13" ht="12.75">
      <c r="B1256" s="487"/>
      <c r="C1256" s="266"/>
      <c r="D1256" s="272"/>
      <c r="E1256" s="270"/>
      <c r="F1256" s="268"/>
      <c r="G1256" s="268"/>
      <c r="H1256" s="268"/>
      <c r="I1256" s="268"/>
      <c r="J1256" s="268"/>
      <c r="K1256" s="268"/>
      <c r="L1256" s="268"/>
      <c r="M1256" s="267"/>
    </row>
    <row r="1257" spans="2:13" ht="12.75">
      <c r="B1257" s="487"/>
      <c r="C1257" s="266"/>
      <c r="D1257" s="272"/>
      <c r="E1257" s="270"/>
      <c r="F1257" s="268"/>
      <c r="G1257" s="268"/>
      <c r="H1257" s="268"/>
      <c r="I1257" s="268"/>
      <c r="J1257" s="268"/>
      <c r="K1257" s="268"/>
      <c r="L1257" s="268"/>
      <c r="M1257" s="267"/>
    </row>
    <row r="1258" spans="2:13" ht="12.75">
      <c r="B1258" s="487"/>
      <c r="C1258" s="266"/>
      <c r="D1258" s="272"/>
      <c r="E1258" s="270"/>
      <c r="F1258" s="268"/>
      <c r="G1258" s="268"/>
      <c r="H1258" s="268"/>
      <c r="I1258" s="268"/>
      <c r="J1258" s="268"/>
      <c r="K1258" s="268"/>
      <c r="L1258" s="268"/>
      <c r="M1258" s="267"/>
    </row>
    <row r="1259" spans="2:13" ht="12.75">
      <c r="B1259" s="487"/>
      <c r="C1259" s="266"/>
      <c r="D1259" s="272"/>
      <c r="E1259" s="270"/>
      <c r="F1259" s="268"/>
      <c r="G1259" s="268"/>
      <c r="H1259" s="268"/>
      <c r="I1259" s="268"/>
      <c r="J1259" s="268"/>
      <c r="K1259" s="268"/>
      <c r="L1259" s="268"/>
      <c r="M1259" s="267"/>
    </row>
    <row r="1260" spans="2:13" ht="12.75">
      <c r="B1260" s="487"/>
      <c r="C1260" s="266"/>
      <c r="D1260" s="272"/>
      <c r="E1260" s="270"/>
      <c r="F1260" s="268"/>
      <c r="G1260" s="268"/>
      <c r="H1260" s="268"/>
      <c r="I1260" s="268"/>
      <c r="J1260" s="268"/>
      <c r="K1260" s="268"/>
      <c r="L1260" s="268"/>
      <c r="M1260" s="267"/>
    </row>
    <row r="1261" spans="2:13" ht="12.75">
      <c r="B1261" s="487"/>
      <c r="C1261" s="266"/>
      <c r="D1261" s="272"/>
      <c r="E1261" s="270"/>
      <c r="F1261" s="268"/>
      <c r="G1261" s="268"/>
      <c r="H1261" s="268"/>
      <c r="I1261" s="268"/>
      <c r="J1261" s="268"/>
      <c r="K1261" s="268"/>
      <c r="L1261" s="268"/>
      <c r="M1261" s="267"/>
    </row>
    <row r="1262" spans="2:13" ht="12.75">
      <c r="B1262" s="487"/>
      <c r="C1262" s="266"/>
      <c r="D1262" s="272"/>
      <c r="E1262" s="270"/>
      <c r="F1262" s="268"/>
      <c r="G1262" s="268"/>
      <c r="H1262" s="268"/>
      <c r="I1262" s="268"/>
      <c r="J1262" s="268"/>
      <c r="K1262" s="268"/>
      <c r="L1262" s="268"/>
      <c r="M1262" s="267"/>
    </row>
    <row r="1263" spans="2:13" ht="12.75">
      <c r="B1263" s="487"/>
      <c r="C1263" s="266"/>
      <c r="D1263" s="272"/>
      <c r="E1263" s="270"/>
      <c r="F1263" s="268"/>
      <c r="G1263" s="268"/>
      <c r="H1263" s="268"/>
      <c r="I1263" s="268"/>
      <c r="J1263" s="268"/>
      <c r="K1263" s="268"/>
      <c r="L1263" s="268"/>
      <c r="M1263" s="267"/>
    </row>
    <row r="1264" spans="2:13" ht="12.75">
      <c r="B1264" s="487"/>
      <c r="C1264" s="266"/>
      <c r="D1264" s="272"/>
      <c r="E1264" s="270"/>
      <c r="F1264" s="268"/>
      <c r="G1264" s="268"/>
      <c r="H1264" s="268"/>
      <c r="I1264" s="268"/>
      <c r="J1264" s="268"/>
      <c r="K1264" s="268"/>
      <c r="L1264" s="268"/>
      <c r="M1264" s="267"/>
    </row>
    <row r="1265" spans="2:13" ht="12.75">
      <c r="B1265" s="487"/>
      <c r="C1265" s="266"/>
      <c r="D1265" s="272"/>
      <c r="E1265" s="270"/>
      <c r="F1265" s="268"/>
      <c r="G1265" s="268"/>
      <c r="H1265" s="268"/>
      <c r="I1265" s="268"/>
      <c r="J1265" s="268"/>
      <c r="K1265" s="268"/>
      <c r="L1265" s="268"/>
      <c r="M1265" s="267"/>
    </row>
    <row r="1266" spans="2:13" ht="12.75">
      <c r="B1266" s="487"/>
      <c r="C1266" s="266"/>
      <c r="D1266" s="272"/>
      <c r="E1266" s="270"/>
      <c r="F1266" s="268"/>
      <c r="G1266" s="268"/>
      <c r="H1266" s="268"/>
      <c r="I1266" s="268"/>
      <c r="J1266" s="268"/>
      <c r="K1266" s="268"/>
      <c r="L1266" s="268"/>
      <c r="M1266" s="267"/>
    </row>
    <row r="1267" spans="2:13" ht="12.75">
      <c r="B1267" s="487"/>
      <c r="C1267" s="266"/>
      <c r="D1267" s="272"/>
      <c r="E1267" s="270"/>
      <c r="F1267" s="268"/>
      <c r="G1267" s="268"/>
      <c r="H1267" s="268"/>
      <c r="I1267" s="268"/>
      <c r="J1267" s="268"/>
      <c r="K1267" s="268"/>
      <c r="L1267" s="268"/>
      <c r="M1267" s="267"/>
    </row>
    <row r="1268" spans="2:13" ht="12.75">
      <c r="B1268" s="487"/>
      <c r="C1268" s="266"/>
      <c r="D1268" s="272"/>
      <c r="E1268" s="270"/>
      <c r="F1268" s="268"/>
      <c r="G1268" s="268"/>
      <c r="H1268" s="268"/>
      <c r="I1268" s="268"/>
      <c r="J1268" s="268"/>
      <c r="K1268" s="268"/>
      <c r="L1268" s="268"/>
      <c r="M1268" s="267"/>
    </row>
    <row r="1269" spans="2:13" ht="12.75">
      <c r="B1269" s="487"/>
      <c r="C1269" s="266"/>
      <c r="D1269" s="272"/>
      <c r="E1269" s="270"/>
      <c r="F1269" s="268"/>
      <c r="G1269" s="268"/>
      <c r="H1269" s="268"/>
      <c r="I1269" s="268"/>
      <c r="J1269" s="268"/>
      <c r="K1269" s="268"/>
      <c r="L1269" s="268"/>
      <c r="M1269" s="267"/>
    </row>
    <row r="1270" spans="2:13" ht="12.75">
      <c r="B1270" s="487"/>
      <c r="C1270" s="266"/>
      <c r="D1270" s="272"/>
      <c r="E1270" s="270"/>
      <c r="F1270" s="268"/>
      <c r="G1270" s="268"/>
      <c r="H1270" s="268"/>
      <c r="I1270" s="268"/>
      <c r="J1270" s="268"/>
      <c r="K1270" s="268"/>
      <c r="L1270" s="268"/>
      <c r="M1270" s="267"/>
    </row>
    <row r="1271" spans="2:13" ht="12.75">
      <c r="B1271" s="487"/>
      <c r="C1271" s="266"/>
      <c r="D1271" s="272"/>
      <c r="E1271" s="270"/>
      <c r="F1271" s="268"/>
      <c r="G1271" s="268"/>
      <c r="H1271" s="268"/>
      <c r="I1271" s="268"/>
      <c r="J1271" s="268"/>
      <c r="K1271" s="268"/>
      <c r="L1271" s="268"/>
      <c r="M1271" s="267"/>
    </row>
    <row r="1272" spans="2:13" ht="12.75">
      <c r="B1272" s="487"/>
      <c r="C1272" s="266"/>
      <c r="D1272" s="272"/>
      <c r="E1272" s="270"/>
      <c r="F1272" s="268"/>
      <c r="G1272" s="268"/>
      <c r="H1272" s="268"/>
      <c r="I1272" s="268"/>
      <c r="J1272" s="268"/>
      <c r="K1272" s="268"/>
      <c r="L1272" s="268"/>
      <c r="M1272" s="267"/>
    </row>
    <row r="1273" spans="2:13" ht="12.75">
      <c r="B1273" s="487"/>
      <c r="C1273" s="266"/>
      <c r="D1273" s="272"/>
      <c r="E1273" s="270"/>
      <c r="F1273" s="268"/>
      <c r="G1273" s="268"/>
      <c r="H1273" s="268"/>
      <c r="I1273" s="268"/>
      <c r="J1273" s="268"/>
      <c r="K1273" s="268"/>
      <c r="L1273" s="268"/>
      <c r="M1273" s="267"/>
    </row>
    <row r="1274" spans="2:13" ht="12.75">
      <c r="B1274" s="487"/>
      <c r="C1274" s="266"/>
      <c r="D1274" s="272"/>
      <c r="E1274" s="270"/>
      <c r="F1274" s="268"/>
      <c r="G1274" s="268"/>
      <c r="H1274" s="268"/>
      <c r="I1274" s="268"/>
      <c r="J1274" s="268"/>
      <c r="K1274" s="268"/>
      <c r="L1274" s="268"/>
      <c r="M1274" s="267"/>
    </row>
    <row r="1275" spans="2:13" ht="12.75">
      <c r="B1275" s="487"/>
      <c r="C1275" s="266"/>
      <c r="D1275" s="272"/>
      <c r="E1275" s="270"/>
      <c r="F1275" s="268"/>
      <c r="G1275" s="268"/>
      <c r="H1275" s="268"/>
      <c r="I1275" s="268"/>
      <c r="J1275" s="268"/>
      <c r="K1275" s="268"/>
      <c r="L1275" s="268"/>
      <c r="M1275" s="267"/>
    </row>
    <row r="1276" spans="2:13" ht="12.75">
      <c r="B1276" s="487"/>
      <c r="C1276" s="266"/>
      <c r="D1276" s="272"/>
      <c r="E1276" s="270"/>
      <c r="F1276" s="268"/>
      <c r="G1276" s="268"/>
      <c r="H1276" s="268"/>
      <c r="I1276" s="268"/>
      <c r="J1276" s="268"/>
      <c r="K1276" s="268"/>
      <c r="L1276" s="268"/>
      <c r="M1276" s="267"/>
    </row>
    <row r="1277" spans="2:13" ht="12.75">
      <c r="B1277" s="487"/>
      <c r="C1277" s="266"/>
      <c r="D1277" s="272"/>
      <c r="E1277" s="270"/>
      <c r="F1277" s="268"/>
      <c r="G1277" s="268"/>
      <c r="H1277" s="268"/>
      <c r="I1277" s="268"/>
      <c r="J1277" s="268"/>
      <c r="K1277" s="268"/>
      <c r="L1277" s="268"/>
      <c r="M1277" s="267"/>
    </row>
    <row r="1278" spans="2:13" ht="12.75">
      <c r="B1278" s="487"/>
      <c r="C1278" s="266"/>
      <c r="D1278" s="272"/>
      <c r="E1278" s="270"/>
      <c r="F1278" s="268"/>
      <c r="G1278" s="268"/>
      <c r="H1278" s="268"/>
      <c r="I1278" s="268"/>
      <c r="J1278" s="268"/>
      <c r="K1278" s="268"/>
      <c r="L1278" s="268"/>
      <c r="M1278" s="267"/>
    </row>
    <row r="1279" spans="2:13" ht="12.75">
      <c r="B1279" s="487"/>
      <c r="C1279" s="266"/>
      <c r="D1279" s="272"/>
      <c r="E1279" s="270"/>
      <c r="F1279" s="268"/>
      <c r="G1279" s="268"/>
      <c r="H1279" s="268"/>
      <c r="I1279" s="268"/>
      <c r="J1279" s="268"/>
      <c r="K1279" s="268"/>
      <c r="L1279" s="268"/>
      <c r="M1279" s="267"/>
    </row>
    <row r="1280" spans="2:13" ht="12.75">
      <c r="B1280" s="487"/>
      <c r="C1280" s="266"/>
      <c r="D1280" s="272"/>
      <c r="E1280" s="270"/>
      <c r="F1280" s="268"/>
      <c r="G1280" s="268"/>
      <c r="H1280" s="268"/>
      <c r="I1280" s="268"/>
      <c r="J1280" s="268"/>
      <c r="K1280" s="268"/>
      <c r="L1280" s="268"/>
      <c r="M1280" s="267"/>
    </row>
    <row r="1281" spans="2:13" ht="12.75">
      <c r="B1281" s="487"/>
      <c r="C1281" s="266"/>
      <c r="D1281" s="272"/>
      <c r="E1281" s="270"/>
      <c r="F1281" s="268"/>
      <c r="G1281" s="268"/>
      <c r="H1281" s="268"/>
      <c r="I1281" s="268"/>
      <c r="J1281" s="268"/>
      <c r="K1281" s="268"/>
      <c r="L1281" s="268"/>
      <c r="M1281" s="267"/>
    </row>
    <row r="1282" spans="2:13" ht="12.75">
      <c r="B1282" s="487"/>
      <c r="C1282" s="266"/>
      <c r="D1282" s="272"/>
      <c r="E1282" s="270"/>
      <c r="F1282" s="268"/>
      <c r="G1282" s="268"/>
      <c r="H1282" s="268"/>
      <c r="I1282" s="268"/>
      <c r="J1282" s="268"/>
      <c r="K1282" s="268"/>
      <c r="L1282" s="268"/>
      <c r="M1282" s="267"/>
    </row>
    <row r="1283" spans="2:13" ht="12.75">
      <c r="B1283" s="487"/>
      <c r="C1283" s="266"/>
      <c r="D1283" s="272"/>
      <c r="E1283" s="270"/>
      <c r="F1283" s="268"/>
      <c r="G1283" s="268"/>
      <c r="H1283" s="268"/>
      <c r="I1283" s="268"/>
      <c r="J1283" s="268"/>
      <c r="K1283" s="268"/>
      <c r="L1283" s="268"/>
      <c r="M1283" s="267"/>
    </row>
    <row r="1284" spans="2:13" ht="12.75">
      <c r="B1284" s="487"/>
      <c r="C1284" s="266"/>
      <c r="D1284" s="272"/>
      <c r="E1284" s="270"/>
      <c r="F1284" s="268"/>
      <c r="G1284" s="268"/>
      <c r="H1284" s="268"/>
      <c r="I1284" s="268"/>
      <c r="J1284" s="268"/>
      <c r="K1284" s="268"/>
      <c r="L1284" s="268"/>
      <c r="M1284" s="267"/>
    </row>
    <row r="1285" spans="2:13" ht="12.75">
      <c r="B1285" s="487"/>
      <c r="C1285" s="266"/>
      <c r="D1285" s="272"/>
      <c r="E1285" s="270"/>
      <c r="F1285" s="268"/>
      <c r="G1285" s="268"/>
      <c r="H1285" s="268"/>
      <c r="I1285" s="268"/>
      <c r="J1285" s="268"/>
      <c r="K1285" s="268"/>
      <c r="L1285" s="268"/>
      <c r="M1285" s="267"/>
    </row>
    <row r="1286" spans="2:13" ht="12.75">
      <c r="B1286" s="487"/>
      <c r="C1286" s="266"/>
      <c r="D1286" s="272"/>
      <c r="E1286" s="270"/>
      <c r="F1286" s="268"/>
      <c r="G1286" s="268"/>
      <c r="H1286" s="268"/>
      <c r="I1286" s="268"/>
      <c r="J1286" s="268"/>
      <c r="K1286" s="268"/>
      <c r="L1286" s="268"/>
      <c r="M1286" s="267"/>
    </row>
    <row r="1287" spans="2:13" ht="12.75">
      <c r="B1287" s="487"/>
      <c r="C1287" s="266"/>
      <c r="D1287" s="272"/>
      <c r="E1287" s="270"/>
      <c r="F1287" s="268"/>
      <c r="G1287" s="268"/>
      <c r="H1287" s="268"/>
      <c r="I1287" s="268"/>
      <c r="J1287" s="268"/>
      <c r="K1287" s="268"/>
      <c r="L1287" s="268"/>
      <c r="M1287" s="267"/>
    </row>
    <row r="1288" spans="2:13" ht="12.75">
      <c r="B1288" s="487"/>
      <c r="C1288" s="266"/>
      <c r="D1288" s="272"/>
      <c r="E1288" s="270"/>
      <c r="F1288" s="268"/>
      <c r="G1288" s="268"/>
      <c r="H1288" s="268"/>
      <c r="I1288" s="268"/>
      <c r="J1288" s="268"/>
      <c r="K1288" s="268"/>
      <c r="L1288" s="268"/>
      <c r="M1288" s="267"/>
    </row>
    <row r="1289" spans="2:13" ht="12.75">
      <c r="B1289" s="487"/>
      <c r="C1289" s="266"/>
      <c r="D1289" s="272"/>
      <c r="E1289" s="270"/>
      <c r="F1289" s="268"/>
      <c r="G1289" s="268"/>
      <c r="H1289" s="268"/>
      <c r="I1289" s="268"/>
      <c r="J1289" s="268"/>
      <c r="K1289" s="268"/>
      <c r="L1289" s="268"/>
      <c r="M1289" s="267"/>
    </row>
    <row r="1290" spans="2:13" ht="12.75">
      <c r="B1290" s="487"/>
      <c r="C1290" s="266"/>
      <c r="D1290" s="272"/>
      <c r="E1290" s="270"/>
      <c r="F1290" s="268"/>
      <c r="G1290" s="268"/>
      <c r="H1290" s="268"/>
      <c r="I1290" s="268"/>
      <c r="J1290" s="268"/>
      <c r="K1290" s="268"/>
      <c r="L1290" s="268"/>
      <c r="M1290" s="267"/>
    </row>
    <row r="1291" spans="2:13" ht="12.75">
      <c r="B1291" s="487"/>
      <c r="C1291" s="266"/>
      <c r="D1291" s="272"/>
      <c r="E1291" s="270"/>
      <c r="F1291" s="268"/>
      <c r="G1291" s="268"/>
      <c r="H1291" s="268"/>
      <c r="I1291" s="268"/>
      <c r="J1291" s="268"/>
      <c r="K1291" s="268"/>
      <c r="L1291" s="268"/>
      <c r="M1291" s="267"/>
    </row>
    <row r="1292" spans="2:13" ht="12.75">
      <c r="B1292" s="487"/>
      <c r="C1292" s="266"/>
      <c r="D1292" s="272"/>
      <c r="E1292" s="270"/>
      <c r="F1292" s="268"/>
      <c r="G1292" s="268"/>
      <c r="H1292" s="268"/>
      <c r="I1292" s="268"/>
      <c r="J1292" s="268"/>
      <c r="K1292" s="268"/>
      <c r="L1292" s="268"/>
      <c r="M1292" s="267"/>
    </row>
    <row r="1293" spans="2:13" ht="12.75">
      <c r="B1293" s="487"/>
      <c r="C1293" s="266"/>
      <c r="D1293" s="272"/>
      <c r="E1293" s="270"/>
      <c r="F1293" s="268"/>
      <c r="G1293" s="268"/>
      <c r="H1293" s="268"/>
      <c r="I1293" s="268"/>
      <c r="J1293" s="268"/>
      <c r="K1293" s="268"/>
      <c r="L1293" s="268"/>
      <c r="M1293" s="267"/>
    </row>
    <row r="1294" spans="2:13" ht="12.75">
      <c r="B1294" s="487"/>
      <c r="C1294" s="266"/>
      <c r="D1294" s="272"/>
      <c r="E1294" s="270"/>
      <c r="F1294" s="268"/>
      <c r="G1294" s="268"/>
      <c r="H1294" s="268"/>
      <c r="I1294" s="268"/>
      <c r="J1294" s="268"/>
      <c r="K1294" s="268"/>
      <c r="L1294" s="268"/>
      <c r="M1294" s="267"/>
    </row>
    <row r="1295" spans="2:13" ht="12.75">
      <c r="B1295" s="487"/>
      <c r="C1295" s="266"/>
      <c r="D1295" s="272"/>
      <c r="E1295" s="270"/>
      <c r="F1295" s="268"/>
      <c r="G1295" s="268"/>
      <c r="H1295" s="268"/>
      <c r="I1295" s="268"/>
      <c r="J1295" s="268"/>
      <c r="K1295" s="268"/>
      <c r="L1295" s="268"/>
      <c r="M1295" s="267"/>
    </row>
    <row r="1296" spans="2:13" ht="12.75">
      <c r="B1296" s="487"/>
      <c r="C1296" s="266"/>
      <c r="D1296" s="272"/>
      <c r="E1296" s="270"/>
      <c r="F1296" s="268"/>
      <c r="G1296" s="268"/>
      <c r="H1296" s="268"/>
      <c r="I1296" s="268"/>
      <c r="J1296" s="268"/>
      <c r="K1296" s="268"/>
      <c r="L1296" s="268"/>
      <c r="M1296" s="267"/>
    </row>
    <row r="1297" spans="2:13" ht="12.75">
      <c r="B1297" s="487"/>
      <c r="C1297" s="266"/>
      <c r="D1297" s="272"/>
      <c r="E1297" s="270"/>
      <c r="F1297" s="268"/>
      <c r="G1297" s="268"/>
      <c r="H1297" s="268"/>
      <c r="I1297" s="268"/>
      <c r="J1297" s="268"/>
      <c r="K1297" s="268"/>
      <c r="L1297" s="268"/>
      <c r="M1297" s="267"/>
    </row>
    <row r="1298" spans="2:13" ht="12.75">
      <c r="B1298" s="487"/>
      <c r="C1298" s="266"/>
      <c r="D1298" s="272"/>
      <c r="E1298" s="270"/>
      <c r="F1298" s="268"/>
      <c r="G1298" s="268"/>
      <c r="H1298" s="268"/>
      <c r="I1298" s="268"/>
      <c r="J1298" s="268"/>
      <c r="K1298" s="268"/>
      <c r="L1298" s="268"/>
      <c r="M1298" s="267"/>
    </row>
    <row r="1299" spans="2:13" ht="12.75">
      <c r="B1299" s="487"/>
      <c r="C1299" s="266"/>
      <c r="D1299" s="272"/>
      <c r="E1299" s="270"/>
      <c r="F1299" s="268"/>
      <c r="G1299" s="268"/>
      <c r="H1299" s="268"/>
      <c r="I1299" s="268"/>
      <c r="J1299" s="268"/>
      <c r="K1299" s="268"/>
      <c r="L1299" s="268"/>
      <c r="M1299" s="267"/>
    </row>
    <row r="1300" spans="2:13" ht="12.75">
      <c r="B1300" s="487"/>
      <c r="C1300" s="266"/>
      <c r="D1300" s="272"/>
      <c r="E1300" s="270"/>
      <c r="F1300" s="268"/>
      <c r="G1300" s="268"/>
      <c r="H1300" s="268"/>
      <c r="I1300" s="268"/>
      <c r="J1300" s="268"/>
      <c r="K1300" s="268"/>
      <c r="L1300" s="268"/>
      <c r="M1300" s="267"/>
    </row>
    <row r="1301" spans="2:13" ht="12.75">
      <c r="B1301" s="487"/>
      <c r="C1301" s="266"/>
      <c r="D1301" s="272"/>
      <c r="E1301" s="270"/>
      <c r="F1301" s="268"/>
      <c r="G1301" s="268"/>
      <c r="H1301" s="268"/>
      <c r="I1301" s="268"/>
      <c r="J1301" s="268"/>
      <c r="K1301" s="268"/>
      <c r="L1301" s="268"/>
      <c r="M1301" s="267"/>
    </row>
    <row r="1302" spans="2:13" ht="12.75">
      <c r="B1302" s="487"/>
      <c r="C1302" s="266"/>
      <c r="D1302" s="272"/>
      <c r="E1302" s="270"/>
      <c r="F1302" s="268"/>
      <c r="G1302" s="268"/>
      <c r="H1302" s="268"/>
      <c r="I1302" s="268"/>
      <c r="J1302" s="268"/>
      <c r="K1302" s="268"/>
      <c r="L1302" s="268"/>
      <c r="M1302" s="267"/>
    </row>
    <row r="1303" spans="2:13" ht="12.75">
      <c r="B1303" s="487"/>
      <c r="C1303" s="266"/>
      <c r="D1303" s="272"/>
      <c r="E1303" s="270"/>
      <c r="F1303" s="268"/>
      <c r="G1303" s="268"/>
      <c r="H1303" s="268"/>
      <c r="I1303" s="268"/>
      <c r="J1303" s="268"/>
      <c r="K1303" s="268"/>
      <c r="L1303" s="268"/>
      <c r="M1303" s="267"/>
    </row>
    <row r="1304" spans="2:13" ht="12.75">
      <c r="B1304" s="487"/>
      <c r="C1304" s="266"/>
      <c r="D1304" s="272"/>
      <c r="E1304" s="270"/>
      <c r="F1304" s="268"/>
      <c r="G1304" s="268"/>
      <c r="H1304" s="268"/>
      <c r="I1304" s="268"/>
      <c r="J1304" s="268"/>
      <c r="K1304" s="268"/>
      <c r="L1304" s="268"/>
      <c r="M1304" s="267"/>
    </row>
    <row r="1305" spans="2:13" ht="12.75">
      <c r="B1305" s="487"/>
      <c r="C1305" s="266"/>
      <c r="D1305" s="272"/>
      <c r="E1305" s="270"/>
      <c r="F1305" s="268"/>
      <c r="G1305" s="268"/>
      <c r="H1305" s="268"/>
      <c r="I1305" s="268"/>
      <c r="J1305" s="268"/>
      <c r="K1305" s="268"/>
      <c r="L1305" s="268"/>
      <c r="M1305" s="267"/>
    </row>
    <row r="1306" spans="2:13" ht="12.75">
      <c r="B1306" s="487"/>
      <c r="C1306" s="266"/>
      <c r="D1306" s="272"/>
      <c r="E1306" s="270"/>
      <c r="F1306" s="268"/>
      <c r="G1306" s="268"/>
      <c r="H1306" s="268"/>
      <c r="I1306" s="268"/>
      <c r="J1306" s="268"/>
      <c r="K1306" s="268"/>
      <c r="L1306" s="268"/>
      <c r="M1306" s="267"/>
    </row>
    <row r="1307" spans="2:13" ht="12.75">
      <c r="B1307" s="487"/>
      <c r="C1307" s="266"/>
      <c r="D1307" s="272"/>
      <c r="E1307" s="270"/>
      <c r="F1307" s="268"/>
      <c r="G1307" s="268"/>
      <c r="H1307" s="268"/>
      <c r="I1307" s="268"/>
      <c r="J1307" s="268"/>
      <c r="K1307" s="268"/>
      <c r="L1307" s="268"/>
      <c r="M1307" s="267"/>
    </row>
    <row r="1308" spans="2:13" ht="12.75">
      <c r="B1308" s="487"/>
      <c r="C1308" s="266"/>
      <c r="D1308" s="272"/>
      <c r="E1308" s="270"/>
      <c r="F1308" s="268"/>
      <c r="G1308" s="268"/>
      <c r="H1308" s="268"/>
      <c r="I1308" s="268"/>
      <c r="J1308" s="268"/>
      <c r="K1308" s="268"/>
      <c r="L1308" s="268"/>
      <c r="M1308" s="267"/>
    </row>
    <row r="1309" spans="2:13" ht="12.75">
      <c r="B1309" s="487"/>
      <c r="C1309" s="266"/>
      <c r="D1309" s="272"/>
      <c r="E1309" s="270"/>
      <c r="F1309" s="268"/>
      <c r="G1309" s="268"/>
      <c r="H1309" s="268"/>
      <c r="I1309" s="268"/>
      <c r="J1309" s="268"/>
      <c r="K1309" s="268"/>
      <c r="L1309" s="268"/>
      <c r="M1309" s="267"/>
    </row>
    <row r="1310" spans="2:13" ht="12.75">
      <c r="B1310" s="487"/>
      <c r="C1310" s="266"/>
      <c r="D1310" s="272"/>
      <c r="E1310" s="270"/>
      <c r="F1310" s="268"/>
      <c r="G1310" s="268"/>
      <c r="H1310" s="268"/>
      <c r="I1310" s="268"/>
      <c r="J1310" s="268"/>
      <c r="K1310" s="268"/>
      <c r="L1310" s="268"/>
      <c r="M1310" s="267"/>
    </row>
    <row r="1311" spans="2:13" ht="12.75">
      <c r="B1311" s="487"/>
      <c r="C1311" s="266"/>
      <c r="D1311" s="272"/>
      <c r="E1311" s="270"/>
      <c r="F1311" s="268"/>
      <c r="G1311" s="268"/>
      <c r="H1311" s="268"/>
      <c r="I1311" s="268"/>
      <c r="J1311" s="268"/>
      <c r="K1311" s="268"/>
      <c r="L1311" s="268"/>
      <c r="M1311" s="267"/>
    </row>
    <row r="1312" spans="2:13" ht="12.75">
      <c r="B1312" s="487"/>
      <c r="C1312" s="266"/>
      <c r="D1312" s="272"/>
      <c r="E1312" s="270"/>
      <c r="F1312" s="268"/>
      <c r="G1312" s="268"/>
      <c r="H1312" s="268"/>
      <c r="I1312" s="268"/>
      <c r="J1312" s="268"/>
      <c r="K1312" s="268"/>
      <c r="L1312" s="268"/>
      <c r="M1312" s="267"/>
    </row>
    <row r="1313" spans="2:13" ht="12.75">
      <c r="B1313" s="487"/>
      <c r="C1313" s="266"/>
      <c r="D1313" s="272"/>
      <c r="E1313" s="270"/>
      <c r="F1313" s="268"/>
      <c r="G1313" s="268"/>
      <c r="H1313" s="268"/>
      <c r="I1313" s="268"/>
      <c r="J1313" s="268"/>
      <c r="K1313" s="268"/>
      <c r="L1313" s="268"/>
      <c r="M1313" s="267"/>
    </row>
    <row r="1314" spans="2:13" ht="12.75">
      <c r="B1314" s="487"/>
      <c r="C1314" s="266"/>
      <c r="D1314" s="272"/>
      <c r="E1314" s="270"/>
      <c r="F1314" s="268"/>
      <c r="G1314" s="268"/>
      <c r="H1314" s="268"/>
      <c r="I1314" s="268"/>
      <c r="J1314" s="268"/>
      <c r="K1314" s="268"/>
      <c r="L1314" s="268"/>
      <c r="M1314" s="267"/>
    </row>
    <row r="1315" spans="2:13" ht="12.75">
      <c r="B1315" s="487"/>
      <c r="C1315" s="266"/>
      <c r="D1315" s="272"/>
      <c r="E1315" s="270"/>
      <c r="F1315" s="268"/>
      <c r="G1315" s="268"/>
      <c r="H1315" s="268"/>
      <c r="I1315" s="268"/>
      <c r="J1315" s="268"/>
      <c r="K1315" s="268"/>
      <c r="L1315" s="268"/>
      <c r="M1315" s="267"/>
    </row>
    <row r="1316" spans="2:13" ht="12.75">
      <c r="B1316" s="487"/>
      <c r="C1316" s="266"/>
      <c r="D1316" s="272"/>
      <c r="E1316" s="270"/>
      <c r="F1316" s="268"/>
      <c r="G1316" s="268"/>
      <c r="H1316" s="268"/>
      <c r="I1316" s="268"/>
      <c r="J1316" s="268"/>
      <c r="K1316" s="268"/>
      <c r="L1316" s="268"/>
      <c r="M1316" s="267"/>
    </row>
    <row r="1317" spans="2:13" ht="12.75">
      <c r="B1317" s="487"/>
      <c r="C1317" s="266"/>
      <c r="D1317" s="272"/>
      <c r="E1317" s="270"/>
      <c r="F1317" s="268"/>
      <c r="G1317" s="268"/>
      <c r="H1317" s="268"/>
      <c r="I1317" s="268"/>
      <c r="J1317" s="268"/>
      <c r="K1317" s="268"/>
      <c r="L1317" s="268"/>
      <c r="M1317" s="267"/>
    </row>
    <row r="1318" spans="2:13" ht="12.75">
      <c r="B1318" s="487"/>
      <c r="C1318" s="266"/>
      <c r="D1318" s="272"/>
      <c r="E1318" s="270"/>
      <c r="F1318" s="268"/>
      <c r="G1318" s="268"/>
      <c r="H1318" s="268"/>
      <c r="I1318" s="268"/>
      <c r="J1318" s="268"/>
      <c r="K1318" s="268"/>
      <c r="L1318" s="268"/>
      <c r="M1318" s="267"/>
    </row>
    <row r="1319" spans="2:13" ht="12.75">
      <c r="B1319" s="487"/>
      <c r="C1319" s="266"/>
      <c r="D1319" s="272"/>
      <c r="E1319" s="270"/>
      <c r="F1319" s="268"/>
      <c r="G1319" s="268"/>
      <c r="H1319" s="268"/>
      <c r="I1319" s="268"/>
      <c r="J1319" s="268"/>
      <c r="K1319" s="268"/>
      <c r="L1319" s="268"/>
      <c r="M1319" s="267"/>
    </row>
    <row r="1320" spans="2:13" ht="12.75">
      <c r="B1320" s="487"/>
      <c r="C1320" s="266"/>
      <c r="D1320" s="272"/>
      <c r="E1320" s="270"/>
      <c r="F1320" s="268"/>
      <c r="G1320" s="268"/>
      <c r="H1320" s="268"/>
      <c r="I1320" s="268"/>
      <c r="J1320" s="268"/>
      <c r="K1320" s="268"/>
      <c r="L1320" s="268"/>
      <c r="M1320" s="267"/>
    </row>
    <row r="1321" spans="2:13" ht="12.75">
      <c r="B1321" s="487"/>
      <c r="C1321" s="266"/>
      <c r="D1321" s="272"/>
      <c r="E1321" s="270"/>
      <c r="F1321" s="268"/>
      <c r="G1321" s="268"/>
      <c r="H1321" s="268"/>
      <c r="I1321" s="268"/>
      <c r="J1321" s="268"/>
      <c r="K1321" s="268"/>
      <c r="L1321" s="268"/>
      <c r="M1321" s="267"/>
    </row>
    <row r="1322" spans="2:13" ht="12.75">
      <c r="B1322" s="487"/>
      <c r="C1322" s="266"/>
      <c r="D1322" s="272"/>
      <c r="E1322" s="270"/>
      <c r="F1322" s="268"/>
      <c r="G1322" s="268"/>
      <c r="H1322" s="268"/>
      <c r="I1322" s="268"/>
      <c r="J1322" s="268"/>
      <c r="K1322" s="268"/>
      <c r="L1322" s="268"/>
      <c r="M1322" s="267"/>
    </row>
    <row r="1323" spans="2:13" ht="12.75">
      <c r="B1323" s="487"/>
      <c r="C1323" s="266"/>
      <c r="D1323" s="272"/>
      <c r="E1323" s="270"/>
      <c r="F1323" s="268"/>
      <c r="G1323" s="268"/>
      <c r="H1323" s="268"/>
      <c r="I1323" s="268"/>
      <c r="J1323" s="268"/>
      <c r="K1323" s="268"/>
      <c r="L1323" s="268"/>
      <c r="M1323" s="267"/>
    </row>
    <row r="1324" spans="2:13" ht="12.75">
      <c r="B1324" s="487"/>
      <c r="C1324" s="266"/>
      <c r="D1324" s="272"/>
      <c r="E1324" s="270"/>
      <c r="F1324" s="268"/>
      <c r="G1324" s="268"/>
      <c r="H1324" s="268"/>
      <c r="I1324" s="268"/>
      <c r="J1324" s="268"/>
      <c r="K1324" s="268"/>
      <c r="L1324" s="268"/>
      <c r="M1324" s="267"/>
    </row>
    <row r="1325" spans="2:13" ht="12.75">
      <c r="B1325" s="487"/>
      <c r="C1325" s="266"/>
      <c r="D1325" s="272"/>
      <c r="E1325" s="270"/>
      <c r="F1325" s="268"/>
      <c r="G1325" s="268"/>
      <c r="H1325" s="268"/>
      <c r="I1325" s="268"/>
      <c r="J1325" s="268"/>
      <c r="K1325" s="268"/>
      <c r="L1325" s="268"/>
      <c r="M1325" s="267"/>
    </row>
    <row r="1326" spans="2:13" ht="12.75">
      <c r="B1326" s="487"/>
      <c r="C1326" s="266"/>
      <c r="D1326" s="272"/>
      <c r="E1326" s="270"/>
      <c r="F1326" s="268"/>
      <c r="G1326" s="268"/>
      <c r="H1326" s="268"/>
      <c r="I1326" s="268"/>
      <c r="J1326" s="268"/>
      <c r="K1326" s="268"/>
      <c r="L1326" s="268"/>
      <c r="M1326" s="267"/>
    </row>
    <row r="1327" spans="2:13" ht="12.75">
      <c r="B1327" s="487"/>
      <c r="C1327" s="266"/>
      <c r="D1327" s="272"/>
      <c r="E1327" s="270"/>
      <c r="F1327" s="268"/>
      <c r="G1327" s="268"/>
      <c r="H1327" s="268"/>
      <c r="I1327" s="268"/>
      <c r="J1327" s="268"/>
      <c r="K1327" s="268"/>
      <c r="L1327" s="268"/>
      <c r="M1327" s="267"/>
    </row>
    <row r="1328" spans="2:13" ht="12.75">
      <c r="B1328" s="487"/>
      <c r="C1328" s="266"/>
      <c r="D1328" s="272"/>
      <c r="E1328" s="270"/>
      <c r="F1328" s="268"/>
      <c r="G1328" s="268"/>
      <c r="H1328" s="268"/>
      <c r="I1328" s="268"/>
      <c r="J1328" s="268"/>
      <c r="K1328" s="268"/>
      <c r="L1328" s="268"/>
      <c r="M1328" s="267"/>
    </row>
    <row r="1329" spans="2:13" ht="12.75">
      <c r="B1329" s="487"/>
      <c r="C1329" s="266"/>
      <c r="D1329" s="272"/>
      <c r="E1329" s="270"/>
      <c r="F1329" s="268"/>
      <c r="G1329" s="268"/>
      <c r="H1329" s="268"/>
      <c r="I1329" s="268"/>
      <c r="J1329" s="268"/>
      <c r="K1329" s="268"/>
      <c r="L1329" s="268"/>
      <c r="M1329" s="267"/>
    </row>
    <row r="1330" spans="2:13" ht="12.75">
      <c r="B1330" s="487"/>
      <c r="C1330" s="266"/>
      <c r="D1330" s="272"/>
      <c r="E1330" s="270"/>
      <c r="F1330" s="268"/>
      <c r="G1330" s="268"/>
      <c r="H1330" s="268"/>
      <c r="I1330" s="268"/>
      <c r="J1330" s="268"/>
      <c r="K1330" s="268"/>
      <c r="L1330" s="268"/>
      <c r="M1330" s="267"/>
    </row>
    <row r="1331" spans="2:13" ht="12.75">
      <c r="B1331" s="487"/>
      <c r="C1331" s="266"/>
      <c r="D1331" s="272"/>
      <c r="E1331" s="270"/>
      <c r="F1331" s="268"/>
      <c r="G1331" s="268"/>
      <c r="H1331" s="268"/>
      <c r="I1331" s="268"/>
      <c r="J1331" s="268"/>
      <c r="K1331" s="268"/>
      <c r="L1331" s="268"/>
      <c r="M1331" s="267"/>
    </row>
    <row r="1332" spans="2:13" ht="12.75">
      <c r="B1332" s="487"/>
      <c r="C1332" s="266"/>
      <c r="D1332" s="272"/>
      <c r="E1332" s="270"/>
      <c r="F1332" s="268"/>
      <c r="G1332" s="268"/>
      <c r="H1332" s="268"/>
      <c r="I1332" s="268"/>
      <c r="J1332" s="268"/>
      <c r="K1332" s="268"/>
      <c r="L1332" s="268"/>
      <c r="M1332" s="267"/>
    </row>
    <row r="1333" spans="2:13" ht="12.75">
      <c r="B1333" s="487"/>
      <c r="C1333" s="266"/>
      <c r="D1333" s="272"/>
      <c r="E1333" s="270"/>
      <c r="F1333" s="268"/>
      <c r="G1333" s="268"/>
      <c r="H1333" s="268"/>
      <c r="I1333" s="268"/>
      <c r="J1333" s="268"/>
      <c r="K1333" s="268"/>
      <c r="L1333" s="268"/>
      <c r="M1333" s="267"/>
    </row>
    <row r="1334" spans="2:13" ht="12.75">
      <c r="B1334" s="487"/>
      <c r="C1334" s="266"/>
      <c r="D1334" s="272"/>
      <c r="E1334" s="270"/>
      <c r="F1334" s="268"/>
      <c r="G1334" s="268"/>
      <c r="H1334" s="268"/>
      <c r="I1334" s="268"/>
      <c r="J1334" s="268"/>
      <c r="K1334" s="268"/>
      <c r="L1334" s="268"/>
      <c r="M1334" s="267"/>
    </row>
    <row r="1335" spans="2:13" ht="12.75">
      <c r="B1335" s="487"/>
      <c r="C1335" s="266"/>
      <c r="D1335" s="272"/>
      <c r="E1335" s="270"/>
      <c r="F1335" s="268"/>
      <c r="G1335" s="268"/>
      <c r="H1335" s="268"/>
      <c r="I1335" s="268"/>
      <c r="J1335" s="268"/>
      <c r="K1335" s="268"/>
      <c r="L1335" s="268"/>
      <c r="M1335" s="267"/>
    </row>
    <row r="1336" spans="2:13" ht="12.75">
      <c r="B1336" s="487"/>
      <c r="C1336" s="266"/>
      <c r="D1336" s="272"/>
      <c r="E1336" s="270"/>
      <c r="F1336" s="268"/>
      <c r="G1336" s="268"/>
      <c r="H1336" s="268"/>
      <c r="I1336" s="268"/>
      <c r="J1336" s="268"/>
      <c r="K1336" s="268"/>
      <c r="L1336" s="268"/>
      <c r="M1336" s="267"/>
    </row>
    <row r="1337" spans="2:13" ht="12.75">
      <c r="B1337" s="487"/>
      <c r="C1337" s="266"/>
      <c r="D1337" s="272"/>
      <c r="E1337" s="270"/>
      <c r="F1337" s="268"/>
      <c r="G1337" s="268"/>
      <c r="H1337" s="268"/>
      <c r="I1337" s="268"/>
      <c r="J1337" s="268"/>
      <c r="K1337" s="268"/>
      <c r="L1337" s="268"/>
      <c r="M1337" s="267"/>
    </row>
    <row r="1338" spans="2:13" ht="12.75">
      <c r="B1338" s="487"/>
      <c r="C1338" s="266"/>
      <c r="D1338" s="272"/>
      <c r="E1338" s="270"/>
      <c r="F1338" s="268"/>
      <c r="G1338" s="268"/>
      <c r="H1338" s="268"/>
      <c r="I1338" s="268"/>
      <c r="J1338" s="268"/>
      <c r="K1338" s="268"/>
      <c r="L1338" s="268"/>
      <c r="M1338" s="267"/>
    </row>
    <row r="1339" spans="2:13" ht="12.75">
      <c r="B1339" s="487"/>
      <c r="C1339" s="266"/>
      <c r="D1339" s="272"/>
      <c r="E1339" s="270"/>
      <c r="F1339" s="268"/>
      <c r="G1339" s="268"/>
      <c r="H1339" s="268"/>
      <c r="I1339" s="268"/>
      <c r="J1339" s="268"/>
      <c r="K1339" s="268"/>
      <c r="L1339" s="268"/>
      <c r="M1339" s="267"/>
    </row>
    <row r="1340" spans="2:13" ht="12.75">
      <c r="B1340" s="487"/>
      <c r="C1340" s="266"/>
      <c r="D1340" s="272"/>
      <c r="E1340" s="270"/>
      <c r="F1340" s="268"/>
      <c r="G1340" s="268"/>
      <c r="H1340" s="268"/>
      <c r="I1340" s="268"/>
      <c r="J1340" s="268"/>
      <c r="K1340" s="268"/>
      <c r="L1340" s="268"/>
      <c r="M1340" s="267"/>
    </row>
    <row r="1341" spans="2:13" ht="12.75">
      <c r="B1341" s="487"/>
      <c r="C1341" s="266"/>
      <c r="D1341" s="272"/>
      <c r="E1341" s="270"/>
      <c r="F1341" s="268"/>
      <c r="G1341" s="268"/>
      <c r="H1341" s="268"/>
      <c r="I1341" s="268"/>
      <c r="J1341" s="268"/>
      <c r="K1341" s="268"/>
      <c r="L1341" s="268"/>
      <c r="M1341" s="267"/>
    </row>
    <row r="1342" spans="2:13" ht="12.75">
      <c r="B1342" s="487"/>
      <c r="C1342" s="266"/>
      <c r="D1342" s="272"/>
      <c r="E1342" s="270"/>
      <c r="F1342" s="268"/>
      <c r="G1342" s="268"/>
      <c r="H1342" s="268"/>
      <c r="I1342" s="268"/>
      <c r="J1342" s="268"/>
      <c r="K1342" s="268"/>
      <c r="L1342" s="268"/>
      <c r="M1342" s="267"/>
    </row>
    <row r="1343" spans="2:13" ht="12.75">
      <c r="B1343" s="487"/>
      <c r="C1343" s="266"/>
      <c r="D1343" s="272"/>
      <c r="E1343" s="270"/>
      <c r="F1343" s="268"/>
      <c r="G1343" s="268"/>
      <c r="H1343" s="268"/>
      <c r="I1343" s="268"/>
      <c r="J1343" s="268"/>
      <c r="K1343" s="268"/>
      <c r="L1343" s="268"/>
      <c r="M1343" s="267"/>
    </row>
    <row r="1344" spans="2:13" ht="12.75">
      <c r="B1344" s="487"/>
      <c r="C1344" s="266"/>
      <c r="D1344" s="272"/>
      <c r="E1344" s="270"/>
      <c r="F1344" s="268"/>
      <c r="G1344" s="268"/>
      <c r="H1344" s="268"/>
      <c r="I1344" s="268"/>
      <c r="J1344" s="268"/>
      <c r="K1344" s="268"/>
      <c r="L1344" s="268"/>
      <c r="M1344" s="267"/>
    </row>
    <row r="1345" spans="2:13" ht="12.75">
      <c r="B1345" s="487"/>
      <c r="C1345" s="266"/>
      <c r="D1345" s="272"/>
      <c r="E1345" s="270"/>
      <c r="F1345" s="268"/>
      <c r="G1345" s="268"/>
      <c r="H1345" s="268"/>
      <c r="I1345" s="268"/>
      <c r="J1345" s="268"/>
      <c r="K1345" s="268"/>
      <c r="L1345" s="268"/>
      <c r="M1345" s="267"/>
    </row>
    <row r="1346" spans="2:13" ht="12.75">
      <c r="B1346" s="487"/>
      <c r="C1346" s="266"/>
      <c r="D1346" s="272"/>
      <c r="E1346" s="270"/>
      <c r="F1346" s="268"/>
      <c r="G1346" s="268"/>
      <c r="H1346" s="268"/>
      <c r="I1346" s="268"/>
      <c r="J1346" s="268"/>
      <c r="K1346" s="268"/>
      <c r="L1346" s="268"/>
      <c r="M1346" s="267"/>
    </row>
    <row r="1347" spans="2:13" ht="12.75">
      <c r="B1347" s="487"/>
      <c r="C1347" s="266"/>
      <c r="D1347" s="272"/>
      <c r="E1347" s="270"/>
      <c r="F1347" s="268"/>
      <c r="G1347" s="268"/>
      <c r="H1347" s="268"/>
      <c r="I1347" s="268"/>
      <c r="J1347" s="268"/>
      <c r="K1347" s="268"/>
      <c r="L1347" s="268"/>
      <c r="M1347" s="267"/>
    </row>
    <row r="1348" spans="2:13" ht="12.75">
      <c r="B1348" s="487"/>
      <c r="C1348" s="266"/>
      <c r="D1348" s="272"/>
      <c r="E1348" s="270"/>
      <c r="F1348" s="268"/>
      <c r="G1348" s="268"/>
      <c r="H1348" s="268"/>
      <c r="I1348" s="268"/>
      <c r="J1348" s="268"/>
      <c r="K1348" s="268"/>
      <c r="L1348" s="268"/>
      <c r="M1348" s="267"/>
    </row>
    <row r="1349" spans="2:13" ht="12.75">
      <c r="B1349" s="487"/>
      <c r="C1349" s="266"/>
      <c r="D1349" s="272"/>
      <c r="E1349" s="270"/>
      <c r="F1349" s="268"/>
      <c r="G1349" s="268"/>
      <c r="H1349" s="268"/>
      <c r="I1349" s="268"/>
      <c r="J1349" s="268"/>
      <c r="K1349" s="268"/>
      <c r="L1349" s="268"/>
      <c r="M1349" s="267"/>
    </row>
    <row r="1350" spans="2:13" ht="12.75">
      <c r="B1350" s="487"/>
      <c r="C1350" s="266"/>
      <c r="D1350" s="272"/>
      <c r="E1350" s="270"/>
      <c r="F1350" s="268"/>
      <c r="G1350" s="268"/>
      <c r="H1350" s="268"/>
      <c r="I1350" s="268"/>
      <c r="J1350" s="268"/>
      <c r="K1350" s="268"/>
      <c r="L1350" s="268"/>
      <c r="M1350" s="267"/>
    </row>
    <row r="1351" spans="2:13" ht="12.75">
      <c r="B1351" s="487"/>
      <c r="C1351" s="266"/>
      <c r="D1351" s="272"/>
      <c r="E1351" s="270"/>
      <c r="F1351" s="268"/>
      <c r="G1351" s="268"/>
      <c r="H1351" s="268"/>
      <c r="I1351" s="268"/>
      <c r="J1351" s="268"/>
      <c r="K1351" s="268"/>
      <c r="L1351" s="268"/>
      <c r="M1351" s="267"/>
    </row>
    <row r="1352" spans="2:13" ht="12.75">
      <c r="B1352" s="487"/>
      <c r="C1352" s="266"/>
      <c r="D1352" s="272"/>
      <c r="E1352" s="270"/>
      <c r="F1352" s="268"/>
      <c r="G1352" s="268"/>
      <c r="H1352" s="268"/>
      <c r="I1352" s="268"/>
      <c r="J1352" s="268"/>
      <c r="K1352" s="268"/>
      <c r="L1352" s="268"/>
      <c r="M1352" s="267"/>
    </row>
    <row r="1353" spans="2:13" ht="12.75">
      <c r="B1353" s="487"/>
      <c r="C1353" s="266"/>
      <c r="D1353" s="272"/>
      <c r="E1353" s="270"/>
      <c r="F1353" s="268"/>
      <c r="G1353" s="268"/>
      <c r="H1353" s="268"/>
      <c r="I1353" s="268"/>
      <c r="J1353" s="268"/>
      <c r="K1353" s="268"/>
      <c r="L1353" s="268"/>
      <c r="M1353" s="267"/>
    </row>
    <row r="1354" spans="2:13" ht="12.75">
      <c r="B1354" s="487"/>
      <c r="C1354" s="266"/>
      <c r="D1354" s="272"/>
      <c r="E1354" s="270"/>
      <c r="F1354" s="268"/>
      <c r="G1354" s="268"/>
      <c r="H1354" s="268"/>
      <c r="I1354" s="268"/>
      <c r="J1354" s="268"/>
      <c r="K1354" s="268"/>
      <c r="L1354" s="268"/>
      <c r="M1354" s="267"/>
    </row>
    <row r="1355" spans="2:13" ht="12.75">
      <c r="B1355" s="487"/>
      <c r="C1355" s="266"/>
      <c r="D1355" s="272"/>
      <c r="E1355" s="270"/>
      <c r="F1355" s="268"/>
      <c r="G1355" s="268"/>
      <c r="H1355" s="268"/>
      <c r="I1355" s="268"/>
      <c r="J1355" s="268"/>
      <c r="K1355" s="268"/>
      <c r="L1355" s="268"/>
      <c r="M1355" s="267"/>
    </row>
    <row r="1356" spans="2:13" ht="12.75">
      <c r="B1356" s="487"/>
      <c r="C1356" s="266"/>
      <c r="D1356" s="272"/>
      <c r="E1356" s="270"/>
      <c r="F1356" s="268"/>
      <c r="G1356" s="268"/>
      <c r="H1356" s="268"/>
      <c r="I1356" s="268"/>
      <c r="J1356" s="268"/>
      <c r="K1356" s="268"/>
      <c r="L1356" s="268"/>
      <c r="M1356" s="267"/>
    </row>
    <row r="1357" spans="2:13" ht="12.75">
      <c r="B1357" s="487"/>
      <c r="C1357" s="266"/>
      <c r="D1357" s="272"/>
      <c r="E1357" s="270"/>
      <c r="F1357" s="268"/>
      <c r="G1357" s="268"/>
      <c r="H1357" s="268"/>
      <c r="I1357" s="268"/>
      <c r="J1357" s="268"/>
      <c r="K1357" s="268"/>
      <c r="L1357" s="268"/>
      <c r="M1357" s="267"/>
    </row>
    <row r="1358" spans="2:13" ht="12.75">
      <c r="B1358" s="487"/>
      <c r="C1358" s="266"/>
      <c r="D1358" s="272"/>
      <c r="E1358" s="270"/>
      <c r="F1358" s="268"/>
      <c r="G1358" s="268"/>
      <c r="H1358" s="268"/>
      <c r="I1358" s="268"/>
      <c r="J1358" s="268"/>
      <c r="K1358" s="268"/>
      <c r="L1358" s="268"/>
      <c r="M1358" s="267"/>
    </row>
    <row r="1359" spans="2:13" ht="12.75">
      <c r="B1359" s="487"/>
      <c r="C1359" s="266"/>
      <c r="D1359" s="272"/>
      <c r="E1359" s="270"/>
      <c r="F1359" s="268"/>
      <c r="G1359" s="268"/>
      <c r="H1359" s="268"/>
      <c r="I1359" s="268"/>
      <c r="J1359" s="268"/>
      <c r="K1359" s="268"/>
      <c r="L1359" s="268"/>
      <c r="M1359" s="267"/>
    </row>
    <row r="1360" spans="2:13" ht="12.75">
      <c r="B1360" s="487"/>
      <c r="C1360" s="266"/>
      <c r="D1360" s="272"/>
      <c r="E1360" s="270"/>
      <c r="F1360" s="268"/>
      <c r="G1360" s="268"/>
      <c r="H1360" s="268"/>
      <c r="I1360" s="268"/>
      <c r="J1360" s="268"/>
      <c r="K1360" s="268"/>
      <c r="L1360" s="268"/>
      <c r="M1360" s="267"/>
    </row>
    <row r="1361" spans="2:13" ht="12.75">
      <c r="B1361" s="487"/>
      <c r="C1361" s="266"/>
      <c r="D1361" s="272"/>
      <c r="E1361" s="270"/>
      <c r="F1361" s="268"/>
      <c r="G1361" s="268"/>
      <c r="H1361" s="268"/>
      <c r="I1361" s="268"/>
      <c r="J1361" s="268"/>
      <c r="K1361" s="268"/>
      <c r="L1361" s="268"/>
      <c r="M1361" s="267"/>
    </row>
    <row r="1362" spans="2:13" ht="12.75">
      <c r="B1362" s="487"/>
      <c r="C1362" s="266"/>
      <c r="D1362" s="272"/>
      <c r="E1362" s="270"/>
      <c r="F1362" s="268"/>
      <c r="G1362" s="268"/>
      <c r="H1362" s="268"/>
      <c r="I1362" s="268"/>
      <c r="J1362" s="268"/>
      <c r="K1362" s="268"/>
      <c r="L1362" s="268"/>
      <c r="M1362" s="267"/>
    </row>
    <row r="1363" spans="2:13" ht="12.75">
      <c r="B1363" s="487"/>
      <c r="C1363" s="266"/>
      <c r="D1363" s="272"/>
      <c r="E1363" s="270"/>
      <c r="F1363" s="268"/>
      <c r="G1363" s="268"/>
      <c r="H1363" s="268"/>
      <c r="I1363" s="268"/>
      <c r="J1363" s="268"/>
      <c r="K1363" s="268"/>
      <c r="L1363" s="268"/>
      <c r="M1363" s="267"/>
    </row>
    <row r="1364" spans="2:13" ht="12.75">
      <c r="B1364" s="487"/>
      <c r="C1364" s="266"/>
      <c r="D1364" s="272"/>
      <c r="E1364" s="270"/>
      <c r="F1364" s="268"/>
      <c r="G1364" s="268"/>
      <c r="H1364" s="268"/>
      <c r="I1364" s="268"/>
      <c r="J1364" s="268"/>
      <c r="K1364" s="268"/>
      <c r="L1364" s="268"/>
      <c r="M1364" s="267"/>
    </row>
    <row r="1365" spans="2:13" ht="12.75">
      <c r="B1365" s="487"/>
      <c r="C1365" s="266"/>
      <c r="D1365" s="272"/>
      <c r="E1365" s="270"/>
      <c r="F1365" s="268"/>
      <c r="G1365" s="268"/>
      <c r="H1365" s="268"/>
      <c r="I1365" s="268"/>
      <c r="J1365" s="268"/>
      <c r="K1365" s="268"/>
      <c r="L1365" s="268"/>
      <c r="M1365" s="267"/>
    </row>
    <row r="1366" spans="2:13" ht="12.75">
      <c r="B1366" s="487"/>
      <c r="C1366" s="266"/>
      <c r="D1366" s="272"/>
      <c r="E1366" s="270"/>
      <c r="F1366" s="268"/>
      <c r="G1366" s="268"/>
      <c r="H1366" s="268"/>
      <c r="I1366" s="268"/>
      <c r="J1366" s="268"/>
      <c r="K1366" s="268"/>
      <c r="L1366" s="268"/>
      <c r="M1366" s="267"/>
    </row>
    <row r="1367" spans="2:13" ht="12.75">
      <c r="B1367" s="487"/>
      <c r="C1367" s="266"/>
      <c r="D1367" s="272"/>
      <c r="E1367" s="270"/>
      <c r="F1367" s="268"/>
      <c r="G1367" s="268"/>
      <c r="H1367" s="268"/>
      <c r="I1367" s="268"/>
      <c r="J1367" s="268"/>
      <c r="K1367" s="268"/>
      <c r="L1367" s="268"/>
      <c r="M1367" s="267"/>
    </row>
    <row r="1368" spans="2:13" ht="12.75">
      <c r="B1368" s="487"/>
      <c r="C1368" s="266"/>
      <c r="D1368" s="272"/>
      <c r="E1368" s="270"/>
      <c r="F1368" s="268"/>
      <c r="G1368" s="268"/>
      <c r="H1368" s="268"/>
      <c r="I1368" s="268"/>
      <c r="J1368" s="268"/>
      <c r="K1368" s="268"/>
      <c r="L1368" s="268"/>
      <c r="M1368" s="267"/>
    </row>
    <row r="1369" spans="2:13" ht="12.75">
      <c r="B1369" s="487"/>
      <c r="C1369" s="266"/>
      <c r="D1369" s="272"/>
      <c r="E1369" s="270"/>
      <c r="F1369" s="268"/>
      <c r="G1369" s="268"/>
      <c r="H1369" s="268"/>
      <c r="I1369" s="268"/>
      <c r="J1369" s="268"/>
      <c r="K1369" s="268"/>
      <c r="L1369" s="268"/>
      <c r="M1369" s="267"/>
    </row>
    <row r="1370" spans="2:13" ht="12.75">
      <c r="B1370" s="487"/>
      <c r="C1370" s="266"/>
      <c r="D1370" s="272"/>
      <c r="E1370" s="270"/>
      <c r="F1370" s="268"/>
      <c r="G1370" s="268"/>
      <c r="H1370" s="268"/>
      <c r="I1370" s="268"/>
      <c r="J1370" s="268"/>
      <c r="K1370" s="268"/>
      <c r="L1370" s="268"/>
      <c r="M1370" s="267"/>
    </row>
    <row r="1371" spans="2:13" ht="12.75">
      <c r="B1371" s="487"/>
      <c r="C1371" s="266"/>
      <c r="D1371" s="272"/>
      <c r="E1371" s="270"/>
      <c r="F1371" s="268"/>
      <c r="G1371" s="268"/>
      <c r="H1371" s="268"/>
      <c r="I1371" s="268"/>
      <c r="J1371" s="268"/>
      <c r="K1371" s="268"/>
      <c r="L1371" s="268"/>
      <c r="M1371" s="267"/>
    </row>
    <row r="1372" spans="2:13" ht="12.75">
      <c r="B1372" s="487"/>
      <c r="C1372" s="266"/>
      <c r="D1372" s="272"/>
      <c r="E1372" s="270"/>
      <c r="F1372" s="268"/>
      <c r="G1372" s="268"/>
      <c r="H1372" s="268"/>
      <c r="I1372" s="268"/>
      <c r="J1372" s="268"/>
      <c r="K1372" s="268"/>
      <c r="L1372" s="268"/>
      <c r="M1372" s="267"/>
    </row>
    <row r="1373" spans="2:13" ht="12.75">
      <c r="B1373" s="487"/>
      <c r="C1373" s="266"/>
      <c r="D1373" s="272"/>
      <c r="E1373" s="270"/>
      <c r="F1373" s="268"/>
      <c r="G1373" s="268"/>
      <c r="H1373" s="268"/>
      <c r="I1373" s="268"/>
      <c r="J1373" s="268"/>
      <c r="K1373" s="268"/>
      <c r="L1373" s="268"/>
      <c r="M1373" s="267"/>
    </row>
    <row r="1374" spans="2:13" ht="12.75">
      <c r="B1374" s="487"/>
      <c r="C1374" s="266"/>
      <c r="D1374" s="272"/>
      <c r="E1374" s="270"/>
      <c r="F1374" s="268"/>
      <c r="G1374" s="268"/>
      <c r="H1374" s="268"/>
      <c r="I1374" s="268"/>
      <c r="J1374" s="268"/>
      <c r="K1374" s="268"/>
      <c r="L1374" s="268"/>
      <c r="M1374" s="267"/>
    </row>
    <row r="1375" spans="2:13" ht="12.75">
      <c r="B1375" s="487"/>
      <c r="C1375" s="266"/>
      <c r="D1375" s="272"/>
      <c r="E1375" s="270"/>
      <c r="F1375" s="268"/>
      <c r="G1375" s="268"/>
      <c r="H1375" s="268"/>
      <c r="I1375" s="268"/>
      <c r="J1375" s="268"/>
      <c r="K1375" s="268"/>
      <c r="L1375" s="268"/>
      <c r="M1375" s="267"/>
    </row>
    <row r="1376" spans="2:13" ht="12.75">
      <c r="B1376" s="487"/>
      <c r="C1376" s="266"/>
      <c r="D1376" s="272"/>
      <c r="E1376" s="270"/>
      <c r="F1376" s="268"/>
      <c r="G1376" s="268"/>
      <c r="H1376" s="268"/>
      <c r="I1376" s="268"/>
      <c r="J1376" s="268"/>
      <c r="K1376" s="268"/>
      <c r="L1376" s="268"/>
      <c r="M1376" s="267"/>
    </row>
    <row r="1377" spans="2:13" ht="12.75">
      <c r="B1377" s="487"/>
      <c r="C1377" s="266"/>
      <c r="D1377" s="272"/>
      <c r="E1377" s="270"/>
      <c r="F1377" s="268"/>
      <c r="G1377" s="268"/>
      <c r="H1377" s="268"/>
      <c r="I1377" s="268"/>
      <c r="J1377" s="268"/>
      <c r="K1377" s="268"/>
      <c r="L1377" s="268"/>
      <c r="M1377" s="267"/>
    </row>
    <row r="1378" spans="2:13" ht="12.75">
      <c r="B1378" s="487"/>
      <c r="C1378" s="266"/>
      <c r="D1378" s="272"/>
      <c r="E1378" s="270"/>
      <c r="F1378" s="268"/>
      <c r="G1378" s="268"/>
      <c r="H1378" s="268"/>
      <c r="I1378" s="268"/>
      <c r="J1378" s="268"/>
      <c r="K1378" s="268"/>
      <c r="L1378" s="268"/>
      <c r="M1378" s="267"/>
    </row>
    <row r="1379" spans="2:13" ht="12.75">
      <c r="B1379" s="487"/>
      <c r="C1379" s="266"/>
      <c r="D1379" s="272"/>
      <c r="E1379" s="270"/>
      <c r="F1379" s="268"/>
      <c r="G1379" s="268"/>
      <c r="H1379" s="268"/>
      <c r="I1379" s="268"/>
      <c r="J1379" s="268"/>
      <c r="K1379" s="268"/>
      <c r="L1379" s="268"/>
      <c r="M1379" s="267"/>
    </row>
    <row r="1380" spans="2:13" ht="12.75">
      <c r="B1380" s="487"/>
      <c r="C1380" s="266"/>
      <c r="D1380" s="272"/>
      <c r="E1380" s="270"/>
      <c r="F1380" s="268"/>
      <c r="G1380" s="268"/>
      <c r="H1380" s="268"/>
      <c r="I1380" s="268"/>
      <c r="J1380" s="268"/>
      <c r="K1380" s="268"/>
      <c r="L1380" s="268"/>
      <c r="M1380" s="267"/>
    </row>
    <row r="1381" spans="2:13" ht="12.75">
      <c r="B1381" s="487"/>
      <c r="C1381" s="266"/>
      <c r="D1381" s="272"/>
      <c r="E1381" s="270"/>
      <c r="F1381" s="268"/>
      <c r="G1381" s="268"/>
      <c r="H1381" s="268"/>
      <c r="I1381" s="268"/>
      <c r="J1381" s="268"/>
      <c r="K1381" s="268"/>
      <c r="L1381" s="268"/>
      <c r="M1381" s="267"/>
    </row>
    <row r="1382" spans="2:13" ht="12.75">
      <c r="B1382" s="487"/>
      <c r="C1382" s="266"/>
      <c r="D1382" s="272"/>
      <c r="E1382" s="270"/>
      <c r="F1382" s="268"/>
      <c r="G1382" s="268"/>
      <c r="H1382" s="268"/>
      <c r="I1382" s="268"/>
      <c r="J1382" s="268"/>
      <c r="K1382" s="268"/>
      <c r="L1382" s="268"/>
      <c r="M1382" s="267"/>
    </row>
    <row r="1383" spans="2:13" ht="12.75">
      <c r="B1383" s="487"/>
      <c r="C1383" s="266"/>
      <c r="D1383" s="272"/>
      <c r="E1383" s="270"/>
      <c r="F1383" s="268"/>
      <c r="G1383" s="268"/>
      <c r="H1383" s="268"/>
      <c r="I1383" s="268"/>
      <c r="J1383" s="268"/>
      <c r="K1383" s="268"/>
      <c r="L1383" s="268"/>
      <c r="M1383" s="267"/>
    </row>
    <row r="1384" spans="2:13" ht="12.75">
      <c r="B1384" s="487"/>
      <c r="C1384" s="266"/>
      <c r="D1384" s="272"/>
      <c r="E1384" s="270"/>
      <c r="F1384" s="268"/>
      <c r="G1384" s="268"/>
      <c r="H1384" s="268"/>
      <c r="I1384" s="268"/>
      <c r="J1384" s="268"/>
      <c r="K1384" s="268"/>
      <c r="L1384" s="268"/>
      <c r="M1384" s="267"/>
    </row>
    <row r="1385" spans="2:13" ht="12.75">
      <c r="B1385" s="487"/>
      <c r="C1385" s="266"/>
      <c r="D1385" s="272"/>
      <c r="E1385" s="270"/>
      <c r="F1385" s="268"/>
      <c r="G1385" s="268"/>
      <c r="H1385" s="268"/>
      <c r="I1385" s="268"/>
      <c r="J1385" s="268"/>
      <c r="K1385" s="268"/>
      <c r="L1385" s="268"/>
      <c r="M1385" s="267"/>
    </row>
    <row r="1386" spans="2:13" ht="12.75">
      <c r="B1386" s="487"/>
      <c r="C1386" s="266"/>
      <c r="D1386" s="272"/>
      <c r="E1386" s="270"/>
      <c r="F1386" s="268"/>
      <c r="G1386" s="268"/>
      <c r="H1386" s="268"/>
      <c r="I1386" s="268"/>
      <c r="J1386" s="268"/>
      <c r="K1386" s="268"/>
      <c r="L1386" s="268"/>
      <c r="M1386" s="267"/>
    </row>
    <row r="1387" spans="2:13" ht="12.75">
      <c r="B1387" s="487"/>
      <c r="C1387" s="266"/>
      <c r="D1387" s="272"/>
      <c r="E1387" s="270"/>
      <c r="F1387" s="268"/>
      <c r="G1387" s="268"/>
      <c r="H1387" s="268"/>
      <c r="I1387" s="268"/>
      <c r="J1387" s="268"/>
      <c r="K1387" s="268"/>
      <c r="L1387" s="268"/>
      <c r="M1387" s="267"/>
    </row>
    <row r="1388" spans="2:13" ht="12.75">
      <c r="B1388" s="487"/>
      <c r="C1388" s="266"/>
      <c r="D1388" s="272"/>
      <c r="E1388" s="270"/>
      <c r="F1388" s="268"/>
      <c r="G1388" s="268"/>
      <c r="H1388" s="268"/>
      <c r="I1388" s="268"/>
      <c r="J1388" s="268"/>
      <c r="K1388" s="268"/>
      <c r="L1388" s="268"/>
      <c r="M1388" s="267"/>
    </row>
    <row r="1389" spans="2:13" ht="12.75">
      <c r="B1389" s="487"/>
      <c r="C1389" s="266"/>
      <c r="D1389" s="272"/>
      <c r="E1389" s="270"/>
      <c r="F1389" s="268"/>
      <c r="G1389" s="268"/>
      <c r="H1389" s="268"/>
      <c r="I1389" s="268"/>
      <c r="J1389" s="268"/>
      <c r="K1389" s="268"/>
      <c r="L1389" s="268"/>
      <c r="M1389" s="267"/>
    </row>
    <row r="1390" spans="2:13" ht="12.75">
      <c r="B1390" s="487"/>
      <c r="C1390" s="266"/>
      <c r="D1390" s="272"/>
      <c r="E1390" s="270"/>
      <c r="F1390" s="268"/>
      <c r="G1390" s="268"/>
      <c r="H1390" s="268"/>
      <c r="I1390" s="268"/>
      <c r="J1390" s="268"/>
      <c r="K1390" s="268"/>
      <c r="L1390" s="268"/>
      <c r="M1390" s="267"/>
    </row>
    <row r="1391" spans="2:13" ht="12.75">
      <c r="B1391" s="487"/>
      <c r="C1391" s="266"/>
      <c r="D1391" s="272"/>
      <c r="E1391" s="270"/>
      <c r="F1391" s="268"/>
      <c r="G1391" s="268"/>
      <c r="H1391" s="268"/>
      <c r="I1391" s="268"/>
      <c r="J1391" s="268"/>
      <c r="K1391" s="268"/>
      <c r="L1391" s="268"/>
      <c r="M1391" s="267"/>
    </row>
    <row r="1392" spans="2:13" ht="12.75">
      <c r="B1392" s="487"/>
      <c r="C1392" s="266"/>
      <c r="D1392" s="272"/>
      <c r="E1392" s="270"/>
      <c r="F1392" s="268"/>
      <c r="G1392" s="268"/>
      <c r="H1392" s="268"/>
      <c r="I1392" s="268"/>
      <c r="J1392" s="268"/>
      <c r="K1392" s="268"/>
      <c r="L1392" s="268"/>
      <c r="M1392" s="267"/>
    </row>
    <row r="1393" spans="2:13" ht="12.75">
      <c r="B1393" s="487"/>
      <c r="C1393" s="266"/>
      <c r="D1393" s="272"/>
      <c r="E1393" s="270"/>
      <c r="F1393" s="268"/>
      <c r="G1393" s="268"/>
      <c r="H1393" s="268"/>
      <c r="I1393" s="268"/>
      <c r="J1393" s="268"/>
      <c r="K1393" s="268"/>
      <c r="L1393" s="268"/>
      <c r="M1393" s="267"/>
    </row>
    <row r="1394" spans="2:13" ht="12.75">
      <c r="B1394" s="487"/>
      <c r="C1394" s="266"/>
      <c r="D1394" s="272"/>
      <c r="E1394" s="270"/>
      <c r="F1394" s="268"/>
      <c r="G1394" s="268"/>
      <c r="H1394" s="268"/>
      <c r="I1394" s="268"/>
      <c r="J1394" s="268"/>
      <c r="K1394" s="268"/>
      <c r="L1394" s="268"/>
      <c r="M1394" s="267"/>
    </row>
    <row r="1395" spans="2:13" ht="12.75">
      <c r="B1395" s="487"/>
      <c r="C1395" s="266"/>
      <c r="D1395" s="272"/>
      <c r="E1395" s="270"/>
      <c r="F1395" s="268"/>
      <c r="G1395" s="268"/>
      <c r="H1395" s="268"/>
      <c r="I1395" s="268"/>
      <c r="J1395" s="268"/>
      <c r="K1395" s="268"/>
      <c r="L1395" s="268"/>
      <c r="M1395" s="267"/>
    </row>
    <row r="1396" spans="2:13" ht="12.75">
      <c r="B1396" s="487"/>
      <c r="C1396" s="266"/>
      <c r="D1396" s="272"/>
      <c r="E1396" s="270"/>
      <c r="F1396" s="268"/>
      <c r="G1396" s="268"/>
      <c r="H1396" s="268"/>
      <c r="I1396" s="268"/>
      <c r="J1396" s="268"/>
      <c r="K1396" s="268"/>
      <c r="L1396" s="268"/>
      <c r="M1396" s="267"/>
    </row>
    <row r="1397" spans="2:13" ht="12.75">
      <c r="B1397" s="487"/>
      <c r="C1397" s="266"/>
      <c r="D1397" s="272"/>
      <c r="E1397" s="270"/>
      <c r="F1397" s="268"/>
      <c r="G1397" s="268"/>
      <c r="H1397" s="268"/>
      <c r="I1397" s="268"/>
      <c r="J1397" s="268"/>
      <c r="K1397" s="268"/>
      <c r="L1397" s="268"/>
      <c r="M1397" s="267"/>
    </row>
    <row r="1398" spans="2:13" ht="12.75">
      <c r="B1398" s="487"/>
      <c r="C1398" s="266"/>
      <c r="D1398" s="272"/>
      <c r="E1398" s="270"/>
      <c r="F1398" s="268"/>
      <c r="G1398" s="268"/>
      <c r="H1398" s="268"/>
      <c r="I1398" s="268"/>
      <c r="J1398" s="268"/>
      <c r="K1398" s="268"/>
      <c r="L1398" s="268"/>
      <c r="M1398" s="267"/>
    </row>
    <row r="1399" spans="2:13" ht="12.75">
      <c r="B1399" s="487"/>
      <c r="C1399" s="266"/>
      <c r="D1399" s="272"/>
      <c r="E1399" s="270"/>
      <c r="F1399" s="268"/>
      <c r="G1399" s="268"/>
      <c r="H1399" s="268"/>
      <c r="I1399" s="268"/>
      <c r="J1399" s="268"/>
      <c r="K1399" s="268"/>
      <c r="L1399" s="268"/>
      <c r="M1399" s="267"/>
    </row>
    <row r="1400" spans="2:13" ht="12.75">
      <c r="B1400" s="487"/>
      <c r="C1400" s="266"/>
      <c r="D1400" s="272"/>
      <c r="E1400" s="270"/>
      <c r="F1400" s="268"/>
      <c r="G1400" s="268"/>
      <c r="H1400" s="268"/>
      <c r="I1400" s="268"/>
      <c r="J1400" s="268"/>
      <c r="K1400" s="268"/>
      <c r="L1400" s="268"/>
      <c r="M1400" s="267"/>
    </row>
    <row r="1401" spans="2:13" ht="12.75">
      <c r="B1401" s="487"/>
      <c r="C1401" s="266"/>
      <c r="D1401" s="272"/>
      <c r="E1401" s="270"/>
      <c r="F1401" s="268"/>
      <c r="G1401" s="268"/>
      <c r="H1401" s="268"/>
      <c r="I1401" s="268"/>
      <c r="J1401" s="268"/>
      <c r="K1401" s="268"/>
      <c r="L1401" s="268"/>
      <c r="M1401" s="267"/>
    </row>
    <row r="1402" spans="2:13" ht="12.75">
      <c r="B1402" s="487"/>
      <c r="C1402" s="266"/>
      <c r="D1402" s="272"/>
      <c r="E1402" s="270"/>
      <c r="F1402" s="268"/>
      <c r="G1402" s="268"/>
      <c r="H1402" s="268"/>
      <c r="I1402" s="268"/>
      <c r="J1402" s="268"/>
      <c r="K1402" s="268"/>
      <c r="L1402" s="268"/>
      <c r="M1402" s="267"/>
    </row>
    <row r="1403" spans="2:13" ht="12.75">
      <c r="B1403" s="487"/>
      <c r="C1403" s="266"/>
      <c r="D1403" s="272"/>
      <c r="E1403" s="270"/>
      <c r="F1403" s="268"/>
      <c r="G1403" s="268"/>
      <c r="H1403" s="268"/>
      <c r="I1403" s="268"/>
      <c r="J1403" s="268"/>
      <c r="K1403" s="268"/>
      <c r="L1403" s="268"/>
      <c r="M1403" s="267"/>
    </row>
    <row r="1404" spans="2:13" ht="12.75">
      <c r="B1404" s="487"/>
      <c r="C1404" s="266"/>
      <c r="D1404" s="272"/>
      <c r="E1404" s="270"/>
      <c r="F1404" s="268"/>
      <c r="G1404" s="268"/>
      <c r="H1404" s="268"/>
      <c r="I1404" s="268"/>
      <c r="J1404" s="268"/>
      <c r="K1404" s="268"/>
      <c r="L1404" s="268"/>
      <c r="M1404" s="267"/>
    </row>
    <row r="1405" spans="2:13" ht="12.75">
      <c r="B1405" s="487"/>
      <c r="C1405" s="266"/>
      <c r="D1405" s="272"/>
      <c r="E1405" s="270"/>
      <c r="F1405" s="268"/>
      <c r="G1405" s="268"/>
      <c r="H1405" s="268"/>
      <c r="I1405" s="268"/>
      <c r="J1405" s="268"/>
      <c r="K1405" s="268"/>
      <c r="L1405" s="268"/>
      <c r="M1405" s="267"/>
    </row>
    <row r="1406" spans="2:13" ht="12.75">
      <c r="B1406" s="487"/>
      <c r="C1406" s="266"/>
      <c r="D1406" s="272"/>
      <c r="E1406" s="270"/>
      <c r="F1406" s="268"/>
      <c r="G1406" s="268"/>
      <c r="H1406" s="268"/>
      <c r="I1406" s="268"/>
      <c r="J1406" s="268"/>
      <c r="K1406" s="268"/>
      <c r="L1406" s="268"/>
      <c r="M1406" s="267"/>
    </row>
    <row r="1407" spans="2:13" ht="12.75">
      <c r="B1407" s="487"/>
      <c r="C1407" s="266"/>
      <c r="D1407" s="272"/>
      <c r="E1407" s="270"/>
      <c r="F1407" s="268"/>
      <c r="G1407" s="268"/>
      <c r="H1407" s="268"/>
      <c r="I1407" s="268"/>
      <c r="J1407" s="268"/>
      <c r="K1407" s="268"/>
      <c r="L1407" s="268"/>
      <c r="M1407" s="267"/>
    </row>
    <row r="1408" spans="2:13" ht="12.75">
      <c r="B1408" s="487"/>
      <c r="C1408" s="266"/>
      <c r="D1408" s="272"/>
      <c r="E1408" s="270"/>
      <c r="F1408" s="268"/>
      <c r="G1408" s="268"/>
      <c r="H1408" s="268"/>
      <c r="I1408" s="268"/>
      <c r="J1408" s="268"/>
      <c r="K1408" s="268"/>
      <c r="L1408" s="268"/>
      <c r="M1408" s="267"/>
    </row>
    <row r="1409" spans="2:13" ht="12.75">
      <c r="B1409" s="487"/>
      <c r="C1409" s="266"/>
      <c r="D1409" s="272"/>
      <c r="E1409" s="270"/>
      <c r="F1409" s="268"/>
      <c r="G1409" s="268"/>
      <c r="H1409" s="268"/>
      <c r="I1409" s="268"/>
      <c r="J1409" s="268"/>
      <c r="K1409" s="268"/>
      <c r="L1409" s="268"/>
      <c r="M1409" s="267"/>
    </row>
    <row r="1410" spans="2:13" ht="12.75">
      <c r="B1410" s="487"/>
      <c r="C1410" s="266"/>
      <c r="D1410" s="272"/>
      <c r="E1410" s="270"/>
      <c r="F1410" s="268"/>
      <c r="G1410" s="268"/>
      <c r="H1410" s="268"/>
      <c r="I1410" s="268"/>
      <c r="J1410" s="268"/>
      <c r="K1410" s="268"/>
      <c r="L1410" s="268"/>
      <c r="M1410" s="267"/>
    </row>
    <row r="1411" spans="2:13" ht="12.75">
      <c r="B1411" s="487"/>
      <c r="C1411" s="266"/>
      <c r="D1411" s="272"/>
      <c r="E1411" s="270"/>
      <c r="F1411" s="268"/>
      <c r="G1411" s="268"/>
      <c r="H1411" s="268"/>
      <c r="I1411" s="268"/>
      <c r="J1411" s="268"/>
      <c r="K1411" s="268"/>
      <c r="L1411" s="268"/>
      <c r="M1411" s="267"/>
    </row>
    <row r="1412" spans="2:13" ht="12.75">
      <c r="B1412" s="487"/>
      <c r="C1412" s="266"/>
      <c r="D1412" s="272"/>
      <c r="E1412" s="270"/>
      <c r="F1412" s="268"/>
      <c r="G1412" s="268"/>
      <c r="H1412" s="268"/>
      <c r="I1412" s="268"/>
      <c r="J1412" s="268"/>
      <c r="K1412" s="268"/>
      <c r="L1412" s="268"/>
      <c r="M1412" s="267"/>
    </row>
    <row r="1413" spans="2:13" ht="12.75">
      <c r="B1413" s="487"/>
      <c r="C1413" s="266"/>
      <c r="D1413" s="272"/>
      <c r="E1413" s="270"/>
      <c r="F1413" s="268"/>
      <c r="G1413" s="268"/>
      <c r="H1413" s="268"/>
      <c r="I1413" s="268"/>
      <c r="J1413" s="268"/>
      <c r="K1413" s="268"/>
      <c r="L1413" s="268"/>
      <c r="M1413" s="267"/>
    </row>
    <row r="1414" spans="2:13" ht="12.75">
      <c r="B1414" s="487"/>
      <c r="C1414" s="266"/>
      <c r="D1414" s="272"/>
      <c r="E1414" s="270"/>
      <c r="F1414" s="268"/>
      <c r="G1414" s="268"/>
      <c r="H1414" s="268"/>
      <c r="I1414" s="268"/>
      <c r="J1414" s="268"/>
      <c r="K1414" s="268"/>
      <c r="L1414" s="268"/>
      <c r="M1414" s="267"/>
    </row>
    <row r="1415" spans="2:13" ht="12.75">
      <c r="B1415" s="487"/>
      <c r="C1415" s="266"/>
      <c r="D1415" s="272"/>
      <c r="E1415" s="270"/>
      <c r="F1415" s="268"/>
      <c r="G1415" s="268"/>
      <c r="H1415" s="268"/>
      <c r="I1415" s="268"/>
      <c r="J1415" s="268"/>
      <c r="K1415" s="268"/>
      <c r="L1415" s="268"/>
      <c r="M1415" s="267"/>
    </row>
    <row r="1416" spans="2:13" ht="12.75">
      <c r="B1416" s="487"/>
      <c r="C1416" s="266"/>
      <c r="D1416" s="272"/>
      <c r="E1416" s="270"/>
      <c r="F1416" s="268"/>
      <c r="G1416" s="268"/>
      <c r="H1416" s="268"/>
      <c r="I1416" s="268"/>
      <c r="J1416" s="268"/>
      <c r="K1416" s="268"/>
      <c r="L1416" s="268"/>
      <c r="M1416" s="267"/>
    </row>
    <row r="1417" spans="2:13" ht="12.75">
      <c r="B1417" s="487"/>
      <c r="C1417" s="266"/>
      <c r="D1417" s="272"/>
      <c r="E1417" s="270"/>
      <c r="F1417" s="268"/>
      <c r="G1417" s="268"/>
      <c r="H1417" s="268"/>
      <c r="I1417" s="268"/>
      <c r="J1417" s="268"/>
      <c r="K1417" s="268"/>
      <c r="L1417" s="268"/>
      <c r="M1417" s="267"/>
    </row>
    <row r="1418" spans="2:13" ht="12.75">
      <c r="B1418" s="487"/>
      <c r="C1418" s="266"/>
      <c r="D1418" s="272"/>
      <c r="E1418" s="270"/>
      <c r="F1418" s="268"/>
      <c r="G1418" s="268"/>
      <c r="H1418" s="268"/>
      <c r="I1418" s="268"/>
      <c r="J1418" s="268"/>
      <c r="K1418" s="268"/>
      <c r="L1418" s="268"/>
      <c r="M1418" s="267"/>
    </row>
    <row r="1419" spans="2:13" ht="12.75">
      <c r="B1419" s="487"/>
      <c r="C1419" s="266"/>
      <c r="D1419" s="272"/>
      <c r="E1419" s="270"/>
      <c r="F1419" s="268"/>
      <c r="G1419" s="268"/>
      <c r="H1419" s="268"/>
      <c r="I1419" s="268"/>
      <c r="J1419" s="268"/>
      <c r="K1419" s="268"/>
      <c r="L1419" s="268"/>
      <c r="M1419" s="267"/>
    </row>
    <row r="1420" spans="2:13" ht="12.75">
      <c r="B1420" s="487"/>
      <c r="C1420" s="266"/>
      <c r="D1420" s="272"/>
      <c r="E1420" s="270"/>
      <c r="F1420" s="268"/>
      <c r="G1420" s="268"/>
      <c r="H1420" s="268"/>
      <c r="I1420" s="268"/>
      <c r="J1420" s="268"/>
      <c r="K1420" s="268"/>
      <c r="L1420" s="268"/>
      <c r="M1420" s="267"/>
    </row>
    <row r="1421" spans="2:13" ht="12.75">
      <c r="B1421" s="487"/>
      <c r="C1421" s="266"/>
      <c r="D1421" s="272"/>
      <c r="E1421" s="270"/>
      <c r="F1421" s="268"/>
      <c r="G1421" s="268"/>
      <c r="H1421" s="268"/>
      <c r="I1421" s="268"/>
      <c r="J1421" s="268"/>
      <c r="K1421" s="268"/>
      <c r="L1421" s="268"/>
      <c r="M1421" s="267"/>
    </row>
    <row r="1422" spans="2:13" ht="12.75">
      <c r="B1422" s="487"/>
      <c r="C1422" s="266"/>
      <c r="D1422" s="272"/>
      <c r="E1422" s="270"/>
      <c r="F1422" s="268"/>
      <c r="G1422" s="268"/>
      <c r="H1422" s="268"/>
      <c r="I1422" s="268"/>
      <c r="J1422" s="268"/>
      <c r="K1422" s="268"/>
      <c r="L1422" s="268"/>
      <c r="M1422" s="267"/>
    </row>
    <row r="1423" spans="2:13" ht="12.75">
      <c r="B1423" s="487"/>
      <c r="C1423" s="266"/>
      <c r="D1423" s="272"/>
      <c r="E1423" s="270"/>
      <c r="F1423" s="268"/>
      <c r="G1423" s="268"/>
      <c r="H1423" s="268"/>
      <c r="I1423" s="268"/>
      <c r="J1423" s="268"/>
      <c r="K1423" s="268"/>
      <c r="L1423" s="268"/>
      <c r="M1423" s="267"/>
    </row>
    <row r="1424" spans="2:13" ht="12.75">
      <c r="B1424" s="487"/>
      <c r="C1424" s="266"/>
      <c r="D1424" s="272"/>
      <c r="E1424" s="270"/>
      <c r="F1424" s="268"/>
      <c r="G1424" s="268"/>
      <c r="H1424" s="268"/>
      <c r="I1424" s="268"/>
      <c r="J1424" s="268"/>
      <c r="K1424" s="268"/>
      <c r="L1424" s="268"/>
      <c r="M1424" s="267"/>
    </row>
    <row r="1425" spans="2:13" ht="12.75">
      <c r="B1425" s="487"/>
      <c r="C1425" s="266"/>
      <c r="D1425" s="272"/>
      <c r="E1425" s="270"/>
      <c r="F1425" s="268"/>
      <c r="G1425" s="268"/>
      <c r="H1425" s="268"/>
      <c r="I1425" s="268"/>
      <c r="J1425" s="268"/>
      <c r="K1425" s="268"/>
      <c r="L1425" s="268"/>
      <c r="M1425" s="267"/>
    </row>
    <row r="1426" spans="2:13" ht="12.75">
      <c r="B1426" s="487"/>
      <c r="C1426" s="266"/>
      <c r="D1426" s="272"/>
      <c r="E1426" s="270"/>
      <c r="F1426" s="268"/>
      <c r="G1426" s="268"/>
      <c r="H1426" s="268"/>
      <c r="I1426" s="268"/>
      <c r="J1426" s="268"/>
      <c r="K1426" s="268"/>
      <c r="L1426" s="268"/>
      <c r="M1426" s="267"/>
    </row>
    <row r="1427" spans="2:13" ht="12.75">
      <c r="B1427" s="487"/>
      <c r="C1427" s="266"/>
      <c r="D1427" s="272"/>
      <c r="E1427" s="270"/>
      <c r="F1427" s="268"/>
      <c r="G1427" s="268"/>
      <c r="H1427" s="268"/>
      <c r="I1427" s="268"/>
      <c r="J1427" s="268"/>
      <c r="K1427" s="268"/>
      <c r="L1427" s="268"/>
      <c r="M1427" s="267"/>
    </row>
    <row r="1428" spans="2:13" ht="12.75">
      <c r="B1428" s="487"/>
      <c r="C1428" s="266"/>
      <c r="D1428" s="272"/>
      <c r="E1428" s="270"/>
      <c r="F1428" s="268"/>
      <c r="G1428" s="268"/>
      <c r="H1428" s="268"/>
      <c r="I1428" s="268"/>
      <c r="J1428" s="268"/>
      <c r="K1428" s="268"/>
      <c r="L1428" s="268"/>
      <c r="M1428" s="267"/>
    </row>
    <row r="1429" spans="2:13" ht="12.75">
      <c r="B1429" s="487"/>
      <c r="C1429" s="266"/>
      <c r="D1429" s="272"/>
      <c r="E1429" s="270"/>
      <c r="F1429" s="268"/>
      <c r="G1429" s="268"/>
      <c r="H1429" s="268"/>
      <c r="I1429" s="268"/>
      <c r="J1429" s="268"/>
      <c r="K1429" s="268"/>
      <c r="L1429" s="268"/>
      <c r="M1429" s="267"/>
    </row>
    <row r="1430" spans="2:13" ht="12.75">
      <c r="B1430" s="487"/>
      <c r="C1430" s="266"/>
      <c r="D1430" s="272"/>
      <c r="E1430" s="270"/>
      <c r="F1430" s="268"/>
      <c r="G1430" s="268"/>
      <c r="H1430" s="268"/>
      <c r="I1430" s="268"/>
      <c r="J1430" s="268"/>
      <c r="K1430" s="268"/>
      <c r="L1430" s="268"/>
      <c r="M1430" s="267"/>
    </row>
    <row r="1431" spans="2:13" ht="12.75">
      <c r="B1431" s="487"/>
      <c r="C1431" s="266"/>
      <c r="D1431" s="272"/>
      <c r="E1431" s="270"/>
      <c r="F1431" s="268"/>
      <c r="G1431" s="268"/>
      <c r="H1431" s="268"/>
      <c r="I1431" s="268"/>
      <c r="J1431" s="268"/>
      <c r="K1431" s="268"/>
      <c r="L1431" s="268"/>
      <c r="M1431" s="267"/>
    </row>
    <row r="1432" spans="2:13" ht="12.75">
      <c r="B1432" s="487"/>
      <c r="C1432" s="266"/>
      <c r="D1432" s="272"/>
      <c r="E1432" s="270"/>
      <c r="F1432" s="268"/>
      <c r="G1432" s="268"/>
      <c r="H1432" s="268"/>
      <c r="I1432" s="268"/>
      <c r="J1432" s="268"/>
      <c r="K1432" s="268"/>
      <c r="L1432" s="268"/>
      <c r="M1432" s="267"/>
    </row>
    <row r="1433" spans="2:13" ht="12.75">
      <c r="B1433" s="487"/>
      <c r="C1433" s="266"/>
      <c r="D1433" s="272"/>
      <c r="E1433" s="270"/>
      <c r="F1433" s="268"/>
      <c r="G1433" s="268"/>
      <c r="H1433" s="268"/>
      <c r="I1433" s="268"/>
      <c r="J1433" s="268"/>
      <c r="K1433" s="268"/>
      <c r="L1433" s="268"/>
      <c r="M1433" s="267"/>
    </row>
    <row r="1434" spans="2:13" ht="12.75">
      <c r="B1434" s="487"/>
      <c r="C1434" s="266"/>
      <c r="D1434" s="272"/>
      <c r="E1434" s="270"/>
      <c r="F1434" s="268"/>
      <c r="G1434" s="268"/>
      <c r="H1434" s="268"/>
      <c r="I1434" s="268"/>
      <c r="J1434" s="268"/>
      <c r="K1434" s="268"/>
      <c r="L1434" s="268"/>
      <c r="M1434" s="267"/>
    </row>
    <row r="1435" spans="2:13" ht="12.75">
      <c r="B1435" s="487"/>
      <c r="C1435" s="266"/>
      <c r="D1435" s="272"/>
      <c r="E1435" s="270"/>
      <c r="F1435" s="268"/>
      <c r="G1435" s="268"/>
      <c r="H1435" s="268"/>
      <c r="I1435" s="268"/>
      <c r="J1435" s="268"/>
      <c r="K1435" s="268"/>
      <c r="L1435" s="268"/>
      <c r="M1435" s="267"/>
    </row>
    <row r="1436" spans="2:13" ht="12.75">
      <c r="B1436" s="487"/>
      <c r="C1436" s="266"/>
      <c r="D1436" s="272"/>
      <c r="E1436" s="270"/>
      <c r="F1436" s="268"/>
      <c r="G1436" s="268"/>
      <c r="H1436" s="268"/>
      <c r="I1436" s="268"/>
      <c r="J1436" s="268"/>
      <c r="K1436" s="268"/>
      <c r="L1436" s="268"/>
      <c r="M1436" s="267"/>
    </row>
    <row r="1437" spans="2:13" ht="12.75">
      <c r="B1437" s="487"/>
      <c r="C1437" s="266"/>
      <c r="D1437" s="272"/>
      <c r="E1437" s="270"/>
      <c r="F1437" s="268"/>
      <c r="G1437" s="268"/>
      <c r="H1437" s="268"/>
      <c r="I1437" s="268"/>
      <c r="J1437" s="268"/>
      <c r="K1437" s="268"/>
      <c r="L1437" s="268"/>
      <c r="M1437" s="267"/>
    </row>
    <row r="1438" spans="2:13" ht="12.75">
      <c r="B1438" s="487"/>
      <c r="C1438" s="266"/>
      <c r="D1438" s="272"/>
      <c r="E1438" s="270"/>
      <c r="F1438" s="268"/>
      <c r="G1438" s="268"/>
      <c r="H1438" s="268"/>
      <c r="I1438" s="268"/>
      <c r="J1438" s="268"/>
      <c r="K1438" s="268"/>
      <c r="L1438" s="268"/>
      <c r="M1438" s="267"/>
    </row>
    <row r="1439" spans="2:13" ht="12.75">
      <c r="B1439" s="487"/>
      <c r="C1439" s="266"/>
      <c r="D1439" s="272"/>
      <c r="E1439" s="270"/>
      <c r="F1439" s="268"/>
      <c r="G1439" s="268"/>
      <c r="H1439" s="268"/>
      <c r="I1439" s="268"/>
      <c r="J1439" s="268"/>
      <c r="K1439" s="268"/>
      <c r="L1439" s="268"/>
      <c r="M1439" s="267"/>
    </row>
    <row r="1440" spans="2:13" ht="12.75">
      <c r="B1440" s="487"/>
      <c r="C1440" s="266"/>
      <c r="D1440" s="272"/>
      <c r="E1440" s="270"/>
      <c r="F1440" s="268"/>
      <c r="G1440" s="268"/>
      <c r="H1440" s="268"/>
      <c r="I1440" s="268"/>
      <c r="J1440" s="268"/>
      <c r="K1440" s="268"/>
      <c r="L1440" s="268"/>
      <c r="M1440" s="267"/>
    </row>
    <row r="1441" spans="2:13" ht="12.75">
      <c r="B1441" s="487"/>
      <c r="C1441" s="266"/>
      <c r="D1441" s="272"/>
      <c r="E1441" s="270"/>
      <c r="F1441" s="268"/>
      <c r="G1441" s="268"/>
      <c r="H1441" s="268"/>
      <c r="I1441" s="268"/>
      <c r="J1441" s="268"/>
      <c r="K1441" s="268"/>
      <c r="L1441" s="268"/>
      <c r="M1441" s="267"/>
    </row>
    <row r="1442" spans="2:13" ht="12.75">
      <c r="B1442" s="487"/>
      <c r="C1442" s="266"/>
      <c r="D1442" s="272"/>
      <c r="E1442" s="270"/>
      <c r="F1442" s="268"/>
      <c r="G1442" s="268"/>
      <c r="H1442" s="268"/>
      <c r="I1442" s="268"/>
      <c r="J1442" s="268"/>
      <c r="K1442" s="268"/>
      <c r="L1442" s="268"/>
      <c r="M1442" s="267"/>
    </row>
    <row r="1443" spans="2:13" ht="12.75">
      <c r="B1443" s="487"/>
      <c r="C1443" s="266"/>
      <c r="D1443" s="272"/>
      <c r="E1443" s="270"/>
      <c r="F1443" s="268"/>
      <c r="G1443" s="268"/>
      <c r="H1443" s="268"/>
      <c r="I1443" s="268"/>
      <c r="J1443" s="268"/>
      <c r="K1443" s="268"/>
      <c r="L1443" s="268"/>
      <c r="M1443" s="267"/>
    </row>
    <row r="1444" spans="2:13" ht="12.75">
      <c r="B1444" s="487"/>
      <c r="C1444" s="266"/>
      <c r="D1444" s="272"/>
      <c r="E1444" s="270"/>
      <c r="F1444" s="268"/>
      <c r="G1444" s="268"/>
      <c r="H1444" s="268"/>
      <c r="I1444" s="268"/>
      <c r="J1444" s="268"/>
      <c r="K1444" s="268"/>
      <c r="L1444" s="268"/>
      <c r="M1444" s="267"/>
    </row>
    <row r="1445" spans="2:13" ht="12.75">
      <c r="B1445" s="487"/>
      <c r="C1445" s="266"/>
      <c r="D1445" s="272"/>
      <c r="E1445" s="270"/>
      <c r="F1445" s="268"/>
      <c r="G1445" s="268"/>
      <c r="H1445" s="268"/>
      <c r="I1445" s="268"/>
      <c r="J1445" s="268"/>
      <c r="K1445" s="268"/>
      <c r="L1445" s="268"/>
      <c r="M1445" s="267"/>
    </row>
    <row r="1446" spans="2:13" ht="12.75">
      <c r="B1446" s="487"/>
      <c r="C1446" s="266"/>
      <c r="D1446" s="272"/>
      <c r="E1446" s="270"/>
      <c r="F1446" s="268"/>
      <c r="G1446" s="268"/>
      <c r="H1446" s="268"/>
      <c r="I1446" s="268"/>
      <c r="J1446" s="268"/>
      <c r="K1446" s="268"/>
      <c r="L1446" s="268"/>
      <c r="M1446" s="267"/>
    </row>
    <row r="1447" spans="2:13" ht="12.75">
      <c r="B1447" s="487"/>
      <c r="C1447" s="266"/>
      <c r="D1447" s="272"/>
      <c r="E1447" s="270"/>
      <c r="F1447" s="268"/>
      <c r="G1447" s="268"/>
      <c r="H1447" s="268"/>
      <c r="I1447" s="268"/>
      <c r="J1447" s="268"/>
      <c r="K1447" s="268"/>
      <c r="L1447" s="268"/>
      <c r="M1447" s="267"/>
    </row>
    <row r="1448" spans="2:13" ht="12.75">
      <c r="B1448" s="487"/>
      <c r="C1448" s="266"/>
      <c r="D1448" s="272"/>
      <c r="E1448" s="270"/>
      <c r="F1448" s="268"/>
      <c r="G1448" s="268"/>
      <c r="H1448" s="268"/>
      <c r="I1448" s="268"/>
      <c r="J1448" s="268"/>
      <c r="K1448" s="268"/>
      <c r="L1448" s="268"/>
      <c r="M1448" s="267"/>
    </row>
    <row r="1449" spans="2:13" ht="12.75">
      <c r="B1449" s="487"/>
      <c r="C1449" s="266"/>
      <c r="D1449" s="272"/>
      <c r="E1449" s="270"/>
      <c r="F1449" s="268"/>
      <c r="G1449" s="268"/>
      <c r="H1449" s="268"/>
      <c r="I1449" s="268"/>
      <c r="J1449" s="268"/>
      <c r="K1449" s="268"/>
      <c r="L1449" s="268"/>
      <c r="M1449" s="267"/>
    </row>
    <row r="1450" spans="2:13" ht="12.75">
      <c r="B1450" s="487"/>
      <c r="C1450" s="266"/>
      <c r="D1450" s="272"/>
      <c r="E1450" s="270"/>
      <c r="F1450" s="268"/>
      <c r="G1450" s="268"/>
      <c r="H1450" s="268"/>
      <c r="I1450" s="268"/>
      <c r="J1450" s="268"/>
      <c r="K1450" s="268"/>
      <c r="L1450" s="268"/>
      <c r="M1450" s="267"/>
    </row>
    <row r="1451" spans="2:13" ht="12.75">
      <c r="B1451" s="487"/>
      <c r="C1451" s="266"/>
      <c r="D1451" s="272"/>
      <c r="E1451" s="270"/>
      <c r="F1451" s="268"/>
      <c r="G1451" s="268"/>
      <c r="H1451" s="268"/>
      <c r="I1451" s="268"/>
      <c r="J1451" s="268"/>
      <c r="K1451" s="268"/>
      <c r="L1451" s="268"/>
      <c r="M1451" s="267"/>
    </row>
    <row r="1452" spans="2:13" ht="12.75">
      <c r="B1452" s="487"/>
      <c r="C1452" s="266"/>
      <c r="D1452" s="272"/>
      <c r="E1452" s="270"/>
      <c r="F1452" s="268"/>
      <c r="G1452" s="268"/>
      <c r="H1452" s="268"/>
      <c r="I1452" s="268"/>
      <c r="J1452" s="268"/>
      <c r="K1452" s="268"/>
      <c r="L1452" s="268"/>
      <c r="M1452" s="267"/>
    </row>
    <row r="1453" spans="2:13" ht="12.75">
      <c r="B1453" s="487"/>
      <c r="C1453" s="266"/>
      <c r="D1453" s="272"/>
      <c r="E1453" s="270"/>
      <c r="F1453" s="268"/>
      <c r="G1453" s="268"/>
      <c r="H1453" s="268"/>
      <c r="I1453" s="268"/>
      <c r="J1453" s="268"/>
      <c r="K1453" s="268"/>
      <c r="L1453" s="268"/>
      <c r="M1453" s="267"/>
    </row>
    <row r="1454" spans="2:13" ht="12.75">
      <c r="B1454" s="487"/>
      <c r="C1454" s="266"/>
      <c r="D1454" s="272"/>
      <c r="E1454" s="270"/>
      <c r="F1454" s="268"/>
      <c r="G1454" s="268"/>
      <c r="H1454" s="268"/>
      <c r="I1454" s="268"/>
      <c r="J1454" s="268"/>
      <c r="K1454" s="268"/>
      <c r="L1454" s="268"/>
      <c r="M1454" s="267"/>
    </row>
    <row r="1455" spans="2:13" ht="12.75">
      <c r="B1455" s="487"/>
      <c r="C1455" s="266"/>
      <c r="D1455" s="272"/>
      <c r="E1455" s="270"/>
      <c r="F1455" s="268"/>
      <c r="G1455" s="268"/>
      <c r="H1455" s="268"/>
      <c r="I1455" s="268"/>
      <c r="J1455" s="268"/>
      <c r="K1455" s="268"/>
      <c r="L1455" s="268"/>
      <c r="M1455" s="267"/>
    </row>
    <row r="1456" spans="2:13" ht="12.75">
      <c r="B1456" s="487"/>
      <c r="C1456" s="266"/>
      <c r="D1456" s="272"/>
      <c r="E1456" s="270"/>
      <c r="F1456" s="268"/>
      <c r="G1456" s="268"/>
      <c r="H1456" s="268"/>
      <c r="I1456" s="268"/>
      <c r="J1456" s="268"/>
      <c r="K1456" s="268"/>
      <c r="L1456" s="268"/>
      <c r="M1456" s="267"/>
    </row>
    <row r="1457" spans="2:13" ht="12.75">
      <c r="B1457" s="487"/>
      <c r="C1457" s="266"/>
      <c r="D1457" s="272"/>
      <c r="E1457" s="270"/>
      <c r="F1457" s="268"/>
      <c r="G1457" s="268"/>
      <c r="H1457" s="268"/>
      <c r="I1457" s="268"/>
      <c r="J1457" s="268"/>
      <c r="K1457" s="268"/>
      <c r="L1457" s="268"/>
      <c r="M1457" s="267"/>
    </row>
    <row r="1458" spans="2:13" ht="12.75">
      <c r="B1458" s="487"/>
      <c r="C1458" s="266"/>
      <c r="D1458" s="272"/>
      <c r="E1458" s="270"/>
      <c r="F1458" s="268"/>
      <c r="G1458" s="268"/>
      <c r="H1458" s="268"/>
      <c r="I1458" s="268"/>
      <c r="J1458" s="268"/>
      <c r="K1458" s="268"/>
      <c r="L1458" s="268"/>
      <c r="M1458" s="267"/>
    </row>
    <row r="1459" spans="2:13" ht="12.75">
      <c r="B1459" s="487"/>
      <c r="C1459" s="266"/>
      <c r="D1459" s="272"/>
      <c r="E1459" s="270"/>
      <c r="F1459" s="268"/>
      <c r="G1459" s="268"/>
      <c r="H1459" s="268"/>
      <c r="I1459" s="268"/>
      <c r="J1459" s="268"/>
      <c r="K1459" s="268"/>
      <c r="L1459" s="268"/>
      <c r="M1459" s="267"/>
    </row>
    <row r="1460" spans="2:13" ht="12.75">
      <c r="B1460" s="487"/>
      <c r="C1460" s="266"/>
      <c r="D1460" s="272"/>
      <c r="E1460" s="270"/>
      <c r="F1460" s="268"/>
      <c r="G1460" s="268"/>
      <c r="H1460" s="268"/>
      <c r="I1460" s="268"/>
      <c r="J1460" s="268"/>
      <c r="K1460" s="268"/>
      <c r="L1460" s="268"/>
      <c r="M1460" s="267"/>
    </row>
    <row r="1461" spans="2:13" ht="12.75">
      <c r="B1461" s="487"/>
      <c r="C1461" s="266"/>
      <c r="D1461" s="272"/>
      <c r="E1461" s="270"/>
      <c r="F1461" s="268"/>
      <c r="G1461" s="268"/>
      <c r="H1461" s="268"/>
      <c r="I1461" s="268"/>
      <c r="J1461" s="268"/>
      <c r="K1461" s="268"/>
      <c r="L1461" s="268"/>
      <c r="M1461" s="267"/>
    </row>
    <row r="1462" spans="2:13" ht="12.75">
      <c r="B1462" s="487"/>
      <c r="C1462" s="266"/>
      <c r="D1462" s="272"/>
      <c r="E1462" s="270"/>
      <c r="F1462" s="268"/>
      <c r="G1462" s="268"/>
      <c r="H1462" s="268"/>
      <c r="I1462" s="268"/>
      <c r="J1462" s="268"/>
      <c r="K1462" s="268"/>
      <c r="L1462" s="268"/>
      <c r="M1462" s="267"/>
    </row>
    <row r="1463" spans="2:13" ht="12.75">
      <c r="B1463" s="487"/>
      <c r="C1463" s="266"/>
      <c r="D1463" s="272"/>
      <c r="E1463" s="270"/>
      <c r="F1463" s="268"/>
      <c r="G1463" s="268"/>
      <c r="H1463" s="268"/>
      <c r="I1463" s="268"/>
      <c r="J1463" s="268"/>
      <c r="K1463" s="268"/>
      <c r="L1463" s="268"/>
      <c r="M1463" s="267"/>
    </row>
    <row r="1464" spans="2:13" ht="12.75">
      <c r="B1464" s="487"/>
      <c r="C1464" s="266"/>
      <c r="D1464" s="272"/>
      <c r="E1464" s="270"/>
      <c r="F1464" s="268"/>
      <c r="G1464" s="268"/>
      <c r="H1464" s="268"/>
      <c r="I1464" s="268"/>
      <c r="J1464" s="268"/>
      <c r="K1464" s="268"/>
      <c r="L1464" s="268"/>
      <c r="M1464" s="267"/>
    </row>
    <row r="1465" spans="2:13" ht="12.75">
      <c r="B1465" s="487"/>
      <c r="C1465" s="266"/>
      <c r="D1465" s="272"/>
      <c r="E1465" s="270"/>
      <c r="F1465" s="268"/>
      <c r="G1465" s="268"/>
      <c r="H1465" s="268"/>
      <c r="I1465" s="268"/>
      <c r="J1465" s="268"/>
      <c r="K1465" s="268"/>
      <c r="L1465" s="268"/>
      <c r="M1465" s="267"/>
    </row>
    <row r="1466" spans="2:13" ht="12.75">
      <c r="B1466" s="487"/>
      <c r="C1466" s="266"/>
      <c r="D1466" s="272"/>
      <c r="E1466" s="270"/>
      <c r="F1466" s="268"/>
      <c r="G1466" s="268"/>
      <c r="H1466" s="268"/>
      <c r="I1466" s="268"/>
      <c r="J1466" s="268"/>
      <c r="K1466" s="268"/>
      <c r="L1466" s="268"/>
      <c r="M1466" s="267"/>
    </row>
    <row r="1467" spans="2:13" ht="12.75">
      <c r="B1467" s="487"/>
      <c r="C1467" s="266"/>
      <c r="D1467" s="272"/>
      <c r="E1467" s="270"/>
      <c r="F1467" s="268"/>
      <c r="G1467" s="268"/>
      <c r="H1467" s="268"/>
      <c r="I1467" s="268"/>
      <c r="J1467" s="268"/>
      <c r="K1467" s="268"/>
      <c r="L1467" s="268"/>
      <c r="M1467" s="267"/>
    </row>
    <row r="1468" spans="2:13" ht="12.75">
      <c r="B1468" s="487"/>
      <c r="C1468" s="266"/>
      <c r="D1468" s="272"/>
      <c r="E1468" s="270"/>
      <c r="F1468" s="268"/>
      <c r="G1468" s="268"/>
      <c r="H1468" s="268"/>
      <c r="I1468" s="268"/>
      <c r="J1468" s="268"/>
      <c r="K1468" s="268"/>
      <c r="L1468" s="268"/>
      <c r="M1468" s="267"/>
    </row>
    <row r="1469" spans="2:13" ht="12.75">
      <c r="B1469" s="487"/>
      <c r="C1469" s="266"/>
      <c r="D1469" s="272"/>
      <c r="E1469" s="270"/>
      <c r="F1469" s="268"/>
      <c r="G1469" s="268"/>
      <c r="H1469" s="268"/>
      <c r="I1469" s="268"/>
      <c r="J1469" s="268"/>
      <c r="K1469" s="268"/>
      <c r="L1469" s="268"/>
      <c r="M1469" s="267"/>
    </row>
    <row r="1470" spans="2:13" ht="12.75">
      <c r="B1470" s="487"/>
      <c r="C1470" s="266"/>
      <c r="D1470" s="272"/>
      <c r="E1470" s="270"/>
      <c r="F1470" s="268"/>
      <c r="G1470" s="268"/>
      <c r="H1470" s="268"/>
      <c r="I1470" s="268"/>
      <c r="J1470" s="268"/>
      <c r="K1470" s="268"/>
      <c r="L1470" s="268"/>
      <c r="M1470" s="267"/>
    </row>
    <row r="1471" spans="2:13" ht="12.75">
      <c r="B1471" s="487"/>
      <c r="C1471" s="266"/>
      <c r="D1471" s="272"/>
      <c r="E1471" s="270"/>
      <c r="F1471" s="268"/>
      <c r="G1471" s="268"/>
      <c r="H1471" s="268"/>
      <c r="I1471" s="268"/>
      <c r="J1471" s="268"/>
      <c r="K1471" s="268"/>
      <c r="L1471" s="268"/>
      <c r="M1471" s="267"/>
    </row>
    <row r="1472" spans="2:13" ht="12.75">
      <c r="B1472" s="487"/>
      <c r="C1472" s="266"/>
      <c r="D1472" s="272"/>
      <c r="E1472" s="270"/>
      <c r="F1472" s="268"/>
      <c r="G1472" s="268"/>
      <c r="H1472" s="268"/>
      <c r="I1472" s="268"/>
      <c r="J1472" s="268"/>
      <c r="K1472" s="268"/>
      <c r="L1472" s="268"/>
      <c r="M1472" s="267"/>
    </row>
    <row r="1473" spans="2:13" ht="12.75">
      <c r="B1473" s="487"/>
      <c r="C1473" s="266"/>
      <c r="D1473" s="272"/>
      <c r="E1473" s="270"/>
      <c r="F1473" s="268"/>
      <c r="G1473" s="268"/>
      <c r="H1473" s="268"/>
      <c r="I1473" s="268"/>
      <c r="J1473" s="268"/>
      <c r="K1473" s="268"/>
      <c r="L1473" s="268"/>
      <c r="M1473" s="267"/>
    </row>
    <row r="1474" spans="2:13" ht="12.75">
      <c r="B1474" s="487"/>
      <c r="C1474" s="266"/>
      <c r="D1474" s="272"/>
      <c r="E1474" s="270"/>
      <c r="F1474" s="268"/>
      <c r="G1474" s="268"/>
      <c r="H1474" s="268"/>
      <c r="I1474" s="268"/>
      <c r="J1474" s="268"/>
      <c r="K1474" s="268"/>
      <c r="L1474" s="268"/>
      <c r="M1474" s="267"/>
    </row>
    <row r="1475" spans="2:13" ht="12.75">
      <c r="B1475" s="487"/>
      <c r="C1475" s="266"/>
      <c r="D1475" s="272"/>
      <c r="E1475" s="270"/>
      <c r="F1475" s="268"/>
      <c r="G1475" s="268"/>
      <c r="H1475" s="268"/>
      <c r="I1475" s="268"/>
      <c r="J1475" s="268"/>
      <c r="K1475" s="268"/>
      <c r="L1475" s="268"/>
      <c r="M1475" s="267"/>
    </row>
    <row r="1476" spans="2:13" ht="12.75">
      <c r="B1476" s="487"/>
      <c r="C1476" s="266"/>
      <c r="D1476" s="272"/>
      <c r="E1476" s="270"/>
      <c r="F1476" s="268"/>
      <c r="G1476" s="268"/>
      <c r="H1476" s="268"/>
      <c r="I1476" s="268"/>
      <c r="J1476" s="268"/>
      <c r="K1476" s="268"/>
      <c r="L1476" s="268"/>
      <c r="M1476" s="267"/>
    </row>
    <row r="1477" spans="2:13" ht="12.75">
      <c r="B1477" s="487"/>
      <c r="C1477" s="266"/>
      <c r="D1477" s="272"/>
      <c r="E1477" s="270"/>
      <c r="F1477" s="268"/>
      <c r="G1477" s="268"/>
      <c r="H1477" s="268"/>
      <c r="I1477" s="268"/>
      <c r="J1477" s="268"/>
      <c r="K1477" s="268"/>
      <c r="L1477" s="268"/>
      <c r="M1477" s="267"/>
    </row>
    <row r="1478" spans="2:13" ht="12.75">
      <c r="B1478" s="487"/>
      <c r="C1478" s="266"/>
      <c r="D1478" s="272"/>
      <c r="E1478" s="270"/>
      <c r="F1478" s="268"/>
      <c r="G1478" s="268"/>
      <c r="H1478" s="268"/>
      <c r="I1478" s="268"/>
      <c r="J1478" s="268"/>
      <c r="K1478" s="268"/>
      <c r="L1478" s="268"/>
      <c r="M1478" s="267"/>
    </row>
    <row r="1479" spans="2:13" ht="12.75">
      <c r="B1479" s="487"/>
      <c r="C1479" s="266"/>
      <c r="D1479" s="272"/>
      <c r="E1479" s="270"/>
      <c r="F1479" s="268"/>
      <c r="G1479" s="268"/>
      <c r="H1479" s="268"/>
      <c r="I1479" s="268"/>
      <c r="J1479" s="268"/>
      <c r="K1479" s="268"/>
      <c r="L1479" s="268"/>
      <c r="M1479" s="267"/>
    </row>
    <row r="1480" spans="2:13" ht="12.75">
      <c r="B1480" s="487"/>
      <c r="C1480" s="266"/>
      <c r="D1480" s="272"/>
      <c r="E1480" s="270"/>
      <c r="F1480" s="268"/>
      <c r="G1480" s="268"/>
      <c r="H1480" s="268"/>
      <c r="I1480" s="268"/>
      <c r="J1480" s="268"/>
      <c r="K1480" s="268"/>
      <c r="L1480" s="268"/>
      <c r="M1480" s="267"/>
    </row>
    <row r="1481" spans="2:13" ht="12.75">
      <c r="B1481" s="487"/>
      <c r="C1481" s="266"/>
      <c r="D1481" s="272"/>
      <c r="E1481" s="270"/>
      <c r="F1481" s="268"/>
      <c r="G1481" s="268"/>
      <c r="H1481" s="268"/>
      <c r="I1481" s="268"/>
      <c r="J1481" s="268"/>
      <c r="K1481" s="268"/>
      <c r="L1481" s="268"/>
      <c r="M1481" s="267"/>
    </row>
    <row r="1482" spans="2:13" ht="12.75">
      <c r="B1482" s="487"/>
      <c r="C1482" s="266"/>
      <c r="D1482" s="272"/>
      <c r="E1482" s="270"/>
      <c r="F1482" s="268"/>
      <c r="G1482" s="268"/>
      <c r="H1482" s="268"/>
      <c r="I1482" s="268"/>
      <c r="J1482" s="268"/>
      <c r="K1482" s="268"/>
      <c r="L1482" s="268"/>
      <c r="M1482" s="267"/>
    </row>
    <row r="1483" spans="2:13" ht="12.75">
      <c r="B1483" s="487"/>
      <c r="C1483" s="266"/>
      <c r="D1483" s="272"/>
      <c r="E1483" s="270"/>
      <c r="F1483" s="268"/>
      <c r="G1483" s="268"/>
      <c r="H1483" s="268"/>
      <c r="I1483" s="268"/>
      <c r="J1483" s="268"/>
      <c r="K1483" s="268"/>
      <c r="L1483" s="268"/>
      <c r="M1483" s="267"/>
    </row>
    <row r="1484" spans="2:13" ht="12.75">
      <c r="B1484" s="487"/>
      <c r="C1484" s="266"/>
      <c r="D1484" s="272"/>
      <c r="E1484" s="270"/>
      <c r="F1484" s="268"/>
      <c r="G1484" s="268"/>
      <c r="H1484" s="268"/>
      <c r="I1484" s="268"/>
      <c r="J1484" s="268"/>
      <c r="K1484" s="268"/>
      <c r="L1484" s="268"/>
      <c r="M1484" s="267"/>
    </row>
    <row r="1485" spans="2:13" ht="12.75">
      <c r="B1485" s="487"/>
      <c r="C1485" s="266"/>
      <c r="D1485" s="272"/>
      <c r="E1485" s="270"/>
      <c r="F1485" s="268"/>
      <c r="G1485" s="268"/>
      <c r="H1485" s="268"/>
      <c r="I1485" s="268"/>
      <c r="J1485" s="268"/>
      <c r="K1485" s="268"/>
      <c r="L1485" s="268"/>
      <c r="M1485" s="267"/>
    </row>
    <row r="1486" spans="2:13" ht="12.75">
      <c r="B1486" s="487"/>
      <c r="C1486" s="266"/>
      <c r="D1486" s="272"/>
      <c r="E1486" s="270"/>
      <c r="F1486" s="268"/>
      <c r="G1486" s="268"/>
      <c r="H1486" s="268"/>
      <c r="I1486" s="268"/>
      <c r="J1486" s="268"/>
      <c r="K1486" s="268"/>
      <c r="L1486" s="268"/>
      <c r="M1486" s="267"/>
    </row>
    <row r="1487" spans="2:13" ht="12.75">
      <c r="B1487" s="487"/>
      <c r="C1487" s="266"/>
      <c r="D1487" s="272"/>
      <c r="E1487" s="270"/>
      <c r="F1487" s="268"/>
      <c r="G1487" s="268"/>
      <c r="H1487" s="268"/>
      <c r="I1487" s="268"/>
      <c r="J1487" s="268"/>
      <c r="K1487" s="268"/>
      <c r="L1487" s="268"/>
      <c r="M1487" s="267"/>
    </row>
    <row r="1488" spans="2:13" ht="12.75">
      <c r="B1488" s="487"/>
      <c r="C1488" s="266"/>
      <c r="D1488" s="272"/>
      <c r="E1488" s="270"/>
      <c r="F1488" s="268"/>
      <c r="G1488" s="268"/>
      <c r="H1488" s="268"/>
      <c r="I1488" s="268"/>
      <c r="J1488" s="268"/>
      <c r="K1488" s="268"/>
      <c r="L1488" s="268"/>
      <c r="M1488" s="267"/>
    </row>
    <row r="1489" spans="2:13" ht="12.75">
      <c r="B1489" s="487"/>
      <c r="C1489" s="266"/>
      <c r="D1489" s="272"/>
      <c r="E1489" s="270"/>
      <c r="F1489" s="268"/>
      <c r="G1489" s="268"/>
      <c r="H1489" s="268"/>
      <c r="I1489" s="268"/>
      <c r="J1489" s="268"/>
      <c r="K1489" s="268"/>
      <c r="L1489" s="268"/>
      <c r="M1489" s="267"/>
    </row>
    <row r="1490" spans="2:13" ht="12.75">
      <c r="B1490" s="487"/>
      <c r="C1490" s="266"/>
      <c r="D1490" s="272"/>
      <c r="E1490" s="270"/>
      <c r="F1490" s="268"/>
      <c r="G1490" s="268"/>
      <c r="H1490" s="268"/>
      <c r="I1490" s="268"/>
      <c r="J1490" s="268"/>
      <c r="K1490" s="268"/>
      <c r="L1490" s="268"/>
      <c r="M1490" s="267"/>
    </row>
    <row r="1491" spans="2:13" ht="12.75">
      <c r="B1491" s="487"/>
      <c r="C1491" s="266"/>
      <c r="D1491" s="272"/>
      <c r="E1491" s="270"/>
      <c r="F1491" s="268"/>
      <c r="G1491" s="268"/>
      <c r="H1491" s="268"/>
      <c r="I1491" s="268"/>
      <c r="J1491" s="268"/>
      <c r="K1491" s="268"/>
      <c r="L1491" s="268"/>
      <c r="M1491" s="267"/>
    </row>
    <row r="1492" spans="2:13" ht="12.75">
      <c r="B1492" s="487"/>
      <c r="C1492" s="266"/>
      <c r="D1492" s="272"/>
      <c r="E1492" s="270"/>
      <c r="F1492" s="268"/>
      <c r="G1492" s="268"/>
      <c r="H1492" s="268"/>
      <c r="I1492" s="268"/>
      <c r="J1492" s="268"/>
      <c r="K1492" s="268"/>
      <c r="L1492" s="268"/>
      <c r="M1492" s="267"/>
    </row>
    <row r="1493" spans="2:13" ht="12.75">
      <c r="B1493" s="487"/>
      <c r="C1493" s="266"/>
      <c r="D1493" s="272"/>
      <c r="E1493" s="270"/>
      <c r="F1493" s="268"/>
      <c r="G1493" s="268"/>
      <c r="H1493" s="268"/>
      <c r="I1493" s="268"/>
      <c r="J1493" s="268"/>
      <c r="K1493" s="268"/>
      <c r="L1493" s="268"/>
      <c r="M1493" s="267"/>
    </row>
    <row r="1494" spans="2:13" ht="12.75">
      <c r="B1494" s="487"/>
      <c r="C1494" s="266"/>
      <c r="D1494" s="272"/>
      <c r="E1494" s="270"/>
      <c r="F1494" s="268"/>
      <c r="G1494" s="268"/>
      <c r="H1494" s="268"/>
      <c r="I1494" s="268"/>
      <c r="J1494" s="268"/>
      <c r="K1494" s="268"/>
      <c r="L1494" s="268"/>
      <c r="M1494" s="267"/>
    </row>
    <row r="1495" spans="2:13" ht="12.75">
      <c r="B1495" s="487"/>
      <c r="C1495" s="266"/>
      <c r="D1495" s="272"/>
      <c r="E1495" s="270"/>
      <c r="F1495" s="268"/>
      <c r="G1495" s="268"/>
      <c r="H1495" s="268"/>
      <c r="I1495" s="268"/>
      <c r="J1495" s="268"/>
      <c r="K1495" s="268"/>
      <c r="L1495" s="268"/>
      <c r="M1495" s="267"/>
    </row>
    <row r="1496" spans="2:13" ht="12.75">
      <c r="B1496" s="487"/>
      <c r="C1496" s="266"/>
      <c r="D1496" s="272"/>
      <c r="E1496" s="270"/>
      <c r="F1496" s="268"/>
      <c r="G1496" s="268"/>
      <c r="H1496" s="268"/>
      <c r="I1496" s="268"/>
      <c r="J1496" s="268"/>
      <c r="K1496" s="268"/>
      <c r="L1496" s="268"/>
      <c r="M1496" s="267"/>
    </row>
    <row r="1497" spans="2:13" ht="12.75">
      <c r="B1497" s="487"/>
      <c r="C1497" s="266"/>
      <c r="D1497" s="272"/>
      <c r="E1497" s="270"/>
      <c r="F1497" s="268"/>
      <c r="G1497" s="268"/>
      <c r="H1497" s="268"/>
      <c r="I1497" s="268"/>
      <c r="J1497" s="268"/>
      <c r="K1497" s="268"/>
      <c r="L1497" s="268"/>
      <c r="M1497" s="267"/>
    </row>
    <row r="1498" spans="2:13" ht="12.75">
      <c r="B1498" s="487"/>
      <c r="C1498" s="266"/>
      <c r="D1498" s="272"/>
      <c r="E1498" s="270"/>
      <c r="F1498" s="268"/>
      <c r="G1498" s="268"/>
      <c r="H1498" s="268"/>
      <c r="I1498" s="268"/>
      <c r="J1498" s="268"/>
      <c r="K1498" s="268"/>
      <c r="L1498" s="268"/>
      <c r="M1498" s="267"/>
    </row>
    <row r="1499" spans="2:13" ht="12.75">
      <c r="B1499" s="487"/>
      <c r="C1499" s="266"/>
      <c r="D1499" s="272"/>
      <c r="E1499" s="270"/>
      <c r="F1499" s="268"/>
      <c r="G1499" s="268"/>
      <c r="H1499" s="268"/>
      <c r="I1499" s="268"/>
      <c r="J1499" s="268"/>
      <c r="K1499" s="268"/>
      <c r="L1499" s="268"/>
      <c r="M1499" s="267"/>
    </row>
    <row r="1500" spans="2:13" ht="12.75">
      <c r="B1500" s="487"/>
      <c r="C1500" s="266"/>
      <c r="D1500" s="272"/>
      <c r="E1500" s="270"/>
      <c r="F1500" s="268"/>
      <c r="G1500" s="268"/>
      <c r="H1500" s="268"/>
      <c r="I1500" s="268"/>
      <c r="J1500" s="268"/>
      <c r="K1500" s="268"/>
      <c r="L1500" s="268"/>
      <c r="M1500" s="267"/>
    </row>
    <row r="1501" spans="2:13" ht="12.75">
      <c r="B1501" s="487"/>
      <c r="C1501" s="266"/>
      <c r="D1501" s="272"/>
      <c r="E1501" s="270"/>
      <c r="F1501" s="268"/>
      <c r="G1501" s="268"/>
      <c r="H1501" s="268"/>
      <c r="I1501" s="268"/>
      <c r="J1501" s="268"/>
      <c r="K1501" s="268"/>
      <c r="L1501" s="268"/>
      <c r="M1501" s="267"/>
    </row>
    <row r="1502" spans="2:13" ht="12.75">
      <c r="B1502" s="487"/>
      <c r="C1502" s="266"/>
      <c r="D1502" s="272"/>
      <c r="E1502" s="270"/>
      <c r="F1502" s="268"/>
      <c r="G1502" s="268"/>
      <c r="H1502" s="268"/>
      <c r="I1502" s="268"/>
      <c r="J1502" s="268"/>
      <c r="K1502" s="268"/>
      <c r="L1502" s="268"/>
      <c r="M1502" s="267"/>
    </row>
    <row r="1503" spans="2:13" ht="12.75">
      <c r="B1503" s="487"/>
      <c r="C1503" s="266"/>
      <c r="D1503" s="272"/>
      <c r="E1503" s="270"/>
      <c r="F1503" s="268"/>
      <c r="G1503" s="268"/>
      <c r="H1503" s="268"/>
      <c r="I1503" s="268"/>
      <c r="J1503" s="268"/>
      <c r="K1503" s="268"/>
      <c r="L1503" s="268"/>
      <c r="M1503" s="267"/>
    </row>
    <row r="1504" spans="2:13" ht="12.75">
      <c r="B1504" s="487"/>
      <c r="C1504" s="266"/>
      <c r="D1504" s="272"/>
      <c r="E1504" s="270"/>
      <c r="F1504" s="268"/>
      <c r="G1504" s="268"/>
      <c r="H1504" s="268"/>
      <c r="I1504" s="268"/>
      <c r="J1504" s="268"/>
      <c r="K1504" s="268"/>
      <c r="L1504" s="268"/>
      <c r="M1504" s="267"/>
    </row>
    <row r="1505" spans="2:13" ht="12.75">
      <c r="B1505" s="487"/>
      <c r="C1505" s="266"/>
      <c r="D1505" s="272"/>
      <c r="E1505" s="270"/>
      <c r="F1505" s="268"/>
      <c r="G1505" s="268"/>
      <c r="H1505" s="268"/>
      <c r="I1505" s="268"/>
      <c r="J1505" s="268"/>
      <c r="K1505" s="268"/>
      <c r="L1505" s="268"/>
      <c r="M1505" s="267"/>
    </row>
    <row r="1506" spans="2:13" ht="12.75">
      <c r="B1506" s="487"/>
      <c r="C1506" s="266"/>
      <c r="D1506" s="272"/>
      <c r="E1506" s="270"/>
      <c r="F1506" s="268"/>
      <c r="G1506" s="268"/>
      <c r="H1506" s="268"/>
      <c r="I1506" s="268"/>
      <c r="J1506" s="268"/>
      <c r="K1506" s="268"/>
      <c r="L1506" s="268"/>
      <c r="M1506" s="267"/>
    </row>
    <row r="1507" spans="2:13" ht="12.75">
      <c r="B1507" s="487"/>
      <c r="C1507" s="266"/>
      <c r="D1507" s="272"/>
      <c r="E1507" s="270"/>
      <c r="F1507" s="268"/>
      <c r="G1507" s="268"/>
      <c r="H1507" s="268"/>
      <c r="I1507" s="268"/>
      <c r="J1507" s="268"/>
      <c r="K1507" s="268"/>
      <c r="L1507" s="268"/>
      <c r="M1507" s="267"/>
    </row>
    <row r="1508" spans="2:13" ht="12.75">
      <c r="B1508" s="487"/>
      <c r="C1508" s="266"/>
      <c r="D1508" s="272"/>
      <c r="E1508" s="270"/>
      <c r="F1508" s="268"/>
      <c r="G1508" s="268"/>
      <c r="H1508" s="268"/>
      <c r="I1508" s="268"/>
      <c r="J1508" s="268"/>
      <c r="K1508" s="268"/>
      <c r="L1508" s="268"/>
      <c r="M1508" s="267"/>
    </row>
    <row r="1509" spans="2:13" ht="12.75">
      <c r="B1509" s="487"/>
      <c r="C1509" s="266"/>
      <c r="D1509" s="272"/>
      <c r="E1509" s="270"/>
      <c r="F1509" s="268"/>
      <c r="G1509" s="268"/>
      <c r="H1509" s="268"/>
      <c r="I1509" s="268"/>
      <c r="J1509" s="268"/>
      <c r="K1509" s="268"/>
      <c r="L1509" s="268"/>
      <c r="M1509" s="267"/>
    </row>
    <row r="1510" spans="2:13" ht="12.75">
      <c r="B1510" s="487"/>
      <c r="C1510" s="266"/>
      <c r="D1510" s="272"/>
      <c r="E1510" s="270"/>
      <c r="F1510" s="268"/>
      <c r="G1510" s="268"/>
      <c r="H1510" s="268"/>
      <c r="I1510" s="268"/>
      <c r="J1510" s="268"/>
      <c r="K1510" s="268"/>
      <c r="L1510" s="268"/>
      <c r="M1510" s="267"/>
    </row>
    <row r="1511" spans="2:13" ht="12.75">
      <c r="B1511" s="487"/>
      <c r="C1511" s="266"/>
      <c r="D1511" s="272"/>
      <c r="E1511" s="270"/>
      <c r="F1511" s="268"/>
      <c r="G1511" s="268"/>
      <c r="H1511" s="268"/>
      <c r="I1511" s="268"/>
      <c r="J1511" s="268"/>
      <c r="K1511" s="268"/>
      <c r="L1511" s="268"/>
      <c r="M1511" s="267"/>
    </row>
    <row r="1512" spans="2:13" ht="12.75">
      <c r="B1512" s="487"/>
      <c r="C1512" s="266"/>
      <c r="D1512" s="272"/>
      <c r="E1512" s="270"/>
      <c r="F1512" s="268"/>
      <c r="G1512" s="268"/>
      <c r="H1512" s="268"/>
      <c r="I1512" s="268"/>
      <c r="J1512" s="268"/>
      <c r="K1512" s="268"/>
      <c r="L1512" s="268"/>
      <c r="M1512" s="267"/>
    </row>
    <row r="1513" spans="2:13" ht="12.75">
      <c r="B1513" s="487"/>
      <c r="C1513" s="266"/>
      <c r="D1513" s="272"/>
      <c r="E1513" s="270"/>
      <c r="F1513" s="268"/>
      <c r="G1513" s="268"/>
      <c r="H1513" s="268"/>
      <c r="I1513" s="268"/>
      <c r="J1513" s="268"/>
      <c r="K1513" s="268"/>
      <c r="L1513" s="268"/>
      <c r="M1513" s="267"/>
    </row>
    <row r="1514" spans="2:13" ht="12.75">
      <c r="B1514" s="487"/>
      <c r="C1514" s="266"/>
      <c r="D1514" s="272"/>
      <c r="E1514" s="270"/>
      <c r="F1514" s="268"/>
      <c r="G1514" s="268"/>
      <c r="H1514" s="268"/>
      <c r="I1514" s="268"/>
      <c r="J1514" s="268"/>
      <c r="K1514" s="268"/>
      <c r="L1514" s="268"/>
      <c r="M1514" s="267"/>
    </row>
    <row r="1515" spans="2:13" ht="12.75">
      <c r="B1515" s="487"/>
      <c r="C1515" s="266"/>
      <c r="D1515" s="272"/>
      <c r="E1515" s="270"/>
      <c r="F1515" s="268"/>
      <c r="G1515" s="268"/>
      <c r="H1515" s="268"/>
      <c r="I1515" s="268"/>
      <c r="J1515" s="268"/>
      <c r="K1515" s="268"/>
      <c r="L1515" s="268"/>
      <c r="M1515" s="267"/>
    </row>
    <row r="1516" spans="2:13" ht="12.75">
      <c r="B1516" s="487"/>
      <c r="C1516" s="266"/>
      <c r="D1516" s="272"/>
      <c r="E1516" s="270"/>
      <c r="F1516" s="268"/>
      <c r="G1516" s="268"/>
      <c r="H1516" s="268"/>
      <c r="I1516" s="268"/>
      <c r="J1516" s="268"/>
      <c r="K1516" s="268"/>
      <c r="L1516" s="268"/>
      <c r="M1516" s="267"/>
    </row>
    <row r="1517" spans="2:13" ht="12.75">
      <c r="B1517" s="487"/>
      <c r="C1517" s="266"/>
      <c r="D1517" s="272"/>
      <c r="E1517" s="270"/>
      <c r="F1517" s="268"/>
      <c r="G1517" s="268"/>
      <c r="H1517" s="268"/>
      <c r="I1517" s="268"/>
      <c r="J1517" s="268"/>
      <c r="K1517" s="268"/>
      <c r="L1517" s="268"/>
      <c r="M1517" s="267"/>
    </row>
    <row r="1518" spans="2:13" ht="12.75">
      <c r="B1518" s="487"/>
      <c r="C1518" s="266"/>
      <c r="D1518" s="272"/>
      <c r="E1518" s="270"/>
      <c r="F1518" s="268"/>
      <c r="G1518" s="268"/>
      <c r="H1518" s="268"/>
      <c r="I1518" s="268"/>
      <c r="J1518" s="268"/>
      <c r="K1518" s="268"/>
      <c r="L1518" s="268"/>
      <c r="M1518" s="267"/>
    </row>
    <row r="1519" spans="2:13" ht="12.75">
      <c r="B1519" s="487"/>
      <c r="C1519" s="266"/>
      <c r="D1519" s="272"/>
      <c r="E1519" s="270"/>
      <c r="F1519" s="268"/>
      <c r="G1519" s="268"/>
      <c r="H1519" s="268"/>
      <c r="I1519" s="268"/>
      <c r="J1519" s="268"/>
      <c r="K1519" s="268"/>
      <c r="L1519" s="268"/>
      <c r="M1519" s="267"/>
    </row>
    <row r="1520" spans="2:13" ht="12.75">
      <c r="B1520" s="487"/>
      <c r="C1520" s="266"/>
      <c r="D1520" s="272"/>
      <c r="E1520" s="270"/>
      <c r="F1520" s="268"/>
      <c r="G1520" s="268"/>
      <c r="H1520" s="268"/>
      <c r="I1520" s="268"/>
      <c r="J1520" s="268"/>
      <c r="K1520" s="268"/>
      <c r="L1520" s="268"/>
      <c r="M1520" s="267"/>
    </row>
    <row r="1521" spans="2:13" ht="12.75">
      <c r="B1521" s="487"/>
      <c r="C1521" s="266"/>
      <c r="D1521" s="272"/>
      <c r="E1521" s="270"/>
      <c r="F1521" s="268"/>
      <c r="G1521" s="268"/>
      <c r="H1521" s="268"/>
      <c r="I1521" s="268"/>
      <c r="J1521" s="268"/>
      <c r="K1521" s="268"/>
      <c r="L1521" s="268"/>
      <c r="M1521" s="267"/>
    </row>
    <row r="1522" spans="2:13" ht="12.75">
      <c r="B1522" s="487"/>
      <c r="C1522" s="266"/>
      <c r="D1522" s="272"/>
      <c r="E1522" s="270"/>
      <c r="F1522" s="268"/>
      <c r="G1522" s="268"/>
      <c r="H1522" s="268"/>
      <c r="I1522" s="268"/>
      <c r="J1522" s="268"/>
      <c r="K1522" s="268"/>
      <c r="L1522" s="268"/>
      <c r="M1522" s="267"/>
    </row>
    <row r="1523" spans="2:13" ht="12.75">
      <c r="B1523" s="487"/>
      <c r="C1523" s="266"/>
      <c r="D1523" s="272"/>
      <c r="E1523" s="270"/>
      <c r="F1523" s="268"/>
      <c r="G1523" s="268"/>
      <c r="H1523" s="268"/>
      <c r="I1523" s="268"/>
      <c r="J1523" s="268"/>
      <c r="K1523" s="268"/>
      <c r="L1523" s="268"/>
      <c r="M1523" s="267"/>
    </row>
    <row r="1524" spans="2:13" ht="12.75">
      <c r="B1524" s="487"/>
      <c r="C1524" s="266"/>
      <c r="D1524" s="272"/>
      <c r="E1524" s="270"/>
      <c r="F1524" s="268"/>
      <c r="G1524" s="268"/>
      <c r="H1524" s="268"/>
      <c r="I1524" s="268"/>
      <c r="J1524" s="268"/>
      <c r="K1524" s="268"/>
      <c r="L1524" s="268"/>
      <c r="M1524" s="267"/>
    </row>
    <row r="1525" spans="2:13" ht="12.75">
      <c r="B1525" s="487"/>
      <c r="C1525" s="266"/>
      <c r="D1525" s="272"/>
      <c r="E1525" s="270"/>
      <c r="F1525" s="268"/>
      <c r="G1525" s="268"/>
      <c r="H1525" s="268"/>
      <c r="I1525" s="268"/>
      <c r="J1525" s="268"/>
      <c r="K1525" s="268"/>
      <c r="L1525" s="268"/>
      <c r="M1525" s="267"/>
    </row>
    <row r="1526" spans="2:13" ht="12.75">
      <c r="B1526" s="487"/>
      <c r="C1526" s="266"/>
      <c r="D1526" s="272"/>
      <c r="E1526" s="270"/>
      <c r="F1526" s="268"/>
      <c r="G1526" s="268"/>
      <c r="H1526" s="268"/>
      <c r="I1526" s="268"/>
      <c r="J1526" s="268"/>
      <c r="K1526" s="268"/>
      <c r="L1526" s="268"/>
      <c r="M1526" s="267"/>
    </row>
    <row r="1527" spans="2:13" ht="12.75">
      <c r="B1527" s="487"/>
      <c r="C1527" s="266"/>
      <c r="D1527" s="272"/>
      <c r="E1527" s="270"/>
      <c r="F1527" s="268"/>
      <c r="G1527" s="268"/>
      <c r="H1527" s="268"/>
      <c r="I1527" s="268"/>
      <c r="J1527" s="268"/>
      <c r="K1527" s="268"/>
      <c r="L1527" s="268"/>
      <c r="M1527" s="267"/>
    </row>
    <row r="1528" spans="2:13" ht="12.75">
      <c r="B1528" s="487"/>
      <c r="C1528" s="266"/>
      <c r="D1528" s="272"/>
      <c r="E1528" s="270"/>
      <c r="F1528" s="268"/>
      <c r="G1528" s="268"/>
      <c r="H1528" s="268"/>
      <c r="I1528" s="268"/>
      <c r="J1528" s="268"/>
      <c r="K1528" s="268"/>
      <c r="L1528" s="268"/>
      <c r="M1528" s="267"/>
    </row>
    <row r="1529" spans="2:13" ht="12.75">
      <c r="B1529" s="487"/>
      <c r="C1529" s="266"/>
      <c r="D1529" s="272"/>
      <c r="E1529" s="270"/>
      <c r="F1529" s="268"/>
      <c r="G1529" s="268"/>
      <c r="H1529" s="268"/>
      <c r="I1529" s="268"/>
      <c r="J1529" s="268"/>
      <c r="K1529" s="268"/>
      <c r="L1529" s="268"/>
      <c r="M1529" s="267"/>
    </row>
    <row r="1530" spans="2:13" ht="12.75">
      <c r="B1530" s="487"/>
      <c r="C1530" s="266"/>
      <c r="D1530" s="272"/>
      <c r="E1530" s="270"/>
      <c r="F1530" s="268"/>
      <c r="G1530" s="268"/>
      <c r="H1530" s="268"/>
      <c r="I1530" s="268"/>
      <c r="J1530" s="268"/>
      <c r="K1530" s="268"/>
      <c r="L1530" s="268"/>
      <c r="M1530" s="267"/>
    </row>
    <row r="1531" spans="2:13" ht="12.75">
      <c r="B1531" s="487"/>
      <c r="C1531" s="266"/>
      <c r="D1531" s="272"/>
      <c r="E1531" s="270"/>
      <c r="F1531" s="268"/>
      <c r="G1531" s="268"/>
      <c r="H1531" s="268"/>
      <c r="I1531" s="268"/>
      <c r="J1531" s="268"/>
      <c r="K1531" s="268"/>
      <c r="L1531" s="268"/>
      <c r="M1531" s="267"/>
    </row>
    <row r="1532" spans="2:13" ht="12.75">
      <c r="B1532" s="487"/>
      <c r="C1532" s="266"/>
      <c r="D1532" s="272"/>
      <c r="E1532" s="270"/>
      <c r="F1532" s="268"/>
      <c r="G1532" s="268"/>
      <c r="H1532" s="268"/>
      <c r="I1532" s="268"/>
      <c r="J1532" s="268"/>
      <c r="K1532" s="268"/>
      <c r="L1532" s="268"/>
      <c r="M1532" s="267"/>
    </row>
    <row r="1533" spans="2:13" ht="12.75">
      <c r="B1533" s="487"/>
      <c r="C1533" s="266"/>
      <c r="D1533" s="272"/>
      <c r="E1533" s="270"/>
      <c r="F1533" s="268"/>
      <c r="G1533" s="268"/>
      <c r="H1533" s="268"/>
      <c r="I1533" s="268"/>
      <c r="J1533" s="268"/>
      <c r="K1533" s="268"/>
      <c r="L1533" s="268"/>
      <c r="M1533" s="267"/>
    </row>
    <row r="1534" spans="2:13" ht="12.75">
      <c r="B1534" s="487"/>
      <c r="C1534" s="266"/>
      <c r="D1534" s="272"/>
      <c r="E1534" s="270"/>
      <c r="F1534" s="268"/>
      <c r="G1534" s="268"/>
      <c r="H1534" s="268"/>
      <c r="I1534" s="268"/>
      <c r="J1534" s="268"/>
      <c r="K1534" s="268"/>
      <c r="L1534" s="268"/>
      <c r="M1534" s="267"/>
    </row>
    <row r="1535" spans="2:13" ht="12.75">
      <c r="B1535" s="487"/>
      <c r="C1535" s="266"/>
      <c r="D1535" s="272"/>
      <c r="E1535" s="270"/>
      <c r="F1535" s="268"/>
      <c r="G1535" s="268"/>
      <c r="H1535" s="268"/>
      <c r="I1535" s="268"/>
      <c r="J1535" s="268"/>
      <c r="K1535" s="268"/>
      <c r="L1535" s="268"/>
      <c r="M1535" s="267"/>
    </row>
    <row r="1536" spans="2:13" ht="12.75">
      <c r="B1536" s="487"/>
      <c r="C1536" s="266"/>
      <c r="D1536" s="272"/>
      <c r="E1536" s="270"/>
      <c r="F1536" s="268"/>
      <c r="G1536" s="268"/>
      <c r="H1536" s="268"/>
      <c r="I1536" s="268"/>
      <c r="J1536" s="268"/>
      <c r="K1536" s="268"/>
      <c r="L1536" s="268"/>
      <c r="M1536" s="267"/>
    </row>
    <row r="1537" spans="2:13" ht="12.75">
      <c r="B1537" s="487"/>
      <c r="C1537" s="266"/>
      <c r="D1537" s="272"/>
      <c r="E1537" s="270"/>
      <c r="F1537" s="268"/>
      <c r="G1537" s="268"/>
      <c r="H1537" s="268"/>
      <c r="I1537" s="268"/>
      <c r="J1537" s="268"/>
      <c r="K1537" s="268"/>
      <c r="L1537" s="268"/>
      <c r="M1537" s="267"/>
    </row>
    <row r="1538" spans="2:13" ht="12.75">
      <c r="B1538" s="487"/>
      <c r="C1538" s="266"/>
      <c r="D1538" s="272"/>
      <c r="E1538" s="270"/>
      <c r="F1538" s="268"/>
      <c r="G1538" s="268"/>
      <c r="H1538" s="268"/>
      <c r="I1538" s="268"/>
      <c r="J1538" s="268"/>
      <c r="K1538" s="268"/>
      <c r="L1538" s="268"/>
      <c r="M1538" s="267"/>
    </row>
    <row r="1539" spans="2:13" ht="12.75">
      <c r="B1539" s="487"/>
      <c r="C1539" s="266"/>
      <c r="D1539" s="272"/>
      <c r="E1539" s="270"/>
      <c r="F1539" s="268"/>
      <c r="G1539" s="268"/>
      <c r="H1539" s="268"/>
      <c r="I1539" s="268"/>
      <c r="J1539" s="268"/>
      <c r="K1539" s="268"/>
      <c r="L1539" s="268"/>
      <c r="M1539" s="267"/>
    </row>
    <row r="1540" spans="2:13" ht="12.75">
      <c r="B1540" s="487"/>
      <c r="C1540" s="266"/>
      <c r="D1540" s="272"/>
      <c r="E1540" s="270"/>
      <c r="F1540" s="268"/>
      <c r="G1540" s="268"/>
      <c r="H1540" s="268"/>
      <c r="I1540" s="268"/>
      <c r="J1540" s="268"/>
      <c r="K1540" s="268"/>
      <c r="L1540" s="268"/>
      <c r="M1540" s="267"/>
    </row>
    <row r="1541" spans="2:13" ht="12.75">
      <c r="B1541" s="487"/>
      <c r="C1541" s="266"/>
      <c r="D1541" s="272"/>
      <c r="E1541" s="270"/>
      <c r="F1541" s="268"/>
      <c r="G1541" s="268"/>
      <c r="H1541" s="268"/>
      <c r="I1541" s="268"/>
      <c r="J1541" s="268"/>
      <c r="K1541" s="268"/>
      <c r="L1541" s="268"/>
      <c r="M1541" s="267"/>
    </row>
    <row r="1542" spans="2:13" ht="12.75">
      <c r="B1542" s="487"/>
      <c r="C1542" s="266"/>
      <c r="D1542" s="272"/>
      <c r="E1542" s="270"/>
      <c r="F1542" s="268"/>
      <c r="G1542" s="268"/>
      <c r="H1542" s="268"/>
      <c r="I1542" s="268"/>
      <c r="J1542" s="268"/>
      <c r="K1542" s="268"/>
      <c r="L1542" s="268"/>
      <c r="M1542" s="267"/>
    </row>
    <row r="1543" spans="2:13" ht="12.75">
      <c r="B1543" s="487"/>
      <c r="C1543" s="266"/>
      <c r="D1543" s="272"/>
      <c r="E1543" s="270"/>
      <c r="F1543" s="268"/>
      <c r="G1543" s="268"/>
      <c r="H1543" s="268"/>
      <c r="I1543" s="268"/>
      <c r="J1543" s="268"/>
      <c r="K1543" s="268"/>
      <c r="L1543" s="268"/>
      <c r="M1543" s="267"/>
    </row>
    <row r="1544" spans="2:13" ht="12.75">
      <c r="B1544" s="487"/>
      <c r="C1544" s="266"/>
      <c r="D1544" s="272"/>
      <c r="E1544" s="270"/>
      <c r="F1544" s="268"/>
      <c r="G1544" s="268"/>
      <c r="H1544" s="268"/>
      <c r="I1544" s="268"/>
      <c r="J1544" s="268"/>
      <c r="K1544" s="268"/>
      <c r="L1544" s="268"/>
      <c r="M1544" s="267"/>
    </row>
    <row r="1545" spans="2:13" ht="12.75">
      <c r="B1545" s="487"/>
      <c r="C1545" s="266"/>
      <c r="D1545" s="272"/>
      <c r="E1545" s="270"/>
      <c r="F1545" s="268"/>
      <c r="G1545" s="268"/>
      <c r="H1545" s="268"/>
      <c r="I1545" s="268"/>
      <c r="J1545" s="268"/>
      <c r="K1545" s="268"/>
      <c r="L1545" s="268"/>
      <c r="M1545" s="267"/>
    </row>
    <row r="1546" spans="2:13" ht="12.75">
      <c r="B1546" s="487"/>
      <c r="C1546" s="266"/>
      <c r="D1546" s="272"/>
      <c r="E1546" s="270"/>
      <c r="F1546" s="268"/>
      <c r="G1546" s="268"/>
      <c r="H1546" s="268"/>
      <c r="I1546" s="268"/>
      <c r="J1546" s="268"/>
      <c r="K1546" s="268"/>
      <c r="L1546" s="268"/>
      <c r="M1546" s="267"/>
    </row>
    <row r="1547" spans="2:13" ht="12.75">
      <c r="B1547" s="487"/>
      <c r="C1547" s="266"/>
      <c r="D1547" s="272"/>
      <c r="E1547" s="270"/>
      <c r="F1547" s="268"/>
      <c r="G1547" s="268"/>
      <c r="H1547" s="268"/>
      <c r="I1547" s="268"/>
      <c r="J1547" s="268"/>
      <c r="K1547" s="268"/>
      <c r="L1547" s="268"/>
      <c r="M1547" s="267"/>
    </row>
    <row r="1548" spans="2:13" ht="12.75">
      <c r="B1548" s="487"/>
      <c r="C1548" s="266"/>
      <c r="D1548" s="272"/>
      <c r="E1548" s="270"/>
      <c r="F1548" s="268"/>
      <c r="G1548" s="268"/>
      <c r="H1548" s="268"/>
      <c r="I1548" s="268"/>
      <c r="J1548" s="268"/>
      <c r="K1548" s="268"/>
      <c r="L1548" s="268"/>
      <c r="M1548" s="267"/>
    </row>
    <row r="1549" spans="2:13" ht="12.75">
      <c r="B1549" s="487"/>
      <c r="C1549" s="266"/>
      <c r="D1549" s="272"/>
      <c r="E1549" s="270"/>
      <c r="F1549" s="268"/>
      <c r="G1549" s="268"/>
      <c r="H1549" s="268"/>
      <c r="I1549" s="268"/>
      <c r="J1549" s="268"/>
      <c r="K1549" s="268"/>
      <c r="L1549" s="268"/>
      <c r="M1549" s="267"/>
    </row>
    <row r="1550" spans="2:13" ht="12.75">
      <c r="B1550" s="487"/>
      <c r="C1550" s="266"/>
      <c r="D1550" s="272"/>
      <c r="E1550" s="270"/>
      <c r="F1550" s="268"/>
      <c r="G1550" s="268"/>
      <c r="H1550" s="268"/>
      <c r="I1550" s="268"/>
      <c r="J1550" s="268"/>
      <c r="K1550" s="268"/>
      <c r="L1550" s="268"/>
      <c r="M1550" s="267"/>
    </row>
    <row r="1551" spans="2:13" ht="12.75">
      <c r="B1551" s="487"/>
      <c r="C1551" s="266"/>
      <c r="D1551" s="272"/>
      <c r="E1551" s="270"/>
      <c r="F1551" s="268"/>
      <c r="G1551" s="268"/>
      <c r="H1551" s="268"/>
      <c r="I1551" s="268"/>
      <c r="J1551" s="268"/>
      <c r="K1551" s="268"/>
      <c r="L1551" s="268"/>
      <c r="M1551" s="267"/>
    </row>
    <row r="1552" spans="2:13" ht="12.75">
      <c r="B1552" s="487"/>
      <c r="C1552" s="266"/>
      <c r="D1552" s="272"/>
      <c r="E1552" s="270"/>
      <c r="F1552" s="268"/>
      <c r="G1552" s="268"/>
      <c r="H1552" s="268"/>
      <c r="I1552" s="268"/>
      <c r="J1552" s="268"/>
      <c r="K1552" s="268"/>
      <c r="L1552" s="268"/>
      <c r="M1552" s="267"/>
    </row>
    <row r="1553" spans="2:13" ht="12.75">
      <c r="B1553" s="487"/>
      <c r="C1553" s="266"/>
      <c r="D1553" s="272"/>
      <c r="E1553" s="270"/>
      <c r="F1553" s="268"/>
      <c r="G1553" s="268"/>
      <c r="H1553" s="268"/>
      <c r="I1553" s="268"/>
      <c r="J1553" s="268"/>
      <c r="K1553" s="268"/>
      <c r="L1553" s="268"/>
      <c r="M1553" s="267"/>
    </row>
    <row r="1554" spans="2:13" ht="12.75">
      <c r="B1554" s="487"/>
      <c r="C1554" s="266"/>
      <c r="D1554" s="272"/>
      <c r="E1554" s="270"/>
      <c r="F1554" s="268"/>
      <c r="G1554" s="268"/>
      <c r="H1554" s="268"/>
      <c r="I1554" s="268"/>
      <c r="J1554" s="268"/>
      <c r="K1554" s="268"/>
      <c r="L1554" s="268"/>
      <c r="M1554" s="267"/>
    </row>
    <row r="1555" spans="2:13" ht="12.75">
      <c r="B1555" s="487"/>
      <c r="C1555" s="266"/>
      <c r="D1555" s="272"/>
      <c r="E1555" s="270"/>
      <c r="F1555" s="268"/>
      <c r="G1555" s="268"/>
      <c r="H1555" s="268"/>
      <c r="I1555" s="268"/>
      <c r="J1555" s="268"/>
      <c r="K1555" s="268"/>
      <c r="L1555" s="268"/>
      <c r="M1555" s="267"/>
    </row>
    <row r="1556" spans="2:13" ht="12.75">
      <c r="B1556" s="487"/>
      <c r="C1556" s="266"/>
      <c r="D1556" s="272"/>
      <c r="E1556" s="270"/>
      <c r="F1556" s="268"/>
      <c r="G1556" s="268"/>
      <c r="H1556" s="268"/>
      <c r="I1556" s="268"/>
      <c r="J1556" s="268"/>
      <c r="K1556" s="268"/>
      <c r="L1556" s="268"/>
      <c r="M1556" s="267"/>
    </row>
    <row r="1557" spans="2:13" ht="12.75">
      <c r="B1557" s="487"/>
      <c r="C1557" s="266"/>
      <c r="D1557" s="272"/>
      <c r="E1557" s="270"/>
      <c r="F1557" s="268"/>
      <c r="G1557" s="268"/>
      <c r="H1557" s="268"/>
      <c r="I1557" s="268"/>
      <c r="J1557" s="268"/>
      <c r="K1557" s="268"/>
      <c r="L1557" s="268"/>
      <c r="M1557" s="267"/>
    </row>
    <row r="1558" spans="2:13" ht="12.75">
      <c r="B1558" s="487"/>
      <c r="C1558" s="266"/>
      <c r="D1558" s="272"/>
      <c r="E1558" s="270"/>
      <c r="F1558" s="268"/>
      <c r="G1558" s="268"/>
      <c r="H1558" s="268"/>
      <c r="I1558" s="268"/>
      <c r="J1558" s="268"/>
      <c r="K1558" s="268"/>
      <c r="L1558" s="268"/>
      <c r="M1558" s="267"/>
    </row>
    <row r="1559" spans="2:13" ht="12.75">
      <c r="B1559" s="487"/>
      <c r="C1559" s="266"/>
      <c r="D1559" s="272"/>
      <c r="E1559" s="270"/>
      <c r="F1559" s="268"/>
      <c r="G1559" s="268"/>
      <c r="H1559" s="268"/>
      <c r="I1559" s="268"/>
      <c r="J1559" s="268"/>
      <c r="K1559" s="268"/>
      <c r="L1559" s="268"/>
      <c r="M1559" s="267"/>
    </row>
    <row r="1560" spans="2:13" ht="12.75">
      <c r="B1560" s="487"/>
      <c r="C1560" s="266"/>
      <c r="D1560" s="272"/>
      <c r="E1560" s="270"/>
      <c r="F1560" s="268"/>
      <c r="G1560" s="268"/>
      <c r="H1560" s="268"/>
      <c r="I1560" s="268"/>
      <c r="J1560" s="268"/>
      <c r="K1560" s="268"/>
      <c r="L1560" s="268"/>
      <c r="M1560" s="267"/>
    </row>
    <row r="1561" spans="2:13" ht="12.75">
      <c r="B1561" s="487"/>
      <c r="C1561" s="266"/>
      <c r="D1561" s="272"/>
      <c r="E1561" s="270"/>
      <c r="F1561" s="268"/>
      <c r="G1561" s="268"/>
      <c r="H1561" s="268"/>
      <c r="I1561" s="268"/>
      <c r="J1561" s="268"/>
      <c r="K1561" s="268"/>
      <c r="L1561" s="268"/>
      <c r="M1561" s="267"/>
    </row>
    <row r="1562" spans="2:13" ht="12.75">
      <c r="B1562" s="487"/>
      <c r="C1562" s="266"/>
      <c r="D1562" s="272"/>
      <c r="E1562" s="270"/>
      <c r="F1562" s="268"/>
      <c r="G1562" s="268"/>
      <c r="H1562" s="268"/>
      <c r="I1562" s="268"/>
      <c r="J1562" s="268"/>
      <c r="K1562" s="268"/>
      <c r="L1562" s="268"/>
      <c r="M1562" s="267"/>
    </row>
    <row r="1563" spans="2:13" ht="12.75">
      <c r="B1563" s="487"/>
      <c r="C1563" s="266"/>
      <c r="D1563" s="272"/>
      <c r="E1563" s="270"/>
      <c r="F1563" s="268"/>
      <c r="G1563" s="268"/>
      <c r="H1563" s="268"/>
      <c r="I1563" s="268"/>
      <c r="J1563" s="268"/>
      <c r="K1563" s="268"/>
      <c r="L1563" s="268"/>
      <c r="M1563" s="267"/>
    </row>
    <row r="1564" spans="2:13" ht="12.75">
      <c r="B1564" s="487"/>
      <c r="C1564" s="266"/>
      <c r="D1564" s="272"/>
      <c r="E1564" s="270"/>
      <c r="F1564" s="268"/>
      <c r="G1564" s="268"/>
      <c r="H1564" s="268"/>
      <c r="I1564" s="268"/>
      <c r="J1564" s="268"/>
      <c r="K1564" s="268"/>
      <c r="L1564" s="268"/>
      <c r="M1564" s="267"/>
    </row>
    <row r="1565" spans="2:13" ht="12.75">
      <c r="B1565" s="487"/>
      <c r="C1565" s="266"/>
      <c r="D1565" s="272"/>
      <c r="E1565" s="270"/>
      <c r="F1565" s="268"/>
      <c r="G1565" s="268"/>
      <c r="H1565" s="268"/>
      <c r="I1565" s="268"/>
      <c r="J1565" s="268"/>
      <c r="K1565" s="268"/>
      <c r="L1565" s="268"/>
      <c r="M1565" s="267"/>
    </row>
    <row r="1566" spans="2:13" ht="12.75">
      <c r="B1566" s="487"/>
      <c r="C1566" s="266"/>
      <c r="D1566" s="272"/>
      <c r="E1566" s="270"/>
      <c r="F1566" s="268"/>
      <c r="G1566" s="268"/>
      <c r="H1566" s="268"/>
      <c r="I1566" s="268"/>
      <c r="J1566" s="268"/>
      <c r="K1566" s="268"/>
      <c r="L1566" s="268"/>
      <c r="M1566" s="267"/>
    </row>
    <row r="1567" spans="2:13" ht="12.75">
      <c r="B1567" s="487"/>
      <c r="C1567" s="266"/>
      <c r="D1567" s="272"/>
      <c r="E1567" s="270"/>
      <c r="F1567" s="268"/>
      <c r="G1567" s="268"/>
      <c r="H1567" s="268"/>
      <c r="I1567" s="268"/>
      <c r="J1567" s="268"/>
      <c r="K1567" s="268"/>
      <c r="L1567" s="268"/>
      <c r="M1567" s="267"/>
    </row>
    <row r="1568" spans="2:13" ht="12.75">
      <c r="B1568" s="487"/>
      <c r="C1568" s="266"/>
      <c r="D1568" s="272"/>
      <c r="E1568" s="270"/>
      <c r="F1568" s="268"/>
      <c r="G1568" s="268"/>
      <c r="H1568" s="268"/>
      <c r="I1568" s="268"/>
      <c r="J1568" s="268"/>
      <c r="K1568" s="268"/>
      <c r="L1568" s="268"/>
      <c r="M1568" s="267"/>
    </row>
    <row r="1569" spans="2:13" ht="12.75">
      <c r="B1569" s="487"/>
      <c r="C1569" s="266"/>
      <c r="D1569" s="272"/>
      <c r="E1569" s="270"/>
      <c r="F1569" s="268"/>
      <c r="G1569" s="268"/>
      <c r="H1569" s="268"/>
      <c r="I1569" s="268"/>
      <c r="J1569" s="268"/>
      <c r="K1569" s="268"/>
      <c r="L1569" s="268"/>
      <c r="M1569" s="267"/>
    </row>
    <row r="1570" spans="2:13" ht="12.75">
      <c r="B1570" s="487"/>
      <c r="C1570" s="266"/>
      <c r="D1570" s="272"/>
      <c r="E1570" s="270"/>
      <c r="F1570" s="268"/>
      <c r="G1570" s="268"/>
      <c r="H1570" s="268"/>
      <c r="I1570" s="268"/>
      <c r="J1570" s="268"/>
      <c r="K1570" s="268"/>
      <c r="L1570" s="268"/>
      <c r="M1570" s="267"/>
    </row>
    <row r="1571" spans="2:13" ht="12.75">
      <c r="B1571" s="487"/>
      <c r="C1571" s="266"/>
      <c r="D1571" s="272"/>
      <c r="E1571" s="270"/>
      <c r="F1571" s="268"/>
      <c r="G1571" s="268"/>
      <c r="H1571" s="268"/>
      <c r="I1571" s="268"/>
      <c r="J1571" s="268"/>
      <c r="K1571" s="268"/>
      <c r="L1571" s="268"/>
      <c r="M1571" s="267"/>
    </row>
    <row r="1572" spans="2:13" ht="12.75">
      <c r="B1572" s="487"/>
      <c r="C1572" s="266"/>
      <c r="D1572" s="272"/>
      <c r="E1572" s="270"/>
      <c r="F1572" s="268"/>
      <c r="G1572" s="268"/>
      <c r="H1572" s="268"/>
      <c r="I1572" s="268"/>
      <c r="J1572" s="268"/>
      <c r="K1572" s="268"/>
      <c r="L1572" s="268"/>
      <c r="M1572" s="267"/>
    </row>
    <row r="1573" spans="2:13" ht="12.75">
      <c r="B1573" s="487"/>
      <c r="C1573" s="266"/>
      <c r="D1573" s="272"/>
      <c r="E1573" s="270"/>
      <c r="F1573" s="268"/>
      <c r="G1573" s="268"/>
      <c r="H1573" s="268"/>
      <c r="I1573" s="268"/>
      <c r="J1573" s="268"/>
      <c r="K1573" s="268"/>
      <c r="L1573" s="268"/>
      <c r="M1573" s="267"/>
    </row>
    <row r="1574" spans="2:13" ht="12.75">
      <c r="B1574" s="487"/>
      <c r="C1574" s="266"/>
      <c r="D1574" s="272"/>
      <c r="E1574" s="270"/>
      <c r="F1574" s="268"/>
      <c r="G1574" s="268"/>
      <c r="H1574" s="268"/>
      <c r="I1574" s="268"/>
      <c r="J1574" s="268"/>
      <c r="K1574" s="268"/>
      <c r="L1574" s="268"/>
      <c r="M1574" s="267"/>
    </row>
    <row r="1575" spans="2:13" ht="12.75">
      <c r="B1575" s="487"/>
      <c r="C1575" s="266"/>
      <c r="D1575" s="272"/>
      <c r="E1575" s="270"/>
      <c r="F1575" s="268"/>
      <c r="G1575" s="268"/>
      <c r="H1575" s="268"/>
      <c r="I1575" s="268"/>
      <c r="J1575" s="268"/>
      <c r="K1575" s="268"/>
      <c r="L1575" s="268"/>
      <c r="M1575" s="267"/>
    </row>
    <row r="1576" spans="2:13" ht="12.75">
      <c r="B1576" s="487"/>
      <c r="C1576" s="266"/>
      <c r="D1576" s="272"/>
      <c r="E1576" s="270"/>
      <c r="F1576" s="268"/>
      <c r="G1576" s="268"/>
      <c r="H1576" s="268"/>
      <c r="I1576" s="268"/>
      <c r="J1576" s="268"/>
      <c r="K1576" s="268"/>
      <c r="L1576" s="268"/>
      <c r="M1576" s="267"/>
    </row>
    <row r="1577" spans="2:13" ht="12.75">
      <c r="B1577" s="487"/>
      <c r="C1577" s="266"/>
      <c r="D1577" s="272"/>
      <c r="E1577" s="270"/>
      <c r="F1577" s="268"/>
      <c r="G1577" s="268"/>
      <c r="H1577" s="268"/>
      <c r="I1577" s="268"/>
      <c r="J1577" s="268"/>
      <c r="K1577" s="268"/>
      <c r="L1577" s="268"/>
      <c r="M1577" s="267"/>
    </row>
    <row r="1578" spans="2:13" ht="12.75">
      <c r="B1578" s="487"/>
      <c r="C1578" s="266"/>
      <c r="D1578" s="272"/>
      <c r="E1578" s="270"/>
      <c r="F1578" s="268"/>
      <c r="G1578" s="268"/>
      <c r="H1578" s="268"/>
      <c r="I1578" s="268"/>
      <c r="J1578" s="268"/>
      <c r="K1578" s="268"/>
      <c r="L1578" s="268"/>
      <c r="M1578" s="267"/>
    </row>
    <row r="1579" spans="2:13" ht="12.75">
      <c r="B1579" s="487"/>
      <c r="C1579" s="266"/>
      <c r="D1579" s="272"/>
      <c r="E1579" s="270"/>
      <c r="F1579" s="268"/>
      <c r="G1579" s="268"/>
      <c r="H1579" s="268"/>
      <c r="I1579" s="268"/>
      <c r="J1579" s="268"/>
      <c r="K1579" s="268"/>
      <c r="L1579" s="268"/>
      <c r="M1579" s="267"/>
    </row>
    <row r="1580" spans="2:13" ht="12.75">
      <c r="B1580" s="487"/>
      <c r="C1580" s="266"/>
      <c r="D1580" s="272"/>
      <c r="E1580" s="270"/>
      <c r="F1580" s="268"/>
      <c r="G1580" s="268"/>
      <c r="H1580" s="268"/>
      <c r="I1580" s="268"/>
      <c r="J1580" s="268"/>
      <c r="K1580" s="268"/>
      <c r="L1580" s="268"/>
      <c r="M1580" s="267"/>
    </row>
    <row r="1581" spans="2:13" ht="12.75">
      <c r="B1581" s="487"/>
      <c r="C1581" s="266"/>
      <c r="D1581" s="272"/>
      <c r="E1581" s="270"/>
      <c r="F1581" s="268"/>
      <c r="G1581" s="268"/>
      <c r="H1581" s="268"/>
      <c r="I1581" s="268"/>
      <c r="J1581" s="268"/>
      <c r="K1581" s="268"/>
      <c r="L1581" s="268"/>
      <c r="M1581" s="267"/>
    </row>
    <row r="1582" spans="2:13" ht="12.75">
      <c r="B1582" s="487"/>
      <c r="C1582" s="266"/>
      <c r="D1582" s="272"/>
      <c r="E1582" s="270"/>
      <c r="F1582" s="268"/>
      <c r="G1582" s="268"/>
      <c r="H1582" s="268"/>
      <c r="I1582" s="268"/>
      <c r="J1582" s="268"/>
      <c r="K1582" s="268"/>
      <c r="L1582" s="268"/>
      <c r="M1582" s="267"/>
    </row>
    <row r="1583" spans="2:13" ht="12.75">
      <c r="B1583" s="487"/>
      <c r="C1583" s="266"/>
      <c r="D1583" s="272"/>
      <c r="E1583" s="270"/>
      <c r="F1583" s="268"/>
      <c r="G1583" s="268"/>
      <c r="H1583" s="268"/>
      <c r="I1583" s="268"/>
      <c r="J1583" s="268"/>
      <c r="K1583" s="268"/>
      <c r="L1583" s="268"/>
      <c r="M1583" s="267"/>
    </row>
    <row r="1584" spans="2:13" ht="12.75">
      <c r="B1584" s="487"/>
      <c r="C1584" s="266"/>
      <c r="D1584" s="272"/>
      <c r="E1584" s="270"/>
      <c r="F1584" s="268"/>
      <c r="G1584" s="268"/>
      <c r="H1584" s="268"/>
      <c r="I1584" s="268"/>
      <c r="J1584" s="268"/>
      <c r="K1584" s="268"/>
      <c r="L1584" s="268"/>
      <c r="M1584" s="267"/>
    </row>
    <row r="1585" spans="2:13" ht="12.75">
      <c r="B1585" s="487"/>
      <c r="C1585" s="266"/>
      <c r="D1585" s="272"/>
      <c r="E1585" s="270"/>
      <c r="F1585" s="268"/>
      <c r="G1585" s="268"/>
      <c r="H1585" s="268"/>
      <c r="I1585" s="268"/>
      <c r="J1585" s="268"/>
      <c r="K1585" s="268"/>
      <c r="L1585" s="268"/>
      <c r="M1585" s="267"/>
    </row>
    <row r="1586" spans="2:13" ht="12.75">
      <c r="B1586" s="487"/>
      <c r="C1586" s="266"/>
      <c r="D1586" s="272"/>
      <c r="E1586" s="270"/>
      <c r="F1586" s="268"/>
      <c r="G1586" s="268"/>
      <c r="H1586" s="268"/>
      <c r="I1586" s="268"/>
      <c r="J1586" s="268"/>
      <c r="K1586" s="268"/>
      <c r="L1586" s="268"/>
      <c r="M1586" s="267"/>
    </row>
    <row r="1587" spans="2:13" ht="12.75">
      <c r="B1587" s="487"/>
      <c r="C1587" s="266"/>
      <c r="D1587" s="272"/>
      <c r="E1587" s="270"/>
      <c r="F1587" s="268"/>
      <c r="G1587" s="268"/>
      <c r="H1587" s="268"/>
      <c r="I1587" s="268"/>
      <c r="J1587" s="268"/>
      <c r="K1587" s="268"/>
      <c r="L1587" s="268"/>
      <c r="M1587" s="267"/>
    </row>
    <row r="1588" spans="2:13" ht="12.75">
      <c r="B1588" s="487"/>
      <c r="C1588" s="266"/>
      <c r="D1588" s="272"/>
      <c r="E1588" s="270"/>
      <c r="F1588" s="268"/>
      <c r="G1588" s="268"/>
      <c r="H1588" s="268"/>
      <c r="I1588" s="268"/>
      <c r="J1588" s="268"/>
      <c r="K1588" s="268"/>
      <c r="L1588" s="268"/>
      <c r="M1588" s="267"/>
    </row>
    <row r="1589" spans="2:13" ht="12.75">
      <c r="B1589" s="487"/>
      <c r="C1589" s="266"/>
      <c r="D1589" s="272"/>
      <c r="E1589" s="270"/>
      <c r="F1589" s="268"/>
      <c r="G1589" s="268"/>
      <c r="H1589" s="268"/>
      <c r="I1589" s="268"/>
      <c r="J1589" s="268"/>
      <c r="K1589" s="268"/>
      <c r="L1589" s="268"/>
      <c r="M1589" s="267"/>
    </row>
    <row r="1590" spans="2:13" ht="12.75">
      <c r="B1590" s="487"/>
      <c r="C1590" s="266"/>
      <c r="D1590" s="272"/>
      <c r="E1590" s="270"/>
      <c r="F1590" s="268"/>
      <c r="G1590" s="268"/>
      <c r="H1590" s="268"/>
      <c r="I1590" s="268"/>
      <c r="J1590" s="268"/>
      <c r="K1590" s="268"/>
      <c r="L1590" s="268"/>
      <c r="M1590" s="267"/>
    </row>
    <row r="1591" spans="2:13" ht="12.75">
      <c r="B1591" s="487"/>
      <c r="C1591" s="266"/>
      <c r="D1591" s="272"/>
      <c r="E1591" s="270"/>
      <c r="F1591" s="268"/>
      <c r="G1591" s="268"/>
      <c r="H1591" s="268"/>
      <c r="I1591" s="268"/>
      <c r="J1591" s="268"/>
      <c r="K1591" s="268"/>
      <c r="L1591" s="268"/>
      <c r="M1591" s="267"/>
    </row>
    <row r="1592" spans="2:13" ht="12.75">
      <c r="B1592" s="487"/>
      <c r="C1592" s="266"/>
      <c r="D1592" s="272"/>
      <c r="E1592" s="270"/>
      <c r="F1592" s="268"/>
      <c r="G1592" s="268"/>
      <c r="H1592" s="268"/>
      <c r="I1592" s="268"/>
      <c r="J1592" s="268"/>
      <c r="K1592" s="268"/>
      <c r="L1592" s="268"/>
      <c r="M1592" s="267"/>
    </row>
    <row r="1593" spans="2:13" ht="12.75">
      <c r="B1593" s="487"/>
      <c r="C1593" s="266"/>
      <c r="D1593" s="272"/>
      <c r="E1593" s="270"/>
      <c r="F1593" s="268"/>
      <c r="G1593" s="268"/>
      <c r="H1593" s="268"/>
      <c r="I1593" s="268"/>
      <c r="J1593" s="268"/>
      <c r="K1593" s="268"/>
      <c r="L1593" s="268"/>
      <c r="M1593" s="267"/>
    </row>
    <row r="1594" spans="2:13" ht="12.75">
      <c r="B1594" s="487"/>
      <c r="C1594" s="266"/>
      <c r="D1594" s="272"/>
      <c r="E1594" s="270"/>
      <c r="F1594" s="268"/>
      <c r="G1594" s="268"/>
      <c r="H1594" s="268"/>
      <c r="I1594" s="268"/>
      <c r="J1594" s="268"/>
      <c r="K1594" s="268"/>
      <c r="L1594" s="268"/>
      <c r="M1594" s="267"/>
    </row>
    <row r="1595" spans="2:13" ht="12.75">
      <c r="B1595" s="487"/>
      <c r="C1595" s="266"/>
      <c r="D1595" s="272"/>
      <c r="E1595" s="270"/>
      <c r="F1595" s="268"/>
      <c r="G1595" s="268"/>
      <c r="H1595" s="268"/>
      <c r="I1595" s="268"/>
      <c r="J1595" s="268"/>
      <c r="K1595" s="268"/>
      <c r="L1595" s="268"/>
      <c r="M1595" s="267"/>
    </row>
    <row r="1596" spans="2:13" ht="12.75">
      <c r="B1596" s="487"/>
      <c r="C1596" s="266"/>
      <c r="D1596" s="272"/>
      <c r="E1596" s="270"/>
      <c r="F1596" s="268"/>
      <c r="G1596" s="268"/>
      <c r="H1596" s="268"/>
      <c r="I1596" s="268"/>
      <c r="J1596" s="268"/>
      <c r="K1596" s="268"/>
      <c r="L1596" s="268"/>
      <c r="M1596" s="267"/>
    </row>
    <row r="1597" spans="2:13" ht="12.75">
      <c r="B1597" s="487"/>
      <c r="C1597" s="266"/>
      <c r="D1597" s="272"/>
      <c r="E1597" s="270"/>
      <c r="F1597" s="268"/>
      <c r="G1597" s="268"/>
      <c r="H1597" s="268"/>
      <c r="I1597" s="268"/>
      <c r="J1597" s="268"/>
      <c r="K1597" s="268"/>
      <c r="L1597" s="268"/>
      <c r="M1597" s="267"/>
    </row>
    <row r="1598" spans="2:13" ht="12.75">
      <c r="B1598" s="487"/>
      <c r="C1598" s="266"/>
      <c r="D1598" s="272"/>
      <c r="E1598" s="270"/>
      <c r="F1598" s="268"/>
      <c r="G1598" s="268"/>
      <c r="H1598" s="268"/>
      <c r="I1598" s="268"/>
      <c r="J1598" s="268"/>
      <c r="K1598" s="268"/>
      <c r="L1598" s="268"/>
      <c r="M1598" s="267"/>
    </row>
    <row r="1599" spans="2:13" ht="12.75">
      <c r="B1599" s="487"/>
      <c r="C1599" s="266"/>
      <c r="D1599" s="272"/>
      <c r="E1599" s="270"/>
      <c r="F1599" s="268"/>
      <c r="G1599" s="268"/>
      <c r="H1599" s="268"/>
      <c r="I1599" s="268"/>
      <c r="J1599" s="268"/>
      <c r="K1599" s="268"/>
      <c r="L1599" s="268"/>
      <c r="M1599" s="267"/>
    </row>
    <row r="1600" spans="2:13" ht="12.75">
      <c r="B1600" s="487"/>
      <c r="C1600" s="266"/>
      <c r="D1600" s="272"/>
      <c r="E1600" s="270"/>
      <c r="F1600" s="268"/>
      <c r="G1600" s="268"/>
      <c r="H1600" s="268"/>
      <c r="I1600" s="268"/>
      <c r="J1600" s="268"/>
      <c r="K1600" s="268"/>
      <c r="L1600" s="268"/>
      <c r="M1600" s="267"/>
    </row>
    <row r="1601" spans="2:13" ht="12.75">
      <c r="B1601" s="487"/>
      <c r="C1601" s="266"/>
      <c r="D1601" s="272"/>
      <c r="E1601" s="270"/>
      <c r="F1601" s="268"/>
      <c r="G1601" s="268"/>
      <c r="H1601" s="268"/>
      <c r="I1601" s="268"/>
      <c r="J1601" s="268"/>
      <c r="K1601" s="268"/>
      <c r="L1601" s="268"/>
      <c r="M1601" s="267"/>
    </row>
    <row r="1602" spans="2:13" ht="12.75">
      <c r="B1602" s="487"/>
      <c r="C1602" s="266"/>
      <c r="D1602" s="272"/>
      <c r="E1602" s="270"/>
      <c r="F1602" s="268"/>
      <c r="G1602" s="268"/>
      <c r="H1602" s="268"/>
      <c r="I1602" s="268"/>
      <c r="J1602" s="268"/>
      <c r="K1602" s="268"/>
      <c r="L1602" s="268"/>
      <c r="M1602" s="267"/>
    </row>
    <row r="1603" spans="2:13" ht="12.75">
      <c r="B1603" s="487"/>
      <c r="C1603" s="266"/>
      <c r="D1603" s="272"/>
      <c r="E1603" s="270"/>
      <c r="F1603" s="268"/>
      <c r="G1603" s="268"/>
      <c r="H1603" s="268"/>
      <c r="I1603" s="268"/>
      <c r="J1603" s="268"/>
      <c r="K1603" s="268"/>
      <c r="L1603" s="268"/>
      <c r="M1603" s="267"/>
    </row>
    <row r="1604" spans="2:13" ht="12.75">
      <c r="B1604" s="487"/>
      <c r="C1604" s="266"/>
      <c r="D1604" s="272"/>
      <c r="E1604" s="270"/>
      <c r="F1604" s="268"/>
      <c r="G1604" s="268"/>
      <c r="H1604" s="268"/>
      <c r="I1604" s="268"/>
      <c r="J1604" s="268"/>
      <c r="K1604" s="268"/>
      <c r="L1604" s="268"/>
      <c r="M1604" s="267"/>
    </row>
    <row r="1605" spans="2:13" ht="12.75">
      <c r="B1605" s="487"/>
      <c r="C1605" s="266"/>
      <c r="D1605" s="272"/>
      <c r="E1605" s="270"/>
      <c r="F1605" s="268"/>
      <c r="G1605" s="268"/>
      <c r="H1605" s="268"/>
      <c r="I1605" s="268"/>
      <c r="J1605" s="268"/>
      <c r="K1605" s="268"/>
      <c r="L1605" s="268"/>
      <c r="M1605" s="267"/>
    </row>
    <row r="1606" spans="2:13" ht="12.75">
      <c r="B1606" s="487"/>
      <c r="C1606" s="266"/>
      <c r="D1606" s="272"/>
      <c r="E1606" s="270"/>
      <c r="F1606" s="268"/>
      <c r="G1606" s="268"/>
      <c r="H1606" s="268"/>
      <c r="I1606" s="268"/>
      <c r="J1606" s="268"/>
      <c r="K1606" s="268"/>
      <c r="L1606" s="268"/>
      <c r="M1606" s="267"/>
    </row>
    <row r="1607" spans="2:13" ht="12.75">
      <c r="B1607" s="487"/>
      <c r="C1607" s="266"/>
      <c r="D1607" s="272"/>
      <c r="E1607" s="270"/>
      <c r="F1607" s="268"/>
      <c r="G1607" s="268"/>
      <c r="H1607" s="268"/>
      <c r="I1607" s="268"/>
      <c r="J1607" s="268"/>
      <c r="K1607" s="268"/>
      <c r="L1607" s="268"/>
      <c r="M1607" s="267"/>
    </row>
    <row r="1608" spans="2:13" ht="12.75">
      <c r="B1608" s="487"/>
      <c r="C1608" s="266"/>
      <c r="D1608" s="272"/>
      <c r="E1608" s="270"/>
      <c r="F1608" s="268"/>
      <c r="G1608" s="268"/>
      <c r="H1608" s="268"/>
      <c r="I1608" s="268"/>
      <c r="J1608" s="268"/>
      <c r="K1608" s="268"/>
      <c r="L1608" s="268"/>
      <c r="M1608" s="267"/>
    </row>
    <row r="1609" spans="2:13" ht="12.75">
      <c r="B1609" s="487"/>
      <c r="C1609" s="266"/>
      <c r="D1609" s="272"/>
      <c r="E1609" s="270"/>
      <c r="F1609" s="268"/>
      <c r="G1609" s="268"/>
      <c r="H1609" s="268"/>
      <c r="I1609" s="268"/>
      <c r="J1609" s="268"/>
      <c r="K1609" s="268"/>
      <c r="L1609" s="268"/>
      <c r="M1609" s="267"/>
    </row>
    <row r="1610" spans="2:13" ht="12.75">
      <c r="B1610" s="487"/>
      <c r="C1610" s="266"/>
      <c r="D1610" s="272"/>
      <c r="E1610" s="270"/>
      <c r="F1610" s="268"/>
      <c r="G1610" s="268"/>
      <c r="H1610" s="268"/>
      <c r="I1610" s="268"/>
      <c r="J1610" s="268"/>
      <c r="K1610" s="268"/>
      <c r="L1610" s="268"/>
      <c r="M1610" s="267"/>
    </row>
    <row r="1611" spans="2:13" ht="12.75">
      <c r="B1611" s="487"/>
      <c r="C1611" s="266"/>
      <c r="D1611" s="272"/>
      <c r="E1611" s="270"/>
      <c r="F1611" s="268"/>
      <c r="G1611" s="268"/>
      <c r="H1611" s="268"/>
      <c r="I1611" s="268"/>
      <c r="J1611" s="268"/>
      <c r="K1611" s="268"/>
      <c r="L1611" s="268"/>
      <c r="M1611" s="267"/>
    </row>
    <row r="1612" spans="2:13" ht="12.75">
      <c r="B1612" s="487"/>
      <c r="C1612" s="266"/>
      <c r="D1612" s="272"/>
      <c r="E1612" s="270"/>
      <c r="F1612" s="268"/>
      <c r="G1612" s="268"/>
      <c r="H1612" s="268"/>
      <c r="I1612" s="268"/>
      <c r="J1612" s="268"/>
      <c r="K1612" s="268"/>
      <c r="L1612" s="268"/>
      <c r="M1612" s="267"/>
    </row>
    <row r="1613" spans="2:13" ht="12.75">
      <c r="B1613" s="487"/>
      <c r="C1613" s="266"/>
      <c r="D1613" s="272"/>
      <c r="E1613" s="270"/>
      <c r="F1613" s="268"/>
      <c r="G1613" s="268"/>
      <c r="H1613" s="268"/>
      <c r="I1613" s="268"/>
      <c r="J1613" s="268"/>
      <c r="K1613" s="268"/>
      <c r="L1613" s="268"/>
      <c r="M1613" s="267"/>
    </row>
    <row r="1614" spans="2:13" ht="12.75">
      <c r="B1614" s="487"/>
      <c r="C1614" s="266"/>
      <c r="D1614" s="272"/>
      <c r="E1614" s="270"/>
      <c r="F1614" s="268"/>
      <c r="G1614" s="268"/>
      <c r="H1614" s="268"/>
      <c r="I1614" s="268"/>
      <c r="J1614" s="268"/>
      <c r="K1614" s="268"/>
      <c r="L1614" s="268"/>
      <c r="M1614" s="267"/>
    </row>
    <row r="1615" spans="2:13" ht="12.75">
      <c r="B1615" s="487"/>
      <c r="C1615" s="266"/>
      <c r="D1615" s="272"/>
      <c r="E1615" s="270"/>
      <c r="F1615" s="268"/>
      <c r="G1615" s="268"/>
      <c r="H1615" s="268"/>
      <c r="I1615" s="268"/>
      <c r="J1615" s="268"/>
      <c r="K1615" s="268"/>
      <c r="L1615" s="268"/>
      <c r="M1615" s="267"/>
    </row>
    <row r="1616" spans="2:13" ht="12.75">
      <c r="B1616" s="487"/>
      <c r="C1616" s="266"/>
      <c r="D1616" s="272"/>
      <c r="E1616" s="270"/>
      <c r="F1616" s="268"/>
      <c r="G1616" s="268"/>
      <c r="H1616" s="268"/>
      <c r="I1616" s="268"/>
      <c r="J1616" s="268"/>
      <c r="K1616" s="268"/>
      <c r="L1616" s="268"/>
      <c r="M1616" s="267"/>
    </row>
    <row r="1617" spans="2:13" ht="12.75">
      <c r="B1617" s="487"/>
      <c r="C1617" s="266"/>
      <c r="D1617" s="272"/>
      <c r="E1617" s="270"/>
      <c r="F1617" s="268"/>
      <c r="G1617" s="268"/>
      <c r="H1617" s="268"/>
      <c r="I1617" s="268"/>
      <c r="J1617" s="268"/>
      <c r="K1617" s="268"/>
      <c r="L1617" s="268"/>
      <c r="M1617" s="267"/>
    </row>
    <row r="1618" spans="2:13" ht="12.75">
      <c r="B1618" s="487"/>
      <c r="C1618" s="266"/>
      <c r="D1618" s="272"/>
      <c r="E1618" s="270"/>
      <c r="F1618" s="268"/>
      <c r="G1618" s="268"/>
      <c r="H1618" s="268"/>
      <c r="I1618" s="268"/>
      <c r="J1618" s="268"/>
      <c r="K1618" s="268"/>
      <c r="L1618" s="268"/>
      <c r="M1618" s="267"/>
    </row>
    <row r="1619" spans="2:13" ht="12.75">
      <c r="B1619" s="487"/>
      <c r="C1619" s="266"/>
      <c r="D1619" s="272"/>
      <c r="E1619" s="270"/>
      <c r="F1619" s="268"/>
      <c r="G1619" s="268"/>
      <c r="H1619" s="268"/>
      <c r="I1619" s="268"/>
      <c r="J1619" s="268"/>
      <c r="K1619" s="268"/>
      <c r="L1619" s="268"/>
      <c r="M1619" s="267"/>
    </row>
    <row r="1620" spans="2:13" ht="12.75">
      <c r="B1620" s="487"/>
      <c r="C1620" s="266"/>
      <c r="D1620" s="272"/>
      <c r="E1620" s="270"/>
      <c r="F1620" s="268"/>
      <c r="G1620" s="268"/>
      <c r="H1620" s="268"/>
      <c r="I1620" s="268"/>
      <c r="J1620" s="268"/>
      <c r="K1620" s="268"/>
      <c r="L1620" s="268"/>
      <c r="M1620" s="267"/>
    </row>
    <row r="1621" spans="2:13" ht="12.75">
      <c r="B1621" s="487"/>
      <c r="C1621" s="266"/>
      <c r="D1621" s="272"/>
      <c r="E1621" s="270"/>
      <c r="F1621" s="268"/>
      <c r="G1621" s="268"/>
      <c r="H1621" s="268"/>
      <c r="I1621" s="268"/>
      <c r="J1621" s="268"/>
      <c r="K1621" s="268"/>
      <c r="L1621" s="268"/>
      <c r="M1621" s="267"/>
    </row>
    <row r="1622" spans="2:13" ht="12.75">
      <c r="B1622" s="487"/>
      <c r="C1622" s="266"/>
      <c r="D1622" s="272"/>
      <c r="E1622" s="270"/>
      <c r="F1622" s="268"/>
      <c r="G1622" s="268"/>
      <c r="H1622" s="268"/>
      <c r="I1622" s="268"/>
      <c r="J1622" s="268"/>
      <c r="K1622" s="268"/>
      <c r="L1622" s="268"/>
      <c r="M1622" s="267"/>
    </row>
    <row r="1623" spans="2:13" ht="12.75">
      <c r="B1623" s="487"/>
      <c r="C1623" s="266"/>
      <c r="D1623" s="272"/>
      <c r="E1623" s="270"/>
      <c r="F1623" s="268"/>
      <c r="G1623" s="268"/>
      <c r="H1623" s="268"/>
      <c r="I1623" s="268"/>
      <c r="J1623" s="268"/>
      <c r="K1623" s="268"/>
      <c r="L1623" s="268"/>
      <c r="M1623" s="267"/>
    </row>
    <row r="1624" spans="2:13" ht="12.75">
      <c r="B1624" s="487"/>
      <c r="C1624" s="266"/>
      <c r="D1624" s="272"/>
      <c r="E1624" s="270"/>
      <c r="F1624" s="268"/>
      <c r="G1624" s="268"/>
      <c r="H1624" s="268"/>
      <c r="I1624" s="268"/>
      <c r="J1624" s="268"/>
      <c r="K1624" s="268"/>
      <c r="L1624" s="268"/>
      <c r="M1624" s="267"/>
    </row>
    <row r="1625" spans="2:13" ht="12.75">
      <c r="B1625" s="487"/>
      <c r="C1625" s="266"/>
      <c r="D1625" s="272"/>
      <c r="E1625" s="270"/>
      <c r="F1625" s="268"/>
      <c r="G1625" s="268"/>
      <c r="H1625" s="268"/>
      <c r="I1625" s="268"/>
      <c r="J1625" s="268"/>
      <c r="K1625" s="268"/>
      <c r="L1625" s="268"/>
      <c r="M1625" s="267"/>
    </row>
    <row r="1626" spans="2:13" ht="12.75">
      <c r="B1626" s="487"/>
      <c r="C1626" s="266"/>
      <c r="D1626" s="272"/>
      <c r="E1626" s="270"/>
      <c r="F1626" s="268"/>
      <c r="G1626" s="268"/>
      <c r="H1626" s="268"/>
      <c r="I1626" s="268"/>
      <c r="J1626" s="268"/>
      <c r="K1626" s="268"/>
      <c r="L1626" s="268"/>
      <c r="M1626" s="267"/>
    </row>
    <row r="1627" spans="2:13" ht="12.75">
      <c r="B1627" s="487"/>
      <c r="C1627" s="266"/>
      <c r="D1627" s="272"/>
      <c r="E1627" s="270"/>
      <c r="F1627" s="268"/>
      <c r="G1627" s="268"/>
      <c r="H1627" s="268"/>
      <c r="I1627" s="268"/>
      <c r="J1627" s="268"/>
      <c r="K1627" s="268"/>
      <c r="L1627" s="268"/>
      <c r="M1627" s="267"/>
    </row>
    <row r="1628" spans="2:13" ht="12.75">
      <c r="B1628" s="487"/>
      <c r="C1628" s="266"/>
      <c r="D1628" s="272"/>
      <c r="E1628" s="270"/>
      <c r="F1628" s="268"/>
      <c r="G1628" s="268"/>
      <c r="H1628" s="268"/>
      <c r="I1628" s="268"/>
      <c r="J1628" s="268"/>
      <c r="K1628" s="268"/>
      <c r="L1628" s="268"/>
      <c r="M1628" s="267"/>
    </row>
    <row r="1629" spans="2:13" ht="12.75">
      <c r="B1629" s="487"/>
      <c r="C1629" s="266"/>
      <c r="D1629" s="272"/>
      <c r="E1629" s="270"/>
      <c r="F1629" s="268"/>
      <c r="G1629" s="268"/>
      <c r="H1629" s="268"/>
      <c r="I1629" s="268"/>
      <c r="J1629" s="268"/>
      <c r="K1629" s="268"/>
      <c r="L1629" s="268"/>
      <c r="M1629" s="267"/>
    </row>
    <row r="1630" spans="2:13" ht="12.75">
      <c r="B1630" s="487"/>
      <c r="C1630" s="266"/>
      <c r="D1630" s="272"/>
      <c r="E1630" s="270"/>
      <c r="F1630" s="268"/>
      <c r="G1630" s="268"/>
      <c r="H1630" s="268"/>
      <c r="I1630" s="268"/>
      <c r="J1630" s="268"/>
      <c r="K1630" s="268"/>
      <c r="L1630" s="268"/>
      <c r="M1630" s="267"/>
    </row>
    <row r="1631" spans="2:13" ht="12.75">
      <c r="B1631" s="487"/>
      <c r="C1631" s="266"/>
      <c r="D1631" s="272"/>
      <c r="E1631" s="270"/>
      <c r="F1631" s="268"/>
      <c r="G1631" s="268"/>
      <c r="H1631" s="268"/>
      <c r="I1631" s="268"/>
      <c r="J1631" s="268"/>
      <c r="K1631" s="268"/>
      <c r="L1631" s="268"/>
      <c r="M1631" s="267"/>
    </row>
    <row r="1632" spans="2:13" ht="12.75">
      <c r="B1632" s="487"/>
      <c r="C1632" s="266"/>
      <c r="D1632" s="272"/>
      <c r="E1632" s="270"/>
      <c r="F1632" s="268"/>
      <c r="G1632" s="268"/>
      <c r="H1632" s="268"/>
      <c r="I1632" s="268"/>
      <c r="J1632" s="268"/>
      <c r="K1632" s="268"/>
      <c r="L1632" s="268"/>
      <c r="M1632" s="267"/>
    </row>
    <row r="1633" spans="2:13" ht="12.75">
      <c r="B1633" s="487"/>
      <c r="C1633" s="266"/>
      <c r="D1633" s="272"/>
      <c r="E1633" s="270"/>
      <c r="F1633" s="268"/>
      <c r="G1633" s="268"/>
      <c r="H1633" s="268"/>
      <c r="I1633" s="268"/>
      <c r="J1633" s="268"/>
      <c r="K1633" s="268"/>
      <c r="L1633" s="268"/>
      <c r="M1633" s="267"/>
    </row>
    <row r="1634" spans="2:13" ht="12.75">
      <c r="B1634" s="487"/>
      <c r="C1634" s="266"/>
      <c r="D1634" s="272"/>
      <c r="E1634" s="270"/>
      <c r="F1634" s="268"/>
      <c r="G1634" s="268"/>
      <c r="H1634" s="268"/>
      <c r="I1634" s="268"/>
      <c r="J1634" s="268"/>
      <c r="K1634" s="268"/>
      <c r="L1634" s="268"/>
      <c r="M1634" s="267"/>
    </row>
    <row r="1635" spans="2:13" ht="12.75">
      <c r="B1635" s="487"/>
      <c r="C1635" s="266"/>
      <c r="D1635" s="272"/>
      <c r="E1635" s="270"/>
      <c r="F1635" s="268"/>
      <c r="G1635" s="268"/>
      <c r="H1635" s="268"/>
      <c r="I1635" s="268"/>
      <c r="J1635" s="268"/>
      <c r="K1635" s="268"/>
      <c r="L1635" s="268"/>
      <c r="M1635" s="267"/>
    </row>
    <row r="1636" spans="2:13" ht="12.75">
      <c r="B1636" s="487"/>
      <c r="C1636" s="266"/>
      <c r="D1636" s="272"/>
      <c r="E1636" s="270"/>
      <c r="F1636" s="268"/>
      <c r="G1636" s="268"/>
      <c r="H1636" s="268"/>
      <c r="I1636" s="268"/>
      <c r="J1636" s="268"/>
      <c r="K1636" s="268"/>
      <c r="L1636" s="268"/>
      <c r="M1636" s="267"/>
    </row>
    <row r="1637" spans="2:13" ht="12.75">
      <c r="B1637" s="487"/>
      <c r="C1637" s="266"/>
      <c r="D1637" s="272"/>
      <c r="E1637" s="270"/>
      <c r="F1637" s="268"/>
      <c r="G1637" s="268"/>
      <c r="H1637" s="268"/>
      <c r="I1637" s="268"/>
      <c r="J1637" s="268"/>
      <c r="K1637" s="268"/>
      <c r="L1637" s="268"/>
      <c r="M1637" s="267"/>
    </row>
    <row r="1638" spans="2:13" ht="12.75">
      <c r="B1638" s="487"/>
      <c r="C1638" s="266"/>
      <c r="D1638" s="272"/>
      <c r="E1638" s="270"/>
      <c r="F1638" s="268"/>
      <c r="G1638" s="268"/>
      <c r="H1638" s="268"/>
      <c r="I1638" s="268"/>
      <c r="J1638" s="268"/>
      <c r="K1638" s="268"/>
      <c r="L1638" s="268"/>
      <c r="M1638" s="267"/>
    </row>
    <row r="1639" spans="2:13" ht="12.75">
      <c r="B1639" s="487"/>
      <c r="C1639" s="266"/>
      <c r="D1639" s="272"/>
      <c r="E1639" s="270"/>
      <c r="F1639" s="268"/>
      <c r="G1639" s="268"/>
      <c r="H1639" s="268"/>
      <c r="I1639" s="268"/>
      <c r="J1639" s="268"/>
      <c r="K1639" s="268"/>
      <c r="L1639" s="268"/>
      <c r="M1639" s="267"/>
    </row>
    <row r="1640" spans="2:13" ht="12.75">
      <c r="B1640" s="487"/>
      <c r="C1640" s="266"/>
      <c r="D1640" s="272"/>
      <c r="E1640" s="270"/>
      <c r="F1640" s="268"/>
      <c r="G1640" s="268"/>
      <c r="H1640" s="268"/>
      <c r="I1640" s="268"/>
      <c r="J1640" s="268"/>
      <c r="K1640" s="268"/>
      <c r="L1640" s="268"/>
      <c r="M1640" s="267"/>
    </row>
    <row r="1641" spans="2:13" ht="12.75">
      <c r="B1641" s="487"/>
      <c r="C1641" s="266"/>
      <c r="D1641" s="272"/>
      <c r="E1641" s="270"/>
      <c r="F1641" s="268"/>
      <c r="G1641" s="268"/>
      <c r="H1641" s="268"/>
      <c r="I1641" s="268"/>
      <c r="J1641" s="268"/>
      <c r="K1641" s="268"/>
      <c r="L1641" s="268"/>
      <c r="M1641" s="267"/>
    </row>
    <row r="1642" spans="2:13" ht="12.75">
      <c r="B1642" s="487"/>
      <c r="C1642" s="266"/>
      <c r="D1642" s="272"/>
      <c r="E1642" s="270"/>
      <c r="F1642" s="268"/>
      <c r="G1642" s="268"/>
      <c r="H1642" s="268"/>
      <c r="I1642" s="268"/>
      <c r="J1642" s="268"/>
      <c r="K1642" s="268"/>
      <c r="L1642" s="268"/>
      <c r="M1642" s="267"/>
    </row>
    <row r="1643" spans="2:13" ht="12.75">
      <c r="B1643" s="487"/>
      <c r="C1643" s="266"/>
      <c r="D1643" s="272"/>
      <c r="E1643" s="270"/>
      <c r="F1643" s="268"/>
      <c r="G1643" s="268"/>
      <c r="H1643" s="268"/>
      <c r="I1643" s="268"/>
      <c r="J1643" s="268"/>
      <c r="K1643" s="268"/>
      <c r="L1643" s="268"/>
      <c r="M1643" s="267"/>
    </row>
    <row r="1644" spans="2:13" ht="12.75">
      <c r="B1644" s="487"/>
      <c r="C1644" s="266"/>
      <c r="D1644" s="272"/>
      <c r="E1644" s="270"/>
      <c r="F1644" s="268"/>
      <c r="G1644" s="268"/>
      <c r="H1644" s="268"/>
      <c r="I1644" s="268"/>
      <c r="J1644" s="268"/>
      <c r="K1644" s="268"/>
      <c r="L1644" s="268"/>
      <c r="M1644" s="267"/>
    </row>
    <row r="1645" spans="2:13" ht="12.75">
      <c r="B1645" s="487"/>
      <c r="C1645" s="266"/>
      <c r="D1645" s="272"/>
      <c r="E1645" s="270"/>
      <c r="F1645" s="268"/>
      <c r="G1645" s="268"/>
      <c r="H1645" s="268"/>
      <c r="I1645" s="268"/>
      <c r="J1645" s="268"/>
      <c r="K1645" s="268"/>
      <c r="L1645" s="268"/>
      <c r="M1645" s="267"/>
    </row>
    <row r="1646" spans="2:13" ht="12.75">
      <c r="B1646" s="487"/>
      <c r="C1646" s="266"/>
      <c r="D1646" s="272"/>
      <c r="E1646" s="270"/>
      <c r="F1646" s="268"/>
      <c r="G1646" s="268"/>
      <c r="H1646" s="268"/>
      <c r="I1646" s="268"/>
      <c r="J1646" s="268"/>
      <c r="K1646" s="268"/>
      <c r="L1646" s="268"/>
      <c r="M1646" s="267"/>
    </row>
    <row r="1647" spans="2:13" ht="12.75">
      <c r="B1647" s="487"/>
      <c r="C1647" s="266"/>
      <c r="D1647" s="272"/>
      <c r="E1647" s="270"/>
      <c r="F1647" s="268"/>
      <c r="G1647" s="268"/>
      <c r="H1647" s="268"/>
      <c r="I1647" s="268"/>
      <c r="J1647" s="268"/>
      <c r="K1647" s="268"/>
      <c r="L1647" s="268"/>
      <c r="M1647" s="267"/>
    </row>
    <row r="1648" spans="2:13" ht="12.75">
      <c r="B1648" s="487"/>
      <c r="C1648" s="266"/>
      <c r="D1648" s="272"/>
      <c r="E1648" s="270"/>
      <c r="F1648" s="268"/>
      <c r="G1648" s="268"/>
      <c r="H1648" s="268"/>
      <c r="I1648" s="268"/>
      <c r="J1648" s="268"/>
      <c r="K1648" s="268"/>
      <c r="L1648" s="268"/>
      <c r="M1648" s="267"/>
    </row>
    <row r="1649" spans="2:13" ht="12.75">
      <c r="B1649" s="487"/>
      <c r="C1649" s="266"/>
      <c r="D1649" s="272"/>
      <c r="E1649" s="270"/>
      <c r="F1649" s="268"/>
      <c r="G1649" s="268"/>
      <c r="H1649" s="268"/>
      <c r="I1649" s="268"/>
      <c r="J1649" s="268"/>
      <c r="K1649" s="268"/>
      <c r="L1649" s="268"/>
      <c r="M1649" s="267"/>
    </row>
    <row r="1650" spans="2:13" ht="12.75">
      <c r="B1650" s="487"/>
      <c r="C1650" s="266"/>
      <c r="D1650" s="272"/>
      <c r="E1650" s="270"/>
      <c r="F1650" s="268"/>
      <c r="G1650" s="268"/>
      <c r="H1650" s="268"/>
      <c r="I1650" s="268"/>
      <c r="J1650" s="268"/>
      <c r="K1650" s="268"/>
      <c r="L1650" s="268"/>
      <c r="M1650" s="267"/>
    </row>
    <row r="1651" spans="2:13" ht="12.75">
      <c r="B1651" s="487"/>
      <c r="C1651" s="266"/>
      <c r="D1651" s="272"/>
      <c r="E1651" s="270"/>
      <c r="F1651" s="268"/>
      <c r="G1651" s="268"/>
      <c r="H1651" s="268"/>
      <c r="I1651" s="268"/>
      <c r="J1651" s="268"/>
      <c r="K1651" s="268"/>
      <c r="L1651" s="268"/>
      <c r="M1651" s="267"/>
    </row>
    <row r="1652" spans="2:13" ht="12.75">
      <c r="B1652" s="487"/>
      <c r="C1652" s="266"/>
      <c r="D1652" s="272"/>
      <c r="E1652" s="270"/>
      <c r="F1652" s="268"/>
      <c r="G1652" s="268"/>
      <c r="H1652" s="268"/>
      <c r="I1652" s="268"/>
      <c r="J1652" s="268"/>
      <c r="K1652" s="268"/>
      <c r="L1652" s="268"/>
      <c r="M1652" s="267"/>
    </row>
    <row r="1653" spans="2:13" ht="12.75">
      <c r="B1653" s="487"/>
      <c r="C1653" s="266"/>
      <c r="D1653" s="272"/>
      <c r="E1653" s="270"/>
      <c r="F1653" s="268"/>
      <c r="G1653" s="268"/>
      <c r="H1653" s="268"/>
      <c r="I1653" s="268"/>
      <c r="J1653" s="268"/>
      <c r="K1653" s="268"/>
      <c r="L1653" s="268"/>
      <c r="M1653" s="267"/>
    </row>
    <row r="1654" spans="2:13" ht="12.75">
      <c r="B1654" s="487"/>
      <c r="C1654" s="266"/>
      <c r="D1654" s="272"/>
      <c r="E1654" s="270"/>
      <c r="F1654" s="268"/>
      <c r="G1654" s="268"/>
      <c r="H1654" s="268"/>
      <c r="I1654" s="268"/>
      <c r="J1654" s="268"/>
      <c r="K1654" s="268"/>
      <c r="L1654" s="268"/>
      <c r="M1654" s="267"/>
    </row>
    <row r="1655" spans="2:13" ht="12.75">
      <c r="B1655" s="487"/>
      <c r="C1655" s="266"/>
      <c r="D1655" s="272"/>
      <c r="E1655" s="270"/>
      <c r="F1655" s="268"/>
      <c r="G1655" s="268"/>
      <c r="H1655" s="268"/>
      <c r="I1655" s="268"/>
      <c r="J1655" s="268"/>
      <c r="K1655" s="268"/>
      <c r="L1655" s="268"/>
      <c r="M1655" s="267"/>
    </row>
    <row r="1656" spans="2:13" ht="12.75">
      <c r="B1656" s="487"/>
      <c r="C1656" s="266"/>
      <c r="D1656" s="272"/>
      <c r="E1656" s="270"/>
      <c r="F1656" s="268"/>
      <c r="G1656" s="268"/>
      <c r="H1656" s="268"/>
      <c r="I1656" s="268"/>
      <c r="J1656" s="268"/>
      <c r="K1656" s="268"/>
      <c r="L1656" s="268"/>
      <c r="M1656" s="267"/>
    </row>
    <row r="1657" spans="2:13" ht="12.75">
      <c r="B1657" s="487"/>
      <c r="C1657" s="266"/>
      <c r="D1657" s="272"/>
      <c r="E1657" s="270"/>
      <c r="F1657" s="268"/>
      <c r="G1657" s="268"/>
      <c r="H1657" s="268"/>
      <c r="I1657" s="268"/>
      <c r="J1657" s="268"/>
      <c r="K1657" s="268"/>
      <c r="L1657" s="268"/>
      <c r="M1657" s="267"/>
    </row>
    <row r="1658" spans="2:13" ht="12.75">
      <c r="B1658" s="487"/>
      <c r="C1658" s="266"/>
      <c r="D1658" s="272"/>
      <c r="E1658" s="270"/>
      <c r="F1658" s="268"/>
      <c r="G1658" s="268"/>
      <c r="H1658" s="268"/>
      <c r="I1658" s="268"/>
      <c r="J1658" s="268"/>
      <c r="K1658" s="268"/>
      <c r="L1658" s="268"/>
      <c r="M1658" s="267"/>
    </row>
    <row r="1659" spans="2:13" ht="12.75">
      <c r="B1659" s="487"/>
      <c r="C1659" s="266"/>
      <c r="D1659" s="272"/>
      <c r="E1659" s="270"/>
      <c r="F1659" s="268"/>
      <c r="G1659" s="268"/>
      <c r="H1659" s="268"/>
      <c r="I1659" s="268"/>
      <c r="J1659" s="268"/>
      <c r="K1659" s="268"/>
      <c r="L1659" s="268"/>
      <c r="M1659" s="267"/>
    </row>
    <row r="1660" spans="2:13" ht="12.75">
      <c r="B1660" s="487"/>
      <c r="C1660" s="266"/>
      <c r="D1660" s="272"/>
      <c r="E1660" s="270"/>
      <c r="F1660" s="268"/>
      <c r="G1660" s="268"/>
      <c r="H1660" s="268"/>
      <c r="I1660" s="268"/>
      <c r="J1660" s="268"/>
      <c r="K1660" s="268"/>
      <c r="L1660" s="268"/>
      <c r="M1660" s="267"/>
    </row>
    <row r="1661" spans="2:13" ht="12.75">
      <c r="B1661" s="487"/>
      <c r="C1661" s="266"/>
      <c r="D1661" s="272"/>
      <c r="E1661" s="270"/>
      <c r="F1661" s="268"/>
      <c r="G1661" s="268"/>
      <c r="H1661" s="268"/>
      <c r="I1661" s="268"/>
      <c r="J1661" s="268"/>
      <c r="K1661" s="268"/>
      <c r="L1661" s="268"/>
      <c r="M1661" s="267"/>
    </row>
    <row r="1662" spans="2:13" ht="12.75">
      <c r="B1662" s="487"/>
      <c r="C1662" s="266"/>
      <c r="D1662" s="272"/>
      <c r="E1662" s="270"/>
      <c r="F1662" s="268"/>
      <c r="G1662" s="268"/>
      <c r="H1662" s="268"/>
      <c r="I1662" s="268"/>
      <c r="J1662" s="268"/>
      <c r="K1662" s="268"/>
      <c r="L1662" s="268"/>
      <c r="M1662" s="267"/>
    </row>
    <row r="1663" spans="2:13" ht="12.75">
      <c r="B1663" s="487"/>
      <c r="C1663" s="266"/>
      <c r="D1663" s="272"/>
      <c r="E1663" s="270"/>
      <c r="F1663" s="268"/>
      <c r="G1663" s="268"/>
      <c r="H1663" s="268"/>
      <c r="I1663" s="268"/>
      <c r="J1663" s="268"/>
      <c r="K1663" s="268"/>
      <c r="L1663" s="268"/>
      <c r="M1663" s="267"/>
    </row>
    <row r="1664" spans="2:13" ht="12.75">
      <c r="B1664" s="487"/>
      <c r="C1664" s="266"/>
      <c r="D1664" s="272"/>
      <c r="E1664" s="270"/>
      <c r="F1664" s="268"/>
      <c r="G1664" s="268"/>
      <c r="H1664" s="268"/>
      <c r="I1664" s="268"/>
      <c r="J1664" s="268"/>
      <c r="K1664" s="268"/>
      <c r="L1664" s="268"/>
      <c r="M1664" s="267"/>
    </row>
    <row r="1665" spans="2:13" ht="12.75">
      <c r="B1665" s="487"/>
      <c r="C1665" s="266"/>
      <c r="D1665" s="272"/>
      <c r="E1665" s="270"/>
      <c r="F1665" s="268"/>
      <c r="G1665" s="268"/>
      <c r="H1665" s="268"/>
      <c r="I1665" s="268"/>
      <c r="J1665" s="268"/>
      <c r="K1665" s="268"/>
      <c r="L1665" s="268"/>
      <c r="M1665" s="267"/>
    </row>
    <row r="1666" spans="2:13" ht="12.75">
      <c r="B1666" s="487"/>
      <c r="C1666" s="266"/>
      <c r="D1666" s="272"/>
      <c r="E1666" s="270"/>
      <c r="F1666" s="268"/>
      <c r="G1666" s="268"/>
      <c r="H1666" s="268"/>
      <c r="I1666" s="268"/>
      <c r="J1666" s="268"/>
      <c r="K1666" s="268"/>
      <c r="L1666" s="268"/>
      <c r="M1666" s="267"/>
    </row>
    <row r="1667" spans="2:13" ht="12.75">
      <c r="B1667" s="487"/>
      <c r="C1667" s="266"/>
      <c r="D1667" s="272"/>
      <c r="E1667" s="270"/>
      <c r="F1667" s="268"/>
      <c r="G1667" s="268"/>
      <c r="H1667" s="268"/>
      <c r="I1667" s="268"/>
      <c r="J1667" s="268"/>
      <c r="K1667" s="268"/>
      <c r="L1667" s="268"/>
      <c r="M1667" s="267"/>
    </row>
    <row r="1668" spans="2:13" ht="12.75">
      <c r="B1668" s="487"/>
      <c r="C1668" s="266"/>
      <c r="D1668" s="272"/>
      <c r="E1668" s="270"/>
      <c r="F1668" s="268"/>
      <c r="G1668" s="268"/>
      <c r="H1668" s="268"/>
      <c r="I1668" s="268"/>
      <c r="J1668" s="268"/>
      <c r="K1668" s="268"/>
      <c r="L1668" s="268"/>
      <c r="M1668" s="267"/>
    </row>
    <row r="1669" spans="2:13" ht="12.75">
      <c r="B1669" s="487"/>
      <c r="C1669" s="266"/>
      <c r="D1669" s="272"/>
      <c r="E1669" s="270"/>
      <c r="F1669" s="268"/>
      <c r="G1669" s="268"/>
      <c r="H1669" s="268"/>
      <c r="I1669" s="268"/>
      <c r="J1669" s="268"/>
      <c r="K1669" s="268"/>
      <c r="L1669" s="268"/>
      <c r="M1669" s="267"/>
    </row>
    <row r="1670" spans="2:13" ht="12.75">
      <c r="B1670" s="487"/>
      <c r="C1670" s="266"/>
      <c r="D1670" s="272"/>
      <c r="E1670" s="270"/>
      <c r="F1670" s="268"/>
      <c r="G1670" s="268"/>
      <c r="H1670" s="268"/>
      <c r="I1670" s="268"/>
      <c r="J1670" s="268"/>
      <c r="K1670" s="268"/>
      <c r="L1670" s="268"/>
      <c r="M1670" s="267"/>
    </row>
    <row r="1671" spans="2:13" ht="12.75">
      <c r="B1671" s="487"/>
      <c r="C1671" s="266"/>
      <c r="D1671" s="272"/>
      <c r="E1671" s="270"/>
      <c r="F1671" s="268"/>
      <c r="G1671" s="268"/>
      <c r="H1671" s="268"/>
      <c r="I1671" s="268"/>
      <c r="J1671" s="268"/>
      <c r="K1671" s="268"/>
      <c r="L1671" s="268"/>
      <c r="M1671" s="267"/>
    </row>
    <row r="1672" spans="2:13" ht="12.75">
      <c r="B1672" s="487"/>
      <c r="C1672" s="266"/>
      <c r="D1672" s="272"/>
      <c r="E1672" s="270"/>
      <c r="F1672" s="268"/>
      <c r="G1672" s="268"/>
      <c r="H1672" s="268"/>
      <c r="I1672" s="268"/>
      <c r="J1672" s="268"/>
      <c r="K1672" s="268"/>
      <c r="L1672" s="268"/>
      <c r="M1672" s="267"/>
    </row>
    <row r="1673" spans="2:13" ht="12.75">
      <c r="B1673" s="487"/>
      <c r="C1673" s="266"/>
      <c r="D1673" s="272"/>
      <c r="E1673" s="270"/>
      <c r="F1673" s="268"/>
      <c r="G1673" s="268"/>
      <c r="H1673" s="268"/>
      <c r="I1673" s="268"/>
      <c r="J1673" s="268"/>
      <c r="K1673" s="268"/>
      <c r="L1673" s="268"/>
      <c r="M1673" s="267"/>
    </row>
    <row r="1674" spans="2:13" ht="12.75">
      <c r="B1674" s="487"/>
      <c r="C1674" s="266"/>
      <c r="D1674" s="272"/>
      <c r="E1674" s="270"/>
      <c r="F1674" s="268"/>
      <c r="G1674" s="268"/>
      <c r="H1674" s="268"/>
      <c r="I1674" s="268"/>
      <c r="J1674" s="268"/>
      <c r="K1674" s="268"/>
      <c r="L1674" s="268"/>
      <c r="M1674" s="267"/>
    </row>
    <row r="1675" spans="2:13" ht="12.75">
      <c r="B1675" s="487"/>
      <c r="C1675" s="266"/>
      <c r="D1675" s="272"/>
      <c r="E1675" s="270"/>
      <c r="F1675" s="268"/>
      <c r="G1675" s="268"/>
      <c r="H1675" s="268"/>
      <c r="I1675" s="268"/>
      <c r="J1675" s="268"/>
      <c r="K1675" s="268"/>
      <c r="L1675" s="268"/>
      <c r="M1675" s="267"/>
    </row>
    <row r="1676" spans="2:13" ht="12.75">
      <c r="B1676" s="487"/>
      <c r="C1676" s="266"/>
      <c r="D1676" s="272"/>
      <c r="E1676" s="270"/>
      <c r="F1676" s="268"/>
      <c r="G1676" s="268"/>
      <c r="H1676" s="268"/>
      <c r="I1676" s="268"/>
      <c r="J1676" s="268"/>
      <c r="K1676" s="268"/>
      <c r="L1676" s="268"/>
      <c r="M1676" s="267"/>
    </row>
    <row r="1677" spans="2:13" ht="12.75">
      <c r="B1677" s="487"/>
      <c r="C1677" s="266"/>
      <c r="D1677" s="272"/>
      <c r="E1677" s="270"/>
      <c r="F1677" s="268"/>
      <c r="G1677" s="268"/>
      <c r="H1677" s="268"/>
      <c r="I1677" s="268"/>
      <c r="J1677" s="268"/>
      <c r="K1677" s="268"/>
      <c r="L1677" s="268"/>
      <c r="M1677" s="267"/>
    </row>
    <row r="1678" spans="2:13" ht="12.75">
      <c r="B1678" s="487"/>
      <c r="C1678" s="266"/>
      <c r="D1678" s="272"/>
      <c r="E1678" s="270"/>
      <c r="F1678" s="268"/>
      <c r="G1678" s="268"/>
      <c r="H1678" s="268"/>
      <c r="I1678" s="268"/>
      <c r="J1678" s="268"/>
      <c r="K1678" s="268"/>
      <c r="L1678" s="268"/>
      <c r="M1678" s="267"/>
    </row>
    <row r="1679" spans="2:13" ht="12.75">
      <c r="B1679" s="487"/>
      <c r="C1679" s="266"/>
      <c r="D1679" s="272"/>
      <c r="E1679" s="270"/>
      <c r="F1679" s="268"/>
      <c r="G1679" s="268"/>
      <c r="H1679" s="268"/>
      <c r="I1679" s="268"/>
      <c r="J1679" s="268"/>
      <c r="K1679" s="268"/>
      <c r="L1679" s="268"/>
      <c r="M1679" s="267"/>
    </row>
    <row r="1680" spans="2:13" ht="12.75">
      <c r="B1680" s="487"/>
      <c r="C1680" s="266"/>
      <c r="D1680" s="272"/>
      <c r="E1680" s="270"/>
      <c r="F1680" s="268"/>
      <c r="G1680" s="268"/>
      <c r="H1680" s="268"/>
      <c r="I1680" s="268"/>
      <c r="J1680" s="268"/>
      <c r="K1680" s="268"/>
      <c r="L1680" s="268"/>
      <c r="M1680" s="267"/>
    </row>
    <row r="1681" spans="2:13" ht="12.75">
      <c r="B1681" s="487"/>
      <c r="C1681" s="266"/>
      <c r="D1681" s="272"/>
      <c r="E1681" s="270"/>
      <c r="F1681" s="268"/>
      <c r="G1681" s="268"/>
      <c r="H1681" s="268"/>
      <c r="I1681" s="268"/>
      <c r="J1681" s="268"/>
      <c r="K1681" s="268"/>
      <c r="L1681" s="268"/>
      <c r="M1681" s="267"/>
    </row>
    <row r="1682" spans="2:13" ht="12.75">
      <c r="B1682" s="487"/>
      <c r="C1682" s="266"/>
      <c r="D1682" s="272"/>
      <c r="E1682" s="270"/>
      <c r="F1682" s="268"/>
      <c r="G1682" s="268"/>
      <c r="H1682" s="268"/>
      <c r="I1682" s="268"/>
      <c r="J1682" s="268"/>
      <c r="K1682" s="268"/>
      <c r="L1682" s="268"/>
      <c r="M1682" s="267"/>
    </row>
    <row r="1683" spans="2:13" ht="12.75">
      <c r="B1683" s="487"/>
      <c r="C1683" s="266"/>
      <c r="D1683" s="272"/>
      <c r="E1683" s="270"/>
      <c r="F1683" s="268"/>
      <c r="G1683" s="268"/>
      <c r="H1683" s="268"/>
      <c r="I1683" s="268"/>
      <c r="J1683" s="268"/>
      <c r="K1683" s="268"/>
      <c r="L1683" s="268"/>
      <c r="M1683" s="267"/>
    </row>
    <row r="1684" spans="2:13" ht="12.75">
      <c r="B1684" s="487"/>
      <c r="C1684" s="266"/>
      <c r="D1684" s="272"/>
      <c r="E1684" s="270"/>
      <c r="F1684" s="268"/>
      <c r="G1684" s="268"/>
      <c r="H1684" s="268"/>
      <c r="I1684" s="268"/>
      <c r="J1684" s="268"/>
      <c r="K1684" s="268"/>
      <c r="L1684" s="268"/>
      <c r="M1684" s="267"/>
    </row>
    <row r="1685" spans="2:13" ht="12.75">
      <c r="B1685" s="487"/>
      <c r="C1685" s="266"/>
      <c r="D1685" s="272"/>
      <c r="E1685" s="270"/>
      <c r="F1685" s="268"/>
      <c r="G1685" s="268"/>
      <c r="H1685" s="268"/>
      <c r="I1685" s="268"/>
      <c r="J1685" s="268"/>
      <c r="K1685" s="268"/>
      <c r="L1685" s="268"/>
      <c r="M1685" s="267"/>
    </row>
    <row r="1686" spans="2:13" ht="12.75">
      <c r="B1686" s="487"/>
      <c r="C1686" s="266"/>
      <c r="D1686" s="272"/>
      <c r="E1686" s="270"/>
      <c r="F1686" s="268"/>
      <c r="G1686" s="268"/>
      <c r="H1686" s="268"/>
      <c r="I1686" s="268"/>
      <c r="J1686" s="268"/>
      <c r="K1686" s="268"/>
      <c r="L1686" s="268"/>
      <c r="M1686" s="267"/>
    </row>
    <row r="1687" spans="2:13" ht="12.75">
      <c r="B1687" s="487"/>
      <c r="C1687" s="266"/>
      <c r="D1687" s="272"/>
      <c r="E1687" s="270"/>
      <c r="F1687" s="268"/>
      <c r="G1687" s="268"/>
      <c r="H1687" s="268"/>
      <c r="I1687" s="268"/>
      <c r="J1687" s="268"/>
      <c r="K1687" s="268"/>
      <c r="L1687" s="268"/>
      <c r="M1687" s="267"/>
    </row>
    <row r="1688" spans="2:13" ht="12.75">
      <c r="B1688" s="487"/>
      <c r="C1688" s="266"/>
      <c r="D1688" s="272"/>
      <c r="E1688" s="270"/>
      <c r="F1688" s="268"/>
      <c r="G1688" s="268"/>
      <c r="H1688" s="268"/>
      <c r="I1688" s="268"/>
      <c r="J1688" s="268"/>
      <c r="K1688" s="268"/>
      <c r="L1688" s="268"/>
      <c r="M1688" s="267"/>
    </row>
    <row r="1689" spans="2:13" ht="12.75">
      <c r="B1689" s="487"/>
      <c r="C1689" s="266"/>
      <c r="D1689" s="272"/>
      <c r="E1689" s="270"/>
      <c r="F1689" s="268"/>
      <c r="G1689" s="268"/>
      <c r="H1689" s="268"/>
      <c r="I1689" s="268"/>
      <c r="J1689" s="268"/>
      <c r="K1689" s="268"/>
      <c r="L1689" s="268"/>
      <c r="M1689" s="267"/>
    </row>
    <row r="1690" spans="2:13" ht="12.75">
      <c r="B1690" s="487"/>
      <c r="C1690" s="266"/>
      <c r="D1690" s="272"/>
      <c r="E1690" s="270"/>
      <c r="F1690" s="268"/>
      <c r="G1690" s="268"/>
      <c r="H1690" s="268"/>
      <c r="I1690" s="268"/>
      <c r="J1690" s="268"/>
      <c r="K1690" s="268"/>
      <c r="L1690" s="268"/>
      <c r="M1690" s="267"/>
    </row>
    <row r="1691" spans="2:13" ht="12.75">
      <c r="B1691" s="487"/>
      <c r="C1691" s="266"/>
      <c r="D1691" s="272"/>
      <c r="E1691" s="270"/>
      <c r="F1691" s="268"/>
      <c r="G1691" s="268"/>
      <c r="H1691" s="268"/>
      <c r="I1691" s="268"/>
      <c r="J1691" s="268"/>
      <c r="K1691" s="268"/>
      <c r="L1691" s="268"/>
      <c r="M1691" s="267"/>
    </row>
    <row r="1692" spans="2:13" ht="12.75">
      <c r="B1692" s="487"/>
      <c r="C1692" s="266"/>
      <c r="D1692" s="272"/>
      <c r="E1692" s="270"/>
      <c r="F1692" s="268"/>
      <c r="G1692" s="268"/>
      <c r="H1692" s="268"/>
      <c r="I1692" s="268"/>
      <c r="J1692" s="268"/>
      <c r="K1692" s="268"/>
      <c r="L1692" s="268"/>
      <c r="M1692" s="267"/>
    </row>
    <row r="1693" spans="2:13" ht="12.75">
      <c r="B1693" s="487"/>
      <c r="C1693" s="266"/>
      <c r="D1693" s="272"/>
      <c r="E1693" s="270"/>
      <c r="F1693" s="268"/>
      <c r="G1693" s="268"/>
      <c r="H1693" s="268"/>
      <c r="I1693" s="268"/>
      <c r="J1693" s="268"/>
      <c r="K1693" s="268"/>
      <c r="L1693" s="268"/>
      <c r="M1693" s="267"/>
    </row>
    <row r="1694" spans="2:13" ht="12.75">
      <c r="B1694" s="487"/>
      <c r="C1694" s="266"/>
      <c r="D1694" s="272"/>
      <c r="E1694" s="270"/>
      <c r="F1694" s="268"/>
      <c r="G1694" s="268"/>
      <c r="H1694" s="268"/>
      <c r="I1694" s="268"/>
      <c r="J1694" s="268"/>
      <c r="K1694" s="268"/>
      <c r="L1694" s="268"/>
      <c r="M1694" s="267"/>
    </row>
    <row r="1695" spans="2:13" ht="12.75">
      <c r="B1695" s="487"/>
      <c r="C1695" s="266"/>
      <c r="D1695" s="272"/>
      <c r="E1695" s="270"/>
      <c r="F1695" s="268"/>
      <c r="G1695" s="268"/>
      <c r="H1695" s="268"/>
      <c r="I1695" s="268"/>
      <c r="J1695" s="268"/>
      <c r="K1695" s="268"/>
      <c r="L1695" s="268"/>
      <c r="M1695" s="267"/>
    </row>
    <row r="1696" spans="2:13" ht="12.75">
      <c r="B1696" s="487"/>
      <c r="C1696" s="266"/>
      <c r="D1696" s="272"/>
      <c r="E1696" s="270"/>
      <c r="F1696" s="268"/>
      <c r="G1696" s="268"/>
      <c r="H1696" s="268"/>
      <c r="I1696" s="268"/>
      <c r="J1696" s="268"/>
      <c r="K1696" s="268"/>
      <c r="L1696" s="268"/>
      <c r="M1696" s="267"/>
    </row>
    <row r="1697" spans="2:13" ht="12.75">
      <c r="B1697" s="487"/>
      <c r="C1697" s="266"/>
      <c r="D1697" s="272"/>
      <c r="E1697" s="270"/>
      <c r="F1697" s="268"/>
      <c r="G1697" s="268"/>
      <c r="H1697" s="268"/>
      <c r="I1697" s="268"/>
      <c r="J1697" s="268"/>
      <c r="K1697" s="268"/>
      <c r="L1697" s="268"/>
      <c r="M1697" s="267"/>
    </row>
    <row r="1698" spans="2:13" ht="12.75">
      <c r="B1698" s="487"/>
      <c r="C1698" s="266"/>
      <c r="D1698" s="272"/>
      <c r="E1698" s="270"/>
      <c r="F1698" s="268"/>
      <c r="G1698" s="268"/>
      <c r="H1698" s="268"/>
      <c r="I1698" s="268"/>
      <c r="J1698" s="268"/>
      <c r="K1698" s="268"/>
      <c r="L1698" s="268"/>
      <c r="M1698" s="267"/>
    </row>
    <row r="1699" spans="2:13" ht="12.75">
      <c r="B1699" s="487"/>
      <c r="C1699" s="266"/>
      <c r="D1699" s="272"/>
      <c r="E1699" s="270"/>
      <c r="F1699" s="268"/>
      <c r="G1699" s="268"/>
      <c r="H1699" s="268"/>
      <c r="I1699" s="268"/>
      <c r="J1699" s="268"/>
      <c r="K1699" s="268"/>
      <c r="L1699" s="268"/>
      <c r="M1699" s="267"/>
    </row>
    <row r="1700" spans="2:13" ht="12.75">
      <c r="B1700" s="487"/>
      <c r="C1700" s="266"/>
      <c r="D1700" s="272"/>
      <c r="E1700" s="270"/>
      <c r="F1700" s="268"/>
      <c r="G1700" s="268"/>
      <c r="H1700" s="268"/>
      <c r="I1700" s="268"/>
      <c r="J1700" s="268"/>
      <c r="K1700" s="268"/>
      <c r="L1700" s="268"/>
      <c r="M1700" s="267"/>
    </row>
    <row r="1701" spans="2:13" ht="12.75">
      <c r="B1701" s="487"/>
      <c r="C1701" s="266"/>
      <c r="D1701" s="272"/>
      <c r="E1701" s="270"/>
      <c r="F1701" s="268"/>
      <c r="G1701" s="268"/>
      <c r="H1701" s="268"/>
      <c r="I1701" s="268"/>
      <c r="J1701" s="268"/>
      <c r="K1701" s="268"/>
      <c r="L1701" s="268"/>
      <c r="M1701" s="267"/>
    </row>
    <row r="1702" spans="2:13" ht="12.75">
      <c r="B1702" s="487"/>
      <c r="C1702" s="266"/>
      <c r="D1702" s="272"/>
      <c r="E1702" s="270"/>
      <c r="F1702" s="268"/>
      <c r="G1702" s="268"/>
      <c r="H1702" s="268"/>
      <c r="I1702" s="268"/>
      <c r="J1702" s="268"/>
      <c r="K1702" s="268"/>
      <c r="L1702" s="268"/>
      <c r="M1702" s="267"/>
    </row>
    <row r="1703" spans="2:13" ht="12.75">
      <c r="B1703" s="487"/>
      <c r="C1703" s="266"/>
      <c r="D1703" s="272"/>
      <c r="E1703" s="270"/>
      <c r="F1703" s="268"/>
      <c r="G1703" s="268"/>
      <c r="H1703" s="268"/>
      <c r="I1703" s="268"/>
      <c r="J1703" s="268"/>
      <c r="K1703" s="268"/>
      <c r="L1703" s="268"/>
      <c r="M1703" s="267"/>
    </row>
    <row r="1704" spans="2:13" ht="12.75">
      <c r="B1704" s="487"/>
      <c r="C1704" s="266"/>
      <c r="D1704" s="272"/>
      <c r="E1704" s="270"/>
      <c r="F1704" s="268"/>
      <c r="G1704" s="268"/>
      <c r="H1704" s="268"/>
      <c r="I1704" s="268"/>
      <c r="J1704" s="268"/>
      <c r="K1704" s="268"/>
      <c r="L1704" s="268"/>
      <c r="M1704" s="267"/>
    </row>
    <row r="1705" spans="2:13" ht="12.75">
      <c r="B1705" s="487"/>
      <c r="C1705" s="266"/>
      <c r="D1705" s="272"/>
      <c r="E1705" s="270"/>
      <c r="F1705" s="268"/>
      <c r="G1705" s="268"/>
      <c r="H1705" s="268"/>
      <c r="I1705" s="268"/>
      <c r="J1705" s="268"/>
      <c r="K1705" s="268"/>
      <c r="L1705" s="268"/>
      <c r="M1705" s="267"/>
    </row>
    <row r="1706" spans="2:13" ht="12.75">
      <c r="B1706" s="487"/>
      <c r="C1706" s="266"/>
      <c r="D1706" s="272"/>
      <c r="E1706" s="270"/>
      <c r="F1706" s="268"/>
      <c r="G1706" s="268"/>
      <c r="H1706" s="268"/>
      <c r="I1706" s="268"/>
      <c r="J1706" s="268"/>
      <c r="K1706" s="268"/>
      <c r="L1706" s="268"/>
      <c r="M1706" s="267"/>
    </row>
    <row r="1707" spans="2:13" ht="12.75">
      <c r="B1707" s="487"/>
      <c r="C1707" s="266"/>
      <c r="D1707" s="272"/>
      <c r="E1707" s="270"/>
      <c r="F1707" s="268"/>
      <c r="G1707" s="268"/>
      <c r="H1707" s="268"/>
      <c r="I1707" s="268"/>
      <c r="J1707" s="268"/>
      <c r="K1707" s="268"/>
      <c r="L1707" s="268"/>
      <c r="M1707" s="267"/>
    </row>
    <row r="1708" spans="2:13" ht="12.75">
      <c r="B1708" s="487"/>
      <c r="C1708" s="266"/>
      <c r="D1708" s="272"/>
      <c r="E1708" s="270"/>
      <c r="F1708" s="268"/>
      <c r="G1708" s="268"/>
      <c r="H1708" s="268"/>
      <c r="I1708" s="268"/>
      <c r="J1708" s="268"/>
      <c r="K1708" s="268"/>
      <c r="L1708" s="268"/>
      <c r="M1708" s="267"/>
    </row>
    <row r="1709" spans="2:13" ht="12.75">
      <c r="B1709" s="487"/>
      <c r="C1709" s="266"/>
      <c r="D1709" s="272"/>
      <c r="E1709" s="270"/>
      <c r="F1709" s="268"/>
      <c r="G1709" s="268"/>
      <c r="H1709" s="268"/>
      <c r="I1709" s="268"/>
      <c r="J1709" s="268"/>
      <c r="K1709" s="268"/>
      <c r="L1709" s="268"/>
      <c r="M1709" s="267"/>
    </row>
    <row r="1710" spans="2:13" ht="12.75">
      <c r="B1710" s="487"/>
      <c r="C1710" s="266"/>
      <c r="D1710" s="272"/>
      <c r="E1710" s="270"/>
      <c r="F1710" s="268"/>
      <c r="G1710" s="268"/>
      <c r="H1710" s="268"/>
      <c r="I1710" s="268"/>
      <c r="J1710" s="268"/>
      <c r="K1710" s="268"/>
      <c r="L1710" s="268"/>
      <c r="M1710" s="267"/>
    </row>
    <row r="1711" spans="2:13" ht="12.75">
      <c r="B1711" s="487"/>
      <c r="C1711" s="266"/>
      <c r="D1711" s="272"/>
      <c r="E1711" s="270"/>
      <c r="F1711" s="268"/>
      <c r="G1711" s="268"/>
      <c r="H1711" s="268"/>
      <c r="I1711" s="268"/>
      <c r="J1711" s="268"/>
      <c r="K1711" s="268"/>
      <c r="L1711" s="268"/>
      <c r="M1711" s="267"/>
    </row>
    <row r="1712" spans="2:13" ht="12.75">
      <c r="B1712" s="487"/>
      <c r="C1712" s="266"/>
      <c r="D1712" s="272"/>
      <c r="E1712" s="270"/>
      <c r="F1712" s="268"/>
      <c r="G1712" s="268"/>
      <c r="H1712" s="268"/>
      <c r="I1712" s="268"/>
      <c r="J1712" s="268"/>
      <c r="K1712" s="268"/>
      <c r="L1712" s="268"/>
      <c r="M1712" s="267"/>
    </row>
    <row r="1713" spans="2:13" ht="12.75">
      <c r="B1713" s="487"/>
      <c r="C1713" s="266"/>
      <c r="D1713" s="272"/>
      <c r="E1713" s="270"/>
      <c r="F1713" s="268"/>
      <c r="G1713" s="268"/>
      <c r="H1713" s="268"/>
      <c r="I1713" s="268"/>
      <c r="J1713" s="268"/>
      <c r="K1713" s="268"/>
      <c r="L1713" s="268"/>
      <c r="M1713" s="267"/>
    </row>
    <row r="1714" spans="2:13" ht="12.75">
      <c r="B1714" s="487"/>
      <c r="C1714" s="266"/>
      <c r="D1714" s="272"/>
      <c r="E1714" s="270"/>
      <c r="F1714" s="268"/>
      <c r="G1714" s="268"/>
      <c r="H1714" s="268"/>
      <c r="I1714" s="268"/>
      <c r="J1714" s="268"/>
      <c r="K1714" s="268"/>
      <c r="L1714" s="268"/>
      <c r="M1714" s="267"/>
    </row>
    <row r="1715" spans="2:13" ht="12.75">
      <c r="B1715" s="487"/>
      <c r="C1715" s="266"/>
      <c r="D1715" s="272"/>
      <c r="E1715" s="270"/>
      <c r="F1715" s="268"/>
      <c r="G1715" s="268"/>
      <c r="H1715" s="268"/>
      <c r="I1715" s="268"/>
      <c r="J1715" s="268"/>
      <c r="K1715" s="268"/>
      <c r="L1715" s="268"/>
      <c r="M1715" s="267"/>
    </row>
    <row r="1716" spans="2:13" ht="12.75">
      <c r="B1716" s="487"/>
      <c r="C1716" s="266"/>
      <c r="D1716" s="272"/>
      <c r="E1716" s="270"/>
      <c r="F1716" s="268"/>
      <c r="G1716" s="268"/>
      <c r="H1716" s="268"/>
      <c r="I1716" s="268"/>
      <c r="J1716" s="268"/>
      <c r="K1716" s="268"/>
      <c r="L1716" s="268"/>
      <c r="M1716" s="267"/>
    </row>
    <row r="1717" spans="2:13" ht="12.75">
      <c r="B1717" s="487"/>
      <c r="C1717" s="266"/>
      <c r="D1717" s="272"/>
      <c r="E1717" s="270"/>
      <c r="F1717" s="268"/>
      <c r="G1717" s="268"/>
      <c r="H1717" s="268"/>
      <c r="I1717" s="268"/>
      <c r="J1717" s="268"/>
      <c r="K1717" s="268"/>
      <c r="L1717" s="268"/>
      <c r="M1717" s="267"/>
    </row>
    <row r="1718" spans="2:13" ht="12.75">
      <c r="B1718" s="487"/>
      <c r="C1718" s="266"/>
      <c r="D1718" s="272"/>
      <c r="E1718" s="270"/>
      <c r="F1718" s="268"/>
      <c r="G1718" s="268"/>
      <c r="H1718" s="268"/>
      <c r="I1718" s="268"/>
      <c r="J1718" s="268"/>
      <c r="K1718" s="268"/>
      <c r="L1718" s="268"/>
      <c r="M1718" s="267"/>
    </row>
    <row r="1719" spans="2:13" ht="12.75">
      <c r="B1719" s="487"/>
      <c r="C1719" s="266"/>
      <c r="D1719" s="272"/>
      <c r="E1719" s="270"/>
      <c r="F1719" s="268"/>
      <c r="G1719" s="268"/>
      <c r="H1719" s="268"/>
      <c r="I1719" s="268"/>
      <c r="J1719" s="268"/>
      <c r="K1719" s="268"/>
      <c r="L1719" s="268"/>
      <c r="M1719" s="267"/>
    </row>
    <row r="1720" spans="2:13" ht="12.75">
      <c r="B1720" s="487"/>
      <c r="C1720" s="266"/>
      <c r="D1720" s="272"/>
      <c r="E1720" s="270"/>
      <c r="F1720" s="268"/>
      <c r="G1720" s="268"/>
      <c r="H1720" s="268"/>
      <c r="I1720" s="268"/>
      <c r="J1720" s="268"/>
      <c r="K1720" s="268"/>
      <c r="L1720" s="268"/>
      <c r="M1720" s="267"/>
    </row>
    <row r="1721" spans="2:13" ht="12.75">
      <c r="B1721" s="487"/>
      <c r="C1721" s="266"/>
      <c r="D1721" s="272"/>
      <c r="E1721" s="270"/>
      <c r="F1721" s="268"/>
      <c r="G1721" s="268"/>
      <c r="H1721" s="268"/>
      <c r="I1721" s="268"/>
      <c r="J1721" s="268"/>
      <c r="K1721" s="268"/>
      <c r="L1721" s="268"/>
      <c r="M1721" s="267"/>
    </row>
    <row r="1722" spans="2:13" ht="12.75">
      <c r="B1722" s="487"/>
      <c r="C1722" s="266"/>
      <c r="D1722" s="272"/>
      <c r="E1722" s="270"/>
      <c r="F1722" s="268"/>
      <c r="G1722" s="268"/>
      <c r="H1722" s="268"/>
      <c r="I1722" s="268"/>
      <c r="J1722" s="268"/>
      <c r="K1722" s="268"/>
      <c r="L1722" s="268"/>
      <c r="M1722" s="267"/>
    </row>
    <row r="1723" spans="2:13" ht="12.75">
      <c r="B1723" s="487"/>
      <c r="C1723" s="266"/>
      <c r="D1723" s="272"/>
      <c r="E1723" s="270"/>
      <c r="F1723" s="268"/>
      <c r="G1723" s="268"/>
      <c r="H1723" s="268"/>
      <c r="I1723" s="268"/>
      <c r="J1723" s="268"/>
      <c r="K1723" s="268"/>
      <c r="L1723" s="268"/>
      <c r="M1723" s="267"/>
    </row>
    <row r="1724" spans="2:13" ht="12.75">
      <c r="B1724" s="487"/>
      <c r="C1724" s="266"/>
      <c r="D1724" s="272"/>
      <c r="E1724" s="270"/>
      <c r="F1724" s="268"/>
      <c r="G1724" s="268"/>
      <c r="H1724" s="268"/>
      <c r="I1724" s="268"/>
      <c r="J1724" s="268"/>
      <c r="K1724" s="268"/>
      <c r="L1724" s="268"/>
      <c r="M1724" s="267"/>
    </row>
    <row r="1725" spans="2:13" ht="12.75">
      <c r="B1725" s="487"/>
      <c r="C1725" s="266"/>
      <c r="D1725" s="272"/>
      <c r="E1725" s="270"/>
      <c r="F1725" s="268"/>
      <c r="G1725" s="268"/>
      <c r="H1725" s="268"/>
      <c r="I1725" s="268"/>
      <c r="J1725" s="268"/>
      <c r="K1725" s="268"/>
      <c r="L1725" s="268"/>
      <c r="M1725" s="267"/>
    </row>
    <row r="1726" spans="2:13" ht="12.75">
      <c r="B1726" s="487"/>
      <c r="C1726" s="266"/>
      <c r="D1726" s="272"/>
      <c r="E1726" s="270"/>
      <c r="F1726" s="268"/>
      <c r="G1726" s="268"/>
      <c r="H1726" s="268"/>
      <c r="I1726" s="268"/>
      <c r="J1726" s="268"/>
      <c r="K1726" s="268"/>
      <c r="L1726" s="268"/>
      <c r="M1726" s="267"/>
    </row>
    <row r="1727" spans="2:13" ht="12.75">
      <c r="B1727" s="487"/>
      <c r="C1727" s="266"/>
      <c r="D1727" s="272"/>
      <c r="E1727" s="270"/>
      <c r="F1727" s="268"/>
      <c r="G1727" s="268"/>
      <c r="H1727" s="268"/>
      <c r="I1727" s="268"/>
      <c r="J1727" s="268"/>
      <c r="K1727" s="268"/>
      <c r="L1727" s="268"/>
      <c r="M1727" s="267"/>
    </row>
    <row r="1728" spans="2:13" ht="12.75">
      <c r="B1728" s="487"/>
      <c r="C1728" s="266"/>
      <c r="D1728" s="272"/>
      <c r="E1728" s="270"/>
      <c r="F1728" s="268"/>
      <c r="G1728" s="268"/>
      <c r="H1728" s="268"/>
      <c r="I1728" s="268"/>
      <c r="J1728" s="268"/>
      <c r="K1728" s="268"/>
      <c r="L1728" s="268"/>
      <c r="M1728" s="267"/>
    </row>
    <row r="1729" spans="2:13" ht="12.75">
      <c r="B1729" s="487"/>
      <c r="C1729" s="266"/>
      <c r="D1729" s="272"/>
      <c r="E1729" s="270"/>
      <c r="F1729" s="268"/>
      <c r="G1729" s="268"/>
      <c r="H1729" s="268"/>
      <c r="I1729" s="268"/>
      <c r="J1729" s="268"/>
      <c r="K1729" s="268"/>
      <c r="L1729" s="268"/>
      <c r="M1729" s="267"/>
    </row>
    <row r="1730" spans="2:13" ht="12.75">
      <c r="B1730" s="487"/>
      <c r="C1730" s="266"/>
      <c r="D1730" s="272"/>
      <c r="E1730" s="270"/>
      <c r="F1730" s="268"/>
      <c r="G1730" s="268"/>
      <c r="H1730" s="268"/>
      <c r="I1730" s="268"/>
      <c r="J1730" s="268"/>
      <c r="K1730" s="268"/>
      <c r="L1730" s="268"/>
      <c r="M1730" s="267"/>
    </row>
    <row r="1731" spans="2:13" ht="12.75">
      <c r="B1731" s="487"/>
      <c r="C1731" s="266"/>
      <c r="D1731" s="272"/>
      <c r="E1731" s="270"/>
      <c r="F1731" s="268"/>
      <c r="G1731" s="268"/>
      <c r="H1731" s="268"/>
      <c r="I1731" s="268"/>
      <c r="J1731" s="268"/>
      <c r="K1731" s="268"/>
      <c r="L1731" s="268"/>
      <c r="M1731" s="267"/>
    </row>
    <row r="1732" spans="2:13" ht="12.75">
      <c r="B1732" s="487"/>
      <c r="C1732" s="266"/>
      <c r="D1732" s="272"/>
      <c r="E1732" s="270"/>
      <c r="F1732" s="268"/>
      <c r="G1732" s="268"/>
      <c r="H1732" s="268"/>
      <c r="I1732" s="268"/>
      <c r="J1732" s="268"/>
      <c r="K1732" s="268"/>
      <c r="L1732" s="268"/>
      <c r="M1732" s="267"/>
    </row>
    <row r="1733" spans="2:13" ht="12.75">
      <c r="B1733" s="487"/>
      <c r="C1733" s="266"/>
      <c r="D1733" s="272"/>
      <c r="E1733" s="270"/>
      <c r="F1733" s="268"/>
      <c r="G1733" s="268"/>
      <c r="H1733" s="268"/>
      <c r="I1733" s="268"/>
      <c r="J1733" s="268"/>
      <c r="K1733" s="268"/>
      <c r="L1733" s="268"/>
      <c r="M1733" s="267"/>
    </row>
    <row r="1734" spans="2:13" ht="12.75">
      <c r="B1734" s="487"/>
      <c r="C1734" s="266"/>
      <c r="D1734" s="272"/>
      <c r="E1734" s="270"/>
      <c r="F1734" s="268"/>
      <c r="G1734" s="268"/>
      <c r="H1734" s="268"/>
      <c r="I1734" s="268"/>
      <c r="J1734" s="268"/>
      <c r="K1734" s="268"/>
      <c r="L1734" s="268"/>
      <c r="M1734" s="267"/>
    </row>
    <row r="1735" spans="2:13" ht="12.75">
      <c r="B1735" s="487"/>
      <c r="C1735" s="266"/>
      <c r="D1735" s="272"/>
      <c r="E1735" s="270"/>
      <c r="F1735" s="268"/>
      <c r="G1735" s="268"/>
      <c r="H1735" s="268"/>
      <c r="I1735" s="268"/>
      <c r="J1735" s="268"/>
      <c r="K1735" s="268"/>
      <c r="L1735" s="268"/>
      <c r="M1735" s="267"/>
    </row>
    <row r="1736" spans="2:13" ht="12.75">
      <c r="B1736" s="487"/>
      <c r="C1736" s="266"/>
      <c r="D1736" s="272"/>
      <c r="E1736" s="270"/>
      <c r="F1736" s="268"/>
      <c r="G1736" s="268"/>
      <c r="H1736" s="268"/>
      <c r="I1736" s="268"/>
      <c r="J1736" s="268"/>
      <c r="K1736" s="268"/>
      <c r="L1736" s="268"/>
      <c r="M1736" s="267"/>
    </row>
    <row r="1737" spans="2:13" ht="12.75">
      <c r="B1737" s="487"/>
      <c r="C1737" s="266"/>
      <c r="D1737" s="272"/>
      <c r="E1737" s="270"/>
      <c r="F1737" s="268"/>
      <c r="G1737" s="268"/>
      <c r="H1737" s="268"/>
      <c r="I1737" s="268"/>
      <c r="J1737" s="268"/>
      <c r="K1737" s="268"/>
      <c r="L1737" s="268"/>
      <c r="M1737" s="267"/>
    </row>
    <row r="1738" spans="2:13" ht="12.75">
      <c r="B1738" s="487"/>
      <c r="C1738" s="266"/>
      <c r="D1738" s="272"/>
      <c r="E1738" s="270"/>
      <c r="F1738" s="268"/>
      <c r="G1738" s="268"/>
      <c r="H1738" s="268"/>
      <c r="I1738" s="268"/>
      <c r="J1738" s="268"/>
      <c r="K1738" s="268"/>
      <c r="L1738" s="268"/>
      <c r="M1738" s="267"/>
    </row>
    <row r="1739" spans="2:13" ht="12.75">
      <c r="B1739" s="487"/>
      <c r="C1739" s="266"/>
      <c r="D1739" s="272"/>
      <c r="E1739" s="270"/>
      <c r="F1739" s="268"/>
      <c r="G1739" s="268"/>
      <c r="H1739" s="268"/>
      <c r="I1739" s="268"/>
      <c r="J1739" s="268"/>
      <c r="K1739" s="268"/>
      <c r="L1739" s="268"/>
      <c r="M1739" s="267"/>
    </row>
    <row r="1740" spans="2:13" ht="12.75">
      <c r="B1740" s="487"/>
      <c r="C1740" s="266"/>
      <c r="D1740" s="272"/>
      <c r="E1740" s="270"/>
      <c r="F1740" s="268"/>
      <c r="G1740" s="268"/>
      <c r="H1740" s="268"/>
      <c r="I1740" s="268"/>
      <c r="J1740" s="268"/>
      <c r="K1740" s="268"/>
      <c r="L1740" s="268"/>
      <c r="M1740" s="267"/>
    </row>
    <row r="1741" spans="2:13" ht="12.75">
      <c r="B1741" s="487"/>
      <c r="C1741" s="266"/>
      <c r="D1741" s="272"/>
      <c r="E1741" s="270"/>
      <c r="F1741" s="268"/>
      <c r="G1741" s="268"/>
      <c r="H1741" s="268"/>
      <c r="I1741" s="268"/>
      <c r="J1741" s="268"/>
      <c r="K1741" s="268"/>
      <c r="L1741" s="268"/>
      <c r="M1741" s="267"/>
    </row>
    <row r="1742" spans="2:13" ht="12.75">
      <c r="B1742" s="487"/>
      <c r="C1742" s="266"/>
      <c r="D1742" s="272"/>
      <c r="E1742" s="270"/>
      <c r="F1742" s="268"/>
      <c r="G1742" s="268"/>
      <c r="H1742" s="268"/>
      <c r="I1742" s="268"/>
      <c r="J1742" s="268"/>
      <c r="K1742" s="268"/>
      <c r="L1742" s="268"/>
      <c r="M1742" s="267"/>
    </row>
    <row r="1743" spans="2:13" ht="12.75">
      <c r="B1743" s="487"/>
      <c r="C1743" s="266"/>
      <c r="D1743" s="272"/>
      <c r="E1743" s="270"/>
      <c r="F1743" s="268"/>
      <c r="G1743" s="268"/>
      <c r="H1743" s="268"/>
      <c r="I1743" s="268"/>
      <c r="J1743" s="268"/>
      <c r="K1743" s="268"/>
      <c r="L1743" s="268"/>
      <c r="M1743" s="267"/>
    </row>
    <row r="1744" spans="2:13" ht="12.75">
      <c r="B1744" s="487"/>
      <c r="C1744" s="266"/>
      <c r="D1744" s="272"/>
      <c r="E1744" s="270"/>
      <c r="F1744" s="268"/>
      <c r="G1744" s="268"/>
      <c r="H1744" s="268"/>
      <c r="I1744" s="268"/>
      <c r="J1744" s="268"/>
      <c r="K1744" s="268"/>
      <c r="L1744" s="268"/>
      <c r="M1744" s="267"/>
    </row>
    <row r="1745" spans="2:13" ht="12.75">
      <c r="B1745" s="487"/>
      <c r="C1745" s="266"/>
      <c r="D1745" s="272"/>
      <c r="E1745" s="270"/>
      <c r="F1745" s="268"/>
      <c r="G1745" s="268"/>
      <c r="H1745" s="268"/>
      <c r="I1745" s="268"/>
      <c r="J1745" s="268"/>
      <c r="K1745" s="268"/>
      <c r="L1745" s="268"/>
      <c r="M1745" s="267"/>
    </row>
    <row r="1746" spans="2:13" ht="12.75">
      <c r="B1746" s="487"/>
      <c r="C1746" s="266"/>
      <c r="D1746" s="272"/>
      <c r="E1746" s="270"/>
      <c r="F1746" s="268"/>
      <c r="G1746" s="268"/>
      <c r="H1746" s="268"/>
      <c r="I1746" s="268"/>
      <c r="J1746" s="268"/>
      <c r="K1746" s="268"/>
      <c r="L1746" s="268"/>
      <c r="M1746" s="267"/>
    </row>
    <row r="1747" spans="2:13" ht="12.75">
      <c r="B1747" s="487"/>
      <c r="C1747" s="266"/>
      <c r="D1747" s="272"/>
      <c r="E1747" s="270"/>
      <c r="F1747" s="268"/>
      <c r="G1747" s="268"/>
      <c r="H1747" s="268"/>
      <c r="I1747" s="268"/>
      <c r="J1747" s="268"/>
      <c r="K1747" s="268"/>
      <c r="L1747" s="268"/>
      <c r="M1747" s="267"/>
    </row>
    <row r="1748" spans="2:13" ht="12.75">
      <c r="B1748" s="487"/>
      <c r="C1748" s="266"/>
      <c r="D1748" s="272"/>
      <c r="E1748" s="270"/>
      <c r="F1748" s="268"/>
      <c r="G1748" s="268"/>
      <c r="H1748" s="268"/>
      <c r="I1748" s="268"/>
      <c r="J1748" s="268"/>
      <c r="K1748" s="268"/>
      <c r="L1748" s="268"/>
      <c r="M1748" s="267"/>
    </row>
    <row r="1749" spans="2:13" ht="12.75">
      <c r="B1749" s="487"/>
      <c r="C1749" s="266"/>
      <c r="D1749" s="272"/>
      <c r="E1749" s="270"/>
      <c r="F1749" s="268"/>
      <c r="G1749" s="268"/>
      <c r="H1749" s="268"/>
      <c r="I1749" s="268"/>
      <c r="J1749" s="268"/>
      <c r="K1749" s="268"/>
      <c r="L1749" s="268"/>
      <c r="M1749" s="267"/>
    </row>
    <row r="1750" spans="2:13" ht="12.75">
      <c r="B1750" s="487"/>
      <c r="C1750" s="266"/>
      <c r="D1750" s="272"/>
      <c r="E1750" s="270"/>
      <c r="F1750" s="268"/>
      <c r="G1750" s="268"/>
      <c r="H1750" s="268"/>
      <c r="I1750" s="268"/>
      <c r="J1750" s="268"/>
      <c r="K1750" s="268"/>
      <c r="L1750" s="268"/>
      <c r="M1750" s="267"/>
    </row>
    <row r="1751" spans="2:13" ht="12.75">
      <c r="B1751" s="487"/>
      <c r="C1751" s="266"/>
      <c r="D1751" s="272"/>
      <c r="E1751" s="270"/>
      <c r="F1751" s="268"/>
      <c r="G1751" s="268"/>
      <c r="H1751" s="268"/>
      <c r="I1751" s="268"/>
      <c r="J1751" s="268"/>
      <c r="K1751" s="268"/>
      <c r="L1751" s="268"/>
      <c r="M1751" s="267"/>
    </row>
    <row r="1752" spans="2:13" ht="12.75">
      <c r="B1752" s="487"/>
      <c r="C1752" s="266"/>
      <c r="D1752" s="272"/>
      <c r="E1752" s="270"/>
      <c r="F1752" s="268"/>
      <c r="G1752" s="268"/>
      <c r="H1752" s="268"/>
      <c r="I1752" s="268"/>
      <c r="J1752" s="268"/>
      <c r="K1752" s="268"/>
      <c r="L1752" s="268"/>
      <c r="M1752" s="267"/>
    </row>
    <row r="1753" spans="2:13" ht="12.75">
      <c r="B1753" s="487"/>
      <c r="C1753" s="266"/>
      <c r="D1753" s="272"/>
      <c r="E1753" s="270"/>
      <c r="F1753" s="268"/>
      <c r="G1753" s="268"/>
      <c r="H1753" s="268"/>
      <c r="I1753" s="268"/>
      <c r="J1753" s="268"/>
      <c r="K1753" s="268"/>
      <c r="L1753" s="268"/>
      <c r="M1753" s="267"/>
    </row>
    <row r="1754" spans="2:13" ht="12.75">
      <c r="B1754" s="487"/>
      <c r="C1754" s="266"/>
      <c r="D1754" s="272"/>
      <c r="E1754" s="270"/>
      <c r="F1754" s="268"/>
      <c r="G1754" s="268"/>
      <c r="H1754" s="268"/>
      <c r="I1754" s="268"/>
      <c r="J1754" s="268"/>
      <c r="K1754" s="268"/>
      <c r="L1754" s="268"/>
      <c r="M1754" s="267"/>
    </row>
    <row r="1755" spans="2:13" ht="12.75">
      <c r="B1755" s="487"/>
      <c r="C1755" s="266"/>
      <c r="D1755" s="272"/>
      <c r="E1755" s="270"/>
      <c r="F1755" s="268"/>
      <c r="G1755" s="268"/>
      <c r="H1755" s="268"/>
      <c r="I1755" s="268"/>
      <c r="J1755" s="268"/>
      <c r="K1755" s="268"/>
      <c r="L1755" s="268"/>
      <c r="M1755" s="267"/>
    </row>
    <row r="1756" spans="2:13" ht="12.75">
      <c r="B1756" s="487"/>
      <c r="C1756" s="266"/>
      <c r="D1756" s="272"/>
      <c r="E1756" s="270"/>
      <c r="F1756" s="268"/>
      <c r="G1756" s="268"/>
      <c r="H1756" s="268"/>
      <c r="I1756" s="268"/>
      <c r="J1756" s="268"/>
      <c r="K1756" s="268"/>
      <c r="L1756" s="268"/>
      <c r="M1756" s="267"/>
    </row>
    <row r="1757" spans="2:13" ht="12.75">
      <c r="B1757" s="487"/>
      <c r="C1757" s="266"/>
      <c r="D1757" s="272"/>
      <c r="E1757" s="270"/>
      <c r="F1757" s="268"/>
      <c r="G1757" s="268"/>
      <c r="H1757" s="268"/>
      <c r="I1757" s="268"/>
      <c r="J1757" s="268"/>
      <c r="K1757" s="268"/>
      <c r="L1757" s="268"/>
      <c r="M1757" s="267"/>
    </row>
    <row r="1758" spans="2:13" ht="12.75">
      <c r="B1758" s="487"/>
      <c r="C1758" s="266"/>
      <c r="D1758" s="272"/>
      <c r="E1758" s="270"/>
      <c r="F1758" s="268"/>
      <c r="G1758" s="268"/>
      <c r="H1758" s="268"/>
      <c r="I1758" s="268"/>
      <c r="J1758" s="268"/>
      <c r="K1758" s="268"/>
      <c r="L1758" s="268"/>
      <c r="M1758" s="267"/>
    </row>
    <row r="1759" spans="2:13" ht="12.75">
      <c r="B1759" s="487"/>
      <c r="C1759" s="266"/>
      <c r="D1759" s="272"/>
      <c r="E1759" s="270"/>
      <c r="F1759" s="268"/>
      <c r="G1759" s="268"/>
      <c r="H1759" s="268"/>
      <c r="I1759" s="268"/>
      <c r="J1759" s="268"/>
      <c r="K1759" s="268"/>
      <c r="L1759" s="268"/>
      <c r="M1759" s="267"/>
    </row>
    <row r="1760" spans="2:13" ht="12.75">
      <c r="B1760" s="487"/>
      <c r="C1760" s="266"/>
      <c r="D1760" s="272"/>
      <c r="E1760" s="270"/>
      <c r="F1760" s="268"/>
      <c r="G1760" s="268"/>
      <c r="H1760" s="268"/>
      <c r="I1760" s="268"/>
      <c r="J1760" s="268"/>
      <c r="K1760" s="268"/>
      <c r="L1760" s="268"/>
      <c r="M1760" s="267"/>
    </row>
    <row r="1761" spans="2:13" ht="12.75">
      <c r="B1761" s="487"/>
      <c r="C1761" s="266"/>
      <c r="D1761" s="272"/>
      <c r="E1761" s="270"/>
      <c r="F1761" s="268"/>
      <c r="G1761" s="268"/>
      <c r="H1761" s="268"/>
      <c r="I1761" s="268"/>
      <c r="J1761" s="268"/>
      <c r="K1761" s="268"/>
      <c r="L1761" s="268"/>
      <c r="M1761" s="267"/>
    </row>
    <row r="1762" spans="2:13" ht="12.75">
      <c r="B1762" s="487"/>
      <c r="C1762" s="266"/>
      <c r="D1762" s="272"/>
      <c r="E1762" s="270"/>
      <c r="F1762" s="268"/>
      <c r="G1762" s="268"/>
      <c r="H1762" s="268"/>
      <c r="I1762" s="268"/>
      <c r="J1762" s="268"/>
      <c r="K1762" s="268"/>
      <c r="L1762" s="268"/>
      <c r="M1762" s="267"/>
    </row>
    <row r="1763" spans="2:13" ht="12.75">
      <c r="B1763" s="487"/>
      <c r="C1763" s="266"/>
      <c r="D1763" s="272"/>
      <c r="E1763" s="270"/>
      <c r="F1763" s="268"/>
      <c r="G1763" s="268"/>
      <c r="H1763" s="268"/>
      <c r="I1763" s="268"/>
      <c r="J1763" s="268"/>
      <c r="K1763" s="268"/>
      <c r="L1763" s="268"/>
      <c r="M1763" s="267"/>
    </row>
    <row r="1764" spans="2:13" ht="12.75">
      <c r="B1764" s="487"/>
      <c r="C1764" s="266"/>
      <c r="D1764" s="272"/>
      <c r="E1764" s="270"/>
      <c r="F1764" s="268"/>
      <c r="G1764" s="268"/>
      <c r="H1764" s="268"/>
      <c r="I1764" s="268"/>
      <c r="J1764" s="268"/>
      <c r="K1764" s="268"/>
      <c r="L1764" s="268"/>
      <c r="M1764" s="267"/>
    </row>
    <row r="1765" spans="2:13" ht="12.75">
      <c r="B1765" s="487"/>
      <c r="C1765" s="266"/>
      <c r="D1765" s="272"/>
      <c r="E1765" s="270"/>
      <c r="F1765" s="268"/>
      <c r="G1765" s="268"/>
      <c r="H1765" s="268"/>
      <c r="I1765" s="268"/>
      <c r="J1765" s="268"/>
      <c r="K1765" s="268"/>
      <c r="L1765" s="268"/>
      <c r="M1765" s="267"/>
    </row>
    <row r="1766" spans="2:13" ht="12.75">
      <c r="B1766" s="487"/>
      <c r="C1766" s="266"/>
      <c r="D1766" s="272"/>
      <c r="E1766" s="270"/>
      <c r="F1766" s="268"/>
      <c r="G1766" s="268"/>
      <c r="H1766" s="268"/>
      <c r="I1766" s="268"/>
      <c r="J1766" s="268"/>
      <c r="K1766" s="268"/>
      <c r="L1766" s="268"/>
      <c r="M1766" s="267"/>
    </row>
    <row r="1767" spans="2:13" ht="12.75">
      <c r="B1767" s="487"/>
      <c r="C1767" s="266"/>
      <c r="D1767" s="272"/>
      <c r="E1767" s="270"/>
      <c r="F1767" s="268"/>
      <c r="G1767" s="268"/>
      <c r="H1767" s="268"/>
      <c r="I1767" s="268"/>
      <c r="J1767" s="268"/>
      <c r="K1767" s="268"/>
      <c r="L1767" s="268"/>
      <c r="M1767" s="267"/>
    </row>
    <row r="1768" spans="2:13" ht="12.75">
      <c r="B1768" s="487"/>
      <c r="C1768" s="266"/>
      <c r="D1768" s="272"/>
      <c r="E1768" s="270"/>
      <c r="F1768" s="268"/>
      <c r="G1768" s="268"/>
      <c r="H1768" s="268"/>
      <c r="I1768" s="268"/>
      <c r="J1768" s="268"/>
      <c r="K1768" s="268"/>
      <c r="L1768" s="268"/>
      <c r="M1768" s="267"/>
    </row>
    <row r="1769" spans="2:13" ht="12.75">
      <c r="B1769" s="487"/>
      <c r="C1769" s="266"/>
      <c r="D1769" s="272"/>
      <c r="E1769" s="270"/>
      <c r="F1769" s="268"/>
      <c r="G1769" s="268"/>
      <c r="H1769" s="268"/>
      <c r="I1769" s="268"/>
      <c r="J1769" s="268"/>
      <c r="K1769" s="268"/>
      <c r="L1769" s="268"/>
      <c r="M1769" s="267"/>
    </row>
    <row r="1770" spans="2:13" ht="12.75">
      <c r="B1770" s="487"/>
      <c r="C1770" s="266"/>
      <c r="D1770" s="272"/>
      <c r="E1770" s="270"/>
      <c r="F1770" s="268"/>
      <c r="G1770" s="268"/>
      <c r="H1770" s="268"/>
      <c r="I1770" s="268"/>
      <c r="J1770" s="268"/>
      <c r="K1770" s="268"/>
      <c r="L1770" s="268"/>
      <c r="M1770" s="267"/>
    </row>
    <row r="1771" spans="2:13" ht="12.75">
      <c r="B1771" s="487"/>
      <c r="C1771" s="266"/>
      <c r="D1771" s="272"/>
      <c r="E1771" s="270"/>
      <c r="F1771" s="268"/>
      <c r="G1771" s="268"/>
      <c r="H1771" s="268"/>
      <c r="I1771" s="268"/>
      <c r="J1771" s="268"/>
      <c r="K1771" s="268"/>
      <c r="L1771" s="268"/>
      <c r="M1771" s="267"/>
    </row>
    <row r="1772" spans="2:13" ht="12.75">
      <c r="B1772" s="487"/>
      <c r="C1772" s="266"/>
      <c r="D1772" s="272"/>
      <c r="E1772" s="270"/>
      <c r="F1772" s="268"/>
      <c r="G1772" s="268"/>
      <c r="H1772" s="268"/>
      <c r="I1772" s="268"/>
      <c r="J1772" s="268"/>
      <c r="K1772" s="268"/>
      <c r="L1772" s="268"/>
      <c r="M1772" s="267"/>
    </row>
    <row r="1773" spans="2:13" ht="12.75">
      <c r="B1773" s="487"/>
      <c r="C1773" s="266"/>
      <c r="D1773" s="272"/>
      <c r="E1773" s="270"/>
      <c r="F1773" s="268"/>
      <c r="G1773" s="268"/>
      <c r="H1773" s="268"/>
      <c r="I1773" s="268"/>
      <c r="J1773" s="268"/>
      <c r="K1773" s="268"/>
      <c r="L1773" s="268"/>
      <c r="M1773" s="267"/>
    </row>
    <row r="1774" spans="2:13" ht="12.75">
      <c r="B1774" s="487"/>
      <c r="C1774" s="266"/>
      <c r="D1774" s="272"/>
      <c r="E1774" s="270"/>
      <c r="F1774" s="268"/>
      <c r="G1774" s="268"/>
      <c r="H1774" s="268"/>
      <c r="I1774" s="268"/>
      <c r="J1774" s="268"/>
      <c r="K1774" s="268"/>
      <c r="L1774" s="268"/>
      <c r="M1774" s="267"/>
    </row>
    <row r="1775" spans="2:13" ht="12.75">
      <c r="B1775" s="487"/>
      <c r="C1775" s="266"/>
      <c r="D1775" s="272"/>
      <c r="E1775" s="270"/>
      <c r="F1775" s="268"/>
      <c r="G1775" s="268"/>
      <c r="H1775" s="268"/>
      <c r="I1775" s="268"/>
      <c r="J1775" s="268"/>
      <c r="K1775" s="268"/>
      <c r="L1775" s="268"/>
      <c r="M1775" s="267"/>
    </row>
    <row r="1776" spans="2:13" ht="12.75">
      <c r="B1776" s="487"/>
      <c r="C1776" s="266"/>
      <c r="D1776" s="272"/>
      <c r="E1776" s="270"/>
      <c r="F1776" s="268"/>
      <c r="G1776" s="268"/>
      <c r="H1776" s="268"/>
      <c r="I1776" s="268"/>
      <c r="J1776" s="268"/>
      <c r="K1776" s="268"/>
      <c r="L1776" s="268"/>
      <c r="M1776" s="267"/>
    </row>
    <row r="1777" spans="2:13" ht="12.75">
      <c r="B1777" s="487"/>
      <c r="C1777" s="266"/>
      <c r="D1777" s="272"/>
      <c r="E1777" s="270"/>
      <c r="F1777" s="268"/>
      <c r="G1777" s="268"/>
      <c r="H1777" s="268"/>
      <c r="I1777" s="268"/>
      <c r="J1777" s="268"/>
      <c r="K1777" s="268"/>
      <c r="L1777" s="268"/>
      <c r="M1777" s="267"/>
    </row>
    <row r="1778" spans="2:13" ht="12.75">
      <c r="B1778" s="487"/>
      <c r="C1778" s="266"/>
      <c r="D1778" s="272"/>
      <c r="E1778" s="270"/>
      <c r="F1778" s="268"/>
      <c r="G1778" s="268"/>
      <c r="H1778" s="268"/>
      <c r="I1778" s="268"/>
      <c r="J1778" s="268"/>
      <c r="K1778" s="268"/>
      <c r="L1778" s="268"/>
      <c r="M1778" s="267"/>
    </row>
    <row r="1779" spans="2:13" ht="12.75">
      <c r="B1779" s="487"/>
      <c r="C1779" s="266"/>
      <c r="D1779" s="272"/>
      <c r="E1779" s="270"/>
      <c r="F1779" s="268"/>
      <c r="G1779" s="268"/>
      <c r="H1779" s="268"/>
      <c r="I1779" s="268"/>
      <c r="J1779" s="268"/>
      <c r="K1779" s="268"/>
      <c r="L1779" s="268"/>
      <c r="M1779" s="267"/>
    </row>
    <row r="1780" spans="2:13" ht="12.75">
      <c r="B1780" s="487"/>
      <c r="C1780" s="266"/>
      <c r="D1780" s="272"/>
      <c r="E1780" s="270"/>
      <c r="F1780" s="268"/>
      <c r="G1780" s="268"/>
      <c r="H1780" s="268"/>
      <c r="I1780" s="268"/>
      <c r="J1780" s="268"/>
      <c r="K1780" s="268"/>
      <c r="L1780" s="268"/>
      <c r="M1780" s="267"/>
    </row>
    <row r="1781" spans="2:13" ht="12.75">
      <c r="B1781" s="487"/>
      <c r="C1781" s="266"/>
      <c r="D1781" s="272"/>
      <c r="E1781" s="270"/>
      <c r="F1781" s="268"/>
      <c r="G1781" s="268"/>
      <c r="H1781" s="268"/>
      <c r="I1781" s="268"/>
      <c r="J1781" s="268"/>
      <c r="K1781" s="268"/>
      <c r="L1781" s="268"/>
      <c r="M1781" s="267"/>
    </row>
    <row r="1782" spans="2:13" ht="12.75">
      <c r="B1782" s="487"/>
      <c r="C1782" s="266"/>
      <c r="D1782" s="272"/>
      <c r="E1782" s="270"/>
      <c r="F1782" s="268"/>
      <c r="G1782" s="268"/>
      <c r="H1782" s="268"/>
      <c r="I1782" s="268"/>
      <c r="J1782" s="268"/>
      <c r="K1782" s="268"/>
      <c r="L1782" s="268"/>
      <c r="M1782" s="267"/>
    </row>
    <row r="1783" spans="2:13" ht="12.75">
      <c r="B1783" s="487"/>
      <c r="C1783" s="266"/>
      <c r="D1783" s="272"/>
      <c r="E1783" s="270"/>
      <c r="F1783" s="268"/>
      <c r="G1783" s="268"/>
      <c r="H1783" s="268"/>
      <c r="I1783" s="268"/>
      <c r="J1783" s="268"/>
      <c r="K1783" s="268"/>
      <c r="L1783" s="268"/>
      <c r="M1783" s="267"/>
    </row>
    <row r="1784" spans="2:13" ht="12.75">
      <c r="B1784" s="487"/>
      <c r="C1784" s="266"/>
      <c r="D1784" s="272"/>
      <c r="E1784" s="270"/>
      <c r="F1784" s="268"/>
      <c r="G1784" s="268"/>
      <c r="H1784" s="268"/>
      <c r="I1784" s="268"/>
      <c r="J1784" s="268"/>
      <c r="K1784" s="268"/>
      <c r="L1784" s="268"/>
      <c r="M1784" s="267"/>
    </row>
    <row r="1785" spans="2:13" ht="12.75">
      <c r="B1785" s="487"/>
      <c r="C1785" s="266"/>
      <c r="D1785" s="272"/>
      <c r="E1785" s="270"/>
      <c r="F1785" s="268"/>
      <c r="G1785" s="268"/>
      <c r="H1785" s="268"/>
      <c r="I1785" s="268"/>
      <c r="J1785" s="268"/>
      <c r="K1785" s="268"/>
      <c r="L1785" s="268"/>
      <c r="M1785" s="267"/>
    </row>
    <row r="1786" spans="2:13" ht="12.75">
      <c r="B1786" s="487"/>
      <c r="C1786" s="266"/>
      <c r="D1786" s="272"/>
      <c r="E1786" s="270"/>
      <c r="F1786" s="268"/>
      <c r="G1786" s="268"/>
      <c r="H1786" s="268"/>
      <c r="I1786" s="268"/>
      <c r="J1786" s="268"/>
      <c r="K1786" s="268"/>
      <c r="L1786" s="268"/>
      <c r="M1786" s="267"/>
    </row>
    <row r="1787" spans="2:13" ht="12.75">
      <c r="B1787" s="487"/>
      <c r="C1787" s="266"/>
      <c r="D1787" s="272"/>
      <c r="E1787" s="270"/>
      <c r="F1787" s="268"/>
      <c r="G1787" s="268"/>
      <c r="H1787" s="268"/>
      <c r="I1787" s="268"/>
      <c r="J1787" s="268"/>
      <c r="K1787" s="268"/>
      <c r="L1787" s="268"/>
      <c r="M1787" s="267"/>
    </row>
    <row r="1788" spans="2:13" ht="12.75">
      <c r="B1788" s="487"/>
      <c r="C1788" s="266"/>
      <c r="D1788" s="272"/>
      <c r="E1788" s="270"/>
      <c r="F1788" s="268"/>
      <c r="G1788" s="268"/>
      <c r="H1788" s="268"/>
      <c r="I1788" s="268"/>
      <c r="J1788" s="268"/>
      <c r="K1788" s="268"/>
      <c r="L1788" s="268"/>
      <c r="M1788" s="267"/>
    </row>
    <row r="1789" spans="2:13" ht="12.75">
      <c r="B1789" s="487"/>
      <c r="C1789" s="266"/>
      <c r="D1789" s="272"/>
      <c r="E1789" s="270"/>
      <c r="F1789" s="268"/>
      <c r="G1789" s="268"/>
      <c r="H1789" s="268"/>
      <c r="I1789" s="268"/>
      <c r="J1789" s="268"/>
      <c r="K1789" s="268"/>
      <c r="L1789" s="268"/>
      <c r="M1789" s="267"/>
    </row>
    <row r="1790" spans="2:13" ht="12.75">
      <c r="B1790" s="487"/>
      <c r="C1790" s="266"/>
      <c r="D1790" s="272"/>
      <c r="E1790" s="270"/>
      <c r="F1790" s="268"/>
      <c r="G1790" s="268"/>
      <c r="H1790" s="268"/>
      <c r="I1790" s="268"/>
      <c r="J1790" s="268"/>
      <c r="K1790" s="268"/>
      <c r="L1790" s="268"/>
      <c r="M1790" s="267"/>
    </row>
    <row r="1791" spans="2:13" ht="12.75">
      <c r="B1791" s="487"/>
      <c r="C1791" s="266"/>
      <c r="D1791" s="272"/>
      <c r="E1791" s="270"/>
      <c r="F1791" s="268"/>
      <c r="G1791" s="268"/>
      <c r="H1791" s="268"/>
      <c r="I1791" s="268"/>
      <c r="J1791" s="268"/>
      <c r="K1791" s="268"/>
      <c r="L1791" s="268"/>
      <c r="M1791" s="267"/>
    </row>
    <row r="1792" spans="2:13" ht="12.75">
      <c r="B1792" s="487"/>
      <c r="C1792" s="266"/>
      <c r="D1792" s="272"/>
      <c r="E1792" s="270"/>
      <c r="F1792" s="268"/>
      <c r="G1792" s="268"/>
      <c r="H1792" s="268"/>
      <c r="I1792" s="268"/>
      <c r="J1792" s="268"/>
      <c r="K1792" s="268"/>
      <c r="L1792" s="268"/>
      <c r="M1792" s="267"/>
    </row>
  </sheetData>
  <sheetProtection password="C66B" sheet="1" objects="1" scenarios="1"/>
  <mergeCells count="3">
    <mergeCell ref="O43:Q43"/>
    <mergeCell ref="O44:Q44"/>
    <mergeCell ref="O45:Q45"/>
  </mergeCells>
  <conditionalFormatting sqref="R45">
    <cfRule type="cellIs" priority="1" dxfId="7" operator="equal" stopIfTrue="1">
      <formula>"oui"</formula>
    </cfRule>
  </conditionalFormatting>
  <conditionalFormatting sqref="R44">
    <cfRule type="cellIs" priority="2" dxfId="7" operator="equal" stopIfTrue="1">
      <formula>"non"</formula>
    </cfRule>
  </conditionalFormatting>
  <dataValidations count="4">
    <dataValidation type="list" allowBlank="1" showInputMessage="1" showErrorMessage="1" sqref="B543">
      <formula1>$AI$2:$AI$14</formula1>
    </dataValidation>
    <dataValidation type="list" allowBlank="1" showInputMessage="1" showErrorMessage="1" sqref="C48:C543">
      <formula1>$AJ$2:$AJ$14</formula1>
    </dataValidation>
    <dataValidation type="list" allowBlank="1" showInputMessage="1" showErrorMessage="1" sqref="B48:B542">
      <formula1>$AI$2:$AI$16</formula1>
    </dataValidation>
    <dataValidation type="list" allowBlank="1" showInputMessage="1" showErrorMessage="1" sqref="D48:D543">
      <formula1>$AH$2:$AH$22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fitToHeight="20" horizontalDpi="600" verticalDpi="600" orientation="landscape" paperSize="9" scale="50" r:id="rId3"/>
  <headerFooter alignWithMargins="0">
    <oddHeader>&amp;L&amp;F
&amp;A&amp;R&amp;D</oddHeader>
    <oddFooter>&amp;LEsra Tuncer
Tom Droeshout&amp;RP. 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522"/>
  <sheetViews>
    <sheetView showGridLines="0" zoomScale="80" zoomScaleNormal="80" zoomScalePageLayoutView="0" workbookViewId="0" topLeftCell="A9">
      <pane xSplit="3" ySplit="5" topLeftCell="F14" activePane="bottomRight" state="frozen"/>
      <selection pane="topLeft" activeCell="A9" sqref="A9"/>
      <selection pane="topRight" activeCell="D9" sqref="D9"/>
      <selection pane="bottomLeft" activeCell="A14" sqref="A14"/>
      <selection pane="bottomRight" activeCell="M14" sqref="M14:N14"/>
    </sheetView>
  </sheetViews>
  <sheetFormatPr defaultColWidth="11.421875" defaultRowHeight="12.75" outlineLevelRow="1"/>
  <cols>
    <col min="1" max="1" width="12.7109375" style="265" customWidth="1"/>
    <col min="2" max="2" width="18.7109375" style="233" customWidth="1"/>
    <col min="3" max="3" width="12.7109375" style="236" customWidth="1"/>
    <col min="4" max="4" width="20.7109375" style="236" customWidth="1"/>
    <col min="5" max="5" width="33.7109375" style="236" customWidth="1"/>
    <col min="6" max="6" width="12.7109375" style="234" customWidth="1"/>
    <col min="7" max="8" width="12.7109375" style="235" customWidth="1"/>
    <col min="9" max="9" width="12.7109375" style="233" customWidth="1"/>
    <col min="10" max="12" width="12.7109375" style="274" customWidth="1"/>
    <col min="13" max="13" width="12.57421875" style="274" customWidth="1"/>
    <col min="14" max="14" width="12.7109375" style="274" customWidth="1"/>
    <col min="15" max="15" width="47.00390625" style="265" customWidth="1"/>
    <col min="16" max="26" width="11.421875" style="265" customWidth="1"/>
    <col min="27" max="27" width="19.7109375" style="265" customWidth="1"/>
    <col min="28" max="49" width="11.421875" style="265" customWidth="1"/>
    <col min="50" max="50" width="11.421875" style="265" customWidth="1" collapsed="1"/>
    <col min="51" max="51" width="12.7109375" style="265" customWidth="1"/>
    <col min="52" max="52" width="11.421875" style="265" customWidth="1"/>
    <col min="53" max="53" width="12.7109375" style="265" customWidth="1"/>
    <col min="54" max="54" width="11.421875" style="274" customWidth="1"/>
    <col min="55" max="55" width="11.421875" style="265" customWidth="1"/>
    <col min="56" max="16384" width="11.421875" style="265" customWidth="1"/>
  </cols>
  <sheetData>
    <row r="1" ht="12.75" hidden="1" outlineLevel="1">
      <c r="AB1" s="275">
        <f>SUM(AB2:AB4)</f>
        <v>0</v>
      </c>
    </row>
    <row r="2" spans="27:28" ht="12.75" hidden="1" outlineLevel="1">
      <c r="AA2" s="279"/>
      <c r="AB2" s="275"/>
    </row>
    <row r="3" spans="27:28" ht="12.75" hidden="1" outlineLevel="1">
      <c r="AA3" s="282" t="s">
        <v>241</v>
      </c>
      <c r="AB3" s="275">
        <f>SUMIF($B:$B,$AA:$AA,$J:$J)</f>
        <v>0</v>
      </c>
    </row>
    <row r="4" spans="27:28" ht="12.75" hidden="1" outlineLevel="1">
      <c r="AA4" s="282" t="s">
        <v>18</v>
      </c>
      <c r="AB4" s="275">
        <f>SUMIF($B:$B,$AA:$AA,$J:$J)</f>
        <v>0</v>
      </c>
    </row>
    <row r="5" spans="27:28" ht="12.75" hidden="1" outlineLevel="1">
      <c r="AA5" s="407"/>
      <c r="AB5" s="274"/>
    </row>
    <row r="6" spans="27:28" ht="12.75" hidden="1" outlineLevel="1">
      <c r="AA6" s="407"/>
      <c r="AB6" s="274"/>
    </row>
    <row r="7" spans="27:28" ht="12.75" hidden="1" outlineLevel="1">
      <c r="AA7" s="407"/>
      <c r="AB7" s="274"/>
    </row>
    <row r="8" spans="27:28" ht="12.75" hidden="1" outlineLevel="1">
      <c r="AA8" s="407"/>
      <c r="AB8" s="274"/>
    </row>
    <row r="9" spans="1:54" ht="12.75" customHeight="1" collapsed="1">
      <c r="A9" s="481" t="s">
        <v>161</v>
      </c>
      <c r="C9" s="252"/>
      <c r="D9" s="252"/>
      <c r="F9" s="273"/>
      <c r="K9" s="595" t="s">
        <v>225</v>
      </c>
      <c r="L9" s="595"/>
      <c r="M9" s="595"/>
      <c r="N9" s="255">
        <f>$J$12*10%</f>
        <v>0</v>
      </c>
      <c r="O9" s="236"/>
      <c r="BB9" s="265"/>
    </row>
    <row r="10" spans="1:54" ht="12.75" customHeight="1">
      <c r="A10" s="252"/>
      <c r="C10" s="252"/>
      <c r="D10" s="252"/>
      <c r="F10" s="273"/>
      <c r="G10" s="276"/>
      <c r="H10" s="276"/>
      <c r="I10" s="277"/>
      <c r="K10" s="595" t="s">
        <v>224</v>
      </c>
      <c r="L10" s="595"/>
      <c r="M10" s="595"/>
      <c r="N10" s="278" t="str">
        <f>IF(K12&gt;=N9,"oui","non")</f>
        <v>oui</v>
      </c>
      <c r="O10" s="236"/>
      <c r="BB10" s="265"/>
    </row>
    <row r="11" spans="3:54" ht="12.75" customHeight="1">
      <c r="C11" s="280"/>
      <c r="D11" s="280"/>
      <c r="E11" s="280"/>
      <c r="F11" s="281"/>
      <c r="K11" s="595" t="s">
        <v>221</v>
      </c>
      <c r="L11" s="595"/>
      <c r="M11" s="595"/>
      <c r="N11" s="278" t="str">
        <f>IF($M$12&gt;($N$9*10%),"oui","non")</f>
        <v>non</v>
      </c>
      <c r="O11" s="236"/>
      <c r="BB11" s="265"/>
    </row>
    <row r="12" spans="1:54" ht="12.75">
      <c r="A12" s="283"/>
      <c r="C12" s="280"/>
      <c r="D12" s="280"/>
      <c r="F12" s="254">
        <f>SUM(F14:F100)</f>
        <v>0</v>
      </c>
      <c r="J12" s="259">
        <f>SUM(J14:J100)</f>
        <v>0</v>
      </c>
      <c r="K12" s="260">
        <f>SUM(K14:K100)</f>
        <v>0</v>
      </c>
      <c r="L12" s="260">
        <f>SUM(L14:L100)</f>
        <v>0</v>
      </c>
      <c r="M12" s="260">
        <f>SUM(M14:M100)</f>
        <v>0</v>
      </c>
      <c r="N12" s="260">
        <f>SUM(N14:N100)</f>
        <v>0</v>
      </c>
      <c r="O12" s="236"/>
      <c r="BB12" s="265"/>
    </row>
    <row r="13" spans="1:54" s="264" customFormat="1" ht="55.5" customHeight="1">
      <c r="A13" s="28" t="s">
        <v>152</v>
      </c>
      <c r="B13" s="28" t="s">
        <v>240</v>
      </c>
      <c r="C13" s="28" t="s">
        <v>242</v>
      </c>
      <c r="D13" s="28" t="s">
        <v>153</v>
      </c>
      <c r="E13" s="28" t="s">
        <v>243</v>
      </c>
      <c r="F13" s="180" t="s">
        <v>154</v>
      </c>
      <c r="G13" s="179" t="s">
        <v>313</v>
      </c>
      <c r="H13" s="179" t="s">
        <v>314</v>
      </c>
      <c r="I13" s="28" t="s">
        <v>160</v>
      </c>
      <c r="J13" s="181" t="s">
        <v>155</v>
      </c>
      <c r="K13" s="261" t="s">
        <v>222</v>
      </c>
      <c r="L13" s="262" t="s">
        <v>219</v>
      </c>
      <c r="M13" s="262" t="s">
        <v>321</v>
      </c>
      <c r="N13" s="262" t="s">
        <v>322</v>
      </c>
      <c r="O13" s="263" t="s">
        <v>220</v>
      </c>
      <c r="P13" s="265"/>
      <c r="Q13" s="265"/>
      <c r="R13" s="265"/>
      <c r="BB13" s="284"/>
    </row>
    <row r="14" spans="1:15" ht="30" customHeight="1">
      <c r="A14" s="296"/>
      <c r="B14" s="387"/>
      <c r="C14" s="298"/>
      <c r="D14" s="296"/>
      <c r="E14" s="296"/>
      <c r="F14" s="175"/>
      <c r="G14" s="177"/>
      <c r="H14" s="177"/>
      <c r="I14" s="174"/>
      <c r="J14" s="138">
        <f aca="true" t="shared" si="0" ref="J14:J77">IF((F14*G14*H14)/12*I14&gt;F14,F14,(F14*G14*H14)/12*I14)</f>
        <v>0</v>
      </c>
      <c r="K14" s="285"/>
      <c r="L14" s="137"/>
      <c r="M14" s="137">
        <f>K14-L14</f>
        <v>0</v>
      </c>
      <c r="N14" s="137">
        <f>K14-M14</f>
        <v>0</v>
      </c>
      <c r="O14" s="134"/>
    </row>
    <row r="15" spans="1:15" ht="30" customHeight="1">
      <c r="A15" s="296"/>
      <c r="B15" s="387"/>
      <c r="C15" s="298"/>
      <c r="D15" s="296"/>
      <c r="E15" s="296"/>
      <c r="F15" s="175"/>
      <c r="G15" s="177"/>
      <c r="H15" s="177"/>
      <c r="I15" s="174"/>
      <c r="J15" s="138">
        <f t="shared" si="0"/>
        <v>0</v>
      </c>
      <c r="K15" s="136"/>
      <c r="L15" s="137"/>
      <c r="M15" s="137">
        <f aca="true" t="shared" si="1" ref="M15:M78">K15-L15</f>
        <v>0</v>
      </c>
      <c r="N15" s="137">
        <f aca="true" t="shared" si="2" ref="N15:N78">K15-M15</f>
        <v>0</v>
      </c>
      <c r="O15" s="134"/>
    </row>
    <row r="16" spans="1:15" ht="30" customHeight="1">
      <c r="A16" s="296"/>
      <c r="B16" s="387"/>
      <c r="C16" s="298"/>
      <c r="D16" s="296"/>
      <c r="E16" s="296"/>
      <c r="F16" s="175"/>
      <c r="G16" s="177"/>
      <c r="H16" s="177"/>
      <c r="I16" s="174"/>
      <c r="J16" s="138">
        <f t="shared" si="0"/>
        <v>0</v>
      </c>
      <c r="K16" s="136"/>
      <c r="L16" s="137"/>
      <c r="M16" s="137">
        <f t="shared" si="1"/>
        <v>0</v>
      </c>
      <c r="N16" s="137">
        <f t="shared" si="2"/>
        <v>0</v>
      </c>
      <c r="O16" s="134"/>
    </row>
    <row r="17" spans="1:15" ht="30" customHeight="1">
      <c r="A17" s="296"/>
      <c r="B17" s="387"/>
      <c r="C17" s="298"/>
      <c r="D17" s="296"/>
      <c r="E17" s="296"/>
      <c r="F17" s="175"/>
      <c r="G17" s="177"/>
      <c r="H17" s="177"/>
      <c r="I17" s="174"/>
      <c r="J17" s="138">
        <f t="shared" si="0"/>
        <v>0</v>
      </c>
      <c r="K17" s="136"/>
      <c r="L17" s="137"/>
      <c r="M17" s="137">
        <f t="shared" si="1"/>
        <v>0</v>
      </c>
      <c r="N17" s="137">
        <f t="shared" si="2"/>
        <v>0</v>
      </c>
      <c r="O17" s="134"/>
    </row>
    <row r="18" spans="1:15" ht="30" customHeight="1">
      <c r="A18" s="296"/>
      <c r="B18" s="387"/>
      <c r="C18" s="298"/>
      <c r="D18" s="296"/>
      <c r="E18" s="296"/>
      <c r="F18" s="175"/>
      <c r="G18" s="177"/>
      <c r="H18" s="177"/>
      <c r="I18" s="174"/>
      <c r="J18" s="138">
        <f t="shared" si="0"/>
        <v>0</v>
      </c>
      <c r="K18" s="136"/>
      <c r="L18" s="137"/>
      <c r="M18" s="137">
        <f t="shared" si="1"/>
        <v>0</v>
      </c>
      <c r="N18" s="137">
        <f t="shared" si="2"/>
        <v>0</v>
      </c>
      <c r="O18" s="134"/>
    </row>
    <row r="19" spans="1:15" ht="30" customHeight="1">
      <c r="A19" s="296"/>
      <c r="B19" s="387"/>
      <c r="C19" s="298"/>
      <c r="D19" s="296"/>
      <c r="E19" s="296"/>
      <c r="F19" s="175"/>
      <c r="G19" s="177"/>
      <c r="H19" s="177"/>
      <c r="I19" s="174"/>
      <c r="J19" s="138">
        <f t="shared" si="0"/>
        <v>0</v>
      </c>
      <c r="K19" s="136"/>
      <c r="L19" s="137"/>
      <c r="M19" s="137">
        <f t="shared" si="1"/>
        <v>0</v>
      </c>
      <c r="N19" s="137">
        <f t="shared" si="2"/>
        <v>0</v>
      </c>
      <c r="O19" s="134"/>
    </row>
    <row r="20" spans="1:15" ht="30" customHeight="1">
      <c r="A20" s="296"/>
      <c r="B20" s="387"/>
      <c r="C20" s="298"/>
      <c r="D20" s="296"/>
      <c r="E20" s="296"/>
      <c r="F20" s="175"/>
      <c r="G20" s="177"/>
      <c r="H20" s="177"/>
      <c r="I20" s="174"/>
      <c r="J20" s="138">
        <f t="shared" si="0"/>
        <v>0</v>
      </c>
      <c r="K20" s="136"/>
      <c r="L20" s="137"/>
      <c r="M20" s="137">
        <f t="shared" si="1"/>
        <v>0</v>
      </c>
      <c r="N20" s="137">
        <f t="shared" si="2"/>
        <v>0</v>
      </c>
      <c r="O20" s="134"/>
    </row>
    <row r="21" spans="1:15" ht="30" customHeight="1">
      <c r="A21" s="296"/>
      <c r="B21" s="387"/>
      <c r="C21" s="298"/>
      <c r="D21" s="296"/>
      <c r="E21" s="296"/>
      <c r="F21" s="175"/>
      <c r="G21" s="177"/>
      <c r="H21" s="177"/>
      <c r="I21" s="174"/>
      <c r="J21" s="138">
        <f t="shared" si="0"/>
        <v>0</v>
      </c>
      <c r="K21" s="136"/>
      <c r="L21" s="137"/>
      <c r="M21" s="137">
        <f t="shared" si="1"/>
        <v>0</v>
      </c>
      <c r="N21" s="137">
        <f t="shared" si="2"/>
        <v>0</v>
      </c>
      <c r="O21" s="134"/>
    </row>
    <row r="22" spans="1:15" ht="30" customHeight="1">
      <c r="A22" s="296"/>
      <c r="B22" s="387"/>
      <c r="C22" s="298"/>
      <c r="D22" s="296"/>
      <c r="E22" s="296"/>
      <c r="F22" s="175"/>
      <c r="G22" s="177"/>
      <c r="H22" s="177"/>
      <c r="I22" s="174"/>
      <c r="J22" s="138">
        <f t="shared" si="0"/>
        <v>0</v>
      </c>
      <c r="K22" s="136"/>
      <c r="L22" s="137"/>
      <c r="M22" s="137">
        <f t="shared" si="1"/>
        <v>0</v>
      </c>
      <c r="N22" s="137">
        <f t="shared" si="2"/>
        <v>0</v>
      </c>
      <c r="O22" s="134"/>
    </row>
    <row r="23" spans="1:15" ht="30" customHeight="1">
      <c r="A23" s="296"/>
      <c r="B23" s="387"/>
      <c r="C23" s="298"/>
      <c r="D23" s="296"/>
      <c r="E23" s="296"/>
      <c r="F23" s="175"/>
      <c r="G23" s="177"/>
      <c r="H23" s="177"/>
      <c r="I23" s="174"/>
      <c r="J23" s="138">
        <f t="shared" si="0"/>
        <v>0</v>
      </c>
      <c r="K23" s="136"/>
      <c r="L23" s="137"/>
      <c r="M23" s="137">
        <f t="shared" si="1"/>
        <v>0</v>
      </c>
      <c r="N23" s="137">
        <f t="shared" si="2"/>
        <v>0</v>
      </c>
      <c r="O23" s="134"/>
    </row>
    <row r="24" spans="1:15" ht="30" customHeight="1">
      <c r="A24" s="296"/>
      <c r="B24" s="387"/>
      <c r="C24" s="298"/>
      <c r="D24" s="296"/>
      <c r="E24" s="296"/>
      <c r="F24" s="175"/>
      <c r="G24" s="177"/>
      <c r="H24" s="177"/>
      <c r="I24" s="174"/>
      <c r="J24" s="138">
        <f t="shared" si="0"/>
        <v>0</v>
      </c>
      <c r="K24" s="136"/>
      <c r="L24" s="137"/>
      <c r="M24" s="137">
        <f t="shared" si="1"/>
        <v>0</v>
      </c>
      <c r="N24" s="137">
        <f t="shared" si="2"/>
        <v>0</v>
      </c>
      <c r="O24" s="134"/>
    </row>
    <row r="25" spans="1:15" ht="30" customHeight="1">
      <c r="A25" s="296"/>
      <c r="B25" s="387"/>
      <c r="C25" s="298"/>
      <c r="D25" s="296"/>
      <c r="E25" s="296"/>
      <c r="F25" s="175"/>
      <c r="G25" s="177"/>
      <c r="H25" s="177"/>
      <c r="I25" s="174"/>
      <c r="J25" s="138">
        <f t="shared" si="0"/>
        <v>0</v>
      </c>
      <c r="K25" s="136"/>
      <c r="L25" s="137"/>
      <c r="M25" s="137">
        <f t="shared" si="1"/>
        <v>0</v>
      </c>
      <c r="N25" s="137">
        <f t="shared" si="2"/>
        <v>0</v>
      </c>
      <c r="O25" s="134"/>
    </row>
    <row r="26" spans="1:15" ht="30" customHeight="1">
      <c r="A26" s="296"/>
      <c r="B26" s="387"/>
      <c r="C26" s="298"/>
      <c r="D26" s="296"/>
      <c r="E26" s="296"/>
      <c r="F26" s="175"/>
      <c r="G26" s="177"/>
      <c r="H26" s="177"/>
      <c r="I26" s="174"/>
      <c r="J26" s="138">
        <f t="shared" si="0"/>
        <v>0</v>
      </c>
      <c r="K26" s="136"/>
      <c r="L26" s="137"/>
      <c r="M26" s="137">
        <f t="shared" si="1"/>
        <v>0</v>
      </c>
      <c r="N26" s="137">
        <f t="shared" si="2"/>
        <v>0</v>
      </c>
      <c r="O26" s="134"/>
    </row>
    <row r="27" spans="1:15" ht="30" customHeight="1">
      <c r="A27" s="296"/>
      <c r="B27" s="387"/>
      <c r="C27" s="298"/>
      <c r="D27" s="296"/>
      <c r="E27" s="296"/>
      <c r="F27" s="175"/>
      <c r="G27" s="177"/>
      <c r="H27" s="177"/>
      <c r="I27" s="174"/>
      <c r="J27" s="138">
        <f t="shared" si="0"/>
        <v>0</v>
      </c>
      <c r="K27" s="136"/>
      <c r="L27" s="137"/>
      <c r="M27" s="137">
        <f t="shared" si="1"/>
        <v>0</v>
      </c>
      <c r="N27" s="137">
        <f t="shared" si="2"/>
        <v>0</v>
      </c>
      <c r="O27" s="134"/>
    </row>
    <row r="28" spans="1:15" ht="30" customHeight="1">
      <c r="A28" s="296"/>
      <c r="B28" s="387"/>
      <c r="C28" s="298"/>
      <c r="D28" s="296"/>
      <c r="E28" s="296"/>
      <c r="F28" s="175"/>
      <c r="G28" s="177"/>
      <c r="H28" s="177"/>
      <c r="I28" s="174"/>
      <c r="J28" s="138">
        <f t="shared" si="0"/>
        <v>0</v>
      </c>
      <c r="K28" s="136"/>
      <c r="L28" s="137"/>
      <c r="M28" s="137">
        <f t="shared" si="1"/>
        <v>0</v>
      </c>
      <c r="N28" s="137">
        <f t="shared" si="2"/>
        <v>0</v>
      </c>
      <c r="O28" s="134"/>
    </row>
    <row r="29" spans="1:15" ht="30" customHeight="1">
      <c r="A29" s="296"/>
      <c r="B29" s="387"/>
      <c r="C29" s="298"/>
      <c r="D29" s="296"/>
      <c r="E29" s="296"/>
      <c r="F29" s="175"/>
      <c r="G29" s="177"/>
      <c r="H29" s="177"/>
      <c r="I29" s="174"/>
      <c r="J29" s="138">
        <f t="shared" si="0"/>
        <v>0</v>
      </c>
      <c r="K29" s="136"/>
      <c r="L29" s="137"/>
      <c r="M29" s="137">
        <f t="shared" si="1"/>
        <v>0</v>
      </c>
      <c r="N29" s="137">
        <f t="shared" si="2"/>
        <v>0</v>
      </c>
      <c r="O29" s="134"/>
    </row>
    <row r="30" spans="1:15" ht="30" customHeight="1">
      <c r="A30" s="296"/>
      <c r="B30" s="387"/>
      <c r="C30" s="298"/>
      <c r="D30" s="296"/>
      <c r="E30" s="296"/>
      <c r="F30" s="175"/>
      <c r="G30" s="177"/>
      <c r="H30" s="177"/>
      <c r="I30" s="174"/>
      <c r="J30" s="138">
        <f t="shared" si="0"/>
        <v>0</v>
      </c>
      <c r="K30" s="136"/>
      <c r="L30" s="137"/>
      <c r="M30" s="137">
        <f t="shared" si="1"/>
        <v>0</v>
      </c>
      <c r="N30" s="137">
        <f t="shared" si="2"/>
        <v>0</v>
      </c>
      <c r="O30" s="134"/>
    </row>
    <row r="31" spans="1:15" ht="30" customHeight="1">
      <c r="A31" s="296"/>
      <c r="B31" s="387"/>
      <c r="C31" s="298"/>
      <c r="D31" s="296"/>
      <c r="E31" s="296"/>
      <c r="F31" s="175"/>
      <c r="G31" s="177"/>
      <c r="H31" s="177"/>
      <c r="I31" s="174"/>
      <c r="J31" s="138">
        <f t="shared" si="0"/>
        <v>0</v>
      </c>
      <c r="K31" s="136"/>
      <c r="L31" s="137"/>
      <c r="M31" s="137">
        <f t="shared" si="1"/>
        <v>0</v>
      </c>
      <c r="N31" s="137">
        <f t="shared" si="2"/>
        <v>0</v>
      </c>
      <c r="O31" s="134"/>
    </row>
    <row r="32" spans="1:15" ht="30" customHeight="1">
      <c r="A32" s="296"/>
      <c r="B32" s="387"/>
      <c r="C32" s="298"/>
      <c r="D32" s="296"/>
      <c r="E32" s="296"/>
      <c r="F32" s="175"/>
      <c r="G32" s="177"/>
      <c r="H32" s="177"/>
      <c r="I32" s="174"/>
      <c r="J32" s="138">
        <f t="shared" si="0"/>
        <v>0</v>
      </c>
      <c r="K32" s="136"/>
      <c r="L32" s="137"/>
      <c r="M32" s="137">
        <f t="shared" si="1"/>
        <v>0</v>
      </c>
      <c r="N32" s="137">
        <f t="shared" si="2"/>
        <v>0</v>
      </c>
      <c r="O32" s="134"/>
    </row>
    <row r="33" spans="1:15" ht="30" customHeight="1">
      <c r="A33" s="296"/>
      <c r="B33" s="387"/>
      <c r="C33" s="298"/>
      <c r="D33" s="296"/>
      <c r="E33" s="296"/>
      <c r="F33" s="175"/>
      <c r="G33" s="177"/>
      <c r="H33" s="177"/>
      <c r="I33" s="174"/>
      <c r="J33" s="138">
        <f t="shared" si="0"/>
        <v>0</v>
      </c>
      <c r="K33" s="136"/>
      <c r="L33" s="137"/>
      <c r="M33" s="137">
        <f t="shared" si="1"/>
        <v>0</v>
      </c>
      <c r="N33" s="137">
        <f t="shared" si="2"/>
        <v>0</v>
      </c>
      <c r="O33" s="134"/>
    </row>
    <row r="34" spans="1:15" ht="30" customHeight="1">
      <c r="A34" s="296"/>
      <c r="B34" s="387"/>
      <c r="C34" s="298"/>
      <c r="D34" s="296"/>
      <c r="E34" s="296"/>
      <c r="F34" s="175"/>
      <c r="G34" s="177"/>
      <c r="H34" s="177"/>
      <c r="I34" s="174"/>
      <c r="J34" s="138">
        <f t="shared" si="0"/>
        <v>0</v>
      </c>
      <c r="K34" s="136"/>
      <c r="L34" s="137"/>
      <c r="M34" s="137">
        <f t="shared" si="1"/>
        <v>0</v>
      </c>
      <c r="N34" s="137">
        <f t="shared" si="2"/>
        <v>0</v>
      </c>
      <c r="O34" s="134"/>
    </row>
    <row r="35" spans="1:15" ht="30" customHeight="1">
      <c r="A35" s="296"/>
      <c r="B35" s="387"/>
      <c r="C35" s="298"/>
      <c r="D35" s="296"/>
      <c r="E35" s="296"/>
      <c r="F35" s="175"/>
      <c r="G35" s="177"/>
      <c r="H35" s="177"/>
      <c r="I35" s="174"/>
      <c r="J35" s="138">
        <f t="shared" si="0"/>
        <v>0</v>
      </c>
      <c r="K35" s="136"/>
      <c r="L35" s="137"/>
      <c r="M35" s="137">
        <f t="shared" si="1"/>
        <v>0</v>
      </c>
      <c r="N35" s="137">
        <f t="shared" si="2"/>
        <v>0</v>
      </c>
      <c r="O35" s="134"/>
    </row>
    <row r="36" spans="1:15" ht="30" customHeight="1">
      <c r="A36" s="296"/>
      <c r="B36" s="387"/>
      <c r="C36" s="298"/>
      <c r="D36" s="296"/>
      <c r="E36" s="296"/>
      <c r="F36" s="175"/>
      <c r="G36" s="177"/>
      <c r="H36" s="177"/>
      <c r="I36" s="174"/>
      <c r="J36" s="138">
        <f t="shared" si="0"/>
        <v>0</v>
      </c>
      <c r="K36" s="136"/>
      <c r="L36" s="137"/>
      <c r="M36" s="137">
        <f t="shared" si="1"/>
        <v>0</v>
      </c>
      <c r="N36" s="137">
        <f t="shared" si="2"/>
        <v>0</v>
      </c>
      <c r="O36" s="134"/>
    </row>
    <row r="37" spans="1:15" ht="30" customHeight="1">
      <c r="A37" s="296"/>
      <c r="B37" s="387"/>
      <c r="C37" s="298"/>
      <c r="D37" s="296"/>
      <c r="E37" s="296"/>
      <c r="F37" s="175"/>
      <c r="G37" s="177"/>
      <c r="H37" s="177"/>
      <c r="I37" s="174"/>
      <c r="J37" s="138">
        <f t="shared" si="0"/>
        <v>0</v>
      </c>
      <c r="K37" s="136"/>
      <c r="L37" s="137"/>
      <c r="M37" s="137">
        <f t="shared" si="1"/>
        <v>0</v>
      </c>
      <c r="N37" s="137">
        <f t="shared" si="2"/>
        <v>0</v>
      </c>
      <c r="O37" s="134"/>
    </row>
    <row r="38" spans="1:15" ht="30" customHeight="1">
      <c r="A38" s="296"/>
      <c r="B38" s="387"/>
      <c r="C38" s="298"/>
      <c r="D38" s="296"/>
      <c r="E38" s="296"/>
      <c r="F38" s="175"/>
      <c r="G38" s="177"/>
      <c r="H38" s="177"/>
      <c r="I38" s="174"/>
      <c r="J38" s="138">
        <f t="shared" si="0"/>
        <v>0</v>
      </c>
      <c r="K38" s="136"/>
      <c r="L38" s="137"/>
      <c r="M38" s="137">
        <f t="shared" si="1"/>
        <v>0</v>
      </c>
      <c r="N38" s="137">
        <f t="shared" si="2"/>
        <v>0</v>
      </c>
      <c r="O38" s="134"/>
    </row>
    <row r="39" spans="1:15" ht="30" customHeight="1">
      <c r="A39" s="296"/>
      <c r="B39" s="387"/>
      <c r="C39" s="298"/>
      <c r="D39" s="296"/>
      <c r="E39" s="296"/>
      <c r="F39" s="175"/>
      <c r="G39" s="177"/>
      <c r="H39" s="177"/>
      <c r="I39" s="174"/>
      <c r="J39" s="138">
        <f t="shared" si="0"/>
        <v>0</v>
      </c>
      <c r="K39" s="136"/>
      <c r="L39" s="137"/>
      <c r="M39" s="137">
        <f t="shared" si="1"/>
        <v>0</v>
      </c>
      <c r="N39" s="137">
        <f t="shared" si="2"/>
        <v>0</v>
      </c>
      <c r="O39" s="134"/>
    </row>
    <row r="40" spans="1:15" ht="30" customHeight="1">
      <c r="A40" s="296"/>
      <c r="B40" s="387"/>
      <c r="C40" s="298"/>
      <c r="D40" s="296"/>
      <c r="E40" s="296"/>
      <c r="F40" s="175"/>
      <c r="G40" s="177"/>
      <c r="H40" s="177"/>
      <c r="I40" s="174"/>
      <c r="J40" s="138">
        <f t="shared" si="0"/>
        <v>0</v>
      </c>
      <c r="K40" s="136"/>
      <c r="L40" s="137"/>
      <c r="M40" s="137">
        <f t="shared" si="1"/>
        <v>0</v>
      </c>
      <c r="N40" s="137">
        <f t="shared" si="2"/>
        <v>0</v>
      </c>
      <c r="O40" s="134"/>
    </row>
    <row r="41" spans="1:15" ht="30" customHeight="1">
      <c r="A41" s="296"/>
      <c r="B41" s="387"/>
      <c r="C41" s="298"/>
      <c r="D41" s="296"/>
      <c r="E41" s="296"/>
      <c r="F41" s="175"/>
      <c r="G41" s="177"/>
      <c r="H41" s="177"/>
      <c r="I41" s="174"/>
      <c r="J41" s="138">
        <f t="shared" si="0"/>
        <v>0</v>
      </c>
      <c r="K41" s="136"/>
      <c r="L41" s="137"/>
      <c r="M41" s="137">
        <f t="shared" si="1"/>
        <v>0</v>
      </c>
      <c r="N41" s="137">
        <f t="shared" si="2"/>
        <v>0</v>
      </c>
      <c r="O41" s="134"/>
    </row>
    <row r="42" spans="1:15" ht="30" customHeight="1">
      <c r="A42" s="296"/>
      <c r="B42" s="387"/>
      <c r="C42" s="298"/>
      <c r="D42" s="296"/>
      <c r="E42" s="296"/>
      <c r="F42" s="175"/>
      <c r="G42" s="177"/>
      <c r="H42" s="177"/>
      <c r="I42" s="174"/>
      <c r="J42" s="138">
        <f t="shared" si="0"/>
        <v>0</v>
      </c>
      <c r="K42" s="136"/>
      <c r="L42" s="137"/>
      <c r="M42" s="137">
        <f t="shared" si="1"/>
        <v>0</v>
      </c>
      <c r="N42" s="137">
        <f t="shared" si="2"/>
        <v>0</v>
      </c>
      <c r="O42" s="134"/>
    </row>
    <row r="43" spans="1:15" ht="30" customHeight="1">
      <c r="A43" s="296"/>
      <c r="B43" s="387"/>
      <c r="C43" s="298"/>
      <c r="D43" s="296"/>
      <c r="E43" s="296"/>
      <c r="F43" s="175"/>
      <c r="G43" s="177"/>
      <c r="H43" s="177"/>
      <c r="I43" s="174"/>
      <c r="J43" s="138">
        <f t="shared" si="0"/>
        <v>0</v>
      </c>
      <c r="K43" s="136"/>
      <c r="L43" s="137"/>
      <c r="M43" s="137">
        <f t="shared" si="1"/>
        <v>0</v>
      </c>
      <c r="N43" s="137">
        <f t="shared" si="2"/>
        <v>0</v>
      </c>
      <c r="O43" s="134"/>
    </row>
    <row r="44" spans="1:15" ht="30" customHeight="1">
      <c r="A44" s="296"/>
      <c r="B44" s="387"/>
      <c r="C44" s="298"/>
      <c r="D44" s="296"/>
      <c r="E44" s="296"/>
      <c r="F44" s="175"/>
      <c r="G44" s="177"/>
      <c r="H44" s="177"/>
      <c r="I44" s="174"/>
      <c r="J44" s="138">
        <f t="shared" si="0"/>
        <v>0</v>
      </c>
      <c r="K44" s="136"/>
      <c r="L44" s="137"/>
      <c r="M44" s="137">
        <f t="shared" si="1"/>
        <v>0</v>
      </c>
      <c r="N44" s="137">
        <f t="shared" si="2"/>
        <v>0</v>
      </c>
      <c r="O44" s="134"/>
    </row>
    <row r="45" spans="1:15" ht="30" customHeight="1">
      <c r="A45" s="296"/>
      <c r="B45" s="387"/>
      <c r="C45" s="298"/>
      <c r="D45" s="296"/>
      <c r="E45" s="296"/>
      <c r="F45" s="175"/>
      <c r="G45" s="177"/>
      <c r="H45" s="177"/>
      <c r="I45" s="174"/>
      <c r="J45" s="138">
        <f t="shared" si="0"/>
        <v>0</v>
      </c>
      <c r="K45" s="136"/>
      <c r="L45" s="137"/>
      <c r="M45" s="137">
        <f t="shared" si="1"/>
        <v>0</v>
      </c>
      <c r="N45" s="137">
        <f t="shared" si="2"/>
        <v>0</v>
      </c>
      <c r="O45" s="134"/>
    </row>
    <row r="46" spans="1:15" ht="30" customHeight="1">
      <c r="A46" s="296"/>
      <c r="B46" s="387"/>
      <c r="C46" s="298"/>
      <c r="D46" s="296"/>
      <c r="E46" s="296"/>
      <c r="F46" s="175"/>
      <c r="G46" s="177"/>
      <c r="H46" s="177"/>
      <c r="I46" s="174"/>
      <c r="J46" s="138">
        <f t="shared" si="0"/>
        <v>0</v>
      </c>
      <c r="K46" s="136"/>
      <c r="L46" s="137"/>
      <c r="M46" s="137">
        <f t="shared" si="1"/>
        <v>0</v>
      </c>
      <c r="N46" s="137">
        <f t="shared" si="2"/>
        <v>0</v>
      </c>
      <c r="O46" s="134"/>
    </row>
    <row r="47" spans="1:15" ht="30" customHeight="1">
      <c r="A47" s="296"/>
      <c r="B47" s="387"/>
      <c r="C47" s="298"/>
      <c r="D47" s="296"/>
      <c r="E47" s="296"/>
      <c r="F47" s="175"/>
      <c r="G47" s="177"/>
      <c r="H47" s="177"/>
      <c r="I47" s="174"/>
      <c r="J47" s="138">
        <f t="shared" si="0"/>
        <v>0</v>
      </c>
      <c r="K47" s="136"/>
      <c r="L47" s="137"/>
      <c r="M47" s="137">
        <f t="shared" si="1"/>
        <v>0</v>
      </c>
      <c r="N47" s="137">
        <f t="shared" si="2"/>
        <v>0</v>
      </c>
      <c r="O47" s="134"/>
    </row>
    <row r="48" spans="1:15" ht="30" customHeight="1">
      <c r="A48" s="296"/>
      <c r="B48" s="387"/>
      <c r="C48" s="298"/>
      <c r="D48" s="296"/>
      <c r="E48" s="296"/>
      <c r="F48" s="175"/>
      <c r="G48" s="177"/>
      <c r="H48" s="177"/>
      <c r="I48" s="174"/>
      <c r="J48" s="138">
        <f t="shared" si="0"/>
        <v>0</v>
      </c>
      <c r="K48" s="136"/>
      <c r="L48" s="137"/>
      <c r="M48" s="137">
        <f t="shared" si="1"/>
        <v>0</v>
      </c>
      <c r="N48" s="137">
        <f t="shared" si="2"/>
        <v>0</v>
      </c>
      <c r="O48" s="134"/>
    </row>
    <row r="49" spans="1:15" ht="30" customHeight="1">
      <c r="A49" s="296"/>
      <c r="B49" s="387"/>
      <c r="C49" s="298"/>
      <c r="D49" s="296"/>
      <c r="E49" s="296"/>
      <c r="F49" s="175"/>
      <c r="G49" s="177"/>
      <c r="H49" s="177"/>
      <c r="I49" s="174"/>
      <c r="J49" s="138">
        <f t="shared" si="0"/>
        <v>0</v>
      </c>
      <c r="K49" s="136"/>
      <c r="L49" s="137"/>
      <c r="M49" s="137">
        <f t="shared" si="1"/>
        <v>0</v>
      </c>
      <c r="N49" s="137">
        <f t="shared" si="2"/>
        <v>0</v>
      </c>
      <c r="O49" s="134"/>
    </row>
    <row r="50" spans="1:15" ht="30" customHeight="1">
      <c r="A50" s="296"/>
      <c r="B50" s="387"/>
      <c r="C50" s="298"/>
      <c r="D50" s="296"/>
      <c r="E50" s="296"/>
      <c r="F50" s="175"/>
      <c r="G50" s="177"/>
      <c r="H50" s="177"/>
      <c r="I50" s="174"/>
      <c r="J50" s="138">
        <f t="shared" si="0"/>
        <v>0</v>
      </c>
      <c r="K50" s="136"/>
      <c r="L50" s="137"/>
      <c r="M50" s="137">
        <f t="shared" si="1"/>
        <v>0</v>
      </c>
      <c r="N50" s="137">
        <f t="shared" si="2"/>
        <v>0</v>
      </c>
      <c r="O50" s="134"/>
    </row>
    <row r="51" spans="1:15" ht="30" customHeight="1">
      <c r="A51" s="296"/>
      <c r="B51" s="387"/>
      <c r="C51" s="298"/>
      <c r="D51" s="296"/>
      <c r="E51" s="296"/>
      <c r="F51" s="175"/>
      <c r="G51" s="177"/>
      <c r="H51" s="177"/>
      <c r="I51" s="174"/>
      <c r="J51" s="138">
        <f t="shared" si="0"/>
        <v>0</v>
      </c>
      <c r="K51" s="136"/>
      <c r="L51" s="137"/>
      <c r="M51" s="137">
        <f t="shared" si="1"/>
        <v>0</v>
      </c>
      <c r="N51" s="137">
        <f t="shared" si="2"/>
        <v>0</v>
      </c>
      <c r="O51" s="134"/>
    </row>
    <row r="52" spans="1:15" ht="30" customHeight="1">
      <c r="A52" s="296"/>
      <c r="B52" s="387"/>
      <c r="C52" s="298"/>
      <c r="D52" s="296"/>
      <c r="E52" s="296"/>
      <c r="F52" s="175"/>
      <c r="G52" s="177"/>
      <c r="H52" s="177"/>
      <c r="I52" s="174"/>
      <c r="J52" s="138">
        <f t="shared" si="0"/>
        <v>0</v>
      </c>
      <c r="K52" s="136"/>
      <c r="L52" s="137"/>
      <c r="M52" s="137">
        <f t="shared" si="1"/>
        <v>0</v>
      </c>
      <c r="N52" s="137">
        <f t="shared" si="2"/>
        <v>0</v>
      </c>
      <c r="O52" s="134"/>
    </row>
    <row r="53" spans="1:15" ht="30" customHeight="1">
      <c r="A53" s="296"/>
      <c r="B53" s="387"/>
      <c r="C53" s="298"/>
      <c r="D53" s="296"/>
      <c r="E53" s="296"/>
      <c r="F53" s="175"/>
      <c r="G53" s="177"/>
      <c r="H53" s="177"/>
      <c r="I53" s="174"/>
      <c r="J53" s="138">
        <f t="shared" si="0"/>
        <v>0</v>
      </c>
      <c r="K53" s="136"/>
      <c r="L53" s="137"/>
      <c r="M53" s="137">
        <f t="shared" si="1"/>
        <v>0</v>
      </c>
      <c r="N53" s="137">
        <f t="shared" si="2"/>
        <v>0</v>
      </c>
      <c r="O53" s="134"/>
    </row>
    <row r="54" spans="1:15" ht="30" customHeight="1">
      <c r="A54" s="296"/>
      <c r="B54" s="387"/>
      <c r="C54" s="298"/>
      <c r="D54" s="296"/>
      <c r="E54" s="296"/>
      <c r="F54" s="175"/>
      <c r="G54" s="177"/>
      <c r="H54" s="177"/>
      <c r="I54" s="174"/>
      <c r="J54" s="138">
        <f t="shared" si="0"/>
        <v>0</v>
      </c>
      <c r="K54" s="136"/>
      <c r="L54" s="137"/>
      <c r="M54" s="137">
        <f t="shared" si="1"/>
        <v>0</v>
      </c>
      <c r="N54" s="137">
        <f t="shared" si="2"/>
        <v>0</v>
      </c>
      <c r="O54" s="134"/>
    </row>
    <row r="55" spans="1:15" ht="30" customHeight="1">
      <c r="A55" s="296"/>
      <c r="B55" s="387"/>
      <c r="C55" s="298"/>
      <c r="D55" s="296"/>
      <c r="E55" s="296"/>
      <c r="F55" s="175"/>
      <c r="G55" s="177"/>
      <c r="H55" s="177"/>
      <c r="I55" s="174"/>
      <c r="J55" s="138">
        <f t="shared" si="0"/>
        <v>0</v>
      </c>
      <c r="K55" s="136"/>
      <c r="L55" s="137"/>
      <c r="M55" s="137">
        <f t="shared" si="1"/>
        <v>0</v>
      </c>
      <c r="N55" s="137">
        <f t="shared" si="2"/>
        <v>0</v>
      </c>
      <c r="O55" s="134"/>
    </row>
    <row r="56" spans="1:15" ht="30" customHeight="1">
      <c r="A56" s="296"/>
      <c r="B56" s="387"/>
      <c r="C56" s="298"/>
      <c r="D56" s="296"/>
      <c r="E56" s="296"/>
      <c r="F56" s="175"/>
      <c r="G56" s="177"/>
      <c r="H56" s="177"/>
      <c r="I56" s="174"/>
      <c r="J56" s="138">
        <f t="shared" si="0"/>
        <v>0</v>
      </c>
      <c r="K56" s="136"/>
      <c r="L56" s="137"/>
      <c r="M56" s="137">
        <f t="shared" si="1"/>
        <v>0</v>
      </c>
      <c r="N56" s="137">
        <f t="shared" si="2"/>
        <v>0</v>
      </c>
      <c r="O56" s="134"/>
    </row>
    <row r="57" spans="1:15" ht="30" customHeight="1">
      <c r="A57" s="296"/>
      <c r="B57" s="387"/>
      <c r="C57" s="298"/>
      <c r="D57" s="296"/>
      <c r="E57" s="296"/>
      <c r="F57" s="175"/>
      <c r="G57" s="177"/>
      <c r="H57" s="177"/>
      <c r="I57" s="174"/>
      <c r="J57" s="138">
        <f t="shared" si="0"/>
        <v>0</v>
      </c>
      <c r="K57" s="136"/>
      <c r="L57" s="137"/>
      <c r="M57" s="137">
        <f t="shared" si="1"/>
        <v>0</v>
      </c>
      <c r="N57" s="137">
        <f t="shared" si="2"/>
        <v>0</v>
      </c>
      <c r="O57" s="134"/>
    </row>
    <row r="58" spans="1:15" ht="30" customHeight="1">
      <c r="A58" s="296"/>
      <c r="B58" s="387"/>
      <c r="C58" s="298"/>
      <c r="D58" s="296"/>
      <c r="E58" s="296"/>
      <c r="F58" s="175"/>
      <c r="G58" s="177"/>
      <c r="H58" s="177"/>
      <c r="I58" s="174"/>
      <c r="J58" s="138">
        <f t="shared" si="0"/>
        <v>0</v>
      </c>
      <c r="K58" s="136"/>
      <c r="L58" s="137"/>
      <c r="M58" s="137">
        <f t="shared" si="1"/>
        <v>0</v>
      </c>
      <c r="N58" s="137">
        <f t="shared" si="2"/>
        <v>0</v>
      </c>
      <c r="O58" s="134"/>
    </row>
    <row r="59" spans="1:15" ht="30" customHeight="1">
      <c r="A59" s="296"/>
      <c r="B59" s="387"/>
      <c r="C59" s="298"/>
      <c r="D59" s="296"/>
      <c r="E59" s="296"/>
      <c r="F59" s="175"/>
      <c r="G59" s="177"/>
      <c r="H59" s="177"/>
      <c r="I59" s="174"/>
      <c r="J59" s="138">
        <f t="shared" si="0"/>
        <v>0</v>
      </c>
      <c r="K59" s="136"/>
      <c r="L59" s="137"/>
      <c r="M59" s="137">
        <f t="shared" si="1"/>
        <v>0</v>
      </c>
      <c r="N59" s="137">
        <f t="shared" si="2"/>
        <v>0</v>
      </c>
      <c r="O59" s="134"/>
    </row>
    <row r="60" spans="1:15" ht="30" customHeight="1">
      <c r="A60" s="296"/>
      <c r="B60" s="387"/>
      <c r="C60" s="298"/>
      <c r="D60" s="296"/>
      <c r="E60" s="296"/>
      <c r="F60" s="175"/>
      <c r="G60" s="177"/>
      <c r="H60" s="177"/>
      <c r="I60" s="174"/>
      <c r="J60" s="138">
        <f t="shared" si="0"/>
        <v>0</v>
      </c>
      <c r="K60" s="136"/>
      <c r="L60" s="137"/>
      <c r="M60" s="137">
        <f t="shared" si="1"/>
        <v>0</v>
      </c>
      <c r="N60" s="137">
        <f t="shared" si="2"/>
        <v>0</v>
      </c>
      <c r="O60" s="134"/>
    </row>
    <row r="61" spans="1:15" ht="30" customHeight="1">
      <c r="A61" s="296"/>
      <c r="B61" s="387"/>
      <c r="C61" s="298"/>
      <c r="D61" s="296"/>
      <c r="E61" s="296"/>
      <c r="F61" s="175"/>
      <c r="G61" s="177"/>
      <c r="H61" s="177"/>
      <c r="I61" s="174"/>
      <c r="J61" s="138">
        <f t="shared" si="0"/>
        <v>0</v>
      </c>
      <c r="K61" s="136"/>
      <c r="L61" s="137"/>
      <c r="M61" s="137">
        <f t="shared" si="1"/>
        <v>0</v>
      </c>
      <c r="N61" s="137">
        <f t="shared" si="2"/>
        <v>0</v>
      </c>
      <c r="O61" s="134"/>
    </row>
    <row r="62" spans="1:15" ht="30" customHeight="1">
      <c r="A62" s="296"/>
      <c r="B62" s="387"/>
      <c r="C62" s="298"/>
      <c r="D62" s="296"/>
      <c r="E62" s="296"/>
      <c r="F62" s="175"/>
      <c r="G62" s="177"/>
      <c r="H62" s="177"/>
      <c r="I62" s="174"/>
      <c r="J62" s="138">
        <f t="shared" si="0"/>
        <v>0</v>
      </c>
      <c r="K62" s="136"/>
      <c r="L62" s="137"/>
      <c r="M62" s="137">
        <f t="shared" si="1"/>
        <v>0</v>
      </c>
      <c r="N62" s="137">
        <f t="shared" si="2"/>
        <v>0</v>
      </c>
      <c r="O62" s="134"/>
    </row>
    <row r="63" spans="1:15" ht="30" customHeight="1">
      <c r="A63" s="296"/>
      <c r="B63" s="387"/>
      <c r="C63" s="298"/>
      <c r="D63" s="296"/>
      <c r="E63" s="296"/>
      <c r="F63" s="175"/>
      <c r="G63" s="177"/>
      <c r="H63" s="177"/>
      <c r="I63" s="174"/>
      <c r="J63" s="138">
        <f t="shared" si="0"/>
        <v>0</v>
      </c>
      <c r="K63" s="136"/>
      <c r="L63" s="137"/>
      <c r="M63" s="137">
        <f t="shared" si="1"/>
        <v>0</v>
      </c>
      <c r="N63" s="137">
        <f t="shared" si="2"/>
        <v>0</v>
      </c>
      <c r="O63" s="134"/>
    </row>
    <row r="64" spans="1:15" ht="30" customHeight="1">
      <c r="A64" s="296"/>
      <c r="B64" s="387"/>
      <c r="C64" s="298"/>
      <c r="D64" s="296"/>
      <c r="E64" s="296"/>
      <c r="F64" s="175"/>
      <c r="G64" s="177"/>
      <c r="H64" s="177"/>
      <c r="I64" s="174"/>
      <c r="J64" s="138">
        <f t="shared" si="0"/>
        <v>0</v>
      </c>
      <c r="K64" s="136"/>
      <c r="L64" s="137"/>
      <c r="M64" s="137">
        <f t="shared" si="1"/>
        <v>0</v>
      </c>
      <c r="N64" s="137">
        <f t="shared" si="2"/>
        <v>0</v>
      </c>
      <c r="O64" s="134"/>
    </row>
    <row r="65" spans="1:15" ht="30" customHeight="1">
      <c r="A65" s="296"/>
      <c r="B65" s="387"/>
      <c r="C65" s="298"/>
      <c r="D65" s="296"/>
      <c r="E65" s="296"/>
      <c r="F65" s="175"/>
      <c r="G65" s="177"/>
      <c r="H65" s="177"/>
      <c r="I65" s="174"/>
      <c r="J65" s="138">
        <f t="shared" si="0"/>
        <v>0</v>
      </c>
      <c r="K65" s="136"/>
      <c r="L65" s="137"/>
      <c r="M65" s="137">
        <f t="shared" si="1"/>
        <v>0</v>
      </c>
      <c r="N65" s="137">
        <f t="shared" si="2"/>
        <v>0</v>
      </c>
      <c r="O65" s="134"/>
    </row>
    <row r="66" spans="1:15" ht="30" customHeight="1">
      <c r="A66" s="296"/>
      <c r="B66" s="387"/>
      <c r="C66" s="298"/>
      <c r="D66" s="296"/>
      <c r="E66" s="296"/>
      <c r="F66" s="175"/>
      <c r="G66" s="177"/>
      <c r="H66" s="177"/>
      <c r="I66" s="174"/>
      <c r="J66" s="138">
        <f t="shared" si="0"/>
        <v>0</v>
      </c>
      <c r="K66" s="136"/>
      <c r="L66" s="137"/>
      <c r="M66" s="137">
        <f t="shared" si="1"/>
        <v>0</v>
      </c>
      <c r="N66" s="137">
        <f t="shared" si="2"/>
        <v>0</v>
      </c>
      <c r="O66" s="134"/>
    </row>
    <row r="67" spans="1:15" ht="30" customHeight="1">
      <c r="A67" s="296"/>
      <c r="B67" s="387"/>
      <c r="C67" s="298"/>
      <c r="D67" s="296"/>
      <c r="E67" s="296"/>
      <c r="F67" s="175"/>
      <c r="G67" s="177"/>
      <c r="H67" s="177"/>
      <c r="I67" s="174"/>
      <c r="J67" s="138">
        <f t="shared" si="0"/>
        <v>0</v>
      </c>
      <c r="K67" s="136"/>
      <c r="L67" s="137"/>
      <c r="M67" s="137">
        <f t="shared" si="1"/>
        <v>0</v>
      </c>
      <c r="N67" s="137">
        <f t="shared" si="2"/>
        <v>0</v>
      </c>
      <c r="O67" s="134"/>
    </row>
    <row r="68" spans="1:15" ht="30" customHeight="1">
      <c r="A68" s="296"/>
      <c r="B68" s="387"/>
      <c r="C68" s="298"/>
      <c r="D68" s="296"/>
      <c r="E68" s="296"/>
      <c r="F68" s="175"/>
      <c r="G68" s="177"/>
      <c r="H68" s="177"/>
      <c r="I68" s="174"/>
      <c r="J68" s="138">
        <f t="shared" si="0"/>
        <v>0</v>
      </c>
      <c r="K68" s="136"/>
      <c r="L68" s="137"/>
      <c r="M68" s="137">
        <f t="shared" si="1"/>
        <v>0</v>
      </c>
      <c r="N68" s="137">
        <f t="shared" si="2"/>
        <v>0</v>
      </c>
      <c r="O68" s="134"/>
    </row>
    <row r="69" spans="1:15" ht="30" customHeight="1">
      <c r="A69" s="296"/>
      <c r="B69" s="387"/>
      <c r="C69" s="298"/>
      <c r="D69" s="296"/>
      <c r="E69" s="296"/>
      <c r="F69" s="175"/>
      <c r="G69" s="177"/>
      <c r="H69" s="177"/>
      <c r="I69" s="174"/>
      <c r="J69" s="138">
        <f t="shared" si="0"/>
        <v>0</v>
      </c>
      <c r="K69" s="136"/>
      <c r="L69" s="137"/>
      <c r="M69" s="137">
        <f t="shared" si="1"/>
        <v>0</v>
      </c>
      <c r="N69" s="137">
        <f t="shared" si="2"/>
        <v>0</v>
      </c>
      <c r="O69" s="134"/>
    </row>
    <row r="70" spans="1:15" ht="30" customHeight="1">
      <c r="A70" s="296"/>
      <c r="B70" s="387"/>
      <c r="C70" s="298"/>
      <c r="D70" s="296"/>
      <c r="E70" s="296"/>
      <c r="F70" s="175"/>
      <c r="G70" s="177"/>
      <c r="H70" s="177"/>
      <c r="I70" s="174"/>
      <c r="J70" s="138">
        <f t="shared" si="0"/>
        <v>0</v>
      </c>
      <c r="K70" s="136"/>
      <c r="L70" s="137"/>
      <c r="M70" s="137">
        <f t="shared" si="1"/>
        <v>0</v>
      </c>
      <c r="N70" s="137">
        <f t="shared" si="2"/>
        <v>0</v>
      </c>
      <c r="O70" s="134"/>
    </row>
    <row r="71" spans="1:15" ht="30" customHeight="1">
      <c r="A71" s="296"/>
      <c r="B71" s="387"/>
      <c r="C71" s="298"/>
      <c r="D71" s="296"/>
      <c r="E71" s="296"/>
      <c r="F71" s="175"/>
      <c r="G71" s="177"/>
      <c r="H71" s="177"/>
      <c r="I71" s="174"/>
      <c r="J71" s="138">
        <f t="shared" si="0"/>
        <v>0</v>
      </c>
      <c r="K71" s="136"/>
      <c r="L71" s="137"/>
      <c r="M71" s="137">
        <f t="shared" si="1"/>
        <v>0</v>
      </c>
      <c r="N71" s="137">
        <f t="shared" si="2"/>
        <v>0</v>
      </c>
      <c r="O71" s="134"/>
    </row>
    <row r="72" spans="1:15" ht="30" customHeight="1">
      <c r="A72" s="296"/>
      <c r="B72" s="387"/>
      <c r="C72" s="298"/>
      <c r="D72" s="296"/>
      <c r="E72" s="296"/>
      <c r="F72" s="175"/>
      <c r="G72" s="177"/>
      <c r="H72" s="177"/>
      <c r="I72" s="174"/>
      <c r="J72" s="138">
        <f t="shared" si="0"/>
        <v>0</v>
      </c>
      <c r="K72" s="136"/>
      <c r="L72" s="137"/>
      <c r="M72" s="137">
        <f t="shared" si="1"/>
        <v>0</v>
      </c>
      <c r="N72" s="137">
        <f t="shared" si="2"/>
        <v>0</v>
      </c>
      <c r="O72" s="134"/>
    </row>
    <row r="73" spans="1:15" ht="30" customHeight="1">
      <c r="A73" s="296"/>
      <c r="B73" s="387"/>
      <c r="C73" s="298"/>
      <c r="D73" s="296"/>
      <c r="E73" s="296"/>
      <c r="F73" s="175"/>
      <c r="G73" s="177"/>
      <c r="H73" s="177"/>
      <c r="I73" s="174"/>
      <c r="J73" s="138">
        <f t="shared" si="0"/>
        <v>0</v>
      </c>
      <c r="K73" s="136"/>
      <c r="L73" s="137"/>
      <c r="M73" s="137">
        <f t="shared" si="1"/>
        <v>0</v>
      </c>
      <c r="N73" s="137">
        <f t="shared" si="2"/>
        <v>0</v>
      </c>
      <c r="O73" s="134"/>
    </row>
    <row r="74" spans="1:15" ht="30" customHeight="1">
      <c r="A74" s="296"/>
      <c r="B74" s="387"/>
      <c r="C74" s="298"/>
      <c r="D74" s="296"/>
      <c r="E74" s="296"/>
      <c r="F74" s="175"/>
      <c r="G74" s="177"/>
      <c r="H74" s="177"/>
      <c r="I74" s="174"/>
      <c r="J74" s="138">
        <f t="shared" si="0"/>
        <v>0</v>
      </c>
      <c r="K74" s="136"/>
      <c r="L74" s="137"/>
      <c r="M74" s="137">
        <f t="shared" si="1"/>
        <v>0</v>
      </c>
      <c r="N74" s="137">
        <f t="shared" si="2"/>
        <v>0</v>
      </c>
      <c r="O74" s="134"/>
    </row>
    <row r="75" spans="1:15" ht="30" customHeight="1">
      <c r="A75" s="296"/>
      <c r="B75" s="387"/>
      <c r="C75" s="298"/>
      <c r="D75" s="296"/>
      <c r="E75" s="296"/>
      <c r="F75" s="175"/>
      <c r="G75" s="177"/>
      <c r="H75" s="177"/>
      <c r="I75" s="174"/>
      <c r="J75" s="138">
        <f t="shared" si="0"/>
        <v>0</v>
      </c>
      <c r="K75" s="136"/>
      <c r="L75" s="137"/>
      <c r="M75" s="137">
        <f t="shared" si="1"/>
        <v>0</v>
      </c>
      <c r="N75" s="137">
        <f t="shared" si="2"/>
        <v>0</v>
      </c>
      <c r="O75" s="134"/>
    </row>
    <row r="76" spans="1:15" ht="30" customHeight="1">
      <c r="A76" s="296"/>
      <c r="B76" s="387"/>
      <c r="C76" s="298"/>
      <c r="D76" s="296"/>
      <c r="E76" s="296"/>
      <c r="F76" s="175"/>
      <c r="G76" s="177"/>
      <c r="H76" s="177"/>
      <c r="I76" s="174"/>
      <c r="J76" s="138">
        <f t="shared" si="0"/>
        <v>0</v>
      </c>
      <c r="K76" s="136"/>
      <c r="L76" s="137"/>
      <c r="M76" s="137">
        <f t="shared" si="1"/>
        <v>0</v>
      </c>
      <c r="N76" s="137">
        <f t="shared" si="2"/>
        <v>0</v>
      </c>
      <c r="O76" s="134"/>
    </row>
    <row r="77" spans="1:15" ht="30" customHeight="1">
      <c r="A77" s="296"/>
      <c r="B77" s="387"/>
      <c r="C77" s="298"/>
      <c r="D77" s="296"/>
      <c r="E77" s="296"/>
      <c r="F77" s="175"/>
      <c r="G77" s="177"/>
      <c r="H77" s="177"/>
      <c r="I77" s="174"/>
      <c r="J77" s="138">
        <f t="shared" si="0"/>
        <v>0</v>
      </c>
      <c r="K77" s="136"/>
      <c r="L77" s="137"/>
      <c r="M77" s="137">
        <f t="shared" si="1"/>
        <v>0</v>
      </c>
      <c r="N77" s="137">
        <f t="shared" si="2"/>
        <v>0</v>
      </c>
      <c r="O77" s="134"/>
    </row>
    <row r="78" spans="1:15" ht="30" customHeight="1">
      <c r="A78" s="296"/>
      <c r="B78" s="387"/>
      <c r="C78" s="298"/>
      <c r="D78" s="296"/>
      <c r="E78" s="296"/>
      <c r="F78" s="175"/>
      <c r="G78" s="177"/>
      <c r="H78" s="177"/>
      <c r="I78" s="174"/>
      <c r="J78" s="138">
        <f aca="true" t="shared" si="3" ref="J78:J100">IF((F78*G78*H78)/12*I78&gt;F78,F78,(F78*G78*H78)/12*I78)</f>
        <v>0</v>
      </c>
      <c r="K78" s="136"/>
      <c r="L78" s="137"/>
      <c r="M78" s="137">
        <f t="shared" si="1"/>
        <v>0</v>
      </c>
      <c r="N78" s="137">
        <f t="shared" si="2"/>
        <v>0</v>
      </c>
      <c r="O78" s="134"/>
    </row>
    <row r="79" spans="1:15" ht="30" customHeight="1">
      <c r="A79" s="296"/>
      <c r="B79" s="387"/>
      <c r="C79" s="298"/>
      <c r="D79" s="296"/>
      <c r="E79" s="296"/>
      <c r="F79" s="175"/>
      <c r="G79" s="177"/>
      <c r="H79" s="177"/>
      <c r="I79" s="174"/>
      <c r="J79" s="138">
        <f t="shared" si="3"/>
        <v>0</v>
      </c>
      <c r="K79" s="136"/>
      <c r="L79" s="137"/>
      <c r="M79" s="137">
        <f aca="true" t="shared" si="4" ref="M79:M100">K79-L79</f>
        <v>0</v>
      </c>
      <c r="N79" s="137">
        <f aca="true" t="shared" si="5" ref="N79:N100">K79-M79</f>
        <v>0</v>
      </c>
      <c r="O79" s="134"/>
    </row>
    <row r="80" spans="1:15" ht="30" customHeight="1">
      <c r="A80" s="296"/>
      <c r="B80" s="387"/>
      <c r="C80" s="298"/>
      <c r="D80" s="296"/>
      <c r="E80" s="296"/>
      <c r="F80" s="175"/>
      <c r="G80" s="177"/>
      <c r="H80" s="177"/>
      <c r="I80" s="174"/>
      <c r="J80" s="138">
        <f t="shared" si="3"/>
        <v>0</v>
      </c>
      <c r="K80" s="136"/>
      <c r="L80" s="137"/>
      <c r="M80" s="137">
        <f t="shared" si="4"/>
        <v>0</v>
      </c>
      <c r="N80" s="137">
        <f t="shared" si="5"/>
        <v>0</v>
      </c>
      <c r="O80" s="134"/>
    </row>
    <row r="81" spans="1:15" ht="30" customHeight="1">
      <c r="A81" s="296"/>
      <c r="B81" s="387"/>
      <c r="C81" s="298"/>
      <c r="D81" s="296"/>
      <c r="E81" s="296"/>
      <c r="F81" s="175"/>
      <c r="G81" s="177"/>
      <c r="H81" s="177"/>
      <c r="I81" s="174"/>
      <c r="J81" s="138">
        <f t="shared" si="3"/>
        <v>0</v>
      </c>
      <c r="K81" s="136"/>
      <c r="L81" s="137"/>
      <c r="M81" s="137">
        <f t="shared" si="4"/>
        <v>0</v>
      </c>
      <c r="N81" s="137">
        <f t="shared" si="5"/>
        <v>0</v>
      </c>
      <c r="O81" s="134"/>
    </row>
    <row r="82" spans="1:15" ht="30" customHeight="1">
      <c r="A82" s="296"/>
      <c r="B82" s="387"/>
      <c r="C82" s="298"/>
      <c r="D82" s="296"/>
      <c r="E82" s="296"/>
      <c r="F82" s="175"/>
      <c r="G82" s="177"/>
      <c r="H82" s="177"/>
      <c r="I82" s="174"/>
      <c r="J82" s="138">
        <f t="shared" si="3"/>
        <v>0</v>
      </c>
      <c r="K82" s="136"/>
      <c r="L82" s="137"/>
      <c r="M82" s="137">
        <f t="shared" si="4"/>
        <v>0</v>
      </c>
      <c r="N82" s="137">
        <f t="shared" si="5"/>
        <v>0</v>
      </c>
      <c r="O82" s="134"/>
    </row>
    <row r="83" spans="1:15" ht="30" customHeight="1">
      <c r="A83" s="296"/>
      <c r="B83" s="387"/>
      <c r="C83" s="298"/>
      <c r="D83" s="296"/>
      <c r="E83" s="296"/>
      <c r="F83" s="175"/>
      <c r="G83" s="177"/>
      <c r="H83" s="177"/>
      <c r="I83" s="174"/>
      <c r="J83" s="138">
        <f t="shared" si="3"/>
        <v>0</v>
      </c>
      <c r="K83" s="136"/>
      <c r="L83" s="137"/>
      <c r="M83" s="137">
        <f t="shared" si="4"/>
        <v>0</v>
      </c>
      <c r="N83" s="137">
        <f t="shared" si="5"/>
        <v>0</v>
      </c>
      <c r="O83" s="134"/>
    </row>
    <row r="84" spans="1:15" ht="30" customHeight="1">
      <c r="A84" s="296"/>
      <c r="B84" s="387"/>
      <c r="C84" s="298"/>
      <c r="D84" s="296"/>
      <c r="E84" s="296"/>
      <c r="F84" s="175"/>
      <c r="G84" s="177"/>
      <c r="H84" s="177"/>
      <c r="I84" s="174"/>
      <c r="J84" s="138">
        <f t="shared" si="3"/>
        <v>0</v>
      </c>
      <c r="K84" s="136"/>
      <c r="L84" s="137"/>
      <c r="M84" s="137">
        <f t="shared" si="4"/>
        <v>0</v>
      </c>
      <c r="N84" s="137">
        <f t="shared" si="5"/>
        <v>0</v>
      </c>
      <c r="O84" s="134"/>
    </row>
    <row r="85" spans="1:15" ht="30" customHeight="1">
      <c r="A85" s="296"/>
      <c r="B85" s="387"/>
      <c r="C85" s="298"/>
      <c r="D85" s="296"/>
      <c r="E85" s="296"/>
      <c r="F85" s="175"/>
      <c r="G85" s="177"/>
      <c r="H85" s="177"/>
      <c r="I85" s="174"/>
      <c r="J85" s="138">
        <f t="shared" si="3"/>
        <v>0</v>
      </c>
      <c r="K85" s="136"/>
      <c r="L85" s="137"/>
      <c r="M85" s="137">
        <f t="shared" si="4"/>
        <v>0</v>
      </c>
      <c r="N85" s="137">
        <f t="shared" si="5"/>
        <v>0</v>
      </c>
      <c r="O85" s="134"/>
    </row>
    <row r="86" spans="1:15" ht="30" customHeight="1">
      <c r="A86" s="296"/>
      <c r="B86" s="387"/>
      <c r="C86" s="298"/>
      <c r="D86" s="296"/>
      <c r="E86" s="296"/>
      <c r="F86" s="175"/>
      <c r="G86" s="177"/>
      <c r="H86" s="177"/>
      <c r="I86" s="174"/>
      <c r="J86" s="138">
        <f t="shared" si="3"/>
        <v>0</v>
      </c>
      <c r="K86" s="136"/>
      <c r="L86" s="137"/>
      <c r="M86" s="137">
        <f t="shared" si="4"/>
        <v>0</v>
      </c>
      <c r="N86" s="137">
        <f t="shared" si="5"/>
        <v>0</v>
      </c>
      <c r="O86" s="134"/>
    </row>
    <row r="87" spans="1:15" ht="30" customHeight="1">
      <c r="A87" s="296"/>
      <c r="B87" s="387"/>
      <c r="C87" s="298"/>
      <c r="D87" s="296"/>
      <c r="E87" s="296"/>
      <c r="F87" s="175"/>
      <c r="G87" s="177"/>
      <c r="H87" s="177"/>
      <c r="I87" s="174"/>
      <c r="J87" s="138">
        <f t="shared" si="3"/>
        <v>0</v>
      </c>
      <c r="K87" s="136"/>
      <c r="L87" s="137"/>
      <c r="M87" s="137">
        <f t="shared" si="4"/>
        <v>0</v>
      </c>
      <c r="N87" s="137">
        <f t="shared" si="5"/>
        <v>0</v>
      </c>
      <c r="O87" s="134"/>
    </row>
    <row r="88" spans="1:15" ht="30" customHeight="1">
      <c r="A88" s="296"/>
      <c r="B88" s="387"/>
      <c r="C88" s="298"/>
      <c r="D88" s="296"/>
      <c r="E88" s="296"/>
      <c r="F88" s="175"/>
      <c r="G88" s="177"/>
      <c r="H88" s="177"/>
      <c r="I88" s="174"/>
      <c r="J88" s="138">
        <f t="shared" si="3"/>
        <v>0</v>
      </c>
      <c r="K88" s="136"/>
      <c r="L88" s="137"/>
      <c r="M88" s="137">
        <f t="shared" si="4"/>
        <v>0</v>
      </c>
      <c r="N88" s="137">
        <f t="shared" si="5"/>
        <v>0</v>
      </c>
      <c r="O88" s="134"/>
    </row>
    <row r="89" spans="1:15" ht="30" customHeight="1">
      <c r="A89" s="296"/>
      <c r="B89" s="387"/>
      <c r="C89" s="298"/>
      <c r="D89" s="296"/>
      <c r="E89" s="296"/>
      <c r="F89" s="175"/>
      <c r="G89" s="177"/>
      <c r="H89" s="177"/>
      <c r="I89" s="174"/>
      <c r="J89" s="138">
        <f t="shared" si="3"/>
        <v>0</v>
      </c>
      <c r="K89" s="136"/>
      <c r="L89" s="137"/>
      <c r="M89" s="137">
        <f t="shared" si="4"/>
        <v>0</v>
      </c>
      <c r="N89" s="137">
        <f t="shared" si="5"/>
        <v>0</v>
      </c>
      <c r="O89" s="134"/>
    </row>
    <row r="90" spans="1:15" ht="30" customHeight="1">
      <c r="A90" s="296"/>
      <c r="B90" s="387"/>
      <c r="C90" s="298"/>
      <c r="D90" s="296"/>
      <c r="E90" s="296"/>
      <c r="F90" s="175"/>
      <c r="G90" s="177"/>
      <c r="H90" s="177"/>
      <c r="I90" s="174"/>
      <c r="J90" s="138">
        <f t="shared" si="3"/>
        <v>0</v>
      </c>
      <c r="K90" s="136"/>
      <c r="L90" s="137"/>
      <c r="M90" s="137">
        <f t="shared" si="4"/>
        <v>0</v>
      </c>
      <c r="N90" s="137">
        <f t="shared" si="5"/>
        <v>0</v>
      </c>
      <c r="O90" s="134"/>
    </row>
    <row r="91" spans="1:15" ht="30" customHeight="1">
      <c r="A91" s="296"/>
      <c r="B91" s="387"/>
      <c r="C91" s="298"/>
      <c r="D91" s="296"/>
      <c r="E91" s="296"/>
      <c r="F91" s="175"/>
      <c r="G91" s="177"/>
      <c r="H91" s="177"/>
      <c r="I91" s="174"/>
      <c r="J91" s="138">
        <f t="shared" si="3"/>
        <v>0</v>
      </c>
      <c r="K91" s="136"/>
      <c r="L91" s="137"/>
      <c r="M91" s="137">
        <f t="shared" si="4"/>
        <v>0</v>
      </c>
      <c r="N91" s="137">
        <f t="shared" si="5"/>
        <v>0</v>
      </c>
      <c r="O91" s="134"/>
    </row>
    <row r="92" spans="1:15" ht="30" customHeight="1">
      <c r="A92" s="296"/>
      <c r="B92" s="387"/>
      <c r="C92" s="298"/>
      <c r="D92" s="296"/>
      <c r="E92" s="296"/>
      <c r="F92" s="175"/>
      <c r="G92" s="177"/>
      <c r="H92" s="177"/>
      <c r="I92" s="174"/>
      <c r="J92" s="138">
        <f t="shared" si="3"/>
        <v>0</v>
      </c>
      <c r="K92" s="136"/>
      <c r="L92" s="137"/>
      <c r="M92" s="137">
        <f t="shared" si="4"/>
        <v>0</v>
      </c>
      <c r="N92" s="137">
        <f t="shared" si="5"/>
        <v>0</v>
      </c>
      <c r="O92" s="134"/>
    </row>
    <row r="93" spans="1:15" ht="30" customHeight="1">
      <c r="A93" s="296"/>
      <c r="B93" s="387"/>
      <c r="C93" s="298"/>
      <c r="D93" s="296"/>
      <c r="E93" s="296"/>
      <c r="F93" s="175"/>
      <c r="G93" s="177"/>
      <c r="H93" s="177"/>
      <c r="I93" s="174"/>
      <c r="J93" s="138">
        <f t="shared" si="3"/>
        <v>0</v>
      </c>
      <c r="K93" s="136"/>
      <c r="L93" s="137"/>
      <c r="M93" s="137">
        <f t="shared" si="4"/>
        <v>0</v>
      </c>
      <c r="N93" s="137">
        <f t="shared" si="5"/>
        <v>0</v>
      </c>
      <c r="O93" s="134"/>
    </row>
    <row r="94" spans="1:15" ht="30" customHeight="1">
      <c r="A94" s="296"/>
      <c r="B94" s="387"/>
      <c r="C94" s="298"/>
      <c r="D94" s="296"/>
      <c r="E94" s="296"/>
      <c r="F94" s="175"/>
      <c r="G94" s="177"/>
      <c r="H94" s="177"/>
      <c r="I94" s="174"/>
      <c r="J94" s="138">
        <f t="shared" si="3"/>
        <v>0</v>
      </c>
      <c r="K94" s="136"/>
      <c r="L94" s="137"/>
      <c r="M94" s="137">
        <f t="shared" si="4"/>
        <v>0</v>
      </c>
      <c r="N94" s="137">
        <f t="shared" si="5"/>
        <v>0</v>
      </c>
      <c r="O94" s="134"/>
    </row>
    <row r="95" spans="1:15" ht="30" customHeight="1">
      <c r="A95" s="296"/>
      <c r="B95" s="387"/>
      <c r="C95" s="298"/>
      <c r="D95" s="296"/>
      <c r="E95" s="296"/>
      <c r="F95" s="175"/>
      <c r="G95" s="177"/>
      <c r="H95" s="177"/>
      <c r="I95" s="174"/>
      <c r="J95" s="138">
        <f t="shared" si="3"/>
        <v>0</v>
      </c>
      <c r="K95" s="136"/>
      <c r="L95" s="137"/>
      <c r="M95" s="137">
        <f t="shared" si="4"/>
        <v>0</v>
      </c>
      <c r="N95" s="137">
        <f t="shared" si="5"/>
        <v>0</v>
      </c>
      <c r="O95" s="134"/>
    </row>
    <row r="96" spans="1:15" ht="30" customHeight="1">
      <c r="A96" s="296"/>
      <c r="B96" s="387"/>
      <c r="C96" s="298"/>
      <c r="D96" s="296"/>
      <c r="E96" s="296"/>
      <c r="F96" s="175"/>
      <c r="G96" s="177"/>
      <c r="H96" s="177"/>
      <c r="I96" s="174"/>
      <c r="J96" s="138">
        <f t="shared" si="3"/>
        <v>0</v>
      </c>
      <c r="K96" s="136"/>
      <c r="L96" s="137"/>
      <c r="M96" s="137">
        <f t="shared" si="4"/>
        <v>0</v>
      </c>
      <c r="N96" s="137">
        <f t="shared" si="5"/>
        <v>0</v>
      </c>
      <c r="O96" s="134"/>
    </row>
    <row r="97" spans="1:15" ht="30" customHeight="1">
      <c r="A97" s="296"/>
      <c r="B97" s="387"/>
      <c r="C97" s="298"/>
      <c r="D97" s="296"/>
      <c r="E97" s="296"/>
      <c r="F97" s="175"/>
      <c r="G97" s="177"/>
      <c r="H97" s="177"/>
      <c r="I97" s="174"/>
      <c r="J97" s="138">
        <f t="shared" si="3"/>
        <v>0</v>
      </c>
      <c r="K97" s="136"/>
      <c r="L97" s="137"/>
      <c r="M97" s="137">
        <f t="shared" si="4"/>
        <v>0</v>
      </c>
      <c r="N97" s="137">
        <f t="shared" si="5"/>
        <v>0</v>
      </c>
      <c r="O97" s="134"/>
    </row>
    <row r="98" spans="1:15" ht="30" customHeight="1">
      <c r="A98" s="296"/>
      <c r="B98" s="387"/>
      <c r="C98" s="298"/>
      <c r="D98" s="296"/>
      <c r="E98" s="296"/>
      <c r="F98" s="175"/>
      <c r="G98" s="177"/>
      <c r="H98" s="177"/>
      <c r="I98" s="174"/>
      <c r="J98" s="138">
        <f t="shared" si="3"/>
        <v>0</v>
      </c>
      <c r="K98" s="136"/>
      <c r="L98" s="137"/>
      <c r="M98" s="137">
        <f t="shared" si="4"/>
        <v>0</v>
      </c>
      <c r="N98" s="137">
        <f t="shared" si="5"/>
        <v>0</v>
      </c>
      <c r="O98" s="134"/>
    </row>
    <row r="99" spans="1:15" ht="30" customHeight="1">
      <c r="A99" s="296"/>
      <c r="B99" s="387"/>
      <c r="C99" s="298"/>
      <c r="D99" s="296"/>
      <c r="E99" s="296"/>
      <c r="F99" s="175"/>
      <c r="G99" s="177"/>
      <c r="H99" s="177"/>
      <c r="I99" s="174"/>
      <c r="J99" s="138">
        <f t="shared" si="3"/>
        <v>0</v>
      </c>
      <c r="K99" s="136"/>
      <c r="L99" s="137"/>
      <c r="M99" s="137">
        <f t="shared" si="4"/>
        <v>0</v>
      </c>
      <c r="N99" s="137">
        <f t="shared" si="5"/>
        <v>0</v>
      </c>
      <c r="O99" s="134"/>
    </row>
    <row r="100" spans="1:15" ht="30" customHeight="1">
      <c r="A100" s="296"/>
      <c r="B100" s="387"/>
      <c r="C100" s="298"/>
      <c r="D100" s="296"/>
      <c r="E100" s="296"/>
      <c r="F100" s="175"/>
      <c r="G100" s="177"/>
      <c r="H100" s="177"/>
      <c r="I100" s="174"/>
      <c r="J100" s="138">
        <f t="shared" si="3"/>
        <v>0</v>
      </c>
      <c r="K100" s="136"/>
      <c r="L100" s="137"/>
      <c r="M100" s="137">
        <f t="shared" si="4"/>
        <v>0</v>
      </c>
      <c r="N100" s="137">
        <f t="shared" si="5"/>
        <v>0</v>
      </c>
      <c r="O100" s="134"/>
    </row>
    <row r="101" spans="7:8" ht="12.75">
      <c r="G101" s="234"/>
      <c r="H101" s="234"/>
    </row>
    <row r="102" spans="7:8" ht="12.75">
      <c r="G102" s="234"/>
      <c r="H102" s="234"/>
    </row>
    <row r="103" spans="7:8" ht="12.75">
      <c r="G103" s="234"/>
      <c r="H103" s="234"/>
    </row>
    <row r="104" spans="7:8" ht="12.75">
      <c r="G104" s="234"/>
      <c r="H104" s="234"/>
    </row>
    <row r="105" spans="7:8" ht="12.75">
      <c r="G105" s="234"/>
      <c r="H105" s="234"/>
    </row>
    <row r="106" spans="7:8" ht="12.75">
      <c r="G106" s="234"/>
      <c r="H106" s="234"/>
    </row>
    <row r="107" spans="7:8" ht="12.75">
      <c r="G107" s="234"/>
      <c r="H107" s="234"/>
    </row>
    <row r="108" spans="7:8" ht="12.75">
      <c r="G108" s="234"/>
      <c r="H108" s="234"/>
    </row>
    <row r="109" spans="7:8" ht="12.75">
      <c r="G109" s="234"/>
      <c r="H109" s="234"/>
    </row>
    <row r="110" spans="7:8" ht="12.75">
      <c r="G110" s="234"/>
      <c r="H110" s="234"/>
    </row>
    <row r="111" spans="7:8" ht="12.75">
      <c r="G111" s="234"/>
      <c r="H111" s="234"/>
    </row>
    <row r="112" spans="7:8" ht="12.75">
      <c r="G112" s="234"/>
      <c r="H112" s="234"/>
    </row>
    <row r="113" spans="7:8" ht="12.75">
      <c r="G113" s="234"/>
      <c r="H113" s="234"/>
    </row>
    <row r="114" spans="7:8" ht="12.75">
      <c r="G114" s="234"/>
      <c r="H114" s="234"/>
    </row>
    <row r="115" spans="7:8" ht="12.75">
      <c r="G115" s="234"/>
      <c r="H115" s="234"/>
    </row>
    <row r="116" spans="7:8" ht="12.75">
      <c r="G116" s="234"/>
      <c r="H116" s="234"/>
    </row>
    <row r="117" spans="7:8" ht="12.75">
      <c r="G117" s="234"/>
      <c r="H117" s="234"/>
    </row>
    <row r="118" spans="7:8" ht="12.75">
      <c r="G118" s="234"/>
      <c r="H118" s="234"/>
    </row>
    <row r="119" spans="7:8" ht="12.75">
      <c r="G119" s="234"/>
      <c r="H119" s="234"/>
    </row>
    <row r="120" spans="7:8" ht="12.75">
      <c r="G120" s="234"/>
      <c r="H120" s="234"/>
    </row>
    <row r="121" spans="7:8" ht="12.75">
      <c r="G121" s="234"/>
      <c r="H121" s="234"/>
    </row>
    <row r="122" spans="7:8" ht="12.75">
      <c r="G122" s="234"/>
      <c r="H122" s="234"/>
    </row>
    <row r="123" spans="7:8" ht="12.75">
      <c r="G123" s="234"/>
      <c r="H123" s="234"/>
    </row>
    <row r="124" spans="7:8" ht="12.75">
      <c r="G124" s="234"/>
      <c r="H124" s="234"/>
    </row>
    <row r="125" spans="7:8" ht="12.75">
      <c r="G125" s="234"/>
      <c r="H125" s="234"/>
    </row>
    <row r="126" spans="7:8" ht="12.75">
      <c r="G126" s="234"/>
      <c r="H126" s="234"/>
    </row>
    <row r="127" spans="7:8" ht="12.75">
      <c r="G127" s="234"/>
      <c r="H127" s="234"/>
    </row>
    <row r="128" spans="7:8" ht="12.75">
      <c r="G128" s="234"/>
      <c r="H128" s="234"/>
    </row>
    <row r="129" spans="7:8" ht="12.75">
      <c r="G129" s="234"/>
      <c r="H129" s="234"/>
    </row>
    <row r="130" spans="7:8" ht="12.75">
      <c r="G130" s="234"/>
      <c r="H130" s="234"/>
    </row>
    <row r="131" spans="7:8" ht="12.75">
      <c r="G131" s="234"/>
      <c r="H131" s="234"/>
    </row>
    <row r="132" spans="7:8" ht="12.75">
      <c r="G132" s="234"/>
      <c r="H132" s="234"/>
    </row>
    <row r="133" spans="7:8" ht="12.75">
      <c r="G133" s="234"/>
      <c r="H133" s="234"/>
    </row>
    <row r="134" spans="7:8" ht="12.75">
      <c r="G134" s="234"/>
      <c r="H134" s="234"/>
    </row>
    <row r="135" spans="7:8" ht="12.75">
      <c r="G135" s="234"/>
      <c r="H135" s="234"/>
    </row>
    <row r="136" spans="7:8" ht="12.75">
      <c r="G136" s="234"/>
      <c r="H136" s="234"/>
    </row>
    <row r="137" spans="7:8" ht="12.75">
      <c r="G137" s="234"/>
      <c r="H137" s="234"/>
    </row>
    <row r="138" spans="7:8" ht="12.75">
      <c r="G138" s="234"/>
      <c r="H138" s="234"/>
    </row>
    <row r="139" spans="7:8" ht="12.75">
      <c r="G139" s="234"/>
      <c r="H139" s="234"/>
    </row>
    <row r="140" spans="7:8" ht="12.75">
      <c r="G140" s="234"/>
      <c r="H140" s="234"/>
    </row>
    <row r="141" spans="7:8" ht="12.75">
      <c r="G141" s="234"/>
      <c r="H141" s="234"/>
    </row>
    <row r="142" spans="7:8" ht="12.75">
      <c r="G142" s="234"/>
      <c r="H142" s="234"/>
    </row>
    <row r="143" spans="7:8" ht="12.75">
      <c r="G143" s="234"/>
      <c r="H143" s="234"/>
    </row>
    <row r="144" spans="7:8" ht="12.75">
      <c r="G144" s="234"/>
      <c r="H144" s="234"/>
    </row>
    <row r="145" spans="7:8" ht="12.75">
      <c r="G145" s="234"/>
      <c r="H145" s="234"/>
    </row>
    <row r="146" spans="7:8" ht="12.75">
      <c r="G146" s="234"/>
      <c r="H146" s="234"/>
    </row>
    <row r="147" spans="7:8" ht="12.75">
      <c r="G147" s="234"/>
      <c r="H147" s="234"/>
    </row>
    <row r="148" spans="7:8" ht="12.75">
      <c r="G148" s="234"/>
      <c r="H148" s="234"/>
    </row>
    <row r="149" spans="7:8" ht="12.75">
      <c r="G149" s="234"/>
      <c r="H149" s="234"/>
    </row>
    <row r="150" spans="7:8" ht="12.75">
      <c r="G150" s="234"/>
      <c r="H150" s="234"/>
    </row>
    <row r="151" spans="7:8" ht="12.75">
      <c r="G151" s="234"/>
      <c r="H151" s="234"/>
    </row>
    <row r="152" spans="7:8" ht="12.75">
      <c r="G152" s="234"/>
      <c r="H152" s="234"/>
    </row>
    <row r="153" spans="7:8" ht="12.75">
      <c r="G153" s="234"/>
      <c r="H153" s="234"/>
    </row>
    <row r="154" spans="7:8" ht="12.75">
      <c r="G154" s="234"/>
      <c r="H154" s="234"/>
    </row>
    <row r="155" spans="7:8" ht="12.75">
      <c r="G155" s="234"/>
      <c r="H155" s="234"/>
    </row>
    <row r="156" spans="7:8" ht="12.75">
      <c r="G156" s="234"/>
      <c r="H156" s="234"/>
    </row>
    <row r="157" spans="7:8" ht="12.75">
      <c r="G157" s="234"/>
      <c r="H157" s="234"/>
    </row>
    <row r="158" spans="7:8" ht="12.75">
      <c r="G158" s="234"/>
      <c r="H158" s="234"/>
    </row>
    <row r="159" spans="7:8" ht="12.75">
      <c r="G159" s="234"/>
      <c r="H159" s="234"/>
    </row>
    <row r="160" spans="7:8" ht="12.75">
      <c r="G160" s="234"/>
      <c r="H160" s="234"/>
    </row>
    <row r="161" spans="7:8" ht="12.75">
      <c r="G161" s="234"/>
      <c r="H161" s="234"/>
    </row>
    <row r="162" spans="7:8" ht="12.75">
      <c r="G162" s="234"/>
      <c r="H162" s="234"/>
    </row>
    <row r="163" spans="7:8" ht="12.75">
      <c r="G163" s="234"/>
      <c r="H163" s="234"/>
    </row>
    <row r="164" spans="7:8" ht="12.75">
      <c r="G164" s="234"/>
      <c r="H164" s="234"/>
    </row>
    <row r="165" spans="7:8" ht="12.75">
      <c r="G165" s="234"/>
      <c r="H165" s="234"/>
    </row>
    <row r="166" spans="7:8" ht="12.75">
      <c r="G166" s="234"/>
      <c r="H166" s="234"/>
    </row>
    <row r="167" spans="7:8" ht="12.75">
      <c r="G167" s="234"/>
      <c r="H167" s="234"/>
    </row>
    <row r="168" spans="7:8" ht="12.75">
      <c r="G168" s="234"/>
      <c r="H168" s="234"/>
    </row>
    <row r="169" spans="7:8" ht="12.75">
      <c r="G169" s="234"/>
      <c r="H169" s="234"/>
    </row>
    <row r="170" spans="7:8" ht="12.75">
      <c r="G170" s="234"/>
      <c r="H170" s="234"/>
    </row>
    <row r="171" spans="7:8" ht="12.75">
      <c r="G171" s="234"/>
      <c r="H171" s="234"/>
    </row>
    <row r="172" spans="7:8" ht="12.75">
      <c r="G172" s="234"/>
      <c r="H172" s="234"/>
    </row>
    <row r="173" spans="7:8" ht="12.75">
      <c r="G173" s="234"/>
      <c r="H173" s="234"/>
    </row>
    <row r="174" spans="7:8" ht="12.75">
      <c r="G174" s="234"/>
      <c r="H174" s="234"/>
    </row>
    <row r="175" spans="7:8" ht="12.75">
      <c r="G175" s="234"/>
      <c r="H175" s="234"/>
    </row>
    <row r="176" spans="7:8" ht="12.75">
      <c r="G176" s="234"/>
      <c r="H176" s="234"/>
    </row>
    <row r="177" spans="7:8" ht="12.75">
      <c r="G177" s="234"/>
      <c r="H177" s="234"/>
    </row>
    <row r="178" spans="7:8" ht="12.75">
      <c r="G178" s="234"/>
      <c r="H178" s="234"/>
    </row>
    <row r="179" spans="7:8" ht="12.75">
      <c r="G179" s="234"/>
      <c r="H179" s="234"/>
    </row>
    <row r="180" spans="7:8" ht="12.75">
      <c r="G180" s="234"/>
      <c r="H180" s="234"/>
    </row>
    <row r="181" spans="7:8" ht="12.75">
      <c r="G181" s="234"/>
      <c r="H181" s="234"/>
    </row>
    <row r="182" spans="7:8" ht="12.75">
      <c r="G182" s="234"/>
      <c r="H182" s="234"/>
    </row>
    <row r="183" spans="7:8" ht="12.75">
      <c r="G183" s="234"/>
      <c r="H183" s="234"/>
    </row>
    <row r="184" spans="7:8" ht="12.75">
      <c r="G184" s="234"/>
      <c r="H184" s="234"/>
    </row>
    <row r="185" spans="7:8" ht="12.75">
      <c r="G185" s="234"/>
      <c r="H185" s="234"/>
    </row>
    <row r="186" spans="7:8" ht="12.75">
      <c r="G186" s="234"/>
      <c r="H186" s="234"/>
    </row>
    <row r="187" spans="7:8" ht="12.75">
      <c r="G187" s="234"/>
      <c r="H187" s="234"/>
    </row>
    <row r="188" spans="7:8" ht="12.75">
      <c r="G188" s="234"/>
      <c r="H188" s="234"/>
    </row>
    <row r="189" spans="7:8" ht="12.75">
      <c r="G189" s="234"/>
      <c r="H189" s="234"/>
    </row>
    <row r="190" spans="7:8" ht="12.75">
      <c r="G190" s="234"/>
      <c r="H190" s="234"/>
    </row>
    <row r="191" spans="7:8" ht="12.75">
      <c r="G191" s="234"/>
      <c r="H191" s="234"/>
    </row>
    <row r="192" spans="7:8" ht="12.75">
      <c r="G192" s="234"/>
      <c r="H192" s="234"/>
    </row>
    <row r="193" spans="7:8" ht="12.75">
      <c r="G193" s="234"/>
      <c r="H193" s="234"/>
    </row>
    <row r="194" spans="7:8" ht="12.75">
      <c r="G194" s="234"/>
      <c r="H194" s="234"/>
    </row>
    <row r="195" spans="7:8" ht="12.75">
      <c r="G195" s="234"/>
      <c r="H195" s="234"/>
    </row>
    <row r="196" spans="7:8" ht="12.75">
      <c r="G196" s="234"/>
      <c r="H196" s="234"/>
    </row>
    <row r="197" spans="7:8" ht="12.75">
      <c r="G197" s="234"/>
      <c r="H197" s="234"/>
    </row>
    <row r="198" spans="7:8" ht="12.75">
      <c r="G198" s="234"/>
      <c r="H198" s="234"/>
    </row>
    <row r="199" spans="7:8" ht="12.75">
      <c r="G199" s="234"/>
      <c r="H199" s="234"/>
    </row>
    <row r="200" spans="7:8" ht="12.75">
      <c r="G200" s="234"/>
      <c r="H200" s="234"/>
    </row>
    <row r="201" spans="7:8" ht="12.75">
      <c r="G201" s="234"/>
      <c r="H201" s="234"/>
    </row>
    <row r="202" spans="7:8" ht="12.75">
      <c r="G202" s="234"/>
      <c r="H202" s="234"/>
    </row>
    <row r="203" spans="7:8" ht="12.75">
      <c r="G203" s="234"/>
      <c r="H203" s="234"/>
    </row>
    <row r="204" spans="7:8" ht="12.75">
      <c r="G204" s="234"/>
      <c r="H204" s="234"/>
    </row>
    <row r="205" spans="7:8" ht="12.75">
      <c r="G205" s="234"/>
      <c r="H205" s="234"/>
    </row>
    <row r="206" spans="7:8" ht="12.75">
      <c r="G206" s="234"/>
      <c r="H206" s="234"/>
    </row>
    <row r="207" spans="7:8" ht="12.75">
      <c r="G207" s="234"/>
      <c r="H207" s="234"/>
    </row>
    <row r="208" spans="7:8" ht="12.75">
      <c r="G208" s="234"/>
      <c r="H208" s="234"/>
    </row>
    <row r="209" spans="7:8" ht="12.75">
      <c r="G209" s="234"/>
      <c r="H209" s="234"/>
    </row>
    <row r="210" spans="7:8" ht="12.75">
      <c r="G210" s="234"/>
      <c r="H210" s="234"/>
    </row>
    <row r="211" spans="7:8" ht="12.75">
      <c r="G211" s="234"/>
      <c r="H211" s="234"/>
    </row>
    <row r="212" spans="7:8" ht="12.75">
      <c r="G212" s="234"/>
      <c r="H212" s="234"/>
    </row>
    <row r="213" spans="7:8" ht="12.75">
      <c r="G213" s="234"/>
      <c r="H213" s="234"/>
    </row>
    <row r="214" spans="7:8" ht="12.75">
      <c r="G214" s="234"/>
      <c r="H214" s="234"/>
    </row>
    <row r="215" spans="7:8" ht="12.75">
      <c r="G215" s="234"/>
      <c r="H215" s="234"/>
    </row>
    <row r="216" spans="7:8" ht="12.75">
      <c r="G216" s="234"/>
      <c r="H216" s="234"/>
    </row>
    <row r="217" spans="7:8" ht="12.75">
      <c r="G217" s="234"/>
      <c r="H217" s="234"/>
    </row>
    <row r="218" spans="7:8" ht="12.75">
      <c r="G218" s="234"/>
      <c r="H218" s="234"/>
    </row>
    <row r="219" spans="7:8" ht="12.75">
      <c r="G219" s="234"/>
      <c r="H219" s="234"/>
    </row>
    <row r="220" spans="7:8" ht="12.75">
      <c r="G220" s="234"/>
      <c r="H220" s="234"/>
    </row>
    <row r="221" spans="7:8" ht="12.75">
      <c r="G221" s="234"/>
      <c r="H221" s="234"/>
    </row>
    <row r="222" spans="7:8" ht="12.75">
      <c r="G222" s="234"/>
      <c r="H222" s="234"/>
    </row>
    <row r="223" spans="7:8" ht="12.75">
      <c r="G223" s="234"/>
      <c r="H223" s="234"/>
    </row>
    <row r="224" spans="7:8" ht="12.75">
      <c r="G224" s="234"/>
      <c r="H224" s="234"/>
    </row>
    <row r="225" spans="7:8" ht="12.75">
      <c r="G225" s="234"/>
      <c r="H225" s="234"/>
    </row>
    <row r="226" spans="7:8" ht="12.75">
      <c r="G226" s="234"/>
      <c r="H226" s="234"/>
    </row>
    <row r="227" spans="7:8" ht="12.75">
      <c r="G227" s="234"/>
      <c r="H227" s="234"/>
    </row>
    <row r="228" spans="7:8" ht="12.75">
      <c r="G228" s="234"/>
      <c r="H228" s="234"/>
    </row>
    <row r="229" spans="7:8" ht="12.75">
      <c r="G229" s="234"/>
      <c r="H229" s="234"/>
    </row>
    <row r="230" spans="7:8" ht="12.75">
      <c r="G230" s="234"/>
      <c r="H230" s="234"/>
    </row>
    <row r="231" spans="7:8" ht="12.75">
      <c r="G231" s="234"/>
      <c r="H231" s="234"/>
    </row>
    <row r="232" spans="7:8" ht="12.75">
      <c r="G232" s="234"/>
      <c r="H232" s="234"/>
    </row>
    <row r="233" spans="7:8" ht="12.75">
      <c r="G233" s="234"/>
      <c r="H233" s="234"/>
    </row>
    <row r="234" spans="7:8" ht="12.75">
      <c r="G234" s="234"/>
      <c r="H234" s="234"/>
    </row>
    <row r="235" spans="7:8" ht="12.75">
      <c r="G235" s="234"/>
      <c r="H235" s="234"/>
    </row>
    <row r="236" spans="7:8" ht="12.75">
      <c r="G236" s="234"/>
      <c r="H236" s="234"/>
    </row>
    <row r="237" spans="7:8" ht="12.75">
      <c r="G237" s="234"/>
      <c r="H237" s="234"/>
    </row>
    <row r="238" spans="7:8" ht="12.75">
      <c r="G238" s="234"/>
      <c r="H238" s="234"/>
    </row>
    <row r="239" spans="7:8" ht="12.75">
      <c r="G239" s="234"/>
      <c r="H239" s="234"/>
    </row>
    <row r="240" spans="7:8" ht="12.75">
      <c r="G240" s="234"/>
      <c r="H240" s="234"/>
    </row>
    <row r="241" spans="7:8" ht="12.75">
      <c r="G241" s="234"/>
      <c r="H241" s="234"/>
    </row>
    <row r="242" spans="7:8" ht="12.75">
      <c r="G242" s="234"/>
      <c r="H242" s="234"/>
    </row>
    <row r="243" spans="7:8" ht="12.75">
      <c r="G243" s="234"/>
      <c r="H243" s="234"/>
    </row>
    <row r="244" spans="7:8" ht="12.75">
      <c r="G244" s="234"/>
      <c r="H244" s="234"/>
    </row>
    <row r="245" spans="7:8" ht="12.75">
      <c r="G245" s="234"/>
      <c r="H245" s="234"/>
    </row>
    <row r="246" spans="7:8" ht="12.75">
      <c r="G246" s="234"/>
      <c r="H246" s="234"/>
    </row>
    <row r="247" spans="7:8" ht="12.75">
      <c r="G247" s="234"/>
      <c r="H247" s="234"/>
    </row>
    <row r="248" spans="7:8" ht="12.75">
      <c r="G248" s="234"/>
      <c r="H248" s="234"/>
    </row>
    <row r="249" spans="7:8" ht="12.75">
      <c r="G249" s="234"/>
      <c r="H249" s="234"/>
    </row>
    <row r="250" spans="7:8" ht="12.75">
      <c r="G250" s="234"/>
      <c r="H250" s="234"/>
    </row>
    <row r="251" spans="7:8" ht="12.75">
      <c r="G251" s="234"/>
      <c r="H251" s="234"/>
    </row>
    <row r="252" spans="7:8" ht="12.75">
      <c r="G252" s="234"/>
      <c r="H252" s="234"/>
    </row>
    <row r="253" spans="7:8" ht="12.75">
      <c r="G253" s="234"/>
      <c r="H253" s="234"/>
    </row>
    <row r="254" spans="7:8" ht="12.75">
      <c r="G254" s="234"/>
      <c r="H254" s="234"/>
    </row>
    <row r="255" spans="7:8" ht="12.75">
      <c r="G255" s="234"/>
      <c r="H255" s="234"/>
    </row>
    <row r="256" spans="7:8" ht="12.75">
      <c r="G256" s="234"/>
      <c r="H256" s="234"/>
    </row>
    <row r="257" spans="7:8" ht="12.75">
      <c r="G257" s="234"/>
      <c r="H257" s="234"/>
    </row>
    <row r="258" spans="7:8" ht="12.75">
      <c r="G258" s="234"/>
      <c r="H258" s="234"/>
    </row>
    <row r="259" spans="7:8" ht="12.75">
      <c r="G259" s="234"/>
      <c r="H259" s="234"/>
    </row>
    <row r="260" spans="7:8" ht="12.75">
      <c r="G260" s="234"/>
      <c r="H260" s="234"/>
    </row>
    <row r="261" spans="7:8" ht="12.75">
      <c r="G261" s="234"/>
      <c r="H261" s="234"/>
    </row>
    <row r="262" spans="7:8" ht="12.75">
      <c r="G262" s="234"/>
      <c r="H262" s="234"/>
    </row>
    <row r="263" spans="7:8" ht="12.75">
      <c r="G263" s="234"/>
      <c r="H263" s="234"/>
    </row>
    <row r="264" spans="7:8" ht="12.75">
      <c r="G264" s="234"/>
      <c r="H264" s="234"/>
    </row>
    <row r="265" spans="7:8" ht="12.75">
      <c r="G265" s="234"/>
      <c r="H265" s="234"/>
    </row>
    <row r="266" spans="7:8" ht="12.75">
      <c r="G266" s="234"/>
      <c r="H266" s="234"/>
    </row>
    <row r="267" spans="7:8" ht="12.75">
      <c r="G267" s="234"/>
      <c r="H267" s="234"/>
    </row>
    <row r="268" spans="7:8" ht="12.75">
      <c r="G268" s="234"/>
      <c r="H268" s="234"/>
    </row>
    <row r="269" spans="7:8" ht="12.75">
      <c r="G269" s="234"/>
      <c r="H269" s="234"/>
    </row>
    <row r="270" spans="7:8" ht="12.75">
      <c r="G270" s="234"/>
      <c r="H270" s="234"/>
    </row>
    <row r="271" spans="7:8" ht="12.75">
      <c r="G271" s="234"/>
      <c r="H271" s="234"/>
    </row>
    <row r="272" spans="7:8" ht="12.75">
      <c r="G272" s="234"/>
      <c r="H272" s="234"/>
    </row>
    <row r="273" spans="7:8" ht="12.75">
      <c r="G273" s="234"/>
      <c r="H273" s="234"/>
    </row>
    <row r="274" spans="7:8" ht="12.75">
      <c r="G274" s="234"/>
      <c r="H274" s="234"/>
    </row>
    <row r="275" spans="7:8" ht="12.75">
      <c r="G275" s="234"/>
      <c r="H275" s="234"/>
    </row>
    <row r="276" spans="7:8" ht="12.75">
      <c r="G276" s="234"/>
      <c r="H276" s="234"/>
    </row>
    <row r="277" spans="7:8" ht="12.75">
      <c r="G277" s="234"/>
      <c r="H277" s="234"/>
    </row>
    <row r="278" spans="7:8" ht="12.75">
      <c r="G278" s="234"/>
      <c r="H278" s="234"/>
    </row>
    <row r="279" spans="7:8" ht="12.75">
      <c r="G279" s="234"/>
      <c r="H279" s="234"/>
    </row>
    <row r="280" spans="7:8" ht="12.75">
      <c r="G280" s="234"/>
      <c r="H280" s="234"/>
    </row>
    <row r="281" spans="7:8" ht="12.75">
      <c r="G281" s="234"/>
      <c r="H281" s="234"/>
    </row>
    <row r="282" spans="7:8" ht="12.75">
      <c r="G282" s="234"/>
      <c r="H282" s="234"/>
    </row>
    <row r="283" spans="7:8" ht="12.75">
      <c r="G283" s="234"/>
      <c r="H283" s="234"/>
    </row>
    <row r="284" spans="7:8" ht="12.75">
      <c r="G284" s="234"/>
      <c r="H284" s="234"/>
    </row>
    <row r="285" spans="7:8" ht="12.75">
      <c r="G285" s="234"/>
      <c r="H285" s="234"/>
    </row>
    <row r="286" spans="7:8" ht="12.75">
      <c r="G286" s="234"/>
      <c r="H286" s="234"/>
    </row>
    <row r="287" spans="7:8" ht="12.75">
      <c r="G287" s="234"/>
      <c r="H287" s="234"/>
    </row>
    <row r="288" spans="7:8" ht="12.75">
      <c r="G288" s="234"/>
      <c r="H288" s="234"/>
    </row>
    <row r="289" spans="7:8" ht="12.75">
      <c r="G289" s="234"/>
      <c r="H289" s="234"/>
    </row>
    <row r="290" spans="7:8" ht="12.75">
      <c r="G290" s="234"/>
      <c r="H290" s="234"/>
    </row>
    <row r="291" spans="7:8" ht="12.75">
      <c r="G291" s="234"/>
      <c r="H291" s="234"/>
    </row>
    <row r="292" spans="7:8" ht="12.75">
      <c r="G292" s="234"/>
      <c r="H292" s="234"/>
    </row>
    <row r="293" spans="7:8" ht="12.75">
      <c r="G293" s="234"/>
      <c r="H293" s="234"/>
    </row>
    <row r="294" spans="7:8" ht="12.75">
      <c r="G294" s="234"/>
      <c r="H294" s="234"/>
    </row>
    <row r="295" spans="7:8" ht="12.75">
      <c r="G295" s="234"/>
      <c r="H295" s="234"/>
    </row>
    <row r="296" spans="7:8" ht="12.75">
      <c r="G296" s="234"/>
      <c r="H296" s="234"/>
    </row>
    <row r="297" spans="7:8" ht="12.75">
      <c r="G297" s="234"/>
      <c r="H297" s="234"/>
    </row>
    <row r="298" spans="7:8" ht="12.75">
      <c r="G298" s="234"/>
      <c r="H298" s="234"/>
    </row>
    <row r="299" spans="7:8" ht="12.75">
      <c r="G299" s="234"/>
      <c r="H299" s="234"/>
    </row>
    <row r="300" spans="7:8" ht="12.75">
      <c r="G300" s="234"/>
      <c r="H300" s="234"/>
    </row>
    <row r="301" spans="7:8" ht="12.75">
      <c r="G301" s="234"/>
      <c r="H301" s="234"/>
    </row>
    <row r="302" spans="7:8" ht="12.75">
      <c r="G302" s="234"/>
      <c r="H302" s="234"/>
    </row>
    <row r="303" spans="7:8" ht="12.75">
      <c r="G303" s="234"/>
      <c r="H303" s="234"/>
    </row>
    <row r="304" spans="7:8" ht="12.75">
      <c r="G304" s="234"/>
      <c r="H304" s="234"/>
    </row>
    <row r="305" spans="7:8" ht="12.75">
      <c r="G305" s="234"/>
      <c r="H305" s="234"/>
    </row>
    <row r="306" spans="7:8" ht="12.75">
      <c r="G306" s="234"/>
      <c r="H306" s="234"/>
    </row>
    <row r="307" spans="7:8" ht="12.75">
      <c r="G307" s="234"/>
      <c r="H307" s="234"/>
    </row>
    <row r="308" spans="7:8" ht="12.75">
      <c r="G308" s="234"/>
      <c r="H308" s="234"/>
    </row>
    <row r="309" spans="7:8" ht="12.75">
      <c r="G309" s="234"/>
      <c r="H309" s="234"/>
    </row>
    <row r="310" spans="7:8" ht="12.75">
      <c r="G310" s="234"/>
      <c r="H310" s="234"/>
    </row>
    <row r="311" spans="7:8" ht="12.75">
      <c r="G311" s="234"/>
      <c r="H311" s="234"/>
    </row>
    <row r="312" spans="7:8" ht="12.75">
      <c r="G312" s="234"/>
      <c r="H312" s="234"/>
    </row>
    <row r="313" spans="7:8" ht="12.75">
      <c r="G313" s="234"/>
      <c r="H313" s="234"/>
    </row>
    <row r="314" spans="7:8" ht="12.75">
      <c r="G314" s="234"/>
      <c r="H314" s="234"/>
    </row>
    <row r="315" spans="7:8" ht="12.75">
      <c r="G315" s="234"/>
      <c r="H315" s="234"/>
    </row>
    <row r="316" spans="7:8" ht="12.75">
      <c r="G316" s="234"/>
      <c r="H316" s="234"/>
    </row>
    <row r="317" spans="7:8" ht="12.75">
      <c r="G317" s="234"/>
      <c r="H317" s="234"/>
    </row>
    <row r="318" spans="7:8" ht="12.75">
      <c r="G318" s="234"/>
      <c r="H318" s="234"/>
    </row>
    <row r="319" spans="7:8" ht="12.75">
      <c r="G319" s="234"/>
      <c r="H319" s="234"/>
    </row>
    <row r="320" spans="7:8" ht="12.75">
      <c r="G320" s="234"/>
      <c r="H320" s="234"/>
    </row>
    <row r="321" spans="7:8" ht="12.75">
      <c r="G321" s="234"/>
      <c r="H321" s="234"/>
    </row>
    <row r="322" spans="7:8" ht="12.75">
      <c r="G322" s="234"/>
      <c r="H322" s="234"/>
    </row>
    <row r="323" spans="7:8" ht="12.75">
      <c r="G323" s="234"/>
      <c r="H323" s="234"/>
    </row>
    <row r="324" spans="7:8" ht="12.75">
      <c r="G324" s="234"/>
      <c r="H324" s="234"/>
    </row>
    <row r="325" spans="7:8" ht="12.75">
      <c r="G325" s="234"/>
      <c r="H325" s="234"/>
    </row>
    <row r="326" spans="7:8" ht="12.75">
      <c r="G326" s="234"/>
      <c r="H326" s="234"/>
    </row>
    <row r="327" spans="7:8" ht="12.75">
      <c r="G327" s="234"/>
      <c r="H327" s="234"/>
    </row>
    <row r="328" spans="7:8" ht="12.75">
      <c r="G328" s="234"/>
      <c r="H328" s="234"/>
    </row>
    <row r="329" spans="7:8" ht="12.75">
      <c r="G329" s="234"/>
      <c r="H329" s="234"/>
    </row>
    <row r="330" spans="7:8" ht="12.75">
      <c r="G330" s="234"/>
      <c r="H330" s="234"/>
    </row>
    <row r="331" spans="7:8" ht="12.75">
      <c r="G331" s="234"/>
      <c r="H331" s="234"/>
    </row>
    <row r="332" spans="7:8" ht="12.75">
      <c r="G332" s="234"/>
      <c r="H332" s="234"/>
    </row>
    <row r="333" spans="7:8" ht="12.75">
      <c r="G333" s="234"/>
      <c r="H333" s="234"/>
    </row>
    <row r="334" spans="7:8" ht="12.75">
      <c r="G334" s="234"/>
      <c r="H334" s="234"/>
    </row>
    <row r="335" spans="7:8" ht="12.75">
      <c r="G335" s="234"/>
      <c r="H335" s="234"/>
    </row>
    <row r="336" spans="7:8" ht="12.75">
      <c r="G336" s="234"/>
      <c r="H336" s="234"/>
    </row>
    <row r="337" spans="7:8" ht="12.75">
      <c r="G337" s="234"/>
      <c r="H337" s="234"/>
    </row>
    <row r="338" spans="7:8" ht="12.75">
      <c r="G338" s="234"/>
      <c r="H338" s="234"/>
    </row>
    <row r="339" spans="7:8" ht="12.75">
      <c r="G339" s="234"/>
      <c r="H339" s="234"/>
    </row>
    <row r="340" spans="7:8" ht="12.75">
      <c r="G340" s="234"/>
      <c r="H340" s="234"/>
    </row>
    <row r="341" spans="7:8" ht="12.75">
      <c r="G341" s="234"/>
      <c r="H341" s="234"/>
    </row>
    <row r="342" spans="7:8" ht="12.75">
      <c r="G342" s="234"/>
      <c r="H342" s="234"/>
    </row>
    <row r="343" spans="7:8" ht="12.75">
      <c r="G343" s="234"/>
      <c r="H343" s="234"/>
    </row>
    <row r="344" spans="7:8" ht="12.75">
      <c r="G344" s="234"/>
      <c r="H344" s="234"/>
    </row>
    <row r="345" spans="7:8" ht="12.75">
      <c r="G345" s="234"/>
      <c r="H345" s="234"/>
    </row>
    <row r="346" spans="7:8" ht="12.75">
      <c r="G346" s="234"/>
      <c r="H346" s="234"/>
    </row>
    <row r="347" spans="7:8" ht="12.75">
      <c r="G347" s="234"/>
      <c r="H347" s="234"/>
    </row>
    <row r="348" spans="7:8" ht="12.75">
      <c r="G348" s="234"/>
      <c r="H348" s="234"/>
    </row>
    <row r="349" spans="7:8" ht="12.75">
      <c r="G349" s="234"/>
      <c r="H349" s="234"/>
    </row>
    <row r="350" spans="7:8" ht="12.75">
      <c r="G350" s="234"/>
      <c r="H350" s="234"/>
    </row>
    <row r="351" spans="7:8" ht="12.75">
      <c r="G351" s="234"/>
      <c r="H351" s="234"/>
    </row>
    <row r="352" spans="7:8" ht="12.75">
      <c r="G352" s="234"/>
      <c r="H352" s="234"/>
    </row>
    <row r="353" spans="7:8" ht="12.75">
      <c r="G353" s="234"/>
      <c r="H353" s="234"/>
    </row>
    <row r="354" spans="7:8" ht="12.75">
      <c r="G354" s="234"/>
      <c r="H354" s="234"/>
    </row>
    <row r="355" spans="7:8" ht="12.75">
      <c r="G355" s="234"/>
      <c r="H355" s="234"/>
    </row>
    <row r="356" spans="7:8" ht="12.75">
      <c r="G356" s="234"/>
      <c r="H356" s="234"/>
    </row>
    <row r="357" spans="7:8" ht="12.75">
      <c r="G357" s="234"/>
      <c r="H357" s="234"/>
    </row>
    <row r="358" spans="7:8" ht="12.75">
      <c r="G358" s="234"/>
      <c r="H358" s="234"/>
    </row>
    <row r="359" spans="7:8" ht="12.75">
      <c r="G359" s="234"/>
      <c r="H359" s="234"/>
    </row>
    <row r="360" spans="7:8" ht="12.75">
      <c r="G360" s="234"/>
      <c r="H360" s="234"/>
    </row>
    <row r="361" spans="7:8" ht="12.75">
      <c r="G361" s="234"/>
      <c r="H361" s="234"/>
    </row>
    <row r="362" spans="7:8" ht="12.75">
      <c r="G362" s="234"/>
      <c r="H362" s="234"/>
    </row>
    <row r="363" spans="7:8" ht="12.75">
      <c r="G363" s="234"/>
      <c r="H363" s="234"/>
    </row>
    <row r="364" spans="7:8" ht="12.75">
      <c r="G364" s="234"/>
      <c r="H364" s="234"/>
    </row>
    <row r="365" spans="7:8" ht="12.75">
      <c r="G365" s="234"/>
      <c r="H365" s="234"/>
    </row>
    <row r="366" spans="7:8" ht="12.75">
      <c r="G366" s="234"/>
      <c r="H366" s="234"/>
    </row>
    <row r="367" spans="7:8" ht="12.75">
      <c r="G367" s="234"/>
      <c r="H367" s="234"/>
    </row>
    <row r="368" spans="7:8" ht="12.75">
      <c r="G368" s="234"/>
      <c r="H368" s="234"/>
    </row>
    <row r="369" spans="7:8" ht="12.75">
      <c r="G369" s="234"/>
      <c r="H369" s="234"/>
    </row>
    <row r="370" spans="7:8" ht="12.75">
      <c r="G370" s="234"/>
      <c r="H370" s="234"/>
    </row>
    <row r="371" spans="7:8" ht="12.75">
      <c r="G371" s="234"/>
      <c r="H371" s="234"/>
    </row>
    <row r="372" spans="7:8" ht="12.75">
      <c r="G372" s="234"/>
      <c r="H372" s="234"/>
    </row>
    <row r="373" spans="7:8" ht="12.75">
      <c r="G373" s="234"/>
      <c r="H373" s="234"/>
    </row>
    <row r="374" spans="7:8" ht="12.75">
      <c r="G374" s="234"/>
      <c r="H374" s="234"/>
    </row>
    <row r="375" spans="7:8" ht="12.75">
      <c r="G375" s="234"/>
      <c r="H375" s="234"/>
    </row>
    <row r="376" spans="7:8" ht="12.75">
      <c r="G376" s="234"/>
      <c r="H376" s="234"/>
    </row>
    <row r="377" spans="7:8" ht="12.75">
      <c r="G377" s="234"/>
      <c r="H377" s="234"/>
    </row>
    <row r="378" spans="7:8" ht="12.75">
      <c r="G378" s="234"/>
      <c r="H378" s="234"/>
    </row>
    <row r="379" spans="7:8" ht="12.75">
      <c r="G379" s="234"/>
      <c r="H379" s="234"/>
    </row>
    <row r="380" spans="7:8" ht="12.75">
      <c r="G380" s="234"/>
      <c r="H380" s="234"/>
    </row>
    <row r="381" spans="7:8" ht="12.75">
      <c r="G381" s="234"/>
      <c r="H381" s="234"/>
    </row>
    <row r="382" spans="7:8" ht="12.75">
      <c r="G382" s="234"/>
      <c r="H382" s="234"/>
    </row>
    <row r="383" spans="7:8" ht="12.75">
      <c r="G383" s="234"/>
      <c r="H383" s="234"/>
    </row>
    <row r="384" spans="7:8" ht="12.75">
      <c r="G384" s="234"/>
      <c r="H384" s="234"/>
    </row>
    <row r="385" spans="7:8" ht="12.75">
      <c r="G385" s="234"/>
      <c r="H385" s="234"/>
    </row>
    <row r="386" spans="7:8" ht="12.75">
      <c r="G386" s="234"/>
      <c r="H386" s="234"/>
    </row>
    <row r="387" spans="7:8" ht="12.75">
      <c r="G387" s="234"/>
      <c r="H387" s="234"/>
    </row>
    <row r="388" spans="7:8" ht="12.75">
      <c r="G388" s="234"/>
      <c r="H388" s="234"/>
    </row>
    <row r="389" spans="7:8" ht="12.75">
      <c r="G389" s="234"/>
      <c r="H389" s="234"/>
    </row>
    <row r="390" spans="7:8" ht="12.75">
      <c r="G390" s="234"/>
      <c r="H390" s="234"/>
    </row>
    <row r="391" spans="7:8" ht="12.75">
      <c r="G391" s="234"/>
      <c r="H391" s="234"/>
    </row>
    <row r="392" spans="7:8" ht="12.75">
      <c r="G392" s="234"/>
      <c r="H392" s="234"/>
    </row>
    <row r="393" spans="7:8" ht="12.75">
      <c r="G393" s="234"/>
      <c r="H393" s="234"/>
    </row>
    <row r="394" spans="7:8" ht="12.75">
      <c r="G394" s="234"/>
      <c r="H394" s="234"/>
    </row>
    <row r="395" spans="7:8" ht="12.75">
      <c r="G395" s="234"/>
      <c r="H395" s="234"/>
    </row>
    <row r="396" spans="7:8" ht="12.75">
      <c r="G396" s="234"/>
      <c r="H396" s="234"/>
    </row>
    <row r="397" spans="7:8" ht="12.75">
      <c r="G397" s="234"/>
      <c r="H397" s="234"/>
    </row>
    <row r="398" spans="7:8" ht="12.75">
      <c r="G398" s="234"/>
      <c r="H398" s="234"/>
    </row>
    <row r="399" spans="7:8" ht="12.75">
      <c r="G399" s="234"/>
      <c r="H399" s="234"/>
    </row>
    <row r="400" spans="7:8" ht="12.75">
      <c r="G400" s="234"/>
      <c r="H400" s="234"/>
    </row>
    <row r="401" spans="7:8" ht="12.75">
      <c r="G401" s="234"/>
      <c r="H401" s="234"/>
    </row>
    <row r="402" spans="7:8" ht="12.75">
      <c r="G402" s="234"/>
      <c r="H402" s="234"/>
    </row>
    <row r="403" spans="7:8" ht="12.75">
      <c r="G403" s="234"/>
      <c r="H403" s="234"/>
    </row>
    <row r="404" spans="7:8" ht="12.75">
      <c r="G404" s="234"/>
      <c r="H404" s="234"/>
    </row>
    <row r="405" spans="7:8" ht="12.75">
      <c r="G405" s="234"/>
      <c r="H405" s="234"/>
    </row>
    <row r="406" spans="7:8" ht="12.75">
      <c r="G406" s="234"/>
      <c r="H406" s="234"/>
    </row>
    <row r="407" spans="7:8" ht="12.75">
      <c r="G407" s="234"/>
      <c r="H407" s="234"/>
    </row>
    <row r="408" spans="7:8" ht="12.75">
      <c r="G408" s="234"/>
      <c r="H408" s="234"/>
    </row>
    <row r="409" spans="7:8" ht="12.75">
      <c r="G409" s="234"/>
      <c r="H409" s="234"/>
    </row>
    <row r="410" spans="7:8" ht="12.75">
      <c r="G410" s="234"/>
      <c r="H410" s="234"/>
    </row>
    <row r="411" spans="7:8" ht="12.75">
      <c r="G411" s="234"/>
      <c r="H411" s="234"/>
    </row>
    <row r="412" spans="7:8" ht="12.75">
      <c r="G412" s="234"/>
      <c r="H412" s="234"/>
    </row>
    <row r="413" spans="7:8" ht="12.75">
      <c r="G413" s="234"/>
      <c r="H413" s="234"/>
    </row>
    <row r="414" spans="7:8" ht="12.75">
      <c r="G414" s="234"/>
      <c r="H414" s="234"/>
    </row>
    <row r="415" spans="7:8" ht="12.75">
      <c r="G415" s="234"/>
      <c r="H415" s="234"/>
    </row>
    <row r="416" spans="7:8" ht="12.75">
      <c r="G416" s="234"/>
      <c r="H416" s="234"/>
    </row>
    <row r="417" spans="7:8" ht="12.75">
      <c r="G417" s="234"/>
      <c r="H417" s="234"/>
    </row>
    <row r="418" spans="7:8" ht="12.75">
      <c r="G418" s="234"/>
      <c r="H418" s="234"/>
    </row>
    <row r="419" spans="7:8" ht="12.75">
      <c r="G419" s="234"/>
      <c r="H419" s="234"/>
    </row>
    <row r="420" spans="7:8" ht="12.75">
      <c r="G420" s="234"/>
      <c r="H420" s="234"/>
    </row>
    <row r="421" spans="7:8" ht="12.75">
      <c r="G421" s="234"/>
      <c r="H421" s="234"/>
    </row>
    <row r="422" spans="7:8" ht="12.75">
      <c r="G422" s="234"/>
      <c r="H422" s="234"/>
    </row>
    <row r="423" spans="7:8" ht="12.75">
      <c r="G423" s="234"/>
      <c r="H423" s="234"/>
    </row>
    <row r="424" spans="7:8" ht="12.75">
      <c r="G424" s="234"/>
      <c r="H424" s="234"/>
    </row>
    <row r="425" spans="7:8" ht="12.75">
      <c r="G425" s="234"/>
      <c r="H425" s="234"/>
    </row>
    <row r="426" spans="7:8" ht="12.75">
      <c r="G426" s="234"/>
      <c r="H426" s="234"/>
    </row>
    <row r="427" spans="7:8" ht="12.75">
      <c r="G427" s="234"/>
      <c r="H427" s="234"/>
    </row>
    <row r="428" spans="7:8" ht="12.75">
      <c r="G428" s="234"/>
      <c r="H428" s="234"/>
    </row>
    <row r="429" spans="7:8" ht="12.75">
      <c r="G429" s="234"/>
      <c r="H429" s="234"/>
    </row>
    <row r="430" spans="7:8" ht="12.75">
      <c r="G430" s="234"/>
      <c r="H430" s="234"/>
    </row>
    <row r="431" spans="7:8" ht="12.75">
      <c r="G431" s="234"/>
      <c r="H431" s="234"/>
    </row>
    <row r="432" spans="7:8" ht="12.75">
      <c r="G432" s="234"/>
      <c r="H432" s="234"/>
    </row>
    <row r="433" spans="7:8" ht="12.75">
      <c r="G433" s="234"/>
      <c r="H433" s="234"/>
    </row>
    <row r="434" spans="7:8" ht="12.75">
      <c r="G434" s="234"/>
      <c r="H434" s="234"/>
    </row>
    <row r="435" spans="7:8" ht="12.75">
      <c r="G435" s="234"/>
      <c r="H435" s="234"/>
    </row>
    <row r="436" spans="7:8" ht="12.75">
      <c r="G436" s="234"/>
      <c r="H436" s="234"/>
    </row>
    <row r="437" spans="7:8" ht="12.75">
      <c r="G437" s="234"/>
      <c r="H437" s="234"/>
    </row>
    <row r="438" spans="7:8" ht="12.75">
      <c r="G438" s="234"/>
      <c r="H438" s="234"/>
    </row>
    <row r="439" spans="7:8" ht="12.75">
      <c r="G439" s="234"/>
      <c r="H439" s="234"/>
    </row>
    <row r="440" spans="7:8" ht="12.75">
      <c r="G440" s="234"/>
      <c r="H440" s="234"/>
    </row>
    <row r="441" spans="7:8" ht="12.75">
      <c r="G441" s="234"/>
      <c r="H441" s="234"/>
    </row>
    <row r="442" spans="7:8" ht="12.75">
      <c r="G442" s="234"/>
      <c r="H442" s="234"/>
    </row>
    <row r="443" spans="7:8" ht="12.75">
      <c r="G443" s="234"/>
      <c r="H443" s="234"/>
    </row>
    <row r="444" spans="7:8" ht="12.75">
      <c r="G444" s="234"/>
      <c r="H444" s="234"/>
    </row>
    <row r="445" spans="7:8" ht="12.75">
      <c r="G445" s="234"/>
      <c r="H445" s="234"/>
    </row>
    <row r="446" spans="7:8" ht="12.75">
      <c r="G446" s="234"/>
      <c r="H446" s="234"/>
    </row>
    <row r="447" spans="7:8" ht="12.75">
      <c r="G447" s="234"/>
      <c r="H447" s="234"/>
    </row>
    <row r="448" spans="7:8" ht="12.75">
      <c r="G448" s="234"/>
      <c r="H448" s="234"/>
    </row>
    <row r="449" spans="7:8" ht="12.75">
      <c r="G449" s="234"/>
      <c r="H449" s="234"/>
    </row>
    <row r="450" spans="7:8" ht="12.75">
      <c r="G450" s="234"/>
      <c r="H450" s="234"/>
    </row>
    <row r="451" spans="7:8" ht="12.75">
      <c r="G451" s="234"/>
      <c r="H451" s="234"/>
    </row>
    <row r="452" spans="7:8" ht="12.75">
      <c r="G452" s="234"/>
      <c r="H452" s="234"/>
    </row>
    <row r="453" spans="7:8" ht="12.75">
      <c r="G453" s="234"/>
      <c r="H453" s="234"/>
    </row>
    <row r="454" spans="7:8" ht="12.75">
      <c r="G454" s="234"/>
      <c r="H454" s="234"/>
    </row>
    <row r="455" spans="7:8" ht="12.75">
      <c r="G455" s="234"/>
      <c r="H455" s="234"/>
    </row>
    <row r="456" spans="7:8" ht="12.75">
      <c r="G456" s="234"/>
      <c r="H456" s="234"/>
    </row>
    <row r="457" spans="7:8" ht="12.75">
      <c r="G457" s="234"/>
      <c r="H457" s="234"/>
    </row>
    <row r="458" spans="7:8" ht="12.75">
      <c r="G458" s="234"/>
      <c r="H458" s="234"/>
    </row>
    <row r="459" spans="7:8" ht="12.75">
      <c r="G459" s="234"/>
      <c r="H459" s="234"/>
    </row>
    <row r="460" spans="7:8" ht="12.75">
      <c r="G460" s="234"/>
      <c r="H460" s="234"/>
    </row>
    <row r="461" spans="7:8" ht="12.75">
      <c r="G461" s="234"/>
      <c r="H461" s="234"/>
    </row>
    <row r="462" spans="7:8" ht="12.75">
      <c r="G462" s="234"/>
      <c r="H462" s="234"/>
    </row>
    <row r="463" spans="7:8" ht="12.75">
      <c r="G463" s="234"/>
      <c r="H463" s="234"/>
    </row>
    <row r="464" spans="7:8" ht="12.75">
      <c r="G464" s="234"/>
      <c r="H464" s="234"/>
    </row>
    <row r="465" spans="7:8" ht="12.75">
      <c r="G465" s="234"/>
      <c r="H465" s="234"/>
    </row>
    <row r="466" spans="7:8" ht="12.75">
      <c r="G466" s="234"/>
      <c r="H466" s="234"/>
    </row>
    <row r="467" spans="7:8" ht="12.75">
      <c r="G467" s="234"/>
      <c r="H467" s="234"/>
    </row>
    <row r="468" spans="7:8" ht="12.75">
      <c r="G468" s="234"/>
      <c r="H468" s="234"/>
    </row>
    <row r="469" spans="7:8" ht="12.75">
      <c r="G469" s="234"/>
      <c r="H469" s="234"/>
    </row>
    <row r="470" spans="7:8" ht="12.75">
      <c r="G470" s="234"/>
      <c r="H470" s="234"/>
    </row>
    <row r="471" spans="7:8" ht="12.75">
      <c r="G471" s="234"/>
      <c r="H471" s="234"/>
    </row>
    <row r="472" spans="7:8" ht="12.75">
      <c r="G472" s="234"/>
      <c r="H472" s="234"/>
    </row>
    <row r="473" spans="7:8" ht="12.75">
      <c r="G473" s="234"/>
      <c r="H473" s="234"/>
    </row>
    <row r="474" spans="7:8" ht="12.75">
      <c r="G474" s="234"/>
      <c r="H474" s="234"/>
    </row>
    <row r="475" spans="7:8" ht="12.75">
      <c r="G475" s="234"/>
      <c r="H475" s="234"/>
    </row>
    <row r="476" spans="7:8" ht="12.75">
      <c r="G476" s="234"/>
      <c r="H476" s="234"/>
    </row>
    <row r="477" spans="7:8" ht="12.75">
      <c r="G477" s="234"/>
      <c r="H477" s="234"/>
    </row>
    <row r="478" spans="7:8" ht="12.75">
      <c r="G478" s="234"/>
      <c r="H478" s="234"/>
    </row>
    <row r="479" spans="7:8" ht="12.75">
      <c r="G479" s="234"/>
      <c r="H479" s="234"/>
    </row>
    <row r="480" spans="7:8" ht="12.75">
      <c r="G480" s="234"/>
      <c r="H480" s="234"/>
    </row>
    <row r="481" spans="7:8" ht="12.75">
      <c r="G481" s="234"/>
      <c r="H481" s="234"/>
    </row>
    <row r="482" spans="7:8" ht="12.75">
      <c r="G482" s="234"/>
      <c r="H482" s="234"/>
    </row>
    <row r="483" spans="7:8" ht="12.75">
      <c r="G483" s="234"/>
      <c r="H483" s="234"/>
    </row>
    <row r="484" spans="7:8" ht="12.75">
      <c r="G484" s="234"/>
      <c r="H484" s="234"/>
    </row>
    <row r="485" spans="7:8" ht="12.75">
      <c r="G485" s="234"/>
      <c r="H485" s="234"/>
    </row>
    <row r="486" spans="7:8" ht="12.75">
      <c r="G486" s="234"/>
      <c r="H486" s="234"/>
    </row>
    <row r="487" spans="7:8" ht="12.75">
      <c r="G487" s="234"/>
      <c r="H487" s="234"/>
    </row>
    <row r="488" spans="7:8" ht="12.75">
      <c r="G488" s="234"/>
      <c r="H488" s="234"/>
    </row>
    <row r="489" spans="7:8" ht="12.75">
      <c r="G489" s="234"/>
      <c r="H489" s="234"/>
    </row>
    <row r="490" spans="7:8" ht="12.75">
      <c r="G490" s="234"/>
      <c r="H490" s="234"/>
    </row>
    <row r="491" spans="7:8" ht="12.75">
      <c r="G491" s="234"/>
      <c r="H491" s="234"/>
    </row>
    <row r="492" spans="7:8" ht="12.75">
      <c r="G492" s="234"/>
      <c r="H492" s="234"/>
    </row>
    <row r="493" spans="7:8" ht="12.75">
      <c r="G493" s="234"/>
      <c r="H493" s="234"/>
    </row>
    <row r="494" spans="7:8" ht="12.75">
      <c r="G494" s="234"/>
      <c r="H494" s="234"/>
    </row>
    <row r="495" spans="7:8" ht="12.75">
      <c r="G495" s="234"/>
      <c r="H495" s="234"/>
    </row>
    <row r="496" spans="7:8" ht="12.75">
      <c r="G496" s="234"/>
      <c r="H496" s="234"/>
    </row>
    <row r="497" spans="7:8" ht="12.75">
      <c r="G497" s="234"/>
      <c r="H497" s="234"/>
    </row>
    <row r="498" spans="7:8" ht="12.75">
      <c r="G498" s="234"/>
      <c r="H498" s="234"/>
    </row>
    <row r="499" spans="7:8" ht="12.75">
      <c r="G499" s="234"/>
      <c r="H499" s="234"/>
    </row>
    <row r="500" spans="7:8" ht="12.75">
      <c r="G500" s="234"/>
      <c r="H500" s="234"/>
    </row>
    <row r="501" spans="7:8" ht="12.75">
      <c r="G501" s="234"/>
      <c r="H501" s="234"/>
    </row>
    <row r="502" spans="7:8" ht="12.75">
      <c r="G502" s="234"/>
      <c r="H502" s="234"/>
    </row>
    <row r="503" spans="7:8" ht="12.75">
      <c r="G503" s="234"/>
      <c r="H503" s="234"/>
    </row>
    <row r="504" spans="7:8" ht="12.75">
      <c r="G504" s="234"/>
      <c r="H504" s="234"/>
    </row>
    <row r="505" spans="7:8" ht="12.75">
      <c r="G505" s="234"/>
      <c r="H505" s="234"/>
    </row>
    <row r="506" spans="7:8" ht="12.75">
      <c r="G506" s="234"/>
      <c r="H506" s="234"/>
    </row>
    <row r="507" spans="7:8" ht="12.75">
      <c r="G507" s="234"/>
      <c r="H507" s="234"/>
    </row>
    <row r="508" spans="7:8" ht="12.75">
      <c r="G508" s="234"/>
      <c r="H508" s="234"/>
    </row>
    <row r="509" spans="7:8" ht="12.75">
      <c r="G509" s="234"/>
      <c r="H509" s="234"/>
    </row>
    <row r="510" spans="7:8" ht="12.75">
      <c r="G510" s="234"/>
      <c r="H510" s="234"/>
    </row>
    <row r="511" spans="7:8" ht="12.75">
      <c r="G511" s="234"/>
      <c r="H511" s="234"/>
    </row>
    <row r="512" spans="7:8" ht="12.75">
      <c r="G512" s="234"/>
      <c r="H512" s="234"/>
    </row>
    <row r="513" spans="7:8" ht="12.75">
      <c r="G513" s="234"/>
      <c r="H513" s="234"/>
    </row>
    <row r="514" spans="7:8" ht="12.75">
      <c r="G514" s="234"/>
      <c r="H514" s="234"/>
    </row>
    <row r="515" spans="7:8" ht="12.75">
      <c r="G515" s="234"/>
      <c r="H515" s="234"/>
    </row>
    <row r="516" spans="7:8" ht="12.75">
      <c r="G516" s="234"/>
      <c r="H516" s="234"/>
    </row>
    <row r="517" spans="7:8" ht="12.75">
      <c r="G517" s="234"/>
      <c r="H517" s="234"/>
    </row>
    <row r="518" spans="7:8" ht="12.75">
      <c r="G518" s="234"/>
      <c r="H518" s="234"/>
    </row>
    <row r="519" spans="7:8" ht="12.75">
      <c r="G519" s="234"/>
      <c r="H519" s="234"/>
    </row>
    <row r="520" spans="7:8" ht="12.75">
      <c r="G520" s="234"/>
      <c r="H520" s="234"/>
    </row>
    <row r="521" spans="7:8" ht="12.75">
      <c r="G521" s="234"/>
      <c r="H521" s="234"/>
    </row>
    <row r="522" spans="7:8" ht="12.75">
      <c r="G522" s="234"/>
      <c r="H522" s="234"/>
    </row>
  </sheetData>
  <sheetProtection password="C66B" sheet="1"/>
  <mergeCells count="3">
    <mergeCell ref="K9:M9"/>
    <mergeCell ref="K10:M10"/>
    <mergeCell ref="K11:M11"/>
  </mergeCells>
  <conditionalFormatting sqref="K14">
    <cfRule type="cellIs" priority="1" dxfId="18" operator="greaterThanOrEqual" stopIfTrue="1">
      <formula>500</formula>
    </cfRule>
  </conditionalFormatting>
  <conditionalFormatting sqref="N11">
    <cfRule type="cellIs" priority="2" dxfId="7" operator="equal" stopIfTrue="1">
      <formula>"oui"</formula>
    </cfRule>
  </conditionalFormatting>
  <conditionalFormatting sqref="N10">
    <cfRule type="cellIs" priority="3" dxfId="7" operator="equal" stopIfTrue="1">
      <formula>"non"</formula>
    </cfRule>
  </conditionalFormatting>
  <conditionalFormatting sqref="J14:J100">
    <cfRule type="cellIs" priority="7" dxfId="6" operator="greaterThanOrEqual" stopIfTrue="1">
      <formula>500</formula>
    </cfRule>
  </conditionalFormatting>
  <dataValidations count="1">
    <dataValidation type="list" allowBlank="1" showInputMessage="1" showErrorMessage="1" sqref="B14:B100">
      <formula1>$AA$2:$AA$4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fitToHeight="20" horizontalDpi="600" verticalDpi="600" orientation="landscape" paperSize="9" scale="50" r:id="rId1"/>
  <headerFooter alignWithMargins="0">
    <oddHeader>&amp;L&amp;F
&amp;A&amp;R&amp;D</oddHeader>
    <oddFooter>&amp;LEsra Tuncer
Tom Droeshout&amp;RP.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3"/>
  <sheetViews>
    <sheetView showGridLines="0" zoomScale="80" zoomScaleNormal="80" zoomScalePageLayoutView="0" workbookViewId="0" topLeftCell="A17">
      <pane xSplit="6" ySplit="5" topLeftCell="I22" activePane="bottomRight" state="frozen"/>
      <selection pane="topLeft" activeCell="A17" sqref="A17"/>
      <selection pane="topRight" activeCell="G17" sqref="G17"/>
      <selection pane="bottomLeft" activeCell="A22" sqref="A22"/>
      <selection pane="bottomRight" activeCell="I17" sqref="I1:I16384"/>
    </sheetView>
  </sheetViews>
  <sheetFormatPr defaultColWidth="11.421875" defaultRowHeight="12.75" outlineLevelRow="1"/>
  <cols>
    <col min="1" max="1" width="12.7109375" style="286" customWidth="1"/>
    <col min="2" max="2" width="14.7109375" style="286" customWidth="1"/>
    <col min="3" max="3" width="10.7109375" style="286" customWidth="1"/>
    <col min="4" max="4" width="10.7109375" style="266" customWidth="1"/>
    <col min="5" max="5" width="20.7109375" style="266" customWidth="1"/>
    <col min="6" max="6" width="33.7109375" style="286" customWidth="1"/>
    <col min="7" max="7" width="12.7109375" style="268" customWidth="1"/>
    <col min="8" max="8" width="12.7109375" style="267" customWidth="1"/>
    <col min="9" max="9" width="12.7109375" style="234" customWidth="1"/>
    <col min="10" max="11" width="12.7109375" style="286" customWidth="1"/>
    <col min="12" max="13" width="12.57421875" style="286" customWidth="1"/>
    <col min="14" max="14" width="47.00390625" style="286" customWidth="1"/>
    <col min="15" max="26" width="11.421875" style="286" customWidth="1"/>
    <col min="27" max="27" width="19.00390625" style="286" customWidth="1"/>
    <col min="28" max="28" width="11.421875" style="286" customWidth="1"/>
    <col min="29" max="30" width="11.421875" style="408" customWidth="1"/>
    <col min="31" max="51" width="11.421875" style="286" customWidth="1"/>
    <col min="52" max="52" width="11.421875" style="268" customWidth="1"/>
    <col min="53" max="55" width="11.421875" style="286" customWidth="1"/>
    <col min="56" max="16384" width="11.421875" style="286" customWidth="1"/>
  </cols>
  <sheetData>
    <row r="1" ht="12.75" hidden="1" outlineLevel="1">
      <c r="AB1" s="288">
        <f>SUM(AB3:AB4)</f>
        <v>0</v>
      </c>
    </row>
    <row r="2" spans="27:30" ht="12.75" hidden="1" outlineLevel="1">
      <c r="AA2" s="289"/>
      <c r="AB2" s="288"/>
      <c r="AC2" s="386"/>
      <c r="AD2" s="386"/>
    </row>
    <row r="3" spans="27:30" ht="12.75" hidden="1" outlineLevel="1">
      <c r="AA3" s="289" t="s">
        <v>330</v>
      </c>
      <c r="AB3" s="288">
        <f>SUMIF($B:$B,$AA:$AA,$I:$I)</f>
        <v>0</v>
      </c>
      <c r="AC3" s="386" t="s">
        <v>226</v>
      </c>
      <c r="AD3" s="386">
        <v>2011</v>
      </c>
    </row>
    <row r="4" spans="27:30" ht="12.75" hidden="1" outlineLevel="1">
      <c r="AA4" s="289" t="s">
        <v>246</v>
      </c>
      <c r="AB4" s="288">
        <f>SUMIF($B:$B,$AA:$AA,$I:$I)</f>
        <v>0</v>
      </c>
      <c r="AC4" s="386" t="s">
        <v>227</v>
      </c>
      <c r="AD4" s="386">
        <v>2012</v>
      </c>
    </row>
    <row r="5" spans="27:30" ht="12.75" hidden="1" outlineLevel="1">
      <c r="AA5" s="266"/>
      <c r="AB5" s="293"/>
      <c r="AC5" s="386" t="s">
        <v>228</v>
      </c>
      <c r="AD5" s="386">
        <v>2013</v>
      </c>
    </row>
    <row r="6" spans="27:30" ht="12.75" hidden="1" outlineLevel="1">
      <c r="AA6" s="294"/>
      <c r="AB6" s="295"/>
      <c r="AC6" s="386" t="s">
        <v>229</v>
      </c>
      <c r="AD6" s="386">
        <v>2014</v>
      </c>
    </row>
    <row r="7" spans="27:30" ht="12.75" hidden="1" outlineLevel="1">
      <c r="AA7" s="294"/>
      <c r="AB7" s="295"/>
      <c r="AC7" s="386" t="s">
        <v>230</v>
      </c>
      <c r="AD7" s="386">
        <v>2015</v>
      </c>
    </row>
    <row r="8" spans="27:30" ht="12.75" hidden="1" outlineLevel="1">
      <c r="AA8" s="294"/>
      <c r="AB8" s="295"/>
      <c r="AC8" s="386" t="s">
        <v>231</v>
      </c>
      <c r="AD8" s="386">
        <v>2016</v>
      </c>
    </row>
    <row r="9" spans="27:30" ht="12.75" hidden="1" outlineLevel="1">
      <c r="AA9" s="294"/>
      <c r="AB9" s="295"/>
      <c r="AC9" s="386" t="s">
        <v>232</v>
      </c>
      <c r="AD9" s="386">
        <v>2017</v>
      </c>
    </row>
    <row r="10" spans="27:30" ht="12.75" hidden="1" outlineLevel="1">
      <c r="AA10" s="294"/>
      <c r="AB10" s="295"/>
      <c r="AC10" s="386" t="s">
        <v>233</v>
      </c>
      <c r="AD10" s="386">
        <v>2018</v>
      </c>
    </row>
    <row r="11" spans="27:30" ht="12.75" hidden="1" outlineLevel="1">
      <c r="AA11" s="294"/>
      <c r="AB11" s="295"/>
      <c r="AC11" s="386" t="s">
        <v>234</v>
      </c>
      <c r="AD11" s="386">
        <v>2019</v>
      </c>
    </row>
    <row r="12" spans="27:30" ht="12.75" hidden="1" outlineLevel="1">
      <c r="AA12" s="294"/>
      <c r="AB12" s="295"/>
      <c r="AC12" s="386" t="s">
        <v>235</v>
      </c>
      <c r="AD12" s="386">
        <v>2020</v>
      </c>
    </row>
    <row r="13" spans="27:30" ht="12.75" hidden="1" outlineLevel="1">
      <c r="AA13" s="294"/>
      <c r="AB13" s="295"/>
      <c r="AC13" s="386" t="s">
        <v>236</v>
      </c>
      <c r="AD13" s="386">
        <v>2021</v>
      </c>
    </row>
    <row r="14" spans="27:30" ht="12.75" hidden="1" outlineLevel="1">
      <c r="AA14" s="294"/>
      <c r="AB14" s="295"/>
      <c r="AC14" s="386" t="s">
        <v>237</v>
      </c>
      <c r="AD14" s="386">
        <v>2022</v>
      </c>
    </row>
    <row r="15" ht="12.75" hidden="1" outlineLevel="1"/>
    <row r="16" ht="12.75" hidden="1" outlineLevel="1"/>
    <row r="17" spans="1:52" ht="12.75" customHeight="1" collapsed="1">
      <c r="A17" s="252" t="s">
        <v>244</v>
      </c>
      <c r="J17" s="595" t="s">
        <v>225</v>
      </c>
      <c r="K17" s="595"/>
      <c r="L17" s="595"/>
      <c r="M17" s="287">
        <f>$I$20*10%</f>
        <v>0</v>
      </c>
      <c r="N17" s="236"/>
      <c r="AZ17" s="286"/>
    </row>
    <row r="18" spans="1:52" ht="12.75" customHeight="1">
      <c r="A18" s="252"/>
      <c r="J18" s="595" t="s">
        <v>224</v>
      </c>
      <c r="K18" s="595"/>
      <c r="L18" s="595"/>
      <c r="M18" s="278" t="str">
        <f>IF(J20&gt;=M17,"oui","non")</f>
        <v>oui</v>
      </c>
      <c r="N18" s="236"/>
      <c r="AZ18" s="286"/>
    </row>
    <row r="19" spans="6:52" ht="12.75" customHeight="1">
      <c r="F19" s="290"/>
      <c r="G19" s="291"/>
      <c r="H19" s="292"/>
      <c r="J19" s="595" t="s">
        <v>221</v>
      </c>
      <c r="K19" s="595"/>
      <c r="L19" s="595"/>
      <c r="M19" s="278" t="str">
        <f>IF($L$20&gt;($M$17*10%),"oui","non")</f>
        <v>non</v>
      </c>
      <c r="N19" s="236"/>
      <c r="AZ19" s="286"/>
    </row>
    <row r="20" spans="1:52" ht="12.75">
      <c r="A20" s="283"/>
      <c r="G20" s="254">
        <f>SUM(G22:G311)</f>
        <v>0</v>
      </c>
      <c r="I20" s="259">
        <f>SUM(I22:I311)</f>
        <v>0</v>
      </c>
      <c r="J20" s="260">
        <f>SUM(J22:J311)</f>
        <v>0</v>
      </c>
      <c r="K20" s="260">
        <f>SUM(K22:K311)</f>
        <v>0</v>
      </c>
      <c r="L20" s="260">
        <f>SUM(L22:L311)</f>
        <v>0</v>
      </c>
      <c r="M20" s="260">
        <f>SUM(M22:M311)</f>
        <v>0</v>
      </c>
      <c r="N20" s="236"/>
      <c r="AZ20" s="286"/>
    </row>
    <row r="21" spans="1:30" s="266" customFormat="1" ht="55.5" customHeight="1">
      <c r="A21" s="28" t="s">
        <v>152</v>
      </c>
      <c r="B21" s="28" t="s">
        <v>245</v>
      </c>
      <c r="C21" s="28" t="s">
        <v>157</v>
      </c>
      <c r="D21" s="28" t="s">
        <v>158</v>
      </c>
      <c r="E21" s="28" t="s">
        <v>153</v>
      </c>
      <c r="F21" s="28" t="s">
        <v>243</v>
      </c>
      <c r="G21" s="180" t="s">
        <v>159</v>
      </c>
      <c r="H21" s="179" t="s">
        <v>313</v>
      </c>
      <c r="I21" s="181" t="s">
        <v>155</v>
      </c>
      <c r="J21" s="261" t="s">
        <v>222</v>
      </c>
      <c r="K21" s="262" t="s">
        <v>219</v>
      </c>
      <c r="L21" s="262" t="s">
        <v>321</v>
      </c>
      <c r="M21" s="262" t="s">
        <v>322</v>
      </c>
      <c r="N21" s="263" t="s">
        <v>220</v>
      </c>
      <c r="AC21" s="408"/>
      <c r="AD21" s="408"/>
    </row>
    <row r="22" spans="1:30" s="294" customFormat="1" ht="30" customHeight="1">
      <c r="A22" s="296"/>
      <c r="B22" s="173"/>
      <c r="C22" s="173"/>
      <c r="D22" s="174"/>
      <c r="E22" s="296"/>
      <c r="F22" s="296"/>
      <c r="G22" s="175"/>
      <c r="H22" s="177"/>
      <c r="I22" s="138">
        <f>IF(G22*H22&gt;G22*100%,G22*100%,G22*H22)</f>
        <v>0</v>
      </c>
      <c r="J22" s="132"/>
      <c r="K22" s="133"/>
      <c r="L22" s="137">
        <f>J22-K22</f>
        <v>0</v>
      </c>
      <c r="M22" s="137">
        <f>J22-L22</f>
        <v>0</v>
      </c>
      <c r="N22" s="134"/>
      <c r="AC22" s="409"/>
      <c r="AD22" s="409"/>
    </row>
    <row r="23" spans="1:30" s="294" customFormat="1" ht="30" customHeight="1">
      <c r="A23" s="296"/>
      <c r="B23" s="173"/>
      <c r="C23" s="173"/>
      <c r="D23" s="174"/>
      <c r="E23" s="296"/>
      <c r="F23" s="296"/>
      <c r="G23" s="175"/>
      <c r="H23" s="177"/>
      <c r="I23" s="138">
        <f aca="true" t="shared" si="0" ref="I23:I86">IF(G23*H23&gt;G23*100%,G23*100%,G23*H23)</f>
        <v>0</v>
      </c>
      <c r="J23" s="132"/>
      <c r="K23" s="133"/>
      <c r="L23" s="137">
        <f aca="true" t="shared" si="1" ref="L23:L86">J23-K23</f>
        <v>0</v>
      </c>
      <c r="M23" s="137">
        <f aca="true" t="shared" si="2" ref="M23:M86">J23-L23</f>
        <v>0</v>
      </c>
      <c r="N23" s="134"/>
      <c r="AC23" s="409"/>
      <c r="AD23" s="409"/>
    </row>
    <row r="24" spans="1:30" s="294" customFormat="1" ht="30" customHeight="1">
      <c r="A24" s="296"/>
      <c r="B24" s="173"/>
      <c r="C24" s="173"/>
      <c r="D24" s="174"/>
      <c r="E24" s="296"/>
      <c r="F24" s="296"/>
      <c r="G24" s="175"/>
      <c r="H24" s="177"/>
      <c r="I24" s="138">
        <f t="shared" si="0"/>
        <v>0</v>
      </c>
      <c r="J24" s="132"/>
      <c r="K24" s="133"/>
      <c r="L24" s="137">
        <f t="shared" si="1"/>
        <v>0</v>
      </c>
      <c r="M24" s="137">
        <f t="shared" si="2"/>
        <v>0</v>
      </c>
      <c r="N24" s="134"/>
      <c r="AC24" s="409"/>
      <c r="AD24" s="409"/>
    </row>
    <row r="25" spans="1:30" s="294" customFormat="1" ht="30" customHeight="1">
      <c r="A25" s="296"/>
      <c r="B25" s="173"/>
      <c r="C25" s="173"/>
      <c r="D25" s="174"/>
      <c r="E25" s="296"/>
      <c r="F25" s="296"/>
      <c r="G25" s="175"/>
      <c r="H25" s="177"/>
      <c r="I25" s="138">
        <f t="shared" si="0"/>
        <v>0</v>
      </c>
      <c r="J25" s="135"/>
      <c r="K25" s="133"/>
      <c r="L25" s="137">
        <f t="shared" si="1"/>
        <v>0</v>
      </c>
      <c r="M25" s="137">
        <f t="shared" si="2"/>
        <v>0</v>
      </c>
      <c r="N25" s="134"/>
      <c r="AC25" s="409"/>
      <c r="AD25" s="409"/>
    </row>
    <row r="26" spans="1:30" s="294" customFormat="1" ht="30" customHeight="1">
      <c r="A26" s="296"/>
      <c r="B26" s="173"/>
      <c r="C26" s="173"/>
      <c r="D26" s="174"/>
      <c r="E26" s="296"/>
      <c r="F26" s="296"/>
      <c r="G26" s="175"/>
      <c r="H26" s="177"/>
      <c r="I26" s="138">
        <f t="shared" si="0"/>
        <v>0</v>
      </c>
      <c r="J26" s="135"/>
      <c r="K26" s="133"/>
      <c r="L26" s="137">
        <f t="shared" si="1"/>
        <v>0</v>
      </c>
      <c r="M26" s="137">
        <f t="shared" si="2"/>
        <v>0</v>
      </c>
      <c r="N26" s="134"/>
      <c r="AC26" s="409"/>
      <c r="AD26" s="409"/>
    </row>
    <row r="27" spans="1:30" s="294" customFormat="1" ht="30" customHeight="1">
      <c r="A27" s="296"/>
      <c r="B27" s="173"/>
      <c r="C27" s="173"/>
      <c r="D27" s="174"/>
      <c r="E27" s="296"/>
      <c r="F27" s="296"/>
      <c r="G27" s="175"/>
      <c r="H27" s="177"/>
      <c r="I27" s="138">
        <f t="shared" si="0"/>
        <v>0</v>
      </c>
      <c r="J27" s="135"/>
      <c r="K27" s="133"/>
      <c r="L27" s="137">
        <f t="shared" si="1"/>
        <v>0</v>
      </c>
      <c r="M27" s="137">
        <f t="shared" si="2"/>
        <v>0</v>
      </c>
      <c r="N27" s="134"/>
      <c r="AC27" s="409"/>
      <c r="AD27" s="409"/>
    </row>
    <row r="28" spans="1:30" s="294" customFormat="1" ht="30" customHeight="1">
      <c r="A28" s="296"/>
      <c r="B28" s="173"/>
      <c r="C28" s="173"/>
      <c r="D28" s="174"/>
      <c r="E28" s="296"/>
      <c r="F28" s="296"/>
      <c r="G28" s="175"/>
      <c r="H28" s="177"/>
      <c r="I28" s="138">
        <f t="shared" si="0"/>
        <v>0</v>
      </c>
      <c r="J28" s="135"/>
      <c r="K28" s="133"/>
      <c r="L28" s="137">
        <f t="shared" si="1"/>
        <v>0</v>
      </c>
      <c r="M28" s="137">
        <f t="shared" si="2"/>
        <v>0</v>
      </c>
      <c r="N28" s="134"/>
      <c r="AC28" s="409"/>
      <c r="AD28" s="409"/>
    </row>
    <row r="29" spans="1:30" s="294" customFormat="1" ht="30" customHeight="1">
      <c r="A29" s="296"/>
      <c r="B29" s="173"/>
      <c r="C29" s="173"/>
      <c r="D29" s="174"/>
      <c r="E29" s="296"/>
      <c r="F29" s="296"/>
      <c r="G29" s="175"/>
      <c r="H29" s="177"/>
      <c r="I29" s="138">
        <f t="shared" si="0"/>
        <v>0</v>
      </c>
      <c r="J29" s="135"/>
      <c r="K29" s="133"/>
      <c r="L29" s="137">
        <f t="shared" si="1"/>
        <v>0</v>
      </c>
      <c r="M29" s="137">
        <f t="shared" si="2"/>
        <v>0</v>
      </c>
      <c r="N29" s="134"/>
      <c r="AC29" s="409"/>
      <c r="AD29" s="409"/>
    </row>
    <row r="30" spans="1:30" s="294" customFormat="1" ht="30" customHeight="1">
      <c r="A30" s="296"/>
      <c r="B30" s="173"/>
      <c r="C30" s="173"/>
      <c r="D30" s="174"/>
      <c r="E30" s="296"/>
      <c r="F30" s="296"/>
      <c r="G30" s="175"/>
      <c r="H30" s="177"/>
      <c r="I30" s="138">
        <f t="shared" si="0"/>
        <v>0</v>
      </c>
      <c r="J30" s="135"/>
      <c r="K30" s="133"/>
      <c r="L30" s="137">
        <f t="shared" si="1"/>
        <v>0</v>
      </c>
      <c r="M30" s="137">
        <f t="shared" si="2"/>
        <v>0</v>
      </c>
      <c r="N30" s="134"/>
      <c r="AC30" s="409"/>
      <c r="AD30" s="409"/>
    </row>
    <row r="31" spans="1:52" s="294" customFormat="1" ht="30" customHeight="1">
      <c r="A31" s="296"/>
      <c r="B31" s="173"/>
      <c r="C31" s="173"/>
      <c r="D31" s="174"/>
      <c r="E31" s="296"/>
      <c r="F31" s="296"/>
      <c r="G31" s="175"/>
      <c r="H31" s="177"/>
      <c r="I31" s="138">
        <f t="shared" si="0"/>
        <v>0</v>
      </c>
      <c r="J31" s="135"/>
      <c r="K31" s="133"/>
      <c r="L31" s="137">
        <f t="shared" si="1"/>
        <v>0</v>
      </c>
      <c r="M31" s="137">
        <f t="shared" si="2"/>
        <v>0</v>
      </c>
      <c r="N31" s="134"/>
      <c r="AC31" s="409"/>
      <c r="AD31" s="409"/>
      <c r="AZ31" s="295"/>
    </row>
    <row r="32" spans="1:52" s="294" customFormat="1" ht="30" customHeight="1">
      <c r="A32" s="296"/>
      <c r="B32" s="173"/>
      <c r="C32" s="173"/>
      <c r="D32" s="174"/>
      <c r="E32" s="296"/>
      <c r="F32" s="296"/>
      <c r="G32" s="175"/>
      <c r="H32" s="177"/>
      <c r="I32" s="138">
        <f t="shared" si="0"/>
        <v>0</v>
      </c>
      <c r="J32" s="135"/>
      <c r="K32" s="133"/>
      <c r="L32" s="137">
        <f t="shared" si="1"/>
        <v>0</v>
      </c>
      <c r="M32" s="137">
        <f t="shared" si="2"/>
        <v>0</v>
      </c>
      <c r="N32" s="134"/>
      <c r="AC32" s="409"/>
      <c r="AD32" s="409"/>
      <c r="AZ32" s="295"/>
    </row>
    <row r="33" spans="1:52" s="294" customFormat="1" ht="30" customHeight="1">
      <c r="A33" s="296"/>
      <c r="B33" s="173"/>
      <c r="C33" s="173"/>
      <c r="D33" s="174"/>
      <c r="E33" s="296"/>
      <c r="F33" s="296"/>
      <c r="G33" s="175"/>
      <c r="H33" s="177"/>
      <c r="I33" s="138">
        <f t="shared" si="0"/>
        <v>0</v>
      </c>
      <c r="J33" s="135"/>
      <c r="K33" s="133"/>
      <c r="L33" s="137">
        <f t="shared" si="1"/>
        <v>0</v>
      </c>
      <c r="M33" s="137">
        <f t="shared" si="2"/>
        <v>0</v>
      </c>
      <c r="N33" s="134"/>
      <c r="AC33" s="409"/>
      <c r="AD33" s="409"/>
      <c r="AZ33" s="295"/>
    </row>
    <row r="34" spans="1:52" s="294" customFormat="1" ht="30" customHeight="1">
      <c r="A34" s="296"/>
      <c r="B34" s="173"/>
      <c r="C34" s="173"/>
      <c r="D34" s="174"/>
      <c r="E34" s="296"/>
      <c r="F34" s="296"/>
      <c r="G34" s="175"/>
      <c r="H34" s="177"/>
      <c r="I34" s="138">
        <f t="shared" si="0"/>
        <v>0</v>
      </c>
      <c r="J34" s="135"/>
      <c r="K34" s="133"/>
      <c r="L34" s="137">
        <f t="shared" si="1"/>
        <v>0</v>
      </c>
      <c r="M34" s="137">
        <f t="shared" si="2"/>
        <v>0</v>
      </c>
      <c r="N34" s="134"/>
      <c r="AC34" s="409"/>
      <c r="AD34" s="409"/>
      <c r="AZ34" s="295"/>
    </row>
    <row r="35" spans="1:52" s="294" customFormat="1" ht="30" customHeight="1">
      <c r="A35" s="296"/>
      <c r="B35" s="173"/>
      <c r="C35" s="173"/>
      <c r="D35" s="174"/>
      <c r="E35" s="296"/>
      <c r="F35" s="296"/>
      <c r="G35" s="175"/>
      <c r="H35" s="177"/>
      <c r="I35" s="138">
        <f t="shared" si="0"/>
        <v>0</v>
      </c>
      <c r="J35" s="135"/>
      <c r="K35" s="133"/>
      <c r="L35" s="137">
        <f t="shared" si="1"/>
        <v>0</v>
      </c>
      <c r="M35" s="137">
        <f t="shared" si="2"/>
        <v>0</v>
      </c>
      <c r="N35" s="134"/>
      <c r="AC35" s="409"/>
      <c r="AD35" s="409"/>
      <c r="AZ35" s="295"/>
    </row>
    <row r="36" spans="1:52" s="294" customFormat="1" ht="30" customHeight="1">
      <c r="A36" s="296"/>
      <c r="B36" s="173"/>
      <c r="C36" s="173"/>
      <c r="D36" s="174"/>
      <c r="E36" s="296"/>
      <c r="F36" s="296"/>
      <c r="G36" s="175"/>
      <c r="H36" s="177"/>
      <c r="I36" s="138">
        <f t="shared" si="0"/>
        <v>0</v>
      </c>
      <c r="J36" s="135"/>
      <c r="K36" s="133"/>
      <c r="L36" s="137">
        <f t="shared" si="1"/>
        <v>0</v>
      </c>
      <c r="M36" s="137">
        <f t="shared" si="2"/>
        <v>0</v>
      </c>
      <c r="N36" s="134"/>
      <c r="AC36" s="409"/>
      <c r="AD36" s="409"/>
      <c r="AZ36" s="295"/>
    </row>
    <row r="37" spans="1:52" s="294" customFormat="1" ht="30" customHeight="1">
      <c r="A37" s="296"/>
      <c r="B37" s="173"/>
      <c r="C37" s="173"/>
      <c r="D37" s="174"/>
      <c r="E37" s="296"/>
      <c r="F37" s="296"/>
      <c r="G37" s="175"/>
      <c r="H37" s="177"/>
      <c r="I37" s="138">
        <f t="shared" si="0"/>
        <v>0</v>
      </c>
      <c r="J37" s="135"/>
      <c r="K37" s="133"/>
      <c r="L37" s="137">
        <f t="shared" si="1"/>
        <v>0</v>
      </c>
      <c r="M37" s="137">
        <f t="shared" si="2"/>
        <v>0</v>
      </c>
      <c r="N37" s="134"/>
      <c r="AC37" s="409"/>
      <c r="AD37" s="409"/>
      <c r="AZ37" s="295"/>
    </row>
    <row r="38" spans="1:52" s="294" customFormat="1" ht="30" customHeight="1">
      <c r="A38" s="296"/>
      <c r="B38" s="173"/>
      <c r="C38" s="173"/>
      <c r="D38" s="174"/>
      <c r="E38" s="296"/>
      <c r="F38" s="296"/>
      <c r="G38" s="175"/>
      <c r="H38" s="177"/>
      <c r="I38" s="138">
        <f t="shared" si="0"/>
        <v>0</v>
      </c>
      <c r="J38" s="135"/>
      <c r="K38" s="133"/>
      <c r="L38" s="137">
        <f t="shared" si="1"/>
        <v>0</v>
      </c>
      <c r="M38" s="137">
        <f t="shared" si="2"/>
        <v>0</v>
      </c>
      <c r="N38" s="134"/>
      <c r="AC38" s="409"/>
      <c r="AD38" s="409"/>
      <c r="AZ38" s="295"/>
    </row>
    <row r="39" spans="1:52" s="294" customFormat="1" ht="30" customHeight="1">
      <c r="A39" s="296"/>
      <c r="B39" s="173"/>
      <c r="C39" s="173"/>
      <c r="D39" s="174"/>
      <c r="E39" s="296"/>
      <c r="F39" s="296"/>
      <c r="G39" s="175"/>
      <c r="H39" s="177"/>
      <c r="I39" s="138">
        <f t="shared" si="0"/>
        <v>0</v>
      </c>
      <c r="J39" s="135"/>
      <c r="K39" s="133"/>
      <c r="L39" s="137">
        <f t="shared" si="1"/>
        <v>0</v>
      </c>
      <c r="M39" s="137">
        <f t="shared" si="2"/>
        <v>0</v>
      </c>
      <c r="N39" s="134"/>
      <c r="AC39" s="409"/>
      <c r="AD39" s="409"/>
      <c r="AZ39" s="295"/>
    </row>
    <row r="40" spans="1:52" s="294" customFormat="1" ht="30" customHeight="1">
      <c r="A40" s="296"/>
      <c r="B40" s="173"/>
      <c r="C40" s="173"/>
      <c r="D40" s="174"/>
      <c r="E40" s="296"/>
      <c r="F40" s="296"/>
      <c r="G40" s="175"/>
      <c r="H40" s="177"/>
      <c r="I40" s="138">
        <f t="shared" si="0"/>
        <v>0</v>
      </c>
      <c r="J40" s="135"/>
      <c r="K40" s="133"/>
      <c r="L40" s="137">
        <f t="shared" si="1"/>
        <v>0</v>
      </c>
      <c r="M40" s="137">
        <f t="shared" si="2"/>
        <v>0</v>
      </c>
      <c r="N40" s="134"/>
      <c r="AC40" s="409"/>
      <c r="AD40" s="409"/>
      <c r="AZ40" s="295"/>
    </row>
    <row r="41" spans="1:52" s="294" customFormat="1" ht="30" customHeight="1">
      <c r="A41" s="296"/>
      <c r="B41" s="173"/>
      <c r="C41" s="173"/>
      <c r="D41" s="174"/>
      <c r="E41" s="296"/>
      <c r="F41" s="296"/>
      <c r="G41" s="175"/>
      <c r="H41" s="177"/>
      <c r="I41" s="138">
        <f t="shared" si="0"/>
        <v>0</v>
      </c>
      <c r="J41" s="135"/>
      <c r="K41" s="133"/>
      <c r="L41" s="137">
        <f t="shared" si="1"/>
        <v>0</v>
      </c>
      <c r="M41" s="137">
        <f t="shared" si="2"/>
        <v>0</v>
      </c>
      <c r="N41" s="134"/>
      <c r="AC41" s="409"/>
      <c r="AD41" s="409"/>
      <c r="AZ41" s="295"/>
    </row>
    <row r="42" spans="1:52" s="294" customFormat="1" ht="30" customHeight="1">
      <c r="A42" s="296"/>
      <c r="B42" s="173"/>
      <c r="C42" s="173"/>
      <c r="D42" s="174"/>
      <c r="E42" s="296"/>
      <c r="F42" s="296"/>
      <c r="G42" s="175"/>
      <c r="H42" s="177"/>
      <c r="I42" s="138">
        <f t="shared" si="0"/>
        <v>0</v>
      </c>
      <c r="J42" s="135"/>
      <c r="K42" s="133"/>
      <c r="L42" s="137">
        <f t="shared" si="1"/>
        <v>0</v>
      </c>
      <c r="M42" s="137">
        <f t="shared" si="2"/>
        <v>0</v>
      </c>
      <c r="N42" s="134"/>
      <c r="AC42" s="409"/>
      <c r="AD42" s="409"/>
      <c r="AZ42" s="295"/>
    </row>
    <row r="43" spans="1:52" s="294" customFormat="1" ht="30" customHeight="1">
      <c r="A43" s="296"/>
      <c r="B43" s="173"/>
      <c r="C43" s="173"/>
      <c r="D43" s="174"/>
      <c r="E43" s="296"/>
      <c r="F43" s="296"/>
      <c r="G43" s="175"/>
      <c r="H43" s="177"/>
      <c r="I43" s="138">
        <f t="shared" si="0"/>
        <v>0</v>
      </c>
      <c r="J43" s="135"/>
      <c r="K43" s="133"/>
      <c r="L43" s="137">
        <f t="shared" si="1"/>
        <v>0</v>
      </c>
      <c r="M43" s="137">
        <f t="shared" si="2"/>
        <v>0</v>
      </c>
      <c r="N43" s="134"/>
      <c r="AC43" s="409"/>
      <c r="AD43" s="409"/>
      <c r="AZ43" s="295"/>
    </row>
    <row r="44" spans="1:52" s="294" customFormat="1" ht="30" customHeight="1">
      <c r="A44" s="296"/>
      <c r="B44" s="173"/>
      <c r="C44" s="173"/>
      <c r="D44" s="174"/>
      <c r="E44" s="296"/>
      <c r="F44" s="296"/>
      <c r="G44" s="175"/>
      <c r="H44" s="177"/>
      <c r="I44" s="138">
        <f t="shared" si="0"/>
        <v>0</v>
      </c>
      <c r="J44" s="135"/>
      <c r="K44" s="133"/>
      <c r="L44" s="137">
        <f t="shared" si="1"/>
        <v>0</v>
      </c>
      <c r="M44" s="137">
        <f t="shared" si="2"/>
        <v>0</v>
      </c>
      <c r="N44" s="134"/>
      <c r="AC44" s="409"/>
      <c r="AD44" s="409"/>
      <c r="AZ44" s="295"/>
    </row>
    <row r="45" spans="1:52" s="294" customFormat="1" ht="30" customHeight="1">
      <c r="A45" s="296"/>
      <c r="B45" s="173"/>
      <c r="C45" s="173"/>
      <c r="D45" s="174"/>
      <c r="E45" s="296"/>
      <c r="F45" s="296"/>
      <c r="G45" s="175"/>
      <c r="H45" s="177"/>
      <c r="I45" s="138">
        <f t="shared" si="0"/>
        <v>0</v>
      </c>
      <c r="J45" s="135"/>
      <c r="K45" s="133"/>
      <c r="L45" s="137">
        <f t="shared" si="1"/>
        <v>0</v>
      </c>
      <c r="M45" s="137">
        <f t="shared" si="2"/>
        <v>0</v>
      </c>
      <c r="N45" s="134"/>
      <c r="AC45" s="409"/>
      <c r="AD45" s="409"/>
      <c r="AZ45" s="295"/>
    </row>
    <row r="46" spans="1:52" s="294" customFormat="1" ht="30" customHeight="1">
      <c r="A46" s="296"/>
      <c r="B46" s="173"/>
      <c r="C46" s="173"/>
      <c r="D46" s="174"/>
      <c r="E46" s="296"/>
      <c r="F46" s="296"/>
      <c r="G46" s="175"/>
      <c r="H46" s="177"/>
      <c r="I46" s="138">
        <f t="shared" si="0"/>
        <v>0</v>
      </c>
      <c r="J46" s="135"/>
      <c r="K46" s="133"/>
      <c r="L46" s="137">
        <f t="shared" si="1"/>
        <v>0</v>
      </c>
      <c r="M46" s="137">
        <f t="shared" si="2"/>
        <v>0</v>
      </c>
      <c r="N46" s="134"/>
      <c r="AC46" s="409"/>
      <c r="AD46" s="409"/>
      <c r="AZ46" s="295"/>
    </row>
    <row r="47" spans="1:52" s="294" customFormat="1" ht="30" customHeight="1">
      <c r="A47" s="296"/>
      <c r="B47" s="173"/>
      <c r="C47" s="173"/>
      <c r="D47" s="174"/>
      <c r="E47" s="296"/>
      <c r="F47" s="296"/>
      <c r="G47" s="175"/>
      <c r="H47" s="177"/>
      <c r="I47" s="138">
        <f t="shared" si="0"/>
        <v>0</v>
      </c>
      <c r="J47" s="135"/>
      <c r="K47" s="133"/>
      <c r="L47" s="137">
        <f t="shared" si="1"/>
        <v>0</v>
      </c>
      <c r="M47" s="137">
        <f t="shared" si="2"/>
        <v>0</v>
      </c>
      <c r="N47" s="134"/>
      <c r="AC47" s="409"/>
      <c r="AD47" s="409"/>
      <c r="AZ47" s="295"/>
    </row>
    <row r="48" spans="1:52" s="294" customFormat="1" ht="30" customHeight="1">
      <c r="A48" s="296"/>
      <c r="B48" s="173"/>
      <c r="C48" s="173"/>
      <c r="D48" s="174"/>
      <c r="E48" s="296"/>
      <c r="F48" s="296"/>
      <c r="G48" s="175"/>
      <c r="H48" s="177"/>
      <c r="I48" s="138">
        <f t="shared" si="0"/>
        <v>0</v>
      </c>
      <c r="J48" s="135"/>
      <c r="K48" s="133"/>
      <c r="L48" s="137">
        <f t="shared" si="1"/>
        <v>0</v>
      </c>
      <c r="M48" s="137">
        <f t="shared" si="2"/>
        <v>0</v>
      </c>
      <c r="N48" s="134"/>
      <c r="AC48" s="409"/>
      <c r="AD48" s="409"/>
      <c r="AZ48" s="295"/>
    </row>
    <row r="49" spans="1:52" s="294" customFormat="1" ht="30" customHeight="1">
      <c r="A49" s="296"/>
      <c r="B49" s="173"/>
      <c r="C49" s="173"/>
      <c r="D49" s="174"/>
      <c r="E49" s="296"/>
      <c r="F49" s="296"/>
      <c r="G49" s="175"/>
      <c r="H49" s="177"/>
      <c r="I49" s="138">
        <f t="shared" si="0"/>
        <v>0</v>
      </c>
      <c r="J49" s="135"/>
      <c r="K49" s="133"/>
      <c r="L49" s="137">
        <f t="shared" si="1"/>
        <v>0</v>
      </c>
      <c r="M49" s="137">
        <f t="shared" si="2"/>
        <v>0</v>
      </c>
      <c r="N49" s="134"/>
      <c r="AC49" s="409"/>
      <c r="AD49" s="409"/>
      <c r="AZ49" s="295"/>
    </row>
    <row r="50" spans="1:52" s="294" customFormat="1" ht="30" customHeight="1">
      <c r="A50" s="296"/>
      <c r="B50" s="173"/>
      <c r="C50" s="173"/>
      <c r="D50" s="174"/>
      <c r="E50" s="296"/>
      <c r="F50" s="296"/>
      <c r="G50" s="175"/>
      <c r="H50" s="177"/>
      <c r="I50" s="138">
        <f t="shared" si="0"/>
        <v>0</v>
      </c>
      <c r="J50" s="135"/>
      <c r="K50" s="133"/>
      <c r="L50" s="137">
        <f t="shared" si="1"/>
        <v>0</v>
      </c>
      <c r="M50" s="137">
        <f t="shared" si="2"/>
        <v>0</v>
      </c>
      <c r="N50" s="134"/>
      <c r="AC50" s="409"/>
      <c r="AD50" s="409"/>
      <c r="AZ50" s="295"/>
    </row>
    <row r="51" spans="1:52" s="294" customFormat="1" ht="30" customHeight="1">
      <c r="A51" s="296"/>
      <c r="B51" s="173"/>
      <c r="C51" s="173"/>
      <c r="D51" s="174"/>
      <c r="E51" s="296"/>
      <c r="F51" s="296"/>
      <c r="G51" s="175"/>
      <c r="H51" s="177"/>
      <c r="I51" s="138">
        <f t="shared" si="0"/>
        <v>0</v>
      </c>
      <c r="J51" s="135"/>
      <c r="K51" s="133"/>
      <c r="L51" s="137">
        <f t="shared" si="1"/>
        <v>0</v>
      </c>
      <c r="M51" s="137">
        <f t="shared" si="2"/>
        <v>0</v>
      </c>
      <c r="N51" s="134"/>
      <c r="AC51" s="409"/>
      <c r="AD51" s="409"/>
      <c r="AZ51" s="295"/>
    </row>
    <row r="52" spans="1:52" s="294" customFormat="1" ht="30" customHeight="1">
      <c r="A52" s="296"/>
      <c r="B52" s="173"/>
      <c r="C52" s="173"/>
      <c r="D52" s="174"/>
      <c r="E52" s="296"/>
      <c r="F52" s="296"/>
      <c r="G52" s="175"/>
      <c r="H52" s="177"/>
      <c r="I52" s="138">
        <f t="shared" si="0"/>
        <v>0</v>
      </c>
      <c r="J52" s="135"/>
      <c r="K52" s="133"/>
      <c r="L52" s="137">
        <f t="shared" si="1"/>
        <v>0</v>
      </c>
      <c r="M52" s="137">
        <f t="shared" si="2"/>
        <v>0</v>
      </c>
      <c r="N52" s="134"/>
      <c r="AC52" s="409"/>
      <c r="AD52" s="409"/>
      <c r="AZ52" s="295"/>
    </row>
    <row r="53" spans="1:52" s="294" customFormat="1" ht="30" customHeight="1">
      <c r="A53" s="296"/>
      <c r="B53" s="173"/>
      <c r="C53" s="173"/>
      <c r="D53" s="174"/>
      <c r="E53" s="296"/>
      <c r="F53" s="296"/>
      <c r="G53" s="175"/>
      <c r="H53" s="177"/>
      <c r="I53" s="138">
        <f t="shared" si="0"/>
        <v>0</v>
      </c>
      <c r="J53" s="135"/>
      <c r="K53" s="133"/>
      <c r="L53" s="137">
        <f t="shared" si="1"/>
        <v>0</v>
      </c>
      <c r="M53" s="137">
        <f t="shared" si="2"/>
        <v>0</v>
      </c>
      <c r="N53" s="134"/>
      <c r="AC53" s="409"/>
      <c r="AD53" s="409"/>
      <c r="AZ53" s="295"/>
    </row>
    <row r="54" spans="1:52" s="294" customFormat="1" ht="30" customHeight="1">
      <c r="A54" s="296"/>
      <c r="B54" s="173"/>
      <c r="C54" s="173"/>
      <c r="D54" s="174"/>
      <c r="E54" s="296"/>
      <c r="F54" s="296"/>
      <c r="G54" s="175"/>
      <c r="H54" s="177"/>
      <c r="I54" s="138">
        <f t="shared" si="0"/>
        <v>0</v>
      </c>
      <c r="J54" s="135"/>
      <c r="K54" s="133"/>
      <c r="L54" s="137">
        <f t="shared" si="1"/>
        <v>0</v>
      </c>
      <c r="M54" s="137">
        <f t="shared" si="2"/>
        <v>0</v>
      </c>
      <c r="N54" s="134"/>
      <c r="AC54" s="409"/>
      <c r="AD54" s="409"/>
      <c r="AZ54" s="295"/>
    </row>
    <row r="55" spans="1:52" s="294" customFormat="1" ht="30" customHeight="1">
      <c r="A55" s="296"/>
      <c r="B55" s="173"/>
      <c r="C55" s="173"/>
      <c r="D55" s="174"/>
      <c r="E55" s="296"/>
      <c r="F55" s="296"/>
      <c r="G55" s="175"/>
      <c r="H55" s="177"/>
      <c r="I55" s="138">
        <f t="shared" si="0"/>
        <v>0</v>
      </c>
      <c r="J55" s="135"/>
      <c r="K55" s="133"/>
      <c r="L55" s="137">
        <f t="shared" si="1"/>
        <v>0</v>
      </c>
      <c r="M55" s="137">
        <f t="shared" si="2"/>
        <v>0</v>
      </c>
      <c r="N55" s="134"/>
      <c r="AC55" s="409"/>
      <c r="AD55" s="409"/>
      <c r="AZ55" s="295"/>
    </row>
    <row r="56" spans="1:52" s="294" customFormat="1" ht="30" customHeight="1">
      <c r="A56" s="296"/>
      <c r="B56" s="173"/>
      <c r="C56" s="173"/>
      <c r="D56" s="174"/>
      <c r="E56" s="296"/>
      <c r="F56" s="296"/>
      <c r="G56" s="175"/>
      <c r="H56" s="177"/>
      <c r="I56" s="138">
        <f t="shared" si="0"/>
        <v>0</v>
      </c>
      <c r="J56" s="135"/>
      <c r="K56" s="133"/>
      <c r="L56" s="137">
        <f t="shared" si="1"/>
        <v>0</v>
      </c>
      <c r="M56" s="137">
        <f t="shared" si="2"/>
        <v>0</v>
      </c>
      <c r="N56" s="134"/>
      <c r="AC56" s="409"/>
      <c r="AD56" s="409"/>
      <c r="AZ56" s="295"/>
    </row>
    <row r="57" spans="1:52" s="294" customFormat="1" ht="30" customHeight="1">
      <c r="A57" s="296"/>
      <c r="B57" s="173"/>
      <c r="C57" s="173"/>
      <c r="D57" s="174"/>
      <c r="E57" s="296"/>
      <c r="F57" s="296"/>
      <c r="G57" s="175"/>
      <c r="H57" s="177"/>
      <c r="I57" s="138">
        <f t="shared" si="0"/>
        <v>0</v>
      </c>
      <c r="J57" s="135"/>
      <c r="K57" s="133"/>
      <c r="L57" s="137">
        <f t="shared" si="1"/>
        <v>0</v>
      </c>
      <c r="M57" s="137">
        <f t="shared" si="2"/>
        <v>0</v>
      </c>
      <c r="N57" s="134"/>
      <c r="AC57" s="409"/>
      <c r="AD57" s="409"/>
      <c r="AZ57" s="295"/>
    </row>
    <row r="58" spans="1:52" s="294" customFormat="1" ht="30" customHeight="1">
      <c r="A58" s="296"/>
      <c r="B58" s="173"/>
      <c r="C58" s="173"/>
      <c r="D58" s="174"/>
      <c r="E58" s="296"/>
      <c r="F58" s="296"/>
      <c r="G58" s="175"/>
      <c r="H58" s="177"/>
      <c r="I58" s="138">
        <f t="shared" si="0"/>
        <v>0</v>
      </c>
      <c r="J58" s="135"/>
      <c r="K58" s="133"/>
      <c r="L58" s="137">
        <f t="shared" si="1"/>
        <v>0</v>
      </c>
      <c r="M58" s="137">
        <f t="shared" si="2"/>
        <v>0</v>
      </c>
      <c r="N58" s="134"/>
      <c r="AC58" s="409"/>
      <c r="AD58" s="409"/>
      <c r="AZ58" s="295"/>
    </row>
    <row r="59" spans="1:52" s="294" customFormat="1" ht="30" customHeight="1">
      <c r="A59" s="296"/>
      <c r="B59" s="173"/>
      <c r="C59" s="173"/>
      <c r="D59" s="174"/>
      <c r="E59" s="296"/>
      <c r="F59" s="296"/>
      <c r="G59" s="175"/>
      <c r="H59" s="177"/>
      <c r="I59" s="138">
        <f t="shared" si="0"/>
        <v>0</v>
      </c>
      <c r="J59" s="135"/>
      <c r="K59" s="133"/>
      <c r="L59" s="137">
        <f t="shared" si="1"/>
        <v>0</v>
      </c>
      <c r="M59" s="137">
        <f t="shared" si="2"/>
        <v>0</v>
      </c>
      <c r="N59" s="134"/>
      <c r="AC59" s="409"/>
      <c r="AD59" s="409"/>
      <c r="AZ59" s="295"/>
    </row>
    <row r="60" spans="1:52" s="294" customFormat="1" ht="30" customHeight="1">
      <c r="A60" s="296"/>
      <c r="B60" s="173"/>
      <c r="C60" s="173"/>
      <c r="D60" s="174"/>
      <c r="E60" s="296"/>
      <c r="F60" s="296"/>
      <c r="G60" s="175"/>
      <c r="H60" s="177"/>
      <c r="I60" s="138">
        <f t="shared" si="0"/>
        <v>0</v>
      </c>
      <c r="J60" s="135"/>
      <c r="K60" s="133"/>
      <c r="L60" s="137">
        <f t="shared" si="1"/>
        <v>0</v>
      </c>
      <c r="M60" s="137">
        <f t="shared" si="2"/>
        <v>0</v>
      </c>
      <c r="N60" s="134"/>
      <c r="AC60" s="409"/>
      <c r="AD60" s="409"/>
      <c r="AZ60" s="295"/>
    </row>
    <row r="61" spans="1:52" s="294" customFormat="1" ht="30" customHeight="1">
      <c r="A61" s="296"/>
      <c r="B61" s="173"/>
      <c r="C61" s="173"/>
      <c r="D61" s="174"/>
      <c r="E61" s="296"/>
      <c r="F61" s="296"/>
      <c r="G61" s="175"/>
      <c r="H61" s="177"/>
      <c r="I61" s="138">
        <f t="shared" si="0"/>
        <v>0</v>
      </c>
      <c r="J61" s="135"/>
      <c r="K61" s="133"/>
      <c r="L61" s="137">
        <f t="shared" si="1"/>
        <v>0</v>
      </c>
      <c r="M61" s="137">
        <f t="shared" si="2"/>
        <v>0</v>
      </c>
      <c r="N61" s="134"/>
      <c r="AC61" s="409"/>
      <c r="AD61" s="409"/>
      <c r="AZ61" s="295"/>
    </row>
    <row r="62" spans="1:52" s="294" customFormat="1" ht="30" customHeight="1">
      <c r="A62" s="296"/>
      <c r="B62" s="173"/>
      <c r="C62" s="173"/>
      <c r="D62" s="174"/>
      <c r="E62" s="296"/>
      <c r="F62" s="296"/>
      <c r="G62" s="175"/>
      <c r="H62" s="177"/>
      <c r="I62" s="138">
        <f t="shared" si="0"/>
        <v>0</v>
      </c>
      <c r="J62" s="135"/>
      <c r="K62" s="133"/>
      <c r="L62" s="137">
        <f t="shared" si="1"/>
        <v>0</v>
      </c>
      <c r="M62" s="137">
        <f t="shared" si="2"/>
        <v>0</v>
      </c>
      <c r="N62" s="134"/>
      <c r="AC62" s="409"/>
      <c r="AD62" s="409"/>
      <c r="AZ62" s="295"/>
    </row>
    <row r="63" spans="1:52" s="294" customFormat="1" ht="30" customHeight="1">
      <c r="A63" s="296"/>
      <c r="B63" s="173"/>
      <c r="C63" s="173"/>
      <c r="D63" s="174"/>
      <c r="E63" s="296"/>
      <c r="F63" s="296"/>
      <c r="G63" s="175"/>
      <c r="H63" s="177"/>
      <c r="I63" s="138">
        <f t="shared" si="0"/>
        <v>0</v>
      </c>
      <c r="J63" s="135"/>
      <c r="K63" s="133"/>
      <c r="L63" s="137">
        <f t="shared" si="1"/>
        <v>0</v>
      </c>
      <c r="M63" s="137">
        <f t="shared" si="2"/>
        <v>0</v>
      </c>
      <c r="N63" s="134"/>
      <c r="AC63" s="409"/>
      <c r="AD63" s="409"/>
      <c r="AZ63" s="295"/>
    </row>
    <row r="64" spans="1:52" s="294" customFormat="1" ht="30" customHeight="1">
      <c r="A64" s="296"/>
      <c r="B64" s="173"/>
      <c r="C64" s="173"/>
      <c r="D64" s="174"/>
      <c r="E64" s="296"/>
      <c r="F64" s="296"/>
      <c r="G64" s="175"/>
      <c r="H64" s="177"/>
      <c r="I64" s="138">
        <f t="shared" si="0"/>
        <v>0</v>
      </c>
      <c r="J64" s="135"/>
      <c r="K64" s="133"/>
      <c r="L64" s="137">
        <f t="shared" si="1"/>
        <v>0</v>
      </c>
      <c r="M64" s="137">
        <f t="shared" si="2"/>
        <v>0</v>
      </c>
      <c r="N64" s="134"/>
      <c r="AC64" s="409"/>
      <c r="AD64" s="409"/>
      <c r="AZ64" s="295"/>
    </row>
    <row r="65" spans="1:52" s="294" customFormat="1" ht="30" customHeight="1">
      <c r="A65" s="296"/>
      <c r="B65" s="173"/>
      <c r="C65" s="173"/>
      <c r="D65" s="174"/>
      <c r="E65" s="296"/>
      <c r="F65" s="296"/>
      <c r="G65" s="175"/>
      <c r="H65" s="177"/>
      <c r="I65" s="138">
        <f t="shared" si="0"/>
        <v>0</v>
      </c>
      <c r="J65" s="135"/>
      <c r="K65" s="133"/>
      <c r="L65" s="137">
        <f t="shared" si="1"/>
        <v>0</v>
      </c>
      <c r="M65" s="137">
        <f t="shared" si="2"/>
        <v>0</v>
      </c>
      <c r="N65" s="134"/>
      <c r="AC65" s="409"/>
      <c r="AD65" s="409"/>
      <c r="AZ65" s="295"/>
    </row>
    <row r="66" spans="1:52" s="294" customFormat="1" ht="30" customHeight="1">
      <c r="A66" s="296"/>
      <c r="B66" s="173"/>
      <c r="C66" s="173"/>
      <c r="D66" s="174"/>
      <c r="E66" s="296"/>
      <c r="F66" s="296"/>
      <c r="G66" s="175"/>
      <c r="H66" s="177"/>
      <c r="I66" s="138">
        <f t="shared" si="0"/>
        <v>0</v>
      </c>
      <c r="J66" s="135"/>
      <c r="K66" s="133"/>
      <c r="L66" s="137">
        <f t="shared" si="1"/>
        <v>0</v>
      </c>
      <c r="M66" s="137">
        <f t="shared" si="2"/>
        <v>0</v>
      </c>
      <c r="N66" s="134"/>
      <c r="AC66" s="409"/>
      <c r="AD66" s="409"/>
      <c r="AZ66" s="295"/>
    </row>
    <row r="67" spans="1:52" s="294" customFormat="1" ht="30" customHeight="1">
      <c r="A67" s="296"/>
      <c r="B67" s="173"/>
      <c r="C67" s="173"/>
      <c r="D67" s="174"/>
      <c r="E67" s="296"/>
      <c r="F67" s="296"/>
      <c r="G67" s="175"/>
      <c r="H67" s="177"/>
      <c r="I67" s="138">
        <f t="shared" si="0"/>
        <v>0</v>
      </c>
      <c r="J67" s="135"/>
      <c r="K67" s="133"/>
      <c r="L67" s="137">
        <f t="shared" si="1"/>
        <v>0</v>
      </c>
      <c r="M67" s="137">
        <f t="shared" si="2"/>
        <v>0</v>
      </c>
      <c r="N67" s="134"/>
      <c r="AC67" s="409"/>
      <c r="AD67" s="409"/>
      <c r="AZ67" s="295"/>
    </row>
    <row r="68" spans="1:52" s="294" customFormat="1" ht="30" customHeight="1">
      <c r="A68" s="296"/>
      <c r="B68" s="173"/>
      <c r="C68" s="173"/>
      <c r="D68" s="174"/>
      <c r="E68" s="296"/>
      <c r="F68" s="296"/>
      <c r="G68" s="175"/>
      <c r="H68" s="177"/>
      <c r="I68" s="138">
        <f t="shared" si="0"/>
        <v>0</v>
      </c>
      <c r="J68" s="135"/>
      <c r="K68" s="133"/>
      <c r="L68" s="137">
        <f t="shared" si="1"/>
        <v>0</v>
      </c>
      <c r="M68" s="137">
        <f t="shared" si="2"/>
        <v>0</v>
      </c>
      <c r="N68" s="134"/>
      <c r="AC68" s="409"/>
      <c r="AD68" s="409"/>
      <c r="AZ68" s="295"/>
    </row>
    <row r="69" spans="1:52" s="294" customFormat="1" ht="30" customHeight="1">
      <c r="A69" s="296"/>
      <c r="B69" s="173"/>
      <c r="C69" s="173"/>
      <c r="D69" s="174"/>
      <c r="E69" s="296"/>
      <c r="F69" s="296"/>
      <c r="G69" s="175"/>
      <c r="H69" s="177"/>
      <c r="I69" s="138">
        <f t="shared" si="0"/>
        <v>0</v>
      </c>
      <c r="J69" s="135"/>
      <c r="K69" s="133"/>
      <c r="L69" s="137">
        <f t="shared" si="1"/>
        <v>0</v>
      </c>
      <c r="M69" s="137">
        <f t="shared" si="2"/>
        <v>0</v>
      </c>
      <c r="N69" s="134"/>
      <c r="AC69" s="409"/>
      <c r="AD69" s="409"/>
      <c r="AZ69" s="295"/>
    </row>
    <row r="70" spans="1:52" s="294" customFormat="1" ht="30" customHeight="1">
      <c r="A70" s="296"/>
      <c r="B70" s="173"/>
      <c r="C70" s="173"/>
      <c r="D70" s="174"/>
      <c r="E70" s="296"/>
      <c r="F70" s="296"/>
      <c r="G70" s="175"/>
      <c r="H70" s="177"/>
      <c r="I70" s="138">
        <f t="shared" si="0"/>
        <v>0</v>
      </c>
      <c r="J70" s="135"/>
      <c r="K70" s="133"/>
      <c r="L70" s="137">
        <f t="shared" si="1"/>
        <v>0</v>
      </c>
      <c r="M70" s="137">
        <f t="shared" si="2"/>
        <v>0</v>
      </c>
      <c r="N70" s="134"/>
      <c r="AC70" s="409"/>
      <c r="AD70" s="409"/>
      <c r="AZ70" s="295"/>
    </row>
    <row r="71" spans="1:52" s="294" customFormat="1" ht="30" customHeight="1">
      <c r="A71" s="296"/>
      <c r="B71" s="173"/>
      <c r="C71" s="173"/>
      <c r="D71" s="174"/>
      <c r="E71" s="296"/>
      <c r="F71" s="296"/>
      <c r="G71" s="175"/>
      <c r="H71" s="177"/>
      <c r="I71" s="138">
        <f t="shared" si="0"/>
        <v>0</v>
      </c>
      <c r="J71" s="135"/>
      <c r="K71" s="133"/>
      <c r="L71" s="137">
        <f t="shared" si="1"/>
        <v>0</v>
      </c>
      <c r="M71" s="137">
        <f t="shared" si="2"/>
        <v>0</v>
      </c>
      <c r="N71" s="134"/>
      <c r="AC71" s="409"/>
      <c r="AD71" s="409"/>
      <c r="AZ71" s="295"/>
    </row>
    <row r="72" spans="1:52" s="294" customFormat="1" ht="30" customHeight="1">
      <c r="A72" s="296"/>
      <c r="B72" s="173"/>
      <c r="C72" s="173"/>
      <c r="D72" s="174"/>
      <c r="E72" s="296"/>
      <c r="F72" s="296"/>
      <c r="G72" s="175"/>
      <c r="H72" s="177"/>
      <c r="I72" s="138">
        <f t="shared" si="0"/>
        <v>0</v>
      </c>
      <c r="J72" s="135"/>
      <c r="K72" s="133"/>
      <c r="L72" s="137">
        <f t="shared" si="1"/>
        <v>0</v>
      </c>
      <c r="M72" s="137">
        <f t="shared" si="2"/>
        <v>0</v>
      </c>
      <c r="N72" s="134"/>
      <c r="AC72" s="409"/>
      <c r="AD72" s="409"/>
      <c r="AZ72" s="295"/>
    </row>
    <row r="73" spans="1:52" s="294" customFormat="1" ht="30" customHeight="1">
      <c r="A73" s="296"/>
      <c r="B73" s="173"/>
      <c r="C73" s="173"/>
      <c r="D73" s="174"/>
      <c r="E73" s="296"/>
      <c r="F73" s="296"/>
      <c r="G73" s="175"/>
      <c r="H73" s="177"/>
      <c r="I73" s="138">
        <f t="shared" si="0"/>
        <v>0</v>
      </c>
      <c r="J73" s="135"/>
      <c r="K73" s="133"/>
      <c r="L73" s="137">
        <f t="shared" si="1"/>
        <v>0</v>
      </c>
      <c r="M73" s="137">
        <f t="shared" si="2"/>
        <v>0</v>
      </c>
      <c r="N73" s="134"/>
      <c r="AC73" s="409"/>
      <c r="AD73" s="409"/>
      <c r="AZ73" s="295"/>
    </row>
    <row r="74" spans="1:52" s="294" customFormat="1" ht="30" customHeight="1">
      <c r="A74" s="296"/>
      <c r="B74" s="173"/>
      <c r="C74" s="173"/>
      <c r="D74" s="174"/>
      <c r="E74" s="296"/>
      <c r="F74" s="296"/>
      <c r="G74" s="175"/>
      <c r="H74" s="177"/>
      <c r="I74" s="138">
        <f t="shared" si="0"/>
        <v>0</v>
      </c>
      <c r="J74" s="135"/>
      <c r="K74" s="133"/>
      <c r="L74" s="137">
        <f t="shared" si="1"/>
        <v>0</v>
      </c>
      <c r="M74" s="137">
        <f t="shared" si="2"/>
        <v>0</v>
      </c>
      <c r="N74" s="134"/>
      <c r="AC74" s="409"/>
      <c r="AD74" s="409"/>
      <c r="AZ74" s="295"/>
    </row>
    <row r="75" spans="1:52" s="294" customFormat="1" ht="30" customHeight="1">
      <c r="A75" s="296"/>
      <c r="B75" s="173"/>
      <c r="C75" s="173"/>
      <c r="D75" s="174"/>
      <c r="E75" s="296"/>
      <c r="F75" s="296"/>
      <c r="G75" s="175"/>
      <c r="H75" s="177"/>
      <c r="I75" s="138">
        <f t="shared" si="0"/>
        <v>0</v>
      </c>
      <c r="J75" s="135"/>
      <c r="K75" s="133"/>
      <c r="L75" s="137">
        <f t="shared" si="1"/>
        <v>0</v>
      </c>
      <c r="M75" s="137">
        <f t="shared" si="2"/>
        <v>0</v>
      </c>
      <c r="N75" s="134"/>
      <c r="AC75" s="409"/>
      <c r="AD75" s="409"/>
      <c r="AZ75" s="295"/>
    </row>
    <row r="76" spans="1:52" s="294" customFormat="1" ht="30" customHeight="1">
      <c r="A76" s="296"/>
      <c r="B76" s="173"/>
      <c r="C76" s="173"/>
      <c r="D76" s="174"/>
      <c r="E76" s="296"/>
      <c r="F76" s="296"/>
      <c r="G76" s="175"/>
      <c r="H76" s="177"/>
      <c r="I76" s="138">
        <f t="shared" si="0"/>
        <v>0</v>
      </c>
      <c r="J76" s="135"/>
      <c r="K76" s="133"/>
      <c r="L76" s="137">
        <f t="shared" si="1"/>
        <v>0</v>
      </c>
      <c r="M76" s="137">
        <f t="shared" si="2"/>
        <v>0</v>
      </c>
      <c r="N76" s="134"/>
      <c r="AC76" s="409"/>
      <c r="AD76" s="409"/>
      <c r="AZ76" s="295"/>
    </row>
    <row r="77" spans="1:52" s="294" customFormat="1" ht="30" customHeight="1">
      <c r="A77" s="296"/>
      <c r="B77" s="173"/>
      <c r="C77" s="173"/>
      <c r="D77" s="174"/>
      <c r="E77" s="296"/>
      <c r="F77" s="296"/>
      <c r="G77" s="175"/>
      <c r="H77" s="177"/>
      <c r="I77" s="138">
        <f t="shared" si="0"/>
        <v>0</v>
      </c>
      <c r="J77" s="135"/>
      <c r="K77" s="133"/>
      <c r="L77" s="137">
        <f t="shared" si="1"/>
        <v>0</v>
      </c>
      <c r="M77" s="137">
        <f t="shared" si="2"/>
        <v>0</v>
      </c>
      <c r="N77" s="134"/>
      <c r="AC77" s="409"/>
      <c r="AD77" s="409"/>
      <c r="AZ77" s="295"/>
    </row>
    <row r="78" spans="1:52" s="294" customFormat="1" ht="30" customHeight="1">
      <c r="A78" s="296"/>
      <c r="B78" s="173"/>
      <c r="C78" s="173"/>
      <c r="D78" s="174"/>
      <c r="E78" s="296"/>
      <c r="F78" s="296"/>
      <c r="G78" s="175"/>
      <c r="H78" s="177"/>
      <c r="I78" s="138">
        <f t="shared" si="0"/>
        <v>0</v>
      </c>
      <c r="J78" s="135"/>
      <c r="K78" s="133"/>
      <c r="L78" s="137">
        <f t="shared" si="1"/>
        <v>0</v>
      </c>
      <c r="M78" s="137">
        <f t="shared" si="2"/>
        <v>0</v>
      </c>
      <c r="N78" s="134"/>
      <c r="AC78" s="409"/>
      <c r="AD78" s="409"/>
      <c r="AZ78" s="295"/>
    </row>
    <row r="79" spans="1:52" s="294" customFormat="1" ht="30" customHeight="1">
      <c r="A79" s="296"/>
      <c r="B79" s="173"/>
      <c r="C79" s="173"/>
      <c r="D79" s="174"/>
      <c r="E79" s="296"/>
      <c r="F79" s="296"/>
      <c r="G79" s="175"/>
      <c r="H79" s="177"/>
      <c r="I79" s="138">
        <f t="shared" si="0"/>
        <v>0</v>
      </c>
      <c r="J79" s="135"/>
      <c r="K79" s="133"/>
      <c r="L79" s="137">
        <f t="shared" si="1"/>
        <v>0</v>
      </c>
      <c r="M79" s="137">
        <f t="shared" si="2"/>
        <v>0</v>
      </c>
      <c r="N79" s="134"/>
      <c r="AC79" s="409"/>
      <c r="AD79" s="409"/>
      <c r="AZ79" s="295"/>
    </row>
    <row r="80" spans="1:52" s="294" customFormat="1" ht="30" customHeight="1">
      <c r="A80" s="296"/>
      <c r="B80" s="173"/>
      <c r="C80" s="173"/>
      <c r="D80" s="174"/>
      <c r="E80" s="296"/>
      <c r="F80" s="296"/>
      <c r="G80" s="175"/>
      <c r="H80" s="177"/>
      <c r="I80" s="138">
        <f t="shared" si="0"/>
        <v>0</v>
      </c>
      <c r="J80" s="135"/>
      <c r="K80" s="133"/>
      <c r="L80" s="137">
        <f t="shared" si="1"/>
        <v>0</v>
      </c>
      <c r="M80" s="137">
        <f t="shared" si="2"/>
        <v>0</v>
      </c>
      <c r="N80" s="134"/>
      <c r="AC80" s="409"/>
      <c r="AD80" s="409"/>
      <c r="AZ80" s="295"/>
    </row>
    <row r="81" spans="1:52" s="294" customFormat="1" ht="30" customHeight="1">
      <c r="A81" s="296"/>
      <c r="B81" s="173"/>
      <c r="C81" s="173"/>
      <c r="D81" s="174"/>
      <c r="E81" s="296"/>
      <c r="F81" s="296"/>
      <c r="G81" s="175"/>
      <c r="H81" s="177"/>
      <c r="I81" s="138">
        <f t="shared" si="0"/>
        <v>0</v>
      </c>
      <c r="J81" s="135"/>
      <c r="K81" s="133"/>
      <c r="L81" s="137">
        <f t="shared" si="1"/>
        <v>0</v>
      </c>
      <c r="M81" s="137">
        <f t="shared" si="2"/>
        <v>0</v>
      </c>
      <c r="N81" s="134"/>
      <c r="AC81" s="409"/>
      <c r="AD81" s="409"/>
      <c r="AZ81" s="295"/>
    </row>
    <row r="82" spans="1:52" s="294" customFormat="1" ht="30" customHeight="1">
      <c r="A82" s="296"/>
      <c r="B82" s="173"/>
      <c r="C82" s="173"/>
      <c r="D82" s="174"/>
      <c r="E82" s="296"/>
      <c r="F82" s="296"/>
      <c r="G82" s="175"/>
      <c r="H82" s="177"/>
      <c r="I82" s="138">
        <f t="shared" si="0"/>
        <v>0</v>
      </c>
      <c r="J82" s="135"/>
      <c r="K82" s="133"/>
      <c r="L82" s="137">
        <f t="shared" si="1"/>
        <v>0</v>
      </c>
      <c r="M82" s="137">
        <f t="shared" si="2"/>
        <v>0</v>
      </c>
      <c r="N82" s="134"/>
      <c r="AC82" s="409"/>
      <c r="AD82" s="409"/>
      <c r="AZ82" s="295"/>
    </row>
    <row r="83" spans="1:52" s="294" customFormat="1" ht="30" customHeight="1">
      <c r="A83" s="296"/>
      <c r="B83" s="173"/>
      <c r="C83" s="173"/>
      <c r="D83" s="174"/>
      <c r="E83" s="296"/>
      <c r="F83" s="296"/>
      <c r="G83" s="175"/>
      <c r="H83" s="177"/>
      <c r="I83" s="138">
        <f t="shared" si="0"/>
        <v>0</v>
      </c>
      <c r="J83" s="135"/>
      <c r="K83" s="133"/>
      <c r="L83" s="137">
        <f t="shared" si="1"/>
        <v>0</v>
      </c>
      <c r="M83" s="137">
        <f t="shared" si="2"/>
        <v>0</v>
      </c>
      <c r="N83" s="134"/>
      <c r="AC83" s="409"/>
      <c r="AD83" s="409"/>
      <c r="AZ83" s="295"/>
    </row>
    <row r="84" spans="1:52" s="294" customFormat="1" ht="30" customHeight="1">
      <c r="A84" s="296"/>
      <c r="B84" s="173"/>
      <c r="C84" s="173"/>
      <c r="D84" s="174"/>
      <c r="E84" s="296"/>
      <c r="F84" s="296"/>
      <c r="G84" s="175"/>
      <c r="H84" s="177"/>
      <c r="I84" s="138">
        <f t="shared" si="0"/>
        <v>0</v>
      </c>
      <c r="J84" s="135"/>
      <c r="K84" s="133"/>
      <c r="L84" s="137">
        <f t="shared" si="1"/>
        <v>0</v>
      </c>
      <c r="M84" s="137">
        <f t="shared" si="2"/>
        <v>0</v>
      </c>
      <c r="N84" s="134"/>
      <c r="AC84" s="409"/>
      <c r="AD84" s="409"/>
      <c r="AZ84" s="295"/>
    </row>
    <row r="85" spans="1:52" s="294" customFormat="1" ht="30" customHeight="1">
      <c r="A85" s="296"/>
      <c r="B85" s="173"/>
      <c r="C85" s="173"/>
      <c r="D85" s="174"/>
      <c r="E85" s="296"/>
      <c r="F85" s="296"/>
      <c r="G85" s="175"/>
      <c r="H85" s="177"/>
      <c r="I85" s="138">
        <f t="shared" si="0"/>
        <v>0</v>
      </c>
      <c r="J85" s="135"/>
      <c r="K85" s="133"/>
      <c r="L85" s="137">
        <f t="shared" si="1"/>
        <v>0</v>
      </c>
      <c r="M85" s="137">
        <f t="shared" si="2"/>
        <v>0</v>
      </c>
      <c r="N85" s="134"/>
      <c r="AC85" s="409"/>
      <c r="AD85" s="409"/>
      <c r="AZ85" s="295"/>
    </row>
    <row r="86" spans="1:52" s="294" customFormat="1" ht="30" customHeight="1">
      <c r="A86" s="296"/>
      <c r="B86" s="173"/>
      <c r="C86" s="173"/>
      <c r="D86" s="174"/>
      <c r="E86" s="296"/>
      <c r="F86" s="296"/>
      <c r="G86" s="175"/>
      <c r="H86" s="177"/>
      <c r="I86" s="138">
        <f t="shared" si="0"/>
        <v>0</v>
      </c>
      <c r="J86" s="135"/>
      <c r="K86" s="133"/>
      <c r="L86" s="137">
        <f t="shared" si="1"/>
        <v>0</v>
      </c>
      <c r="M86" s="137">
        <f t="shared" si="2"/>
        <v>0</v>
      </c>
      <c r="N86" s="134"/>
      <c r="AC86" s="409"/>
      <c r="AD86" s="409"/>
      <c r="AZ86" s="295"/>
    </row>
    <row r="87" spans="1:52" s="294" customFormat="1" ht="30" customHeight="1">
      <c r="A87" s="296"/>
      <c r="B87" s="173"/>
      <c r="C87" s="173"/>
      <c r="D87" s="174"/>
      <c r="E87" s="296"/>
      <c r="F87" s="296"/>
      <c r="G87" s="175"/>
      <c r="H87" s="177"/>
      <c r="I87" s="138">
        <f aca="true" t="shared" si="3" ref="I87:I150">IF(G87*H87&gt;G87*100%,G87*100%,G87*H87)</f>
        <v>0</v>
      </c>
      <c r="J87" s="135"/>
      <c r="K87" s="133"/>
      <c r="L87" s="137">
        <f aca="true" t="shared" si="4" ref="L87:L150">J87-K87</f>
        <v>0</v>
      </c>
      <c r="M87" s="137">
        <f aca="true" t="shared" si="5" ref="M87:M150">J87-L87</f>
        <v>0</v>
      </c>
      <c r="N87" s="134"/>
      <c r="AC87" s="409"/>
      <c r="AD87" s="409"/>
      <c r="AZ87" s="295"/>
    </row>
    <row r="88" spans="1:52" s="294" customFormat="1" ht="30" customHeight="1">
      <c r="A88" s="296"/>
      <c r="B88" s="173"/>
      <c r="C88" s="173"/>
      <c r="D88" s="174"/>
      <c r="E88" s="296"/>
      <c r="F88" s="296"/>
      <c r="G88" s="175"/>
      <c r="H88" s="177"/>
      <c r="I88" s="138">
        <f t="shared" si="3"/>
        <v>0</v>
      </c>
      <c r="J88" s="135"/>
      <c r="K88" s="133"/>
      <c r="L88" s="137">
        <f t="shared" si="4"/>
        <v>0</v>
      </c>
      <c r="M88" s="137">
        <f t="shared" si="5"/>
        <v>0</v>
      </c>
      <c r="N88" s="134"/>
      <c r="AC88" s="409"/>
      <c r="AD88" s="409"/>
      <c r="AZ88" s="295"/>
    </row>
    <row r="89" spans="1:52" s="294" customFormat="1" ht="30" customHeight="1">
      <c r="A89" s="296"/>
      <c r="B89" s="173"/>
      <c r="C89" s="173"/>
      <c r="D89" s="174"/>
      <c r="E89" s="296"/>
      <c r="F89" s="296"/>
      <c r="G89" s="175"/>
      <c r="H89" s="177"/>
      <c r="I89" s="138">
        <f t="shared" si="3"/>
        <v>0</v>
      </c>
      <c r="J89" s="135"/>
      <c r="K89" s="133"/>
      <c r="L89" s="137">
        <f t="shared" si="4"/>
        <v>0</v>
      </c>
      <c r="M89" s="137">
        <f t="shared" si="5"/>
        <v>0</v>
      </c>
      <c r="N89" s="134"/>
      <c r="AC89" s="409"/>
      <c r="AD89" s="409"/>
      <c r="AZ89" s="295"/>
    </row>
    <row r="90" spans="1:52" s="294" customFormat="1" ht="30" customHeight="1">
      <c r="A90" s="296"/>
      <c r="B90" s="173"/>
      <c r="C90" s="173"/>
      <c r="D90" s="174"/>
      <c r="E90" s="296"/>
      <c r="F90" s="296"/>
      <c r="G90" s="175"/>
      <c r="H90" s="177"/>
      <c r="I90" s="138">
        <f t="shared" si="3"/>
        <v>0</v>
      </c>
      <c r="J90" s="135"/>
      <c r="K90" s="133"/>
      <c r="L90" s="137">
        <f t="shared" si="4"/>
        <v>0</v>
      </c>
      <c r="M90" s="137">
        <f t="shared" si="5"/>
        <v>0</v>
      </c>
      <c r="N90" s="134"/>
      <c r="AC90" s="409"/>
      <c r="AD90" s="409"/>
      <c r="AZ90" s="295"/>
    </row>
    <row r="91" spans="1:52" s="294" customFormat="1" ht="30" customHeight="1">
      <c r="A91" s="296"/>
      <c r="B91" s="173"/>
      <c r="C91" s="173"/>
      <c r="D91" s="174"/>
      <c r="E91" s="296"/>
      <c r="F91" s="296"/>
      <c r="G91" s="175"/>
      <c r="H91" s="177"/>
      <c r="I91" s="138">
        <f t="shared" si="3"/>
        <v>0</v>
      </c>
      <c r="J91" s="135"/>
      <c r="K91" s="133"/>
      <c r="L91" s="137">
        <f t="shared" si="4"/>
        <v>0</v>
      </c>
      <c r="M91" s="137">
        <f t="shared" si="5"/>
        <v>0</v>
      </c>
      <c r="N91" s="134"/>
      <c r="AC91" s="409"/>
      <c r="AD91" s="409"/>
      <c r="AZ91" s="295"/>
    </row>
    <row r="92" spans="1:52" s="294" customFormat="1" ht="30" customHeight="1">
      <c r="A92" s="296"/>
      <c r="B92" s="173"/>
      <c r="C92" s="173"/>
      <c r="D92" s="174"/>
      <c r="E92" s="296"/>
      <c r="F92" s="296"/>
      <c r="G92" s="175"/>
      <c r="H92" s="177"/>
      <c r="I92" s="138">
        <f t="shared" si="3"/>
        <v>0</v>
      </c>
      <c r="J92" s="135"/>
      <c r="K92" s="133"/>
      <c r="L92" s="137">
        <f t="shared" si="4"/>
        <v>0</v>
      </c>
      <c r="M92" s="137">
        <f t="shared" si="5"/>
        <v>0</v>
      </c>
      <c r="N92" s="134"/>
      <c r="AC92" s="409"/>
      <c r="AD92" s="409"/>
      <c r="AZ92" s="295"/>
    </row>
    <row r="93" spans="1:52" s="294" customFormat="1" ht="30" customHeight="1">
      <c r="A93" s="296"/>
      <c r="B93" s="173"/>
      <c r="C93" s="173"/>
      <c r="D93" s="174"/>
      <c r="E93" s="296"/>
      <c r="F93" s="296"/>
      <c r="G93" s="175"/>
      <c r="H93" s="177"/>
      <c r="I93" s="138">
        <f t="shared" si="3"/>
        <v>0</v>
      </c>
      <c r="J93" s="135"/>
      <c r="K93" s="133"/>
      <c r="L93" s="137">
        <f t="shared" si="4"/>
        <v>0</v>
      </c>
      <c r="M93" s="137">
        <f t="shared" si="5"/>
        <v>0</v>
      </c>
      <c r="N93" s="134"/>
      <c r="AC93" s="409"/>
      <c r="AD93" s="409"/>
      <c r="AZ93" s="295"/>
    </row>
    <row r="94" spans="1:52" s="294" customFormat="1" ht="30" customHeight="1">
      <c r="A94" s="296"/>
      <c r="B94" s="173"/>
      <c r="C94" s="173"/>
      <c r="D94" s="174"/>
      <c r="E94" s="296"/>
      <c r="F94" s="296"/>
      <c r="G94" s="175"/>
      <c r="H94" s="177"/>
      <c r="I94" s="138">
        <f t="shared" si="3"/>
        <v>0</v>
      </c>
      <c r="J94" s="135"/>
      <c r="K94" s="133"/>
      <c r="L94" s="137">
        <f t="shared" si="4"/>
        <v>0</v>
      </c>
      <c r="M94" s="137">
        <f t="shared" si="5"/>
        <v>0</v>
      </c>
      <c r="N94" s="134"/>
      <c r="AC94" s="409"/>
      <c r="AD94" s="409"/>
      <c r="AZ94" s="295"/>
    </row>
    <row r="95" spans="1:52" s="294" customFormat="1" ht="30" customHeight="1">
      <c r="A95" s="296"/>
      <c r="B95" s="173"/>
      <c r="C95" s="173"/>
      <c r="D95" s="174"/>
      <c r="E95" s="296"/>
      <c r="F95" s="296"/>
      <c r="G95" s="175"/>
      <c r="H95" s="177"/>
      <c r="I95" s="138">
        <f t="shared" si="3"/>
        <v>0</v>
      </c>
      <c r="J95" s="135"/>
      <c r="K95" s="133"/>
      <c r="L95" s="137">
        <f t="shared" si="4"/>
        <v>0</v>
      </c>
      <c r="M95" s="137">
        <f t="shared" si="5"/>
        <v>0</v>
      </c>
      <c r="N95" s="134"/>
      <c r="AC95" s="409"/>
      <c r="AD95" s="409"/>
      <c r="AZ95" s="295"/>
    </row>
    <row r="96" spans="1:52" s="294" customFormat="1" ht="30" customHeight="1">
      <c r="A96" s="296"/>
      <c r="B96" s="173"/>
      <c r="C96" s="173"/>
      <c r="D96" s="174"/>
      <c r="E96" s="296"/>
      <c r="F96" s="296"/>
      <c r="G96" s="175"/>
      <c r="H96" s="177"/>
      <c r="I96" s="138">
        <f t="shared" si="3"/>
        <v>0</v>
      </c>
      <c r="J96" s="135"/>
      <c r="K96" s="133"/>
      <c r="L96" s="137">
        <f t="shared" si="4"/>
        <v>0</v>
      </c>
      <c r="M96" s="137">
        <f t="shared" si="5"/>
        <v>0</v>
      </c>
      <c r="N96" s="134"/>
      <c r="AC96" s="409"/>
      <c r="AD96" s="409"/>
      <c r="AZ96" s="295"/>
    </row>
    <row r="97" spans="1:52" s="294" customFormat="1" ht="30" customHeight="1">
      <c r="A97" s="296"/>
      <c r="B97" s="173"/>
      <c r="C97" s="173"/>
      <c r="D97" s="174"/>
      <c r="E97" s="296"/>
      <c r="F97" s="296"/>
      <c r="G97" s="175"/>
      <c r="H97" s="177"/>
      <c r="I97" s="138">
        <f t="shared" si="3"/>
        <v>0</v>
      </c>
      <c r="J97" s="135"/>
      <c r="K97" s="133"/>
      <c r="L97" s="137">
        <f t="shared" si="4"/>
        <v>0</v>
      </c>
      <c r="M97" s="137">
        <f t="shared" si="5"/>
        <v>0</v>
      </c>
      <c r="N97" s="134"/>
      <c r="AC97" s="409"/>
      <c r="AD97" s="409"/>
      <c r="AZ97" s="295"/>
    </row>
    <row r="98" spans="1:52" s="294" customFormat="1" ht="30" customHeight="1">
      <c r="A98" s="296"/>
      <c r="B98" s="173"/>
      <c r="C98" s="173"/>
      <c r="D98" s="174"/>
      <c r="E98" s="296"/>
      <c r="F98" s="296"/>
      <c r="G98" s="175"/>
      <c r="H98" s="177"/>
      <c r="I98" s="138">
        <f t="shared" si="3"/>
        <v>0</v>
      </c>
      <c r="J98" s="135"/>
      <c r="K98" s="133"/>
      <c r="L98" s="137">
        <f t="shared" si="4"/>
        <v>0</v>
      </c>
      <c r="M98" s="137">
        <f t="shared" si="5"/>
        <v>0</v>
      </c>
      <c r="N98" s="134"/>
      <c r="AC98" s="409"/>
      <c r="AD98" s="409"/>
      <c r="AZ98" s="295"/>
    </row>
    <row r="99" spans="1:52" s="294" customFormat="1" ht="30" customHeight="1">
      <c r="A99" s="296"/>
      <c r="B99" s="173"/>
      <c r="C99" s="173"/>
      <c r="D99" s="174"/>
      <c r="E99" s="296"/>
      <c r="F99" s="296"/>
      <c r="G99" s="175"/>
      <c r="H99" s="177"/>
      <c r="I99" s="138">
        <f t="shared" si="3"/>
        <v>0</v>
      </c>
      <c r="J99" s="135"/>
      <c r="K99" s="133"/>
      <c r="L99" s="137">
        <f t="shared" si="4"/>
        <v>0</v>
      </c>
      <c r="M99" s="137">
        <f t="shared" si="5"/>
        <v>0</v>
      </c>
      <c r="N99" s="134"/>
      <c r="AC99" s="409"/>
      <c r="AD99" s="409"/>
      <c r="AZ99" s="295"/>
    </row>
    <row r="100" spans="1:52" s="294" customFormat="1" ht="30" customHeight="1">
      <c r="A100" s="296"/>
      <c r="B100" s="173"/>
      <c r="C100" s="173"/>
      <c r="D100" s="174"/>
      <c r="E100" s="296"/>
      <c r="F100" s="296"/>
      <c r="G100" s="175"/>
      <c r="H100" s="177"/>
      <c r="I100" s="138">
        <f t="shared" si="3"/>
        <v>0</v>
      </c>
      <c r="J100" s="135"/>
      <c r="K100" s="133"/>
      <c r="L100" s="137">
        <f t="shared" si="4"/>
        <v>0</v>
      </c>
      <c r="M100" s="137">
        <f t="shared" si="5"/>
        <v>0</v>
      </c>
      <c r="N100" s="134"/>
      <c r="AC100" s="409"/>
      <c r="AD100" s="409"/>
      <c r="AZ100" s="295"/>
    </row>
    <row r="101" spans="1:52" s="294" customFormat="1" ht="30" customHeight="1">
      <c r="A101" s="296"/>
      <c r="B101" s="173"/>
      <c r="C101" s="173"/>
      <c r="D101" s="174"/>
      <c r="E101" s="296"/>
      <c r="F101" s="296"/>
      <c r="G101" s="175"/>
      <c r="H101" s="177"/>
      <c r="I101" s="138">
        <f t="shared" si="3"/>
        <v>0</v>
      </c>
      <c r="J101" s="135"/>
      <c r="K101" s="133"/>
      <c r="L101" s="137">
        <f t="shared" si="4"/>
        <v>0</v>
      </c>
      <c r="M101" s="137">
        <f t="shared" si="5"/>
        <v>0</v>
      </c>
      <c r="N101" s="134"/>
      <c r="AC101" s="409"/>
      <c r="AD101" s="409"/>
      <c r="AZ101" s="295"/>
    </row>
    <row r="102" spans="1:52" s="294" customFormat="1" ht="30" customHeight="1">
      <c r="A102" s="296"/>
      <c r="B102" s="173"/>
      <c r="C102" s="173"/>
      <c r="D102" s="174"/>
      <c r="E102" s="296"/>
      <c r="F102" s="296"/>
      <c r="G102" s="175"/>
      <c r="H102" s="177"/>
      <c r="I102" s="138">
        <f t="shared" si="3"/>
        <v>0</v>
      </c>
      <c r="J102" s="135"/>
      <c r="K102" s="133"/>
      <c r="L102" s="137">
        <f t="shared" si="4"/>
        <v>0</v>
      </c>
      <c r="M102" s="137">
        <f t="shared" si="5"/>
        <v>0</v>
      </c>
      <c r="N102" s="134"/>
      <c r="AC102" s="409"/>
      <c r="AD102" s="409"/>
      <c r="AZ102" s="295"/>
    </row>
    <row r="103" spans="1:52" s="294" customFormat="1" ht="30" customHeight="1">
      <c r="A103" s="296"/>
      <c r="B103" s="173"/>
      <c r="C103" s="173"/>
      <c r="D103" s="174"/>
      <c r="E103" s="296"/>
      <c r="F103" s="296"/>
      <c r="G103" s="175"/>
      <c r="H103" s="177"/>
      <c r="I103" s="138">
        <f t="shared" si="3"/>
        <v>0</v>
      </c>
      <c r="J103" s="135"/>
      <c r="K103" s="133"/>
      <c r="L103" s="137">
        <f t="shared" si="4"/>
        <v>0</v>
      </c>
      <c r="M103" s="137">
        <f t="shared" si="5"/>
        <v>0</v>
      </c>
      <c r="N103" s="134"/>
      <c r="AC103" s="409"/>
      <c r="AD103" s="409"/>
      <c r="AZ103" s="295"/>
    </row>
    <row r="104" spans="1:52" s="294" customFormat="1" ht="30" customHeight="1">
      <c r="A104" s="296"/>
      <c r="B104" s="173"/>
      <c r="C104" s="173"/>
      <c r="D104" s="174"/>
      <c r="E104" s="296"/>
      <c r="F104" s="296"/>
      <c r="G104" s="175"/>
      <c r="H104" s="177"/>
      <c r="I104" s="138">
        <f t="shared" si="3"/>
        <v>0</v>
      </c>
      <c r="J104" s="135"/>
      <c r="K104" s="133"/>
      <c r="L104" s="137">
        <f t="shared" si="4"/>
        <v>0</v>
      </c>
      <c r="M104" s="137">
        <f t="shared" si="5"/>
        <v>0</v>
      </c>
      <c r="N104" s="134"/>
      <c r="AC104" s="409"/>
      <c r="AD104" s="409"/>
      <c r="AZ104" s="295"/>
    </row>
    <row r="105" spans="1:52" s="294" customFormat="1" ht="30" customHeight="1">
      <c r="A105" s="296"/>
      <c r="B105" s="173"/>
      <c r="C105" s="173"/>
      <c r="D105" s="174"/>
      <c r="E105" s="296"/>
      <c r="F105" s="296"/>
      <c r="G105" s="175"/>
      <c r="H105" s="177"/>
      <c r="I105" s="138">
        <f t="shared" si="3"/>
        <v>0</v>
      </c>
      <c r="J105" s="135"/>
      <c r="K105" s="133"/>
      <c r="L105" s="137">
        <f t="shared" si="4"/>
        <v>0</v>
      </c>
      <c r="M105" s="137">
        <f t="shared" si="5"/>
        <v>0</v>
      </c>
      <c r="N105" s="134"/>
      <c r="AC105" s="409"/>
      <c r="AD105" s="409"/>
      <c r="AZ105" s="295"/>
    </row>
    <row r="106" spans="1:52" s="294" customFormat="1" ht="30" customHeight="1">
      <c r="A106" s="296"/>
      <c r="B106" s="173"/>
      <c r="C106" s="173"/>
      <c r="D106" s="174"/>
      <c r="E106" s="296"/>
      <c r="F106" s="296"/>
      <c r="G106" s="175"/>
      <c r="H106" s="177"/>
      <c r="I106" s="138">
        <f t="shared" si="3"/>
        <v>0</v>
      </c>
      <c r="J106" s="135"/>
      <c r="K106" s="133"/>
      <c r="L106" s="137">
        <f t="shared" si="4"/>
        <v>0</v>
      </c>
      <c r="M106" s="137">
        <f t="shared" si="5"/>
        <v>0</v>
      </c>
      <c r="N106" s="134"/>
      <c r="AC106" s="409"/>
      <c r="AD106" s="409"/>
      <c r="AZ106" s="295"/>
    </row>
    <row r="107" spans="1:52" s="294" customFormat="1" ht="30" customHeight="1">
      <c r="A107" s="296"/>
      <c r="B107" s="173"/>
      <c r="C107" s="173"/>
      <c r="D107" s="174"/>
      <c r="E107" s="296"/>
      <c r="F107" s="296"/>
      <c r="G107" s="175"/>
      <c r="H107" s="177"/>
      <c r="I107" s="138">
        <f t="shared" si="3"/>
        <v>0</v>
      </c>
      <c r="J107" s="135"/>
      <c r="K107" s="133"/>
      <c r="L107" s="137">
        <f t="shared" si="4"/>
        <v>0</v>
      </c>
      <c r="M107" s="137">
        <f t="shared" si="5"/>
        <v>0</v>
      </c>
      <c r="N107" s="134"/>
      <c r="AC107" s="409"/>
      <c r="AD107" s="409"/>
      <c r="AZ107" s="295"/>
    </row>
    <row r="108" spans="1:52" s="294" customFormat="1" ht="30" customHeight="1">
      <c r="A108" s="296"/>
      <c r="B108" s="173"/>
      <c r="C108" s="173"/>
      <c r="D108" s="174"/>
      <c r="E108" s="296"/>
      <c r="F108" s="296"/>
      <c r="G108" s="175"/>
      <c r="H108" s="177"/>
      <c r="I108" s="138">
        <f t="shared" si="3"/>
        <v>0</v>
      </c>
      <c r="J108" s="135"/>
      <c r="K108" s="133"/>
      <c r="L108" s="137">
        <f t="shared" si="4"/>
        <v>0</v>
      </c>
      <c r="M108" s="137">
        <f t="shared" si="5"/>
        <v>0</v>
      </c>
      <c r="N108" s="134"/>
      <c r="AC108" s="409"/>
      <c r="AD108" s="409"/>
      <c r="AZ108" s="295"/>
    </row>
    <row r="109" spans="1:52" s="294" customFormat="1" ht="30" customHeight="1">
      <c r="A109" s="296"/>
      <c r="B109" s="173"/>
      <c r="C109" s="173"/>
      <c r="D109" s="174"/>
      <c r="E109" s="296"/>
      <c r="F109" s="296"/>
      <c r="G109" s="175"/>
      <c r="H109" s="177"/>
      <c r="I109" s="138">
        <f t="shared" si="3"/>
        <v>0</v>
      </c>
      <c r="J109" s="135"/>
      <c r="K109" s="133"/>
      <c r="L109" s="137">
        <f t="shared" si="4"/>
        <v>0</v>
      </c>
      <c r="M109" s="137">
        <f t="shared" si="5"/>
        <v>0</v>
      </c>
      <c r="N109" s="134"/>
      <c r="AC109" s="409"/>
      <c r="AD109" s="409"/>
      <c r="AZ109" s="295"/>
    </row>
    <row r="110" spans="1:52" s="294" customFormat="1" ht="30" customHeight="1">
      <c r="A110" s="296"/>
      <c r="B110" s="173"/>
      <c r="C110" s="173"/>
      <c r="D110" s="174"/>
      <c r="E110" s="296"/>
      <c r="F110" s="296"/>
      <c r="G110" s="175"/>
      <c r="H110" s="177"/>
      <c r="I110" s="138">
        <f t="shared" si="3"/>
        <v>0</v>
      </c>
      <c r="J110" s="135"/>
      <c r="K110" s="133"/>
      <c r="L110" s="137">
        <f t="shared" si="4"/>
        <v>0</v>
      </c>
      <c r="M110" s="137">
        <f t="shared" si="5"/>
        <v>0</v>
      </c>
      <c r="N110" s="134"/>
      <c r="AC110" s="409"/>
      <c r="AD110" s="409"/>
      <c r="AZ110" s="295"/>
    </row>
    <row r="111" spans="1:52" s="294" customFormat="1" ht="30" customHeight="1">
      <c r="A111" s="296"/>
      <c r="B111" s="173"/>
      <c r="C111" s="173"/>
      <c r="D111" s="174"/>
      <c r="E111" s="296"/>
      <c r="F111" s="296"/>
      <c r="G111" s="175"/>
      <c r="H111" s="177"/>
      <c r="I111" s="138">
        <f t="shared" si="3"/>
        <v>0</v>
      </c>
      <c r="J111" s="135"/>
      <c r="K111" s="133"/>
      <c r="L111" s="137">
        <f t="shared" si="4"/>
        <v>0</v>
      </c>
      <c r="M111" s="137">
        <f t="shared" si="5"/>
        <v>0</v>
      </c>
      <c r="N111" s="134"/>
      <c r="AC111" s="409"/>
      <c r="AD111" s="409"/>
      <c r="AZ111" s="295"/>
    </row>
    <row r="112" spans="1:52" s="294" customFormat="1" ht="30" customHeight="1">
      <c r="A112" s="296"/>
      <c r="B112" s="173"/>
      <c r="C112" s="173"/>
      <c r="D112" s="174"/>
      <c r="E112" s="296"/>
      <c r="F112" s="296"/>
      <c r="G112" s="175"/>
      <c r="H112" s="177"/>
      <c r="I112" s="138">
        <f t="shared" si="3"/>
        <v>0</v>
      </c>
      <c r="J112" s="135"/>
      <c r="K112" s="133"/>
      <c r="L112" s="137">
        <f t="shared" si="4"/>
        <v>0</v>
      </c>
      <c r="M112" s="137">
        <f t="shared" si="5"/>
        <v>0</v>
      </c>
      <c r="N112" s="134"/>
      <c r="AC112" s="409"/>
      <c r="AD112" s="409"/>
      <c r="AZ112" s="295"/>
    </row>
    <row r="113" spans="1:52" s="294" customFormat="1" ht="30" customHeight="1">
      <c r="A113" s="296"/>
      <c r="B113" s="173"/>
      <c r="C113" s="173"/>
      <c r="D113" s="174"/>
      <c r="E113" s="296"/>
      <c r="F113" s="296"/>
      <c r="G113" s="175"/>
      <c r="H113" s="177"/>
      <c r="I113" s="138">
        <f t="shared" si="3"/>
        <v>0</v>
      </c>
      <c r="J113" s="135"/>
      <c r="K113" s="133"/>
      <c r="L113" s="137">
        <f t="shared" si="4"/>
        <v>0</v>
      </c>
      <c r="M113" s="137">
        <f t="shared" si="5"/>
        <v>0</v>
      </c>
      <c r="N113" s="134"/>
      <c r="AC113" s="409"/>
      <c r="AD113" s="409"/>
      <c r="AZ113" s="295"/>
    </row>
    <row r="114" spans="1:52" s="294" customFormat="1" ht="30" customHeight="1">
      <c r="A114" s="296"/>
      <c r="B114" s="173"/>
      <c r="C114" s="173"/>
      <c r="D114" s="174"/>
      <c r="E114" s="296"/>
      <c r="F114" s="296"/>
      <c r="G114" s="175"/>
      <c r="H114" s="177"/>
      <c r="I114" s="138">
        <f t="shared" si="3"/>
        <v>0</v>
      </c>
      <c r="J114" s="135"/>
      <c r="K114" s="133"/>
      <c r="L114" s="137">
        <f t="shared" si="4"/>
        <v>0</v>
      </c>
      <c r="M114" s="137">
        <f t="shared" si="5"/>
        <v>0</v>
      </c>
      <c r="N114" s="134"/>
      <c r="AC114" s="409"/>
      <c r="AD114" s="409"/>
      <c r="AZ114" s="295"/>
    </row>
    <row r="115" spans="1:52" s="294" customFormat="1" ht="30" customHeight="1">
      <c r="A115" s="296"/>
      <c r="B115" s="173"/>
      <c r="C115" s="173"/>
      <c r="D115" s="174"/>
      <c r="E115" s="296"/>
      <c r="F115" s="296"/>
      <c r="G115" s="175"/>
      <c r="H115" s="177"/>
      <c r="I115" s="138">
        <f t="shared" si="3"/>
        <v>0</v>
      </c>
      <c r="J115" s="135"/>
      <c r="K115" s="133"/>
      <c r="L115" s="137">
        <f t="shared" si="4"/>
        <v>0</v>
      </c>
      <c r="M115" s="137">
        <f t="shared" si="5"/>
        <v>0</v>
      </c>
      <c r="N115" s="134"/>
      <c r="AC115" s="409"/>
      <c r="AD115" s="409"/>
      <c r="AZ115" s="295"/>
    </row>
    <row r="116" spans="1:52" s="294" customFormat="1" ht="30" customHeight="1">
      <c r="A116" s="296"/>
      <c r="B116" s="173"/>
      <c r="C116" s="173"/>
      <c r="D116" s="174"/>
      <c r="E116" s="296"/>
      <c r="F116" s="296"/>
      <c r="G116" s="175"/>
      <c r="H116" s="177"/>
      <c r="I116" s="138">
        <f t="shared" si="3"/>
        <v>0</v>
      </c>
      <c r="J116" s="135"/>
      <c r="K116" s="133"/>
      <c r="L116" s="137">
        <f t="shared" si="4"/>
        <v>0</v>
      </c>
      <c r="M116" s="137">
        <f t="shared" si="5"/>
        <v>0</v>
      </c>
      <c r="N116" s="134"/>
      <c r="AC116" s="409"/>
      <c r="AD116" s="409"/>
      <c r="AZ116" s="295"/>
    </row>
    <row r="117" spans="1:52" s="294" customFormat="1" ht="30" customHeight="1">
      <c r="A117" s="296"/>
      <c r="B117" s="173"/>
      <c r="C117" s="173"/>
      <c r="D117" s="174"/>
      <c r="E117" s="296"/>
      <c r="F117" s="296"/>
      <c r="G117" s="175"/>
      <c r="H117" s="177"/>
      <c r="I117" s="138">
        <f t="shared" si="3"/>
        <v>0</v>
      </c>
      <c r="J117" s="135"/>
      <c r="K117" s="133"/>
      <c r="L117" s="137">
        <f t="shared" si="4"/>
        <v>0</v>
      </c>
      <c r="M117" s="137">
        <f t="shared" si="5"/>
        <v>0</v>
      </c>
      <c r="N117" s="134"/>
      <c r="AC117" s="409"/>
      <c r="AD117" s="409"/>
      <c r="AZ117" s="295"/>
    </row>
    <row r="118" spans="1:52" s="294" customFormat="1" ht="30" customHeight="1">
      <c r="A118" s="296"/>
      <c r="B118" s="173"/>
      <c r="C118" s="173"/>
      <c r="D118" s="174"/>
      <c r="E118" s="296"/>
      <c r="F118" s="296"/>
      <c r="G118" s="175"/>
      <c r="H118" s="177"/>
      <c r="I118" s="138">
        <f t="shared" si="3"/>
        <v>0</v>
      </c>
      <c r="J118" s="135"/>
      <c r="K118" s="133"/>
      <c r="L118" s="137">
        <f t="shared" si="4"/>
        <v>0</v>
      </c>
      <c r="M118" s="137">
        <f t="shared" si="5"/>
        <v>0</v>
      </c>
      <c r="N118" s="134"/>
      <c r="AC118" s="409"/>
      <c r="AD118" s="409"/>
      <c r="AZ118" s="295"/>
    </row>
    <row r="119" spans="1:52" s="294" customFormat="1" ht="30" customHeight="1">
      <c r="A119" s="296"/>
      <c r="B119" s="173"/>
      <c r="C119" s="173"/>
      <c r="D119" s="174"/>
      <c r="E119" s="296"/>
      <c r="F119" s="296"/>
      <c r="G119" s="175"/>
      <c r="H119" s="177"/>
      <c r="I119" s="138">
        <f t="shared" si="3"/>
        <v>0</v>
      </c>
      <c r="J119" s="135"/>
      <c r="K119" s="133"/>
      <c r="L119" s="137">
        <f t="shared" si="4"/>
        <v>0</v>
      </c>
      <c r="M119" s="137">
        <f t="shared" si="5"/>
        <v>0</v>
      </c>
      <c r="N119" s="134"/>
      <c r="AC119" s="409"/>
      <c r="AD119" s="409"/>
      <c r="AZ119" s="295"/>
    </row>
    <row r="120" spans="1:52" s="294" customFormat="1" ht="30" customHeight="1">
      <c r="A120" s="296"/>
      <c r="B120" s="173"/>
      <c r="C120" s="173"/>
      <c r="D120" s="174"/>
      <c r="E120" s="296"/>
      <c r="F120" s="296"/>
      <c r="G120" s="175"/>
      <c r="H120" s="177"/>
      <c r="I120" s="138">
        <f t="shared" si="3"/>
        <v>0</v>
      </c>
      <c r="J120" s="135"/>
      <c r="K120" s="133"/>
      <c r="L120" s="137">
        <f t="shared" si="4"/>
        <v>0</v>
      </c>
      <c r="M120" s="137">
        <f t="shared" si="5"/>
        <v>0</v>
      </c>
      <c r="N120" s="134"/>
      <c r="AC120" s="409"/>
      <c r="AD120" s="409"/>
      <c r="AZ120" s="295"/>
    </row>
    <row r="121" spans="1:52" s="294" customFormat="1" ht="30" customHeight="1">
      <c r="A121" s="296"/>
      <c r="B121" s="173"/>
      <c r="C121" s="173"/>
      <c r="D121" s="174"/>
      <c r="E121" s="296"/>
      <c r="F121" s="296"/>
      <c r="G121" s="175"/>
      <c r="H121" s="177"/>
      <c r="I121" s="138">
        <f t="shared" si="3"/>
        <v>0</v>
      </c>
      <c r="J121" s="135"/>
      <c r="K121" s="133"/>
      <c r="L121" s="137">
        <f t="shared" si="4"/>
        <v>0</v>
      </c>
      <c r="M121" s="137">
        <f t="shared" si="5"/>
        <v>0</v>
      </c>
      <c r="N121" s="134"/>
      <c r="AC121" s="409"/>
      <c r="AD121" s="409"/>
      <c r="AZ121" s="295"/>
    </row>
    <row r="122" spans="1:52" s="294" customFormat="1" ht="30" customHeight="1">
      <c r="A122" s="296"/>
      <c r="B122" s="173"/>
      <c r="C122" s="173"/>
      <c r="D122" s="174"/>
      <c r="E122" s="296"/>
      <c r="F122" s="296"/>
      <c r="G122" s="175"/>
      <c r="H122" s="177"/>
      <c r="I122" s="138">
        <f t="shared" si="3"/>
        <v>0</v>
      </c>
      <c r="J122" s="135"/>
      <c r="K122" s="133"/>
      <c r="L122" s="137">
        <f t="shared" si="4"/>
        <v>0</v>
      </c>
      <c r="M122" s="137">
        <f t="shared" si="5"/>
        <v>0</v>
      </c>
      <c r="N122" s="134"/>
      <c r="AC122" s="409"/>
      <c r="AD122" s="409"/>
      <c r="AZ122" s="295"/>
    </row>
    <row r="123" spans="1:52" s="294" customFormat="1" ht="30" customHeight="1">
      <c r="A123" s="296"/>
      <c r="B123" s="173"/>
      <c r="C123" s="173"/>
      <c r="D123" s="174"/>
      <c r="E123" s="296"/>
      <c r="F123" s="296"/>
      <c r="G123" s="175"/>
      <c r="H123" s="177"/>
      <c r="I123" s="138">
        <f t="shared" si="3"/>
        <v>0</v>
      </c>
      <c r="J123" s="135"/>
      <c r="K123" s="133"/>
      <c r="L123" s="137">
        <f t="shared" si="4"/>
        <v>0</v>
      </c>
      <c r="M123" s="137">
        <f t="shared" si="5"/>
        <v>0</v>
      </c>
      <c r="N123" s="134"/>
      <c r="AC123" s="409"/>
      <c r="AD123" s="409"/>
      <c r="AZ123" s="295"/>
    </row>
    <row r="124" spans="1:52" s="294" customFormat="1" ht="30" customHeight="1">
      <c r="A124" s="296"/>
      <c r="B124" s="173"/>
      <c r="C124" s="173"/>
      <c r="D124" s="174"/>
      <c r="E124" s="296"/>
      <c r="F124" s="296"/>
      <c r="G124" s="175"/>
      <c r="H124" s="177"/>
      <c r="I124" s="138">
        <f t="shared" si="3"/>
        <v>0</v>
      </c>
      <c r="J124" s="135"/>
      <c r="K124" s="133"/>
      <c r="L124" s="137">
        <f t="shared" si="4"/>
        <v>0</v>
      </c>
      <c r="M124" s="137">
        <f t="shared" si="5"/>
        <v>0</v>
      </c>
      <c r="N124" s="134"/>
      <c r="AC124" s="409"/>
      <c r="AD124" s="409"/>
      <c r="AZ124" s="295"/>
    </row>
    <row r="125" spans="1:52" s="294" customFormat="1" ht="30" customHeight="1">
      <c r="A125" s="296"/>
      <c r="B125" s="173"/>
      <c r="C125" s="173"/>
      <c r="D125" s="174"/>
      <c r="E125" s="296"/>
      <c r="F125" s="296"/>
      <c r="G125" s="175"/>
      <c r="H125" s="177"/>
      <c r="I125" s="138">
        <f t="shared" si="3"/>
        <v>0</v>
      </c>
      <c r="J125" s="135"/>
      <c r="K125" s="133"/>
      <c r="L125" s="137">
        <f t="shared" si="4"/>
        <v>0</v>
      </c>
      <c r="M125" s="137">
        <f t="shared" si="5"/>
        <v>0</v>
      </c>
      <c r="N125" s="134"/>
      <c r="AC125" s="409"/>
      <c r="AD125" s="409"/>
      <c r="AZ125" s="295"/>
    </row>
    <row r="126" spans="1:52" s="294" customFormat="1" ht="30" customHeight="1">
      <c r="A126" s="296"/>
      <c r="B126" s="173"/>
      <c r="C126" s="173"/>
      <c r="D126" s="174"/>
      <c r="E126" s="296"/>
      <c r="F126" s="296"/>
      <c r="G126" s="175"/>
      <c r="H126" s="177"/>
      <c r="I126" s="138">
        <f t="shared" si="3"/>
        <v>0</v>
      </c>
      <c r="J126" s="135"/>
      <c r="K126" s="133"/>
      <c r="L126" s="137">
        <f t="shared" si="4"/>
        <v>0</v>
      </c>
      <c r="M126" s="137">
        <f t="shared" si="5"/>
        <v>0</v>
      </c>
      <c r="N126" s="134"/>
      <c r="AC126" s="409"/>
      <c r="AD126" s="409"/>
      <c r="AZ126" s="295"/>
    </row>
    <row r="127" spans="1:52" s="294" customFormat="1" ht="30" customHeight="1">
      <c r="A127" s="296"/>
      <c r="B127" s="173"/>
      <c r="C127" s="173"/>
      <c r="D127" s="174"/>
      <c r="E127" s="296"/>
      <c r="F127" s="296"/>
      <c r="G127" s="175"/>
      <c r="H127" s="177"/>
      <c r="I127" s="138">
        <f t="shared" si="3"/>
        <v>0</v>
      </c>
      <c r="J127" s="135"/>
      <c r="K127" s="133"/>
      <c r="L127" s="137">
        <f t="shared" si="4"/>
        <v>0</v>
      </c>
      <c r="M127" s="137">
        <f t="shared" si="5"/>
        <v>0</v>
      </c>
      <c r="N127" s="134"/>
      <c r="AC127" s="409"/>
      <c r="AD127" s="409"/>
      <c r="AZ127" s="295"/>
    </row>
    <row r="128" spans="1:52" s="294" customFormat="1" ht="30" customHeight="1">
      <c r="A128" s="296"/>
      <c r="B128" s="173"/>
      <c r="C128" s="173"/>
      <c r="D128" s="174"/>
      <c r="E128" s="296"/>
      <c r="F128" s="296"/>
      <c r="G128" s="175"/>
      <c r="H128" s="177"/>
      <c r="I128" s="138">
        <f t="shared" si="3"/>
        <v>0</v>
      </c>
      <c r="J128" s="135"/>
      <c r="K128" s="133"/>
      <c r="L128" s="137">
        <f t="shared" si="4"/>
        <v>0</v>
      </c>
      <c r="M128" s="137">
        <f t="shared" si="5"/>
        <v>0</v>
      </c>
      <c r="N128" s="134"/>
      <c r="AC128" s="409"/>
      <c r="AD128" s="409"/>
      <c r="AZ128" s="295"/>
    </row>
    <row r="129" spans="1:52" s="294" customFormat="1" ht="30" customHeight="1">
      <c r="A129" s="296"/>
      <c r="B129" s="173"/>
      <c r="C129" s="173"/>
      <c r="D129" s="174"/>
      <c r="E129" s="296"/>
      <c r="F129" s="296"/>
      <c r="G129" s="175"/>
      <c r="H129" s="177"/>
      <c r="I129" s="138">
        <f t="shared" si="3"/>
        <v>0</v>
      </c>
      <c r="J129" s="135"/>
      <c r="K129" s="133"/>
      <c r="L129" s="137">
        <f t="shared" si="4"/>
        <v>0</v>
      </c>
      <c r="M129" s="137">
        <f t="shared" si="5"/>
        <v>0</v>
      </c>
      <c r="N129" s="134"/>
      <c r="AC129" s="409"/>
      <c r="AD129" s="409"/>
      <c r="AZ129" s="295"/>
    </row>
    <row r="130" spans="1:52" s="294" customFormat="1" ht="30" customHeight="1">
      <c r="A130" s="296"/>
      <c r="B130" s="173"/>
      <c r="C130" s="173"/>
      <c r="D130" s="174"/>
      <c r="E130" s="296"/>
      <c r="F130" s="296"/>
      <c r="G130" s="175"/>
      <c r="H130" s="177"/>
      <c r="I130" s="138">
        <f t="shared" si="3"/>
        <v>0</v>
      </c>
      <c r="J130" s="135"/>
      <c r="K130" s="133"/>
      <c r="L130" s="137">
        <f t="shared" si="4"/>
        <v>0</v>
      </c>
      <c r="M130" s="137">
        <f t="shared" si="5"/>
        <v>0</v>
      </c>
      <c r="N130" s="134"/>
      <c r="AC130" s="409"/>
      <c r="AD130" s="409"/>
      <c r="AZ130" s="295"/>
    </row>
    <row r="131" spans="1:52" s="294" customFormat="1" ht="30" customHeight="1">
      <c r="A131" s="296"/>
      <c r="B131" s="173"/>
      <c r="C131" s="173"/>
      <c r="D131" s="174"/>
      <c r="E131" s="296"/>
      <c r="F131" s="296"/>
      <c r="G131" s="175"/>
      <c r="H131" s="177"/>
      <c r="I131" s="138">
        <f t="shared" si="3"/>
        <v>0</v>
      </c>
      <c r="J131" s="135"/>
      <c r="K131" s="133"/>
      <c r="L131" s="137">
        <f t="shared" si="4"/>
        <v>0</v>
      </c>
      <c r="M131" s="137">
        <f t="shared" si="5"/>
        <v>0</v>
      </c>
      <c r="N131" s="134"/>
      <c r="AC131" s="409"/>
      <c r="AD131" s="409"/>
      <c r="AZ131" s="295"/>
    </row>
    <row r="132" spans="1:52" s="294" customFormat="1" ht="30" customHeight="1">
      <c r="A132" s="296"/>
      <c r="B132" s="173"/>
      <c r="C132" s="173"/>
      <c r="D132" s="174"/>
      <c r="E132" s="296"/>
      <c r="F132" s="296"/>
      <c r="G132" s="175"/>
      <c r="H132" s="177"/>
      <c r="I132" s="138">
        <f t="shared" si="3"/>
        <v>0</v>
      </c>
      <c r="J132" s="135"/>
      <c r="K132" s="133"/>
      <c r="L132" s="137">
        <f t="shared" si="4"/>
        <v>0</v>
      </c>
      <c r="M132" s="137">
        <f t="shared" si="5"/>
        <v>0</v>
      </c>
      <c r="N132" s="134"/>
      <c r="AC132" s="409"/>
      <c r="AD132" s="409"/>
      <c r="AZ132" s="295"/>
    </row>
    <row r="133" spans="1:52" s="294" customFormat="1" ht="30" customHeight="1">
      <c r="A133" s="296"/>
      <c r="B133" s="173"/>
      <c r="C133" s="173"/>
      <c r="D133" s="174"/>
      <c r="E133" s="296"/>
      <c r="F133" s="296"/>
      <c r="G133" s="175"/>
      <c r="H133" s="177"/>
      <c r="I133" s="138">
        <f t="shared" si="3"/>
        <v>0</v>
      </c>
      <c r="J133" s="135"/>
      <c r="K133" s="133"/>
      <c r="L133" s="137">
        <f t="shared" si="4"/>
        <v>0</v>
      </c>
      <c r="M133" s="137">
        <f t="shared" si="5"/>
        <v>0</v>
      </c>
      <c r="N133" s="134"/>
      <c r="AC133" s="409"/>
      <c r="AD133" s="409"/>
      <c r="AZ133" s="295"/>
    </row>
    <row r="134" spans="1:52" s="294" customFormat="1" ht="30" customHeight="1">
      <c r="A134" s="296"/>
      <c r="B134" s="173"/>
      <c r="C134" s="173"/>
      <c r="D134" s="174"/>
      <c r="E134" s="296"/>
      <c r="F134" s="296"/>
      <c r="G134" s="175"/>
      <c r="H134" s="177"/>
      <c r="I134" s="138">
        <f t="shared" si="3"/>
        <v>0</v>
      </c>
      <c r="J134" s="135"/>
      <c r="K134" s="133"/>
      <c r="L134" s="137">
        <f t="shared" si="4"/>
        <v>0</v>
      </c>
      <c r="M134" s="137">
        <f t="shared" si="5"/>
        <v>0</v>
      </c>
      <c r="N134" s="134"/>
      <c r="AC134" s="409"/>
      <c r="AD134" s="409"/>
      <c r="AZ134" s="295"/>
    </row>
    <row r="135" spans="1:52" s="294" customFormat="1" ht="30" customHeight="1">
      <c r="A135" s="296"/>
      <c r="B135" s="173"/>
      <c r="C135" s="173"/>
      <c r="D135" s="174"/>
      <c r="E135" s="296"/>
      <c r="F135" s="296"/>
      <c r="G135" s="175"/>
      <c r="H135" s="177"/>
      <c r="I135" s="138">
        <f t="shared" si="3"/>
        <v>0</v>
      </c>
      <c r="J135" s="135"/>
      <c r="K135" s="133"/>
      <c r="L135" s="137">
        <f t="shared" si="4"/>
        <v>0</v>
      </c>
      <c r="M135" s="137">
        <f t="shared" si="5"/>
        <v>0</v>
      </c>
      <c r="N135" s="134"/>
      <c r="AC135" s="409"/>
      <c r="AD135" s="409"/>
      <c r="AZ135" s="295"/>
    </row>
    <row r="136" spans="1:52" s="294" customFormat="1" ht="30" customHeight="1">
      <c r="A136" s="296"/>
      <c r="B136" s="173"/>
      <c r="C136" s="173"/>
      <c r="D136" s="174"/>
      <c r="E136" s="296"/>
      <c r="F136" s="296"/>
      <c r="G136" s="175"/>
      <c r="H136" s="177"/>
      <c r="I136" s="138">
        <f t="shared" si="3"/>
        <v>0</v>
      </c>
      <c r="J136" s="135"/>
      <c r="K136" s="133"/>
      <c r="L136" s="137">
        <f t="shared" si="4"/>
        <v>0</v>
      </c>
      <c r="M136" s="137">
        <f t="shared" si="5"/>
        <v>0</v>
      </c>
      <c r="N136" s="134"/>
      <c r="AC136" s="409"/>
      <c r="AD136" s="409"/>
      <c r="AZ136" s="295"/>
    </row>
    <row r="137" spans="1:52" s="294" customFormat="1" ht="30" customHeight="1">
      <c r="A137" s="296"/>
      <c r="B137" s="173"/>
      <c r="C137" s="173"/>
      <c r="D137" s="174"/>
      <c r="E137" s="296"/>
      <c r="F137" s="296"/>
      <c r="G137" s="175"/>
      <c r="H137" s="177"/>
      <c r="I137" s="138">
        <f t="shared" si="3"/>
        <v>0</v>
      </c>
      <c r="J137" s="135"/>
      <c r="K137" s="133"/>
      <c r="L137" s="137">
        <f t="shared" si="4"/>
        <v>0</v>
      </c>
      <c r="M137" s="137">
        <f t="shared" si="5"/>
        <v>0</v>
      </c>
      <c r="N137" s="134"/>
      <c r="AC137" s="409"/>
      <c r="AD137" s="409"/>
      <c r="AZ137" s="295"/>
    </row>
    <row r="138" spans="1:52" s="294" customFormat="1" ht="30" customHeight="1">
      <c r="A138" s="296"/>
      <c r="B138" s="173"/>
      <c r="C138" s="173"/>
      <c r="D138" s="174"/>
      <c r="E138" s="296"/>
      <c r="F138" s="296"/>
      <c r="G138" s="175"/>
      <c r="H138" s="177"/>
      <c r="I138" s="138">
        <f t="shared" si="3"/>
        <v>0</v>
      </c>
      <c r="J138" s="135"/>
      <c r="K138" s="133"/>
      <c r="L138" s="137">
        <f t="shared" si="4"/>
        <v>0</v>
      </c>
      <c r="M138" s="137">
        <f t="shared" si="5"/>
        <v>0</v>
      </c>
      <c r="N138" s="134"/>
      <c r="AC138" s="409"/>
      <c r="AD138" s="409"/>
      <c r="AZ138" s="295"/>
    </row>
    <row r="139" spans="1:52" s="294" customFormat="1" ht="30" customHeight="1">
      <c r="A139" s="296"/>
      <c r="B139" s="173"/>
      <c r="C139" s="173"/>
      <c r="D139" s="174"/>
      <c r="E139" s="296"/>
      <c r="F139" s="296"/>
      <c r="G139" s="175"/>
      <c r="H139" s="177"/>
      <c r="I139" s="138">
        <f t="shared" si="3"/>
        <v>0</v>
      </c>
      <c r="J139" s="135"/>
      <c r="K139" s="133"/>
      <c r="L139" s="137">
        <f t="shared" si="4"/>
        <v>0</v>
      </c>
      <c r="M139" s="137">
        <f t="shared" si="5"/>
        <v>0</v>
      </c>
      <c r="N139" s="134"/>
      <c r="AC139" s="409"/>
      <c r="AD139" s="409"/>
      <c r="AZ139" s="295"/>
    </row>
    <row r="140" spans="1:52" s="294" customFormat="1" ht="30" customHeight="1">
      <c r="A140" s="296"/>
      <c r="B140" s="173"/>
      <c r="C140" s="173"/>
      <c r="D140" s="174"/>
      <c r="E140" s="296"/>
      <c r="F140" s="296"/>
      <c r="G140" s="175"/>
      <c r="H140" s="177"/>
      <c r="I140" s="138">
        <f t="shared" si="3"/>
        <v>0</v>
      </c>
      <c r="J140" s="135"/>
      <c r="K140" s="133"/>
      <c r="L140" s="137">
        <f t="shared" si="4"/>
        <v>0</v>
      </c>
      <c r="M140" s="137">
        <f t="shared" si="5"/>
        <v>0</v>
      </c>
      <c r="N140" s="134"/>
      <c r="AC140" s="409"/>
      <c r="AD140" s="409"/>
      <c r="AZ140" s="295"/>
    </row>
    <row r="141" spans="1:52" s="294" customFormat="1" ht="30" customHeight="1">
      <c r="A141" s="296"/>
      <c r="B141" s="173"/>
      <c r="C141" s="173"/>
      <c r="D141" s="174"/>
      <c r="E141" s="296"/>
      <c r="F141" s="296"/>
      <c r="G141" s="175"/>
      <c r="H141" s="177"/>
      <c r="I141" s="138">
        <f t="shared" si="3"/>
        <v>0</v>
      </c>
      <c r="J141" s="135"/>
      <c r="K141" s="133"/>
      <c r="L141" s="137">
        <f t="shared" si="4"/>
        <v>0</v>
      </c>
      <c r="M141" s="137">
        <f t="shared" si="5"/>
        <v>0</v>
      </c>
      <c r="N141" s="134"/>
      <c r="AC141" s="409"/>
      <c r="AD141" s="409"/>
      <c r="AZ141" s="295"/>
    </row>
    <row r="142" spans="1:52" s="294" customFormat="1" ht="30" customHeight="1">
      <c r="A142" s="296"/>
      <c r="B142" s="173"/>
      <c r="C142" s="173"/>
      <c r="D142" s="174"/>
      <c r="E142" s="296"/>
      <c r="F142" s="296"/>
      <c r="G142" s="175"/>
      <c r="H142" s="177"/>
      <c r="I142" s="138">
        <f t="shared" si="3"/>
        <v>0</v>
      </c>
      <c r="J142" s="135"/>
      <c r="K142" s="133"/>
      <c r="L142" s="137">
        <f t="shared" si="4"/>
        <v>0</v>
      </c>
      <c r="M142" s="137">
        <f t="shared" si="5"/>
        <v>0</v>
      </c>
      <c r="N142" s="134"/>
      <c r="AC142" s="409"/>
      <c r="AD142" s="409"/>
      <c r="AZ142" s="295"/>
    </row>
    <row r="143" spans="1:52" s="294" customFormat="1" ht="30" customHeight="1">
      <c r="A143" s="296"/>
      <c r="B143" s="173"/>
      <c r="C143" s="173"/>
      <c r="D143" s="174"/>
      <c r="E143" s="296"/>
      <c r="F143" s="296"/>
      <c r="G143" s="175"/>
      <c r="H143" s="177"/>
      <c r="I143" s="138">
        <f t="shared" si="3"/>
        <v>0</v>
      </c>
      <c r="J143" s="135"/>
      <c r="K143" s="133"/>
      <c r="L143" s="137">
        <f t="shared" si="4"/>
        <v>0</v>
      </c>
      <c r="M143" s="137">
        <f t="shared" si="5"/>
        <v>0</v>
      </c>
      <c r="N143" s="134"/>
      <c r="AC143" s="409"/>
      <c r="AD143" s="409"/>
      <c r="AZ143" s="295"/>
    </row>
    <row r="144" spans="1:52" s="294" customFormat="1" ht="30" customHeight="1">
      <c r="A144" s="296"/>
      <c r="B144" s="173"/>
      <c r="C144" s="173"/>
      <c r="D144" s="174"/>
      <c r="E144" s="296"/>
      <c r="F144" s="296"/>
      <c r="G144" s="175"/>
      <c r="H144" s="177"/>
      <c r="I144" s="138">
        <f t="shared" si="3"/>
        <v>0</v>
      </c>
      <c r="J144" s="135"/>
      <c r="K144" s="133"/>
      <c r="L144" s="137">
        <f t="shared" si="4"/>
        <v>0</v>
      </c>
      <c r="M144" s="137">
        <f t="shared" si="5"/>
        <v>0</v>
      </c>
      <c r="N144" s="134"/>
      <c r="AC144" s="409"/>
      <c r="AD144" s="409"/>
      <c r="AZ144" s="295"/>
    </row>
    <row r="145" spans="1:52" s="294" customFormat="1" ht="30" customHeight="1">
      <c r="A145" s="296"/>
      <c r="B145" s="173"/>
      <c r="C145" s="173"/>
      <c r="D145" s="174"/>
      <c r="E145" s="296"/>
      <c r="F145" s="296"/>
      <c r="G145" s="175"/>
      <c r="H145" s="177"/>
      <c r="I145" s="138">
        <f t="shared" si="3"/>
        <v>0</v>
      </c>
      <c r="J145" s="135"/>
      <c r="K145" s="133"/>
      <c r="L145" s="137">
        <f t="shared" si="4"/>
        <v>0</v>
      </c>
      <c r="M145" s="137">
        <f t="shared" si="5"/>
        <v>0</v>
      </c>
      <c r="N145" s="134"/>
      <c r="AC145" s="409"/>
      <c r="AD145" s="409"/>
      <c r="AZ145" s="295"/>
    </row>
    <row r="146" spans="1:52" s="294" customFormat="1" ht="30" customHeight="1">
      <c r="A146" s="296"/>
      <c r="B146" s="173"/>
      <c r="C146" s="173"/>
      <c r="D146" s="174"/>
      <c r="E146" s="296"/>
      <c r="F146" s="296"/>
      <c r="G146" s="175"/>
      <c r="H146" s="177"/>
      <c r="I146" s="138">
        <f t="shared" si="3"/>
        <v>0</v>
      </c>
      <c r="J146" s="135"/>
      <c r="K146" s="133"/>
      <c r="L146" s="137">
        <f t="shared" si="4"/>
        <v>0</v>
      </c>
      <c r="M146" s="137">
        <f t="shared" si="5"/>
        <v>0</v>
      </c>
      <c r="N146" s="134"/>
      <c r="AC146" s="409"/>
      <c r="AD146" s="409"/>
      <c r="AZ146" s="295"/>
    </row>
    <row r="147" spans="1:52" s="294" customFormat="1" ht="30" customHeight="1">
      <c r="A147" s="296"/>
      <c r="B147" s="173"/>
      <c r="C147" s="173"/>
      <c r="D147" s="174"/>
      <c r="E147" s="296"/>
      <c r="F147" s="296"/>
      <c r="G147" s="175"/>
      <c r="H147" s="177"/>
      <c r="I147" s="138">
        <f t="shared" si="3"/>
        <v>0</v>
      </c>
      <c r="J147" s="135"/>
      <c r="K147" s="133"/>
      <c r="L147" s="137">
        <f t="shared" si="4"/>
        <v>0</v>
      </c>
      <c r="M147" s="137">
        <f t="shared" si="5"/>
        <v>0</v>
      </c>
      <c r="N147" s="134"/>
      <c r="AC147" s="409"/>
      <c r="AD147" s="409"/>
      <c r="AZ147" s="295"/>
    </row>
    <row r="148" spans="1:52" s="294" customFormat="1" ht="30" customHeight="1">
      <c r="A148" s="296"/>
      <c r="B148" s="173"/>
      <c r="C148" s="173"/>
      <c r="D148" s="174"/>
      <c r="E148" s="296"/>
      <c r="F148" s="296"/>
      <c r="G148" s="175"/>
      <c r="H148" s="177"/>
      <c r="I148" s="138">
        <f t="shared" si="3"/>
        <v>0</v>
      </c>
      <c r="J148" s="135"/>
      <c r="K148" s="133"/>
      <c r="L148" s="137">
        <f t="shared" si="4"/>
        <v>0</v>
      </c>
      <c r="M148" s="137">
        <f t="shared" si="5"/>
        <v>0</v>
      </c>
      <c r="N148" s="134"/>
      <c r="AC148" s="409"/>
      <c r="AD148" s="409"/>
      <c r="AZ148" s="295"/>
    </row>
    <row r="149" spans="1:52" s="294" customFormat="1" ht="30" customHeight="1">
      <c r="A149" s="296"/>
      <c r="B149" s="173"/>
      <c r="C149" s="173"/>
      <c r="D149" s="174"/>
      <c r="E149" s="296"/>
      <c r="F149" s="296"/>
      <c r="G149" s="175"/>
      <c r="H149" s="177"/>
      <c r="I149" s="138">
        <f t="shared" si="3"/>
        <v>0</v>
      </c>
      <c r="J149" s="135"/>
      <c r="K149" s="133"/>
      <c r="L149" s="137">
        <f t="shared" si="4"/>
        <v>0</v>
      </c>
      <c r="M149" s="137">
        <f t="shared" si="5"/>
        <v>0</v>
      </c>
      <c r="N149" s="134"/>
      <c r="AC149" s="409"/>
      <c r="AD149" s="409"/>
      <c r="AZ149" s="295"/>
    </row>
    <row r="150" spans="1:52" s="294" customFormat="1" ht="30" customHeight="1">
      <c r="A150" s="296"/>
      <c r="B150" s="173"/>
      <c r="C150" s="173"/>
      <c r="D150" s="174"/>
      <c r="E150" s="296"/>
      <c r="F150" s="296"/>
      <c r="G150" s="175"/>
      <c r="H150" s="177"/>
      <c r="I150" s="138">
        <f t="shared" si="3"/>
        <v>0</v>
      </c>
      <c r="J150" s="135"/>
      <c r="K150" s="133"/>
      <c r="L150" s="137">
        <f t="shared" si="4"/>
        <v>0</v>
      </c>
      <c r="M150" s="137">
        <f t="shared" si="5"/>
        <v>0</v>
      </c>
      <c r="N150" s="134"/>
      <c r="AC150" s="409"/>
      <c r="AD150" s="409"/>
      <c r="AZ150" s="295"/>
    </row>
    <row r="151" spans="1:52" s="294" customFormat="1" ht="30" customHeight="1">
      <c r="A151" s="296"/>
      <c r="B151" s="173"/>
      <c r="C151" s="173"/>
      <c r="D151" s="174"/>
      <c r="E151" s="296"/>
      <c r="F151" s="296"/>
      <c r="G151" s="175"/>
      <c r="H151" s="177"/>
      <c r="I151" s="138">
        <f aca="true" t="shared" si="6" ref="I151:I214">IF(G151*H151&gt;G151*100%,G151*100%,G151*H151)</f>
        <v>0</v>
      </c>
      <c r="J151" s="135"/>
      <c r="K151" s="133"/>
      <c r="L151" s="137">
        <f aca="true" t="shared" si="7" ref="L151:L214">J151-K151</f>
        <v>0</v>
      </c>
      <c r="M151" s="137">
        <f aca="true" t="shared" si="8" ref="M151:M214">J151-L151</f>
        <v>0</v>
      </c>
      <c r="N151" s="134"/>
      <c r="AC151" s="409"/>
      <c r="AD151" s="409"/>
      <c r="AZ151" s="295"/>
    </row>
    <row r="152" spans="1:52" s="294" customFormat="1" ht="30" customHeight="1">
      <c r="A152" s="296"/>
      <c r="B152" s="173"/>
      <c r="C152" s="173"/>
      <c r="D152" s="174"/>
      <c r="E152" s="296"/>
      <c r="F152" s="296"/>
      <c r="G152" s="175"/>
      <c r="H152" s="177"/>
      <c r="I152" s="138">
        <f t="shared" si="6"/>
        <v>0</v>
      </c>
      <c r="J152" s="135"/>
      <c r="K152" s="133"/>
      <c r="L152" s="137">
        <f t="shared" si="7"/>
        <v>0</v>
      </c>
      <c r="M152" s="137">
        <f t="shared" si="8"/>
        <v>0</v>
      </c>
      <c r="N152" s="134"/>
      <c r="AC152" s="409"/>
      <c r="AD152" s="409"/>
      <c r="AZ152" s="295"/>
    </row>
    <row r="153" spans="1:52" s="294" customFormat="1" ht="30" customHeight="1">
      <c r="A153" s="296"/>
      <c r="B153" s="173"/>
      <c r="C153" s="173"/>
      <c r="D153" s="174"/>
      <c r="E153" s="296"/>
      <c r="F153" s="296"/>
      <c r="G153" s="175"/>
      <c r="H153" s="177"/>
      <c r="I153" s="138">
        <f t="shared" si="6"/>
        <v>0</v>
      </c>
      <c r="J153" s="135"/>
      <c r="K153" s="133"/>
      <c r="L153" s="137">
        <f t="shared" si="7"/>
        <v>0</v>
      </c>
      <c r="M153" s="137">
        <f t="shared" si="8"/>
        <v>0</v>
      </c>
      <c r="N153" s="134"/>
      <c r="AC153" s="409"/>
      <c r="AD153" s="409"/>
      <c r="AZ153" s="295"/>
    </row>
    <row r="154" spans="1:52" s="294" customFormat="1" ht="30" customHeight="1">
      <c r="A154" s="296"/>
      <c r="B154" s="173"/>
      <c r="C154" s="173"/>
      <c r="D154" s="174"/>
      <c r="E154" s="296"/>
      <c r="F154" s="296"/>
      <c r="G154" s="175"/>
      <c r="H154" s="177"/>
      <c r="I154" s="138">
        <f t="shared" si="6"/>
        <v>0</v>
      </c>
      <c r="J154" s="135"/>
      <c r="K154" s="133"/>
      <c r="L154" s="137">
        <f t="shared" si="7"/>
        <v>0</v>
      </c>
      <c r="M154" s="137">
        <f t="shared" si="8"/>
        <v>0</v>
      </c>
      <c r="N154" s="134"/>
      <c r="AC154" s="409"/>
      <c r="AD154" s="409"/>
      <c r="AZ154" s="295"/>
    </row>
    <row r="155" spans="1:52" s="294" customFormat="1" ht="30" customHeight="1">
      <c r="A155" s="296"/>
      <c r="B155" s="173"/>
      <c r="C155" s="173"/>
      <c r="D155" s="174"/>
      <c r="E155" s="296"/>
      <c r="F155" s="296"/>
      <c r="G155" s="175"/>
      <c r="H155" s="177"/>
      <c r="I155" s="138">
        <f t="shared" si="6"/>
        <v>0</v>
      </c>
      <c r="J155" s="135"/>
      <c r="K155" s="133"/>
      <c r="L155" s="137">
        <f t="shared" si="7"/>
        <v>0</v>
      </c>
      <c r="M155" s="137">
        <f t="shared" si="8"/>
        <v>0</v>
      </c>
      <c r="N155" s="134"/>
      <c r="AC155" s="409"/>
      <c r="AD155" s="409"/>
      <c r="AZ155" s="295"/>
    </row>
    <row r="156" spans="1:52" s="294" customFormat="1" ht="30" customHeight="1">
      <c r="A156" s="296"/>
      <c r="B156" s="173"/>
      <c r="C156" s="173"/>
      <c r="D156" s="174"/>
      <c r="E156" s="296"/>
      <c r="F156" s="296"/>
      <c r="G156" s="175"/>
      <c r="H156" s="177"/>
      <c r="I156" s="138">
        <f t="shared" si="6"/>
        <v>0</v>
      </c>
      <c r="J156" s="135"/>
      <c r="K156" s="133"/>
      <c r="L156" s="137">
        <f t="shared" si="7"/>
        <v>0</v>
      </c>
      <c r="M156" s="137">
        <f t="shared" si="8"/>
        <v>0</v>
      </c>
      <c r="N156" s="134"/>
      <c r="AC156" s="409"/>
      <c r="AD156" s="409"/>
      <c r="AZ156" s="295"/>
    </row>
    <row r="157" spans="1:52" s="294" customFormat="1" ht="30" customHeight="1">
      <c r="A157" s="296"/>
      <c r="B157" s="173"/>
      <c r="C157" s="173"/>
      <c r="D157" s="174"/>
      <c r="E157" s="296"/>
      <c r="F157" s="296"/>
      <c r="G157" s="175"/>
      <c r="H157" s="177"/>
      <c r="I157" s="138">
        <f t="shared" si="6"/>
        <v>0</v>
      </c>
      <c r="J157" s="135"/>
      <c r="K157" s="133"/>
      <c r="L157" s="137">
        <f t="shared" si="7"/>
        <v>0</v>
      </c>
      <c r="M157" s="137">
        <f t="shared" si="8"/>
        <v>0</v>
      </c>
      <c r="N157" s="134"/>
      <c r="AC157" s="409"/>
      <c r="AD157" s="409"/>
      <c r="AZ157" s="295"/>
    </row>
    <row r="158" spans="1:52" s="294" customFormat="1" ht="30" customHeight="1">
      <c r="A158" s="296"/>
      <c r="B158" s="173"/>
      <c r="C158" s="173"/>
      <c r="D158" s="174"/>
      <c r="E158" s="296"/>
      <c r="F158" s="296"/>
      <c r="G158" s="175"/>
      <c r="H158" s="177"/>
      <c r="I158" s="138">
        <f t="shared" si="6"/>
        <v>0</v>
      </c>
      <c r="J158" s="135"/>
      <c r="K158" s="133"/>
      <c r="L158" s="137">
        <f t="shared" si="7"/>
        <v>0</v>
      </c>
      <c r="M158" s="137">
        <f t="shared" si="8"/>
        <v>0</v>
      </c>
      <c r="N158" s="134"/>
      <c r="AC158" s="409"/>
      <c r="AD158" s="409"/>
      <c r="AZ158" s="295"/>
    </row>
    <row r="159" spans="1:52" s="294" customFormat="1" ht="30" customHeight="1">
      <c r="A159" s="296"/>
      <c r="B159" s="173"/>
      <c r="C159" s="173"/>
      <c r="D159" s="174"/>
      <c r="E159" s="296"/>
      <c r="F159" s="296"/>
      <c r="G159" s="175"/>
      <c r="H159" s="177"/>
      <c r="I159" s="138">
        <f t="shared" si="6"/>
        <v>0</v>
      </c>
      <c r="J159" s="135"/>
      <c r="K159" s="133"/>
      <c r="L159" s="137">
        <f t="shared" si="7"/>
        <v>0</v>
      </c>
      <c r="M159" s="137">
        <f t="shared" si="8"/>
        <v>0</v>
      </c>
      <c r="N159" s="134"/>
      <c r="AC159" s="409"/>
      <c r="AD159" s="409"/>
      <c r="AZ159" s="295"/>
    </row>
    <row r="160" spans="1:52" s="294" customFormat="1" ht="30" customHeight="1">
      <c r="A160" s="296"/>
      <c r="B160" s="173"/>
      <c r="C160" s="173"/>
      <c r="D160" s="174"/>
      <c r="E160" s="296"/>
      <c r="F160" s="296"/>
      <c r="G160" s="175"/>
      <c r="H160" s="177"/>
      <c r="I160" s="138">
        <f t="shared" si="6"/>
        <v>0</v>
      </c>
      <c r="J160" s="135"/>
      <c r="K160" s="133"/>
      <c r="L160" s="137">
        <f t="shared" si="7"/>
        <v>0</v>
      </c>
      <c r="M160" s="137">
        <f t="shared" si="8"/>
        <v>0</v>
      </c>
      <c r="N160" s="134"/>
      <c r="AC160" s="409"/>
      <c r="AD160" s="409"/>
      <c r="AZ160" s="295"/>
    </row>
    <row r="161" spans="1:52" s="294" customFormat="1" ht="30" customHeight="1">
      <c r="A161" s="296"/>
      <c r="B161" s="173"/>
      <c r="C161" s="173"/>
      <c r="D161" s="174"/>
      <c r="E161" s="296"/>
      <c r="F161" s="296"/>
      <c r="G161" s="175"/>
      <c r="H161" s="177"/>
      <c r="I161" s="138">
        <f t="shared" si="6"/>
        <v>0</v>
      </c>
      <c r="J161" s="135"/>
      <c r="K161" s="133"/>
      <c r="L161" s="137">
        <f t="shared" si="7"/>
        <v>0</v>
      </c>
      <c r="M161" s="137">
        <f t="shared" si="8"/>
        <v>0</v>
      </c>
      <c r="N161" s="134"/>
      <c r="AC161" s="409"/>
      <c r="AD161" s="409"/>
      <c r="AZ161" s="295"/>
    </row>
    <row r="162" spans="1:52" s="294" customFormat="1" ht="30" customHeight="1">
      <c r="A162" s="296"/>
      <c r="B162" s="173"/>
      <c r="C162" s="173"/>
      <c r="D162" s="174"/>
      <c r="E162" s="296"/>
      <c r="F162" s="296"/>
      <c r="G162" s="175"/>
      <c r="H162" s="177"/>
      <c r="I162" s="138">
        <f t="shared" si="6"/>
        <v>0</v>
      </c>
      <c r="J162" s="135"/>
      <c r="K162" s="133"/>
      <c r="L162" s="137">
        <f t="shared" si="7"/>
        <v>0</v>
      </c>
      <c r="M162" s="137">
        <f t="shared" si="8"/>
        <v>0</v>
      </c>
      <c r="N162" s="134"/>
      <c r="AC162" s="409"/>
      <c r="AD162" s="409"/>
      <c r="AZ162" s="295"/>
    </row>
    <row r="163" spans="1:52" s="294" customFormat="1" ht="30" customHeight="1">
      <c r="A163" s="296"/>
      <c r="B163" s="173"/>
      <c r="C163" s="173"/>
      <c r="D163" s="174"/>
      <c r="E163" s="296"/>
      <c r="F163" s="296"/>
      <c r="G163" s="175"/>
      <c r="H163" s="177"/>
      <c r="I163" s="138">
        <f t="shared" si="6"/>
        <v>0</v>
      </c>
      <c r="J163" s="135"/>
      <c r="K163" s="133"/>
      <c r="L163" s="137">
        <f t="shared" si="7"/>
        <v>0</v>
      </c>
      <c r="M163" s="137">
        <f t="shared" si="8"/>
        <v>0</v>
      </c>
      <c r="N163" s="134"/>
      <c r="AC163" s="409"/>
      <c r="AD163" s="409"/>
      <c r="AZ163" s="295"/>
    </row>
    <row r="164" spans="1:52" s="294" customFormat="1" ht="30" customHeight="1">
      <c r="A164" s="296"/>
      <c r="B164" s="173"/>
      <c r="C164" s="173"/>
      <c r="D164" s="174"/>
      <c r="E164" s="296"/>
      <c r="F164" s="296"/>
      <c r="G164" s="175"/>
      <c r="H164" s="177"/>
      <c r="I164" s="138">
        <f t="shared" si="6"/>
        <v>0</v>
      </c>
      <c r="J164" s="135"/>
      <c r="K164" s="133"/>
      <c r="L164" s="137">
        <f t="shared" si="7"/>
        <v>0</v>
      </c>
      <c r="M164" s="137">
        <f t="shared" si="8"/>
        <v>0</v>
      </c>
      <c r="N164" s="134"/>
      <c r="AC164" s="409"/>
      <c r="AD164" s="409"/>
      <c r="AZ164" s="295"/>
    </row>
    <row r="165" spans="1:52" s="294" customFormat="1" ht="30" customHeight="1">
      <c r="A165" s="296"/>
      <c r="B165" s="173"/>
      <c r="C165" s="173"/>
      <c r="D165" s="174"/>
      <c r="E165" s="296"/>
      <c r="F165" s="296"/>
      <c r="G165" s="175"/>
      <c r="H165" s="177"/>
      <c r="I165" s="138">
        <f t="shared" si="6"/>
        <v>0</v>
      </c>
      <c r="J165" s="135"/>
      <c r="K165" s="133"/>
      <c r="L165" s="137">
        <f t="shared" si="7"/>
        <v>0</v>
      </c>
      <c r="M165" s="137">
        <f t="shared" si="8"/>
        <v>0</v>
      </c>
      <c r="N165" s="134"/>
      <c r="AC165" s="409"/>
      <c r="AD165" s="409"/>
      <c r="AZ165" s="295"/>
    </row>
    <row r="166" spans="1:52" s="294" customFormat="1" ht="30" customHeight="1">
      <c r="A166" s="296"/>
      <c r="B166" s="173"/>
      <c r="C166" s="173"/>
      <c r="D166" s="174"/>
      <c r="E166" s="296"/>
      <c r="F166" s="296"/>
      <c r="G166" s="175"/>
      <c r="H166" s="177"/>
      <c r="I166" s="138">
        <f t="shared" si="6"/>
        <v>0</v>
      </c>
      <c r="J166" s="135"/>
      <c r="K166" s="133"/>
      <c r="L166" s="137">
        <f t="shared" si="7"/>
        <v>0</v>
      </c>
      <c r="M166" s="137">
        <f t="shared" si="8"/>
        <v>0</v>
      </c>
      <c r="N166" s="134"/>
      <c r="AC166" s="409"/>
      <c r="AD166" s="409"/>
      <c r="AZ166" s="295"/>
    </row>
    <row r="167" spans="1:52" s="294" customFormat="1" ht="30" customHeight="1">
      <c r="A167" s="296"/>
      <c r="B167" s="173"/>
      <c r="C167" s="173"/>
      <c r="D167" s="174"/>
      <c r="E167" s="296"/>
      <c r="F167" s="296"/>
      <c r="G167" s="175"/>
      <c r="H167" s="177"/>
      <c r="I167" s="138">
        <f t="shared" si="6"/>
        <v>0</v>
      </c>
      <c r="J167" s="135"/>
      <c r="K167" s="133"/>
      <c r="L167" s="137">
        <f t="shared" si="7"/>
        <v>0</v>
      </c>
      <c r="M167" s="137">
        <f t="shared" si="8"/>
        <v>0</v>
      </c>
      <c r="N167" s="134"/>
      <c r="AC167" s="409"/>
      <c r="AD167" s="409"/>
      <c r="AZ167" s="295"/>
    </row>
    <row r="168" spans="1:52" s="294" customFormat="1" ht="30" customHeight="1">
      <c r="A168" s="296"/>
      <c r="B168" s="173"/>
      <c r="C168" s="173"/>
      <c r="D168" s="174"/>
      <c r="E168" s="296"/>
      <c r="F168" s="296"/>
      <c r="G168" s="175"/>
      <c r="H168" s="177"/>
      <c r="I168" s="138">
        <f t="shared" si="6"/>
        <v>0</v>
      </c>
      <c r="J168" s="135"/>
      <c r="K168" s="133"/>
      <c r="L168" s="137">
        <f t="shared" si="7"/>
        <v>0</v>
      </c>
      <c r="M168" s="137">
        <f t="shared" si="8"/>
        <v>0</v>
      </c>
      <c r="N168" s="134"/>
      <c r="AC168" s="409"/>
      <c r="AD168" s="409"/>
      <c r="AZ168" s="295"/>
    </row>
    <row r="169" spans="1:52" s="294" customFormat="1" ht="30" customHeight="1">
      <c r="A169" s="296"/>
      <c r="B169" s="173"/>
      <c r="C169" s="173"/>
      <c r="D169" s="174"/>
      <c r="E169" s="296"/>
      <c r="F169" s="296"/>
      <c r="G169" s="175"/>
      <c r="H169" s="177"/>
      <c r="I169" s="138">
        <f t="shared" si="6"/>
        <v>0</v>
      </c>
      <c r="J169" s="135"/>
      <c r="K169" s="133"/>
      <c r="L169" s="137">
        <f t="shared" si="7"/>
        <v>0</v>
      </c>
      <c r="M169" s="137">
        <f t="shared" si="8"/>
        <v>0</v>
      </c>
      <c r="N169" s="134"/>
      <c r="AC169" s="409"/>
      <c r="AD169" s="409"/>
      <c r="AZ169" s="295"/>
    </row>
    <row r="170" spans="1:52" s="294" customFormat="1" ht="30" customHeight="1">
      <c r="A170" s="296"/>
      <c r="B170" s="173"/>
      <c r="C170" s="173"/>
      <c r="D170" s="174"/>
      <c r="E170" s="296"/>
      <c r="F170" s="296"/>
      <c r="G170" s="175"/>
      <c r="H170" s="177"/>
      <c r="I170" s="138">
        <f t="shared" si="6"/>
        <v>0</v>
      </c>
      <c r="J170" s="135"/>
      <c r="K170" s="133"/>
      <c r="L170" s="137">
        <f t="shared" si="7"/>
        <v>0</v>
      </c>
      <c r="M170" s="137">
        <f t="shared" si="8"/>
        <v>0</v>
      </c>
      <c r="N170" s="134"/>
      <c r="AC170" s="409"/>
      <c r="AD170" s="409"/>
      <c r="AZ170" s="295"/>
    </row>
    <row r="171" spans="1:52" s="294" customFormat="1" ht="30" customHeight="1">
      <c r="A171" s="296"/>
      <c r="B171" s="173"/>
      <c r="C171" s="173"/>
      <c r="D171" s="174"/>
      <c r="E171" s="296"/>
      <c r="F171" s="296"/>
      <c r="G171" s="175"/>
      <c r="H171" s="177"/>
      <c r="I171" s="138">
        <f t="shared" si="6"/>
        <v>0</v>
      </c>
      <c r="J171" s="135"/>
      <c r="K171" s="133"/>
      <c r="L171" s="137">
        <f t="shared" si="7"/>
        <v>0</v>
      </c>
      <c r="M171" s="137">
        <f t="shared" si="8"/>
        <v>0</v>
      </c>
      <c r="N171" s="134"/>
      <c r="AC171" s="409"/>
      <c r="AD171" s="409"/>
      <c r="AZ171" s="295"/>
    </row>
    <row r="172" spans="1:52" s="294" customFormat="1" ht="30" customHeight="1">
      <c r="A172" s="296"/>
      <c r="B172" s="173"/>
      <c r="C172" s="173"/>
      <c r="D172" s="174"/>
      <c r="E172" s="296"/>
      <c r="F172" s="296"/>
      <c r="G172" s="175"/>
      <c r="H172" s="177"/>
      <c r="I172" s="138">
        <f t="shared" si="6"/>
        <v>0</v>
      </c>
      <c r="J172" s="135"/>
      <c r="K172" s="133"/>
      <c r="L172" s="137">
        <f t="shared" si="7"/>
        <v>0</v>
      </c>
      <c r="M172" s="137">
        <f t="shared" si="8"/>
        <v>0</v>
      </c>
      <c r="N172" s="134"/>
      <c r="AC172" s="409"/>
      <c r="AD172" s="409"/>
      <c r="AZ172" s="295"/>
    </row>
    <row r="173" spans="1:52" s="294" customFormat="1" ht="30" customHeight="1">
      <c r="A173" s="296"/>
      <c r="B173" s="173"/>
      <c r="C173" s="173"/>
      <c r="D173" s="174"/>
      <c r="E173" s="296"/>
      <c r="F173" s="296"/>
      <c r="G173" s="175"/>
      <c r="H173" s="177"/>
      <c r="I173" s="138">
        <f t="shared" si="6"/>
        <v>0</v>
      </c>
      <c r="J173" s="135"/>
      <c r="K173" s="133"/>
      <c r="L173" s="137">
        <f t="shared" si="7"/>
        <v>0</v>
      </c>
      <c r="M173" s="137">
        <f t="shared" si="8"/>
        <v>0</v>
      </c>
      <c r="N173" s="134"/>
      <c r="AC173" s="409"/>
      <c r="AD173" s="409"/>
      <c r="AZ173" s="295"/>
    </row>
    <row r="174" spans="1:52" s="294" customFormat="1" ht="30" customHeight="1">
      <c r="A174" s="296"/>
      <c r="B174" s="173"/>
      <c r="C174" s="173"/>
      <c r="D174" s="174"/>
      <c r="E174" s="296"/>
      <c r="F174" s="296"/>
      <c r="G174" s="175"/>
      <c r="H174" s="177"/>
      <c r="I174" s="138">
        <f t="shared" si="6"/>
        <v>0</v>
      </c>
      <c r="J174" s="135"/>
      <c r="K174" s="133"/>
      <c r="L174" s="137">
        <f t="shared" si="7"/>
        <v>0</v>
      </c>
      <c r="M174" s="137">
        <f t="shared" si="8"/>
        <v>0</v>
      </c>
      <c r="N174" s="134"/>
      <c r="AC174" s="409"/>
      <c r="AD174" s="409"/>
      <c r="AZ174" s="295"/>
    </row>
    <row r="175" spans="1:52" s="294" customFormat="1" ht="30" customHeight="1">
      <c r="A175" s="296"/>
      <c r="B175" s="173"/>
      <c r="C175" s="173"/>
      <c r="D175" s="174"/>
      <c r="E175" s="296"/>
      <c r="F175" s="296"/>
      <c r="G175" s="175"/>
      <c r="H175" s="177"/>
      <c r="I175" s="138">
        <f t="shared" si="6"/>
        <v>0</v>
      </c>
      <c r="J175" s="135"/>
      <c r="K175" s="133"/>
      <c r="L175" s="137">
        <f t="shared" si="7"/>
        <v>0</v>
      </c>
      <c r="M175" s="137">
        <f t="shared" si="8"/>
        <v>0</v>
      </c>
      <c r="N175" s="134"/>
      <c r="AC175" s="409"/>
      <c r="AD175" s="409"/>
      <c r="AZ175" s="295"/>
    </row>
    <row r="176" spans="1:52" s="294" customFormat="1" ht="30" customHeight="1">
      <c r="A176" s="296"/>
      <c r="B176" s="173"/>
      <c r="C176" s="173"/>
      <c r="D176" s="174"/>
      <c r="E176" s="296"/>
      <c r="F176" s="296"/>
      <c r="G176" s="175"/>
      <c r="H176" s="177"/>
      <c r="I176" s="138">
        <f t="shared" si="6"/>
        <v>0</v>
      </c>
      <c r="J176" s="135"/>
      <c r="K176" s="133"/>
      <c r="L176" s="137">
        <f t="shared" si="7"/>
        <v>0</v>
      </c>
      <c r="M176" s="137">
        <f t="shared" si="8"/>
        <v>0</v>
      </c>
      <c r="N176" s="134"/>
      <c r="AC176" s="409"/>
      <c r="AD176" s="409"/>
      <c r="AZ176" s="295"/>
    </row>
    <row r="177" spans="1:52" s="294" customFormat="1" ht="30" customHeight="1">
      <c r="A177" s="296"/>
      <c r="B177" s="173"/>
      <c r="C177" s="173"/>
      <c r="D177" s="174"/>
      <c r="E177" s="296"/>
      <c r="F177" s="296"/>
      <c r="G177" s="175"/>
      <c r="H177" s="177"/>
      <c r="I177" s="138">
        <f t="shared" si="6"/>
        <v>0</v>
      </c>
      <c r="J177" s="135"/>
      <c r="K177" s="133"/>
      <c r="L177" s="137">
        <f t="shared" si="7"/>
        <v>0</v>
      </c>
      <c r="M177" s="137">
        <f t="shared" si="8"/>
        <v>0</v>
      </c>
      <c r="N177" s="134"/>
      <c r="AC177" s="409"/>
      <c r="AD177" s="409"/>
      <c r="AZ177" s="295"/>
    </row>
    <row r="178" spans="1:52" s="294" customFormat="1" ht="30" customHeight="1">
      <c r="A178" s="296"/>
      <c r="B178" s="173"/>
      <c r="C178" s="173"/>
      <c r="D178" s="174"/>
      <c r="E178" s="296"/>
      <c r="F178" s="296"/>
      <c r="G178" s="175"/>
      <c r="H178" s="177"/>
      <c r="I178" s="138">
        <f t="shared" si="6"/>
        <v>0</v>
      </c>
      <c r="J178" s="135"/>
      <c r="K178" s="133"/>
      <c r="L178" s="137">
        <f t="shared" si="7"/>
        <v>0</v>
      </c>
      <c r="M178" s="137">
        <f t="shared" si="8"/>
        <v>0</v>
      </c>
      <c r="N178" s="134"/>
      <c r="AC178" s="409"/>
      <c r="AD178" s="409"/>
      <c r="AZ178" s="295"/>
    </row>
    <row r="179" spans="1:52" s="294" customFormat="1" ht="30" customHeight="1">
      <c r="A179" s="296"/>
      <c r="B179" s="173"/>
      <c r="C179" s="173"/>
      <c r="D179" s="174"/>
      <c r="E179" s="296"/>
      <c r="F179" s="296"/>
      <c r="G179" s="175"/>
      <c r="H179" s="177"/>
      <c r="I179" s="138">
        <f t="shared" si="6"/>
        <v>0</v>
      </c>
      <c r="J179" s="135"/>
      <c r="K179" s="133"/>
      <c r="L179" s="137">
        <f t="shared" si="7"/>
        <v>0</v>
      </c>
      <c r="M179" s="137">
        <f t="shared" si="8"/>
        <v>0</v>
      </c>
      <c r="N179" s="134"/>
      <c r="AC179" s="409"/>
      <c r="AD179" s="409"/>
      <c r="AZ179" s="295"/>
    </row>
    <row r="180" spans="1:52" s="294" customFormat="1" ht="30" customHeight="1">
      <c r="A180" s="296"/>
      <c r="B180" s="173"/>
      <c r="C180" s="173"/>
      <c r="D180" s="174"/>
      <c r="E180" s="296"/>
      <c r="F180" s="296"/>
      <c r="G180" s="175"/>
      <c r="H180" s="177"/>
      <c r="I180" s="138">
        <f t="shared" si="6"/>
        <v>0</v>
      </c>
      <c r="J180" s="135"/>
      <c r="K180" s="133"/>
      <c r="L180" s="137">
        <f t="shared" si="7"/>
        <v>0</v>
      </c>
      <c r="M180" s="137">
        <f t="shared" si="8"/>
        <v>0</v>
      </c>
      <c r="N180" s="134"/>
      <c r="AC180" s="409"/>
      <c r="AD180" s="409"/>
      <c r="AZ180" s="295"/>
    </row>
    <row r="181" spans="1:52" s="294" customFormat="1" ht="30" customHeight="1">
      <c r="A181" s="296"/>
      <c r="B181" s="173"/>
      <c r="C181" s="173"/>
      <c r="D181" s="174"/>
      <c r="E181" s="296"/>
      <c r="F181" s="296"/>
      <c r="G181" s="175"/>
      <c r="H181" s="177"/>
      <c r="I181" s="138">
        <f t="shared" si="6"/>
        <v>0</v>
      </c>
      <c r="J181" s="135"/>
      <c r="K181" s="133"/>
      <c r="L181" s="137">
        <f t="shared" si="7"/>
        <v>0</v>
      </c>
      <c r="M181" s="137">
        <f t="shared" si="8"/>
        <v>0</v>
      </c>
      <c r="N181" s="134"/>
      <c r="AC181" s="409"/>
      <c r="AD181" s="409"/>
      <c r="AZ181" s="295"/>
    </row>
    <row r="182" spans="1:52" s="294" customFormat="1" ht="30" customHeight="1">
      <c r="A182" s="296"/>
      <c r="B182" s="173"/>
      <c r="C182" s="173"/>
      <c r="D182" s="174"/>
      <c r="E182" s="296"/>
      <c r="F182" s="296"/>
      <c r="G182" s="175"/>
      <c r="H182" s="177"/>
      <c r="I182" s="138">
        <f t="shared" si="6"/>
        <v>0</v>
      </c>
      <c r="J182" s="135"/>
      <c r="K182" s="133"/>
      <c r="L182" s="137">
        <f t="shared" si="7"/>
        <v>0</v>
      </c>
      <c r="M182" s="137">
        <f t="shared" si="8"/>
        <v>0</v>
      </c>
      <c r="N182" s="134"/>
      <c r="AC182" s="409"/>
      <c r="AD182" s="409"/>
      <c r="AZ182" s="295"/>
    </row>
    <row r="183" spans="1:52" s="294" customFormat="1" ht="30" customHeight="1">
      <c r="A183" s="296"/>
      <c r="B183" s="173"/>
      <c r="C183" s="173"/>
      <c r="D183" s="174"/>
      <c r="E183" s="296"/>
      <c r="F183" s="296"/>
      <c r="G183" s="175"/>
      <c r="H183" s="177"/>
      <c r="I183" s="138">
        <f t="shared" si="6"/>
        <v>0</v>
      </c>
      <c r="J183" s="135"/>
      <c r="K183" s="133"/>
      <c r="L183" s="137">
        <f t="shared" si="7"/>
        <v>0</v>
      </c>
      <c r="M183" s="137">
        <f t="shared" si="8"/>
        <v>0</v>
      </c>
      <c r="N183" s="134"/>
      <c r="AC183" s="409"/>
      <c r="AD183" s="409"/>
      <c r="AZ183" s="295"/>
    </row>
    <row r="184" spans="1:52" s="294" customFormat="1" ht="30" customHeight="1">
      <c r="A184" s="296"/>
      <c r="B184" s="173"/>
      <c r="C184" s="173"/>
      <c r="D184" s="174"/>
      <c r="E184" s="296"/>
      <c r="F184" s="296"/>
      <c r="G184" s="175"/>
      <c r="H184" s="177"/>
      <c r="I184" s="138">
        <f t="shared" si="6"/>
        <v>0</v>
      </c>
      <c r="J184" s="135"/>
      <c r="K184" s="133"/>
      <c r="L184" s="137">
        <f t="shared" si="7"/>
        <v>0</v>
      </c>
      <c r="M184" s="137">
        <f t="shared" si="8"/>
        <v>0</v>
      </c>
      <c r="N184" s="134"/>
      <c r="AC184" s="409"/>
      <c r="AD184" s="409"/>
      <c r="AZ184" s="295"/>
    </row>
    <row r="185" spans="1:52" s="294" customFormat="1" ht="30" customHeight="1">
      <c r="A185" s="296"/>
      <c r="B185" s="173"/>
      <c r="C185" s="173"/>
      <c r="D185" s="174"/>
      <c r="E185" s="296"/>
      <c r="F185" s="296"/>
      <c r="G185" s="175"/>
      <c r="H185" s="177"/>
      <c r="I185" s="138">
        <f t="shared" si="6"/>
        <v>0</v>
      </c>
      <c r="J185" s="135"/>
      <c r="K185" s="133"/>
      <c r="L185" s="137">
        <f t="shared" si="7"/>
        <v>0</v>
      </c>
      <c r="M185" s="137">
        <f t="shared" si="8"/>
        <v>0</v>
      </c>
      <c r="N185" s="134"/>
      <c r="AC185" s="409"/>
      <c r="AD185" s="409"/>
      <c r="AZ185" s="295"/>
    </row>
    <row r="186" spans="1:52" s="294" customFormat="1" ht="30" customHeight="1">
      <c r="A186" s="296"/>
      <c r="B186" s="173"/>
      <c r="C186" s="173"/>
      <c r="D186" s="174"/>
      <c r="E186" s="296"/>
      <c r="F186" s="296"/>
      <c r="G186" s="175"/>
      <c r="H186" s="177"/>
      <c r="I186" s="138">
        <f t="shared" si="6"/>
        <v>0</v>
      </c>
      <c r="J186" s="135"/>
      <c r="K186" s="133"/>
      <c r="L186" s="137">
        <f t="shared" si="7"/>
        <v>0</v>
      </c>
      <c r="M186" s="137">
        <f t="shared" si="8"/>
        <v>0</v>
      </c>
      <c r="N186" s="134"/>
      <c r="AC186" s="409"/>
      <c r="AD186" s="409"/>
      <c r="AZ186" s="295"/>
    </row>
    <row r="187" spans="1:52" s="294" customFormat="1" ht="30" customHeight="1">
      <c r="A187" s="296"/>
      <c r="B187" s="173"/>
      <c r="C187" s="173"/>
      <c r="D187" s="174"/>
      <c r="E187" s="296"/>
      <c r="F187" s="296"/>
      <c r="G187" s="175"/>
      <c r="H187" s="177"/>
      <c r="I187" s="138">
        <f t="shared" si="6"/>
        <v>0</v>
      </c>
      <c r="J187" s="135"/>
      <c r="K187" s="133"/>
      <c r="L187" s="137">
        <f t="shared" si="7"/>
        <v>0</v>
      </c>
      <c r="M187" s="137">
        <f t="shared" si="8"/>
        <v>0</v>
      </c>
      <c r="N187" s="134"/>
      <c r="AC187" s="409"/>
      <c r="AD187" s="409"/>
      <c r="AZ187" s="295"/>
    </row>
    <row r="188" spans="1:52" s="294" customFormat="1" ht="30" customHeight="1">
      <c r="A188" s="296"/>
      <c r="B188" s="173"/>
      <c r="C188" s="173"/>
      <c r="D188" s="174"/>
      <c r="E188" s="296"/>
      <c r="F188" s="296"/>
      <c r="G188" s="175"/>
      <c r="H188" s="177"/>
      <c r="I188" s="138">
        <f t="shared" si="6"/>
        <v>0</v>
      </c>
      <c r="J188" s="135"/>
      <c r="K188" s="133"/>
      <c r="L188" s="137">
        <f t="shared" si="7"/>
        <v>0</v>
      </c>
      <c r="M188" s="137">
        <f t="shared" si="8"/>
        <v>0</v>
      </c>
      <c r="N188" s="134"/>
      <c r="AC188" s="409"/>
      <c r="AD188" s="409"/>
      <c r="AZ188" s="295"/>
    </row>
    <row r="189" spans="1:52" s="294" customFormat="1" ht="30" customHeight="1">
      <c r="A189" s="296"/>
      <c r="B189" s="173"/>
      <c r="C189" s="173"/>
      <c r="D189" s="174"/>
      <c r="E189" s="296"/>
      <c r="F189" s="296"/>
      <c r="G189" s="175"/>
      <c r="H189" s="177"/>
      <c r="I189" s="138">
        <f t="shared" si="6"/>
        <v>0</v>
      </c>
      <c r="J189" s="135"/>
      <c r="K189" s="133"/>
      <c r="L189" s="137">
        <f t="shared" si="7"/>
        <v>0</v>
      </c>
      <c r="M189" s="137">
        <f t="shared" si="8"/>
        <v>0</v>
      </c>
      <c r="N189" s="134"/>
      <c r="AC189" s="409"/>
      <c r="AD189" s="409"/>
      <c r="AZ189" s="295"/>
    </row>
    <row r="190" spans="1:52" s="294" customFormat="1" ht="30" customHeight="1">
      <c r="A190" s="296"/>
      <c r="B190" s="173"/>
      <c r="C190" s="173"/>
      <c r="D190" s="174"/>
      <c r="E190" s="296"/>
      <c r="F190" s="296"/>
      <c r="G190" s="175"/>
      <c r="H190" s="177"/>
      <c r="I190" s="138">
        <f t="shared" si="6"/>
        <v>0</v>
      </c>
      <c r="J190" s="135"/>
      <c r="K190" s="133"/>
      <c r="L190" s="137">
        <f t="shared" si="7"/>
        <v>0</v>
      </c>
      <c r="M190" s="137">
        <f t="shared" si="8"/>
        <v>0</v>
      </c>
      <c r="N190" s="134"/>
      <c r="AC190" s="409"/>
      <c r="AD190" s="409"/>
      <c r="AZ190" s="295"/>
    </row>
    <row r="191" spans="1:52" s="294" customFormat="1" ht="30" customHeight="1">
      <c r="A191" s="296"/>
      <c r="B191" s="173"/>
      <c r="C191" s="173"/>
      <c r="D191" s="174"/>
      <c r="E191" s="296"/>
      <c r="F191" s="296"/>
      <c r="G191" s="175"/>
      <c r="H191" s="177"/>
      <c r="I191" s="138">
        <f t="shared" si="6"/>
        <v>0</v>
      </c>
      <c r="J191" s="135"/>
      <c r="K191" s="133"/>
      <c r="L191" s="137">
        <f t="shared" si="7"/>
        <v>0</v>
      </c>
      <c r="M191" s="137">
        <f t="shared" si="8"/>
        <v>0</v>
      </c>
      <c r="N191" s="134"/>
      <c r="AC191" s="409"/>
      <c r="AD191" s="409"/>
      <c r="AZ191" s="295"/>
    </row>
    <row r="192" spans="1:52" s="294" customFormat="1" ht="30" customHeight="1">
      <c r="A192" s="296"/>
      <c r="B192" s="173"/>
      <c r="C192" s="173"/>
      <c r="D192" s="174"/>
      <c r="E192" s="296"/>
      <c r="F192" s="296"/>
      <c r="G192" s="175"/>
      <c r="H192" s="177"/>
      <c r="I192" s="138">
        <f t="shared" si="6"/>
        <v>0</v>
      </c>
      <c r="J192" s="135"/>
      <c r="K192" s="133"/>
      <c r="L192" s="137">
        <f t="shared" si="7"/>
        <v>0</v>
      </c>
      <c r="M192" s="137">
        <f t="shared" si="8"/>
        <v>0</v>
      </c>
      <c r="N192" s="134"/>
      <c r="AC192" s="409"/>
      <c r="AD192" s="409"/>
      <c r="AZ192" s="295"/>
    </row>
    <row r="193" spans="1:52" s="294" customFormat="1" ht="30" customHeight="1">
      <c r="A193" s="296"/>
      <c r="B193" s="173"/>
      <c r="C193" s="173"/>
      <c r="D193" s="174"/>
      <c r="E193" s="296"/>
      <c r="F193" s="296"/>
      <c r="G193" s="175"/>
      <c r="H193" s="177"/>
      <c r="I193" s="138">
        <f t="shared" si="6"/>
        <v>0</v>
      </c>
      <c r="J193" s="135"/>
      <c r="K193" s="133"/>
      <c r="L193" s="137">
        <f t="shared" si="7"/>
        <v>0</v>
      </c>
      <c r="M193" s="137">
        <f t="shared" si="8"/>
        <v>0</v>
      </c>
      <c r="N193" s="134"/>
      <c r="AC193" s="409"/>
      <c r="AD193" s="409"/>
      <c r="AZ193" s="295"/>
    </row>
    <row r="194" spans="1:52" s="294" customFormat="1" ht="30" customHeight="1">
      <c r="A194" s="296"/>
      <c r="B194" s="173"/>
      <c r="C194" s="173"/>
      <c r="D194" s="174"/>
      <c r="E194" s="296"/>
      <c r="F194" s="296"/>
      <c r="G194" s="175"/>
      <c r="H194" s="177"/>
      <c r="I194" s="138">
        <f t="shared" si="6"/>
        <v>0</v>
      </c>
      <c r="J194" s="135"/>
      <c r="K194" s="133"/>
      <c r="L194" s="137">
        <f t="shared" si="7"/>
        <v>0</v>
      </c>
      <c r="M194" s="137">
        <f t="shared" si="8"/>
        <v>0</v>
      </c>
      <c r="N194" s="134"/>
      <c r="AC194" s="409"/>
      <c r="AD194" s="409"/>
      <c r="AZ194" s="295"/>
    </row>
    <row r="195" spans="1:52" s="294" customFormat="1" ht="30" customHeight="1">
      <c r="A195" s="296"/>
      <c r="B195" s="173"/>
      <c r="C195" s="173"/>
      <c r="D195" s="174"/>
      <c r="E195" s="296"/>
      <c r="F195" s="296"/>
      <c r="G195" s="175"/>
      <c r="H195" s="177"/>
      <c r="I195" s="138">
        <f t="shared" si="6"/>
        <v>0</v>
      </c>
      <c r="J195" s="135"/>
      <c r="K195" s="133"/>
      <c r="L195" s="137">
        <f t="shared" si="7"/>
        <v>0</v>
      </c>
      <c r="M195" s="137">
        <f t="shared" si="8"/>
        <v>0</v>
      </c>
      <c r="N195" s="134"/>
      <c r="AC195" s="409"/>
      <c r="AD195" s="409"/>
      <c r="AZ195" s="295"/>
    </row>
    <row r="196" spans="1:52" s="294" customFormat="1" ht="30" customHeight="1">
      <c r="A196" s="296"/>
      <c r="B196" s="173"/>
      <c r="C196" s="173"/>
      <c r="D196" s="174"/>
      <c r="E196" s="296"/>
      <c r="F196" s="296"/>
      <c r="G196" s="175"/>
      <c r="H196" s="177"/>
      <c r="I196" s="138">
        <f t="shared" si="6"/>
        <v>0</v>
      </c>
      <c r="J196" s="135"/>
      <c r="K196" s="133"/>
      <c r="L196" s="137">
        <f t="shared" si="7"/>
        <v>0</v>
      </c>
      <c r="M196" s="137">
        <f t="shared" si="8"/>
        <v>0</v>
      </c>
      <c r="N196" s="134"/>
      <c r="AC196" s="409"/>
      <c r="AD196" s="409"/>
      <c r="AZ196" s="295"/>
    </row>
    <row r="197" spans="1:52" s="294" customFormat="1" ht="30" customHeight="1">
      <c r="A197" s="296"/>
      <c r="B197" s="173"/>
      <c r="C197" s="173"/>
      <c r="D197" s="174"/>
      <c r="E197" s="296"/>
      <c r="F197" s="296"/>
      <c r="G197" s="175"/>
      <c r="H197" s="177"/>
      <c r="I197" s="138">
        <f t="shared" si="6"/>
        <v>0</v>
      </c>
      <c r="J197" s="135"/>
      <c r="K197" s="133"/>
      <c r="L197" s="137">
        <f t="shared" si="7"/>
        <v>0</v>
      </c>
      <c r="M197" s="137">
        <f t="shared" si="8"/>
        <v>0</v>
      </c>
      <c r="N197" s="134"/>
      <c r="AC197" s="409"/>
      <c r="AD197" s="409"/>
      <c r="AZ197" s="295"/>
    </row>
    <row r="198" spans="1:52" s="294" customFormat="1" ht="30" customHeight="1">
      <c r="A198" s="296"/>
      <c r="B198" s="173"/>
      <c r="C198" s="173"/>
      <c r="D198" s="174"/>
      <c r="E198" s="296"/>
      <c r="F198" s="296"/>
      <c r="G198" s="175"/>
      <c r="H198" s="177"/>
      <c r="I198" s="138">
        <f t="shared" si="6"/>
        <v>0</v>
      </c>
      <c r="J198" s="135"/>
      <c r="K198" s="133"/>
      <c r="L198" s="137">
        <f t="shared" si="7"/>
        <v>0</v>
      </c>
      <c r="M198" s="137">
        <f t="shared" si="8"/>
        <v>0</v>
      </c>
      <c r="N198" s="134"/>
      <c r="AC198" s="409"/>
      <c r="AD198" s="409"/>
      <c r="AZ198" s="295"/>
    </row>
    <row r="199" spans="1:52" s="294" customFormat="1" ht="30" customHeight="1">
      <c r="A199" s="296"/>
      <c r="B199" s="173"/>
      <c r="C199" s="173"/>
      <c r="D199" s="174"/>
      <c r="E199" s="296"/>
      <c r="F199" s="296"/>
      <c r="G199" s="175"/>
      <c r="H199" s="177"/>
      <c r="I199" s="138">
        <f t="shared" si="6"/>
        <v>0</v>
      </c>
      <c r="J199" s="135"/>
      <c r="K199" s="133"/>
      <c r="L199" s="137">
        <f t="shared" si="7"/>
        <v>0</v>
      </c>
      <c r="M199" s="137">
        <f t="shared" si="8"/>
        <v>0</v>
      </c>
      <c r="N199" s="134"/>
      <c r="AC199" s="409"/>
      <c r="AD199" s="409"/>
      <c r="AZ199" s="295"/>
    </row>
    <row r="200" spans="1:52" s="294" customFormat="1" ht="30" customHeight="1">
      <c r="A200" s="296"/>
      <c r="B200" s="173"/>
      <c r="C200" s="173"/>
      <c r="D200" s="174"/>
      <c r="E200" s="296"/>
      <c r="F200" s="296"/>
      <c r="G200" s="175"/>
      <c r="H200" s="177"/>
      <c r="I200" s="138">
        <f t="shared" si="6"/>
        <v>0</v>
      </c>
      <c r="J200" s="135"/>
      <c r="K200" s="133"/>
      <c r="L200" s="137">
        <f t="shared" si="7"/>
        <v>0</v>
      </c>
      <c r="M200" s="137">
        <f t="shared" si="8"/>
        <v>0</v>
      </c>
      <c r="N200" s="134"/>
      <c r="AC200" s="409"/>
      <c r="AD200" s="409"/>
      <c r="AZ200" s="295"/>
    </row>
    <row r="201" spans="1:52" s="294" customFormat="1" ht="30" customHeight="1">
      <c r="A201" s="296"/>
      <c r="B201" s="173"/>
      <c r="C201" s="173"/>
      <c r="D201" s="174"/>
      <c r="E201" s="296"/>
      <c r="F201" s="296"/>
      <c r="G201" s="175"/>
      <c r="H201" s="177"/>
      <c r="I201" s="138">
        <f t="shared" si="6"/>
        <v>0</v>
      </c>
      <c r="J201" s="135"/>
      <c r="K201" s="133"/>
      <c r="L201" s="137">
        <f t="shared" si="7"/>
        <v>0</v>
      </c>
      <c r="M201" s="137">
        <f t="shared" si="8"/>
        <v>0</v>
      </c>
      <c r="N201" s="134"/>
      <c r="AC201" s="409"/>
      <c r="AD201" s="409"/>
      <c r="AZ201" s="295"/>
    </row>
    <row r="202" spans="1:52" s="294" customFormat="1" ht="30" customHeight="1">
      <c r="A202" s="296"/>
      <c r="B202" s="173"/>
      <c r="C202" s="173"/>
      <c r="D202" s="174"/>
      <c r="E202" s="296"/>
      <c r="F202" s="296"/>
      <c r="G202" s="175"/>
      <c r="H202" s="177"/>
      <c r="I202" s="138">
        <f t="shared" si="6"/>
        <v>0</v>
      </c>
      <c r="J202" s="135"/>
      <c r="K202" s="133"/>
      <c r="L202" s="137">
        <f t="shared" si="7"/>
        <v>0</v>
      </c>
      <c r="M202" s="137">
        <f t="shared" si="8"/>
        <v>0</v>
      </c>
      <c r="N202" s="134"/>
      <c r="AC202" s="409"/>
      <c r="AD202" s="409"/>
      <c r="AZ202" s="295"/>
    </row>
    <row r="203" spans="1:52" s="294" customFormat="1" ht="30" customHeight="1">
      <c r="A203" s="296"/>
      <c r="B203" s="173"/>
      <c r="C203" s="173"/>
      <c r="D203" s="174"/>
      <c r="E203" s="296"/>
      <c r="F203" s="296"/>
      <c r="G203" s="175"/>
      <c r="H203" s="177"/>
      <c r="I203" s="138">
        <f t="shared" si="6"/>
        <v>0</v>
      </c>
      <c r="J203" s="135"/>
      <c r="K203" s="133"/>
      <c r="L203" s="137">
        <f t="shared" si="7"/>
        <v>0</v>
      </c>
      <c r="M203" s="137">
        <f t="shared" si="8"/>
        <v>0</v>
      </c>
      <c r="N203" s="134"/>
      <c r="AC203" s="409"/>
      <c r="AD203" s="409"/>
      <c r="AZ203" s="295"/>
    </row>
    <row r="204" spans="1:52" s="294" customFormat="1" ht="30" customHeight="1">
      <c r="A204" s="296"/>
      <c r="B204" s="173"/>
      <c r="C204" s="173"/>
      <c r="D204" s="174"/>
      <c r="E204" s="296"/>
      <c r="F204" s="296"/>
      <c r="G204" s="175"/>
      <c r="H204" s="177"/>
      <c r="I204" s="138">
        <f t="shared" si="6"/>
        <v>0</v>
      </c>
      <c r="J204" s="135"/>
      <c r="K204" s="133"/>
      <c r="L204" s="137">
        <f t="shared" si="7"/>
        <v>0</v>
      </c>
      <c r="M204" s="137">
        <f t="shared" si="8"/>
        <v>0</v>
      </c>
      <c r="N204" s="134"/>
      <c r="AC204" s="409"/>
      <c r="AD204" s="409"/>
      <c r="AZ204" s="295"/>
    </row>
    <row r="205" spans="1:52" s="294" customFormat="1" ht="30" customHeight="1">
      <c r="A205" s="296"/>
      <c r="B205" s="173"/>
      <c r="C205" s="173"/>
      <c r="D205" s="174"/>
      <c r="E205" s="296"/>
      <c r="F205" s="296"/>
      <c r="G205" s="175"/>
      <c r="H205" s="177"/>
      <c r="I205" s="138">
        <f t="shared" si="6"/>
        <v>0</v>
      </c>
      <c r="J205" s="135"/>
      <c r="K205" s="133"/>
      <c r="L205" s="137">
        <f t="shared" si="7"/>
        <v>0</v>
      </c>
      <c r="M205" s="137">
        <f t="shared" si="8"/>
        <v>0</v>
      </c>
      <c r="N205" s="134"/>
      <c r="AC205" s="409"/>
      <c r="AD205" s="409"/>
      <c r="AZ205" s="295"/>
    </row>
    <row r="206" spans="1:52" s="294" customFormat="1" ht="30" customHeight="1">
      <c r="A206" s="296"/>
      <c r="B206" s="173"/>
      <c r="C206" s="173"/>
      <c r="D206" s="174"/>
      <c r="E206" s="296"/>
      <c r="F206" s="296"/>
      <c r="G206" s="175"/>
      <c r="H206" s="177"/>
      <c r="I206" s="138">
        <f t="shared" si="6"/>
        <v>0</v>
      </c>
      <c r="J206" s="135"/>
      <c r="K206" s="133"/>
      <c r="L206" s="137">
        <f t="shared" si="7"/>
        <v>0</v>
      </c>
      <c r="M206" s="137">
        <f t="shared" si="8"/>
        <v>0</v>
      </c>
      <c r="N206" s="134"/>
      <c r="AC206" s="409"/>
      <c r="AD206" s="409"/>
      <c r="AZ206" s="295"/>
    </row>
    <row r="207" spans="1:52" s="294" customFormat="1" ht="30" customHeight="1">
      <c r="A207" s="296"/>
      <c r="B207" s="173"/>
      <c r="C207" s="173"/>
      <c r="D207" s="174"/>
      <c r="E207" s="296"/>
      <c r="F207" s="296"/>
      <c r="G207" s="175"/>
      <c r="H207" s="177"/>
      <c r="I207" s="138">
        <f t="shared" si="6"/>
        <v>0</v>
      </c>
      <c r="J207" s="135"/>
      <c r="K207" s="133"/>
      <c r="L207" s="137">
        <f t="shared" si="7"/>
        <v>0</v>
      </c>
      <c r="M207" s="137">
        <f t="shared" si="8"/>
        <v>0</v>
      </c>
      <c r="N207" s="134"/>
      <c r="AC207" s="409"/>
      <c r="AD207" s="409"/>
      <c r="AZ207" s="295"/>
    </row>
    <row r="208" spans="1:52" s="294" customFormat="1" ht="30" customHeight="1">
      <c r="A208" s="296"/>
      <c r="B208" s="173"/>
      <c r="C208" s="173"/>
      <c r="D208" s="174"/>
      <c r="E208" s="296"/>
      <c r="F208" s="296"/>
      <c r="G208" s="175"/>
      <c r="H208" s="177"/>
      <c r="I208" s="138">
        <f t="shared" si="6"/>
        <v>0</v>
      </c>
      <c r="J208" s="135"/>
      <c r="K208" s="133"/>
      <c r="L208" s="137">
        <f t="shared" si="7"/>
        <v>0</v>
      </c>
      <c r="M208" s="137">
        <f t="shared" si="8"/>
        <v>0</v>
      </c>
      <c r="N208" s="134"/>
      <c r="AC208" s="409"/>
      <c r="AD208" s="409"/>
      <c r="AZ208" s="295"/>
    </row>
    <row r="209" spans="1:52" s="294" customFormat="1" ht="30" customHeight="1">
      <c r="A209" s="296"/>
      <c r="B209" s="173"/>
      <c r="C209" s="173"/>
      <c r="D209" s="174"/>
      <c r="E209" s="296"/>
      <c r="F209" s="296"/>
      <c r="G209" s="175"/>
      <c r="H209" s="177"/>
      <c r="I209" s="138">
        <f t="shared" si="6"/>
        <v>0</v>
      </c>
      <c r="J209" s="135"/>
      <c r="K209" s="133"/>
      <c r="L209" s="137">
        <f t="shared" si="7"/>
        <v>0</v>
      </c>
      <c r="M209" s="137">
        <f t="shared" si="8"/>
        <v>0</v>
      </c>
      <c r="N209" s="134"/>
      <c r="AC209" s="409"/>
      <c r="AD209" s="409"/>
      <c r="AZ209" s="295"/>
    </row>
    <row r="210" spans="1:52" s="294" customFormat="1" ht="30" customHeight="1">
      <c r="A210" s="296"/>
      <c r="B210" s="173"/>
      <c r="C210" s="173"/>
      <c r="D210" s="174"/>
      <c r="E210" s="296"/>
      <c r="F210" s="296"/>
      <c r="G210" s="175"/>
      <c r="H210" s="177"/>
      <c r="I210" s="138">
        <f t="shared" si="6"/>
        <v>0</v>
      </c>
      <c r="J210" s="135"/>
      <c r="K210" s="133"/>
      <c r="L210" s="137">
        <f t="shared" si="7"/>
        <v>0</v>
      </c>
      <c r="M210" s="137">
        <f t="shared" si="8"/>
        <v>0</v>
      </c>
      <c r="N210" s="134"/>
      <c r="AC210" s="409"/>
      <c r="AD210" s="409"/>
      <c r="AZ210" s="295"/>
    </row>
    <row r="211" spans="1:52" s="294" customFormat="1" ht="30" customHeight="1">
      <c r="A211" s="296"/>
      <c r="B211" s="173"/>
      <c r="C211" s="173"/>
      <c r="D211" s="174"/>
      <c r="E211" s="296"/>
      <c r="F211" s="296"/>
      <c r="G211" s="175"/>
      <c r="H211" s="177"/>
      <c r="I211" s="138">
        <f t="shared" si="6"/>
        <v>0</v>
      </c>
      <c r="J211" s="135"/>
      <c r="K211" s="133"/>
      <c r="L211" s="137">
        <f t="shared" si="7"/>
        <v>0</v>
      </c>
      <c r="M211" s="137">
        <f t="shared" si="8"/>
        <v>0</v>
      </c>
      <c r="N211" s="134"/>
      <c r="AC211" s="409"/>
      <c r="AD211" s="409"/>
      <c r="AZ211" s="295"/>
    </row>
    <row r="212" spans="1:52" s="294" customFormat="1" ht="30" customHeight="1">
      <c r="A212" s="296"/>
      <c r="B212" s="173"/>
      <c r="C212" s="173"/>
      <c r="D212" s="174"/>
      <c r="E212" s="296"/>
      <c r="F212" s="296"/>
      <c r="G212" s="175"/>
      <c r="H212" s="177"/>
      <c r="I212" s="138">
        <f t="shared" si="6"/>
        <v>0</v>
      </c>
      <c r="J212" s="135"/>
      <c r="K212" s="133"/>
      <c r="L212" s="137">
        <f t="shared" si="7"/>
        <v>0</v>
      </c>
      <c r="M212" s="137">
        <f t="shared" si="8"/>
        <v>0</v>
      </c>
      <c r="N212" s="134"/>
      <c r="AC212" s="409"/>
      <c r="AD212" s="409"/>
      <c r="AZ212" s="295"/>
    </row>
    <row r="213" spans="1:52" s="294" customFormat="1" ht="30" customHeight="1">
      <c r="A213" s="296"/>
      <c r="B213" s="173"/>
      <c r="C213" s="173"/>
      <c r="D213" s="174"/>
      <c r="E213" s="296"/>
      <c r="F213" s="296"/>
      <c r="G213" s="175"/>
      <c r="H213" s="177"/>
      <c r="I213" s="138">
        <f t="shared" si="6"/>
        <v>0</v>
      </c>
      <c r="J213" s="135"/>
      <c r="K213" s="133"/>
      <c r="L213" s="137">
        <f t="shared" si="7"/>
        <v>0</v>
      </c>
      <c r="M213" s="137">
        <f t="shared" si="8"/>
        <v>0</v>
      </c>
      <c r="N213" s="134"/>
      <c r="AC213" s="409"/>
      <c r="AD213" s="409"/>
      <c r="AZ213" s="295"/>
    </row>
    <row r="214" spans="1:52" s="294" customFormat="1" ht="30" customHeight="1">
      <c r="A214" s="296"/>
      <c r="B214" s="173"/>
      <c r="C214" s="173"/>
      <c r="D214" s="174"/>
      <c r="E214" s="296"/>
      <c r="F214" s="296"/>
      <c r="G214" s="175"/>
      <c r="H214" s="177"/>
      <c r="I214" s="138">
        <f t="shared" si="6"/>
        <v>0</v>
      </c>
      <c r="J214" s="135"/>
      <c r="K214" s="133"/>
      <c r="L214" s="137">
        <f t="shared" si="7"/>
        <v>0</v>
      </c>
      <c r="M214" s="137">
        <f t="shared" si="8"/>
        <v>0</v>
      </c>
      <c r="N214" s="134"/>
      <c r="AC214" s="409"/>
      <c r="AD214" s="409"/>
      <c r="AZ214" s="295"/>
    </row>
    <row r="215" spans="1:52" s="294" customFormat="1" ht="30" customHeight="1">
      <c r="A215" s="296"/>
      <c r="B215" s="173"/>
      <c r="C215" s="173"/>
      <c r="D215" s="174"/>
      <c r="E215" s="296"/>
      <c r="F215" s="296"/>
      <c r="G215" s="175"/>
      <c r="H215" s="177"/>
      <c r="I215" s="138">
        <f aca="true" t="shared" si="9" ref="I215:I278">IF(G215*H215&gt;G215*100%,G215*100%,G215*H215)</f>
        <v>0</v>
      </c>
      <c r="J215" s="135"/>
      <c r="K215" s="133"/>
      <c r="L215" s="137">
        <f aca="true" t="shared" si="10" ref="L215:L278">J215-K215</f>
        <v>0</v>
      </c>
      <c r="M215" s="137">
        <f aca="true" t="shared" si="11" ref="M215:M278">J215-L215</f>
        <v>0</v>
      </c>
      <c r="N215" s="134"/>
      <c r="AC215" s="409"/>
      <c r="AD215" s="409"/>
      <c r="AZ215" s="295"/>
    </row>
    <row r="216" spans="1:52" s="294" customFormat="1" ht="30" customHeight="1">
      <c r="A216" s="296"/>
      <c r="B216" s="173"/>
      <c r="C216" s="173"/>
      <c r="D216" s="174"/>
      <c r="E216" s="296"/>
      <c r="F216" s="296"/>
      <c r="G216" s="175"/>
      <c r="H216" s="177"/>
      <c r="I216" s="138">
        <f t="shared" si="9"/>
        <v>0</v>
      </c>
      <c r="J216" s="135"/>
      <c r="K216" s="133"/>
      <c r="L216" s="137">
        <f t="shared" si="10"/>
        <v>0</v>
      </c>
      <c r="M216" s="137">
        <f t="shared" si="11"/>
        <v>0</v>
      </c>
      <c r="N216" s="134"/>
      <c r="AC216" s="409"/>
      <c r="AD216" s="409"/>
      <c r="AZ216" s="295"/>
    </row>
    <row r="217" spans="1:52" s="294" customFormat="1" ht="30" customHeight="1">
      <c r="A217" s="296"/>
      <c r="B217" s="173"/>
      <c r="C217" s="173"/>
      <c r="D217" s="174"/>
      <c r="E217" s="296"/>
      <c r="F217" s="296"/>
      <c r="G217" s="175"/>
      <c r="H217" s="177"/>
      <c r="I217" s="138">
        <f t="shared" si="9"/>
        <v>0</v>
      </c>
      <c r="J217" s="135"/>
      <c r="K217" s="133"/>
      <c r="L217" s="137">
        <f t="shared" si="10"/>
        <v>0</v>
      </c>
      <c r="M217" s="137">
        <f t="shared" si="11"/>
        <v>0</v>
      </c>
      <c r="N217" s="134"/>
      <c r="AC217" s="409"/>
      <c r="AD217" s="409"/>
      <c r="AZ217" s="295"/>
    </row>
    <row r="218" spans="1:52" s="294" customFormat="1" ht="30" customHeight="1">
      <c r="A218" s="296"/>
      <c r="B218" s="173"/>
      <c r="C218" s="173"/>
      <c r="D218" s="174"/>
      <c r="E218" s="296"/>
      <c r="F218" s="296"/>
      <c r="G218" s="175"/>
      <c r="H218" s="177"/>
      <c r="I218" s="138">
        <f t="shared" si="9"/>
        <v>0</v>
      </c>
      <c r="J218" s="135"/>
      <c r="K218" s="133"/>
      <c r="L218" s="137">
        <f t="shared" si="10"/>
        <v>0</v>
      </c>
      <c r="M218" s="137">
        <f t="shared" si="11"/>
        <v>0</v>
      </c>
      <c r="N218" s="134"/>
      <c r="AC218" s="409"/>
      <c r="AD218" s="409"/>
      <c r="AZ218" s="295"/>
    </row>
    <row r="219" spans="1:52" s="294" customFormat="1" ht="30" customHeight="1">
      <c r="A219" s="296"/>
      <c r="B219" s="173"/>
      <c r="C219" s="173"/>
      <c r="D219" s="174"/>
      <c r="E219" s="296"/>
      <c r="F219" s="296"/>
      <c r="G219" s="175"/>
      <c r="H219" s="177"/>
      <c r="I219" s="138">
        <f t="shared" si="9"/>
        <v>0</v>
      </c>
      <c r="J219" s="135"/>
      <c r="K219" s="133"/>
      <c r="L219" s="137">
        <f t="shared" si="10"/>
        <v>0</v>
      </c>
      <c r="M219" s="137">
        <f t="shared" si="11"/>
        <v>0</v>
      </c>
      <c r="N219" s="134"/>
      <c r="AC219" s="409"/>
      <c r="AD219" s="409"/>
      <c r="AZ219" s="295"/>
    </row>
    <row r="220" spans="1:52" s="294" customFormat="1" ht="30" customHeight="1">
      <c r="A220" s="296"/>
      <c r="B220" s="173"/>
      <c r="C220" s="173"/>
      <c r="D220" s="174"/>
      <c r="E220" s="296"/>
      <c r="F220" s="296"/>
      <c r="G220" s="175"/>
      <c r="H220" s="177"/>
      <c r="I220" s="138">
        <f t="shared" si="9"/>
        <v>0</v>
      </c>
      <c r="J220" s="135"/>
      <c r="K220" s="133"/>
      <c r="L220" s="137">
        <f t="shared" si="10"/>
        <v>0</v>
      </c>
      <c r="M220" s="137">
        <f t="shared" si="11"/>
        <v>0</v>
      </c>
      <c r="N220" s="134"/>
      <c r="AC220" s="409"/>
      <c r="AD220" s="409"/>
      <c r="AZ220" s="295"/>
    </row>
    <row r="221" spans="1:52" s="294" customFormat="1" ht="30" customHeight="1">
      <c r="A221" s="296"/>
      <c r="B221" s="173"/>
      <c r="C221" s="173"/>
      <c r="D221" s="174"/>
      <c r="E221" s="296"/>
      <c r="F221" s="296"/>
      <c r="G221" s="175"/>
      <c r="H221" s="177"/>
      <c r="I221" s="138">
        <f t="shared" si="9"/>
        <v>0</v>
      </c>
      <c r="J221" s="135"/>
      <c r="K221" s="133"/>
      <c r="L221" s="137">
        <f t="shared" si="10"/>
        <v>0</v>
      </c>
      <c r="M221" s="137">
        <f t="shared" si="11"/>
        <v>0</v>
      </c>
      <c r="N221" s="134"/>
      <c r="AC221" s="409"/>
      <c r="AD221" s="409"/>
      <c r="AZ221" s="295"/>
    </row>
    <row r="222" spans="1:52" s="294" customFormat="1" ht="30" customHeight="1">
      <c r="A222" s="296"/>
      <c r="B222" s="173"/>
      <c r="C222" s="173"/>
      <c r="D222" s="174"/>
      <c r="E222" s="296"/>
      <c r="F222" s="296"/>
      <c r="G222" s="175"/>
      <c r="H222" s="177"/>
      <c r="I222" s="138">
        <f t="shared" si="9"/>
        <v>0</v>
      </c>
      <c r="J222" s="135"/>
      <c r="K222" s="133"/>
      <c r="L222" s="137">
        <f t="shared" si="10"/>
        <v>0</v>
      </c>
      <c r="M222" s="137">
        <f t="shared" si="11"/>
        <v>0</v>
      </c>
      <c r="N222" s="134"/>
      <c r="AC222" s="409"/>
      <c r="AD222" s="409"/>
      <c r="AZ222" s="295"/>
    </row>
    <row r="223" spans="1:52" s="294" customFormat="1" ht="30" customHeight="1">
      <c r="A223" s="296"/>
      <c r="B223" s="173"/>
      <c r="C223" s="173"/>
      <c r="D223" s="174"/>
      <c r="E223" s="296"/>
      <c r="F223" s="296"/>
      <c r="G223" s="175"/>
      <c r="H223" s="177"/>
      <c r="I223" s="138">
        <f t="shared" si="9"/>
        <v>0</v>
      </c>
      <c r="J223" s="135"/>
      <c r="K223" s="133"/>
      <c r="L223" s="137">
        <f t="shared" si="10"/>
        <v>0</v>
      </c>
      <c r="M223" s="137">
        <f t="shared" si="11"/>
        <v>0</v>
      </c>
      <c r="N223" s="134"/>
      <c r="AC223" s="409"/>
      <c r="AD223" s="409"/>
      <c r="AZ223" s="295"/>
    </row>
    <row r="224" spans="1:52" s="294" customFormat="1" ht="30" customHeight="1">
      <c r="A224" s="296"/>
      <c r="B224" s="173"/>
      <c r="C224" s="173"/>
      <c r="D224" s="174"/>
      <c r="E224" s="296"/>
      <c r="F224" s="296"/>
      <c r="G224" s="175"/>
      <c r="H224" s="177"/>
      <c r="I224" s="138">
        <f t="shared" si="9"/>
        <v>0</v>
      </c>
      <c r="J224" s="135"/>
      <c r="K224" s="133"/>
      <c r="L224" s="137">
        <f t="shared" si="10"/>
        <v>0</v>
      </c>
      <c r="M224" s="137">
        <f t="shared" si="11"/>
        <v>0</v>
      </c>
      <c r="N224" s="134"/>
      <c r="AC224" s="409"/>
      <c r="AD224" s="409"/>
      <c r="AZ224" s="295"/>
    </row>
    <row r="225" spans="1:52" s="294" customFormat="1" ht="30" customHeight="1">
      <c r="A225" s="296"/>
      <c r="B225" s="173"/>
      <c r="C225" s="173"/>
      <c r="D225" s="174"/>
      <c r="E225" s="296"/>
      <c r="F225" s="296"/>
      <c r="G225" s="175"/>
      <c r="H225" s="177"/>
      <c r="I225" s="138">
        <f t="shared" si="9"/>
        <v>0</v>
      </c>
      <c r="J225" s="135"/>
      <c r="K225" s="133"/>
      <c r="L225" s="137">
        <f t="shared" si="10"/>
        <v>0</v>
      </c>
      <c r="M225" s="137">
        <f t="shared" si="11"/>
        <v>0</v>
      </c>
      <c r="N225" s="134"/>
      <c r="AC225" s="409"/>
      <c r="AD225" s="409"/>
      <c r="AZ225" s="295"/>
    </row>
    <row r="226" spans="1:52" s="294" customFormat="1" ht="30" customHeight="1">
      <c r="A226" s="296"/>
      <c r="B226" s="173"/>
      <c r="C226" s="173"/>
      <c r="D226" s="174"/>
      <c r="E226" s="296"/>
      <c r="F226" s="296"/>
      <c r="G226" s="175"/>
      <c r="H226" s="177"/>
      <c r="I226" s="138">
        <f t="shared" si="9"/>
        <v>0</v>
      </c>
      <c r="J226" s="135"/>
      <c r="K226" s="133"/>
      <c r="L226" s="137">
        <f t="shared" si="10"/>
        <v>0</v>
      </c>
      <c r="M226" s="137">
        <f t="shared" si="11"/>
        <v>0</v>
      </c>
      <c r="N226" s="134"/>
      <c r="AC226" s="409"/>
      <c r="AD226" s="409"/>
      <c r="AZ226" s="295"/>
    </row>
    <row r="227" spans="1:52" s="294" customFormat="1" ht="30" customHeight="1">
      <c r="A227" s="296"/>
      <c r="B227" s="173"/>
      <c r="C227" s="173"/>
      <c r="D227" s="174"/>
      <c r="E227" s="296"/>
      <c r="F227" s="296"/>
      <c r="G227" s="175"/>
      <c r="H227" s="177"/>
      <c r="I227" s="138">
        <f t="shared" si="9"/>
        <v>0</v>
      </c>
      <c r="J227" s="135"/>
      <c r="K227" s="133"/>
      <c r="L227" s="137">
        <f t="shared" si="10"/>
        <v>0</v>
      </c>
      <c r="M227" s="137">
        <f t="shared" si="11"/>
        <v>0</v>
      </c>
      <c r="N227" s="134"/>
      <c r="AC227" s="409"/>
      <c r="AD227" s="409"/>
      <c r="AZ227" s="295"/>
    </row>
    <row r="228" spans="1:52" s="294" customFormat="1" ht="30" customHeight="1">
      <c r="A228" s="296"/>
      <c r="B228" s="173"/>
      <c r="C228" s="173"/>
      <c r="D228" s="174"/>
      <c r="E228" s="296"/>
      <c r="F228" s="296"/>
      <c r="G228" s="175"/>
      <c r="H228" s="177"/>
      <c r="I228" s="138">
        <f t="shared" si="9"/>
        <v>0</v>
      </c>
      <c r="J228" s="135"/>
      <c r="K228" s="133"/>
      <c r="L228" s="137">
        <f t="shared" si="10"/>
        <v>0</v>
      </c>
      <c r="M228" s="137">
        <f t="shared" si="11"/>
        <v>0</v>
      </c>
      <c r="N228" s="134"/>
      <c r="AC228" s="409"/>
      <c r="AD228" s="409"/>
      <c r="AZ228" s="295"/>
    </row>
    <row r="229" spans="1:52" s="294" customFormat="1" ht="30" customHeight="1">
      <c r="A229" s="296"/>
      <c r="B229" s="173"/>
      <c r="C229" s="173"/>
      <c r="D229" s="174"/>
      <c r="E229" s="296"/>
      <c r="F229" s="296"/>
      <c r="G229" s="175"/>
      <c r="H229" s="177"/>
      <c r="I229" s="138">
        <f t="shared" si="9"/>
        <v>0</v>
      </c>
      <c r="J229" s="135"/>
      <c r="K229" s="133"/>
      <c r="L229" s="137">
        <f t="shared" si="10"/>
        <v>0</v>
      </c>
      <c r="M229" s="137">
        <f t="shared" si="11"/>
        <v>0</v>
      </c>
      <c r="N229" s="134"/>
      <c r="AC229" s="409"/>
      <c r="AD229" s="409"/>
      <c r="AZ229" s="295"/>
    </row>
    <row r="230" spans="1:52" s="294" customFormat="1" ht="30" customHeight="1">
      <c r="A230" s="296"/>
      <c r="B230" s="173"/>
      <c r="C230" s="173"/>
      <c r="D230" s="174"/>
      <c r="E230" s="296"/>
      <c r="F230" s="296"/>
      <c r="G230" s="175"/>
      <c r="H230" s="177"/>
      <c r="I230" s="138">
        <f t="shared" si="9"/>
        <v>0</v>
      </c>
      <c r="J230" s="135"/>
      <c r="K230" s="133"/>
      <c r="L230" s="137">
        <f t="shared" si="10"/>
        <v>0</v>
      </c>
      <c r="M230" s="137">
        <f t="shared" si="11"/>
        <v>0</v>
      </c>
      <c r="N230" s="134"/>
      <c r="AC230" s="409"/>
      <c r="AD230" s="409"/>
      <c r="AZ230" s="295"/>
    </row>
    <row r="231" spans="1:52" s="294" customFormat="1" ht="30" customHeight="1">
      <c r="A231" s="296"/>
      <c r="B231" s="173"/>
      <c r="C231" s="173"/>
      <c r="D231" s="174"/>
      <c r="E231" s="296"/>
      <c r="F231" s="296"/>
      <c r="G231" s="175"/>
      <c r="H231" s="177"/>
      <c r="I231" s="138">
        <f t="shared" si="9"/>
        <v>0</v>
      </c>
      <c r="J231" s="135"/>
      <c r="K231" s="133"/>
      <c r="L231" s="137">
        <f t="shared" si="10"/>
        <v>0</v>
      </c>
      <c r="M231" s="137">
        <f t="shared" si="11"/>
        <v>0</v>
      </c>
      <c r="N231" s="134"/>
      <c r="AC231" s="409"/>
      <c r="AD231" s="409"/>
      <c r="AZ231" s="295"/>
    </row>
    <row r="232" spans="1:52" s="294" customFormat="1" ht="30" customHeight="1">
      <c r="A232" s="296"/>
      <c r="B232" s="173"/>
      <c r="C232" s="173"/>
      <c r="D232" s="174"/>
      <c r="E232" s="296"/>
      <c r="F232" s="296"/>
      <c r="G232" s="175"/>
      <c r="H232" s="177"/>
      <c r="I232" s="138">
        <f t="shared" si="9"/>
        <v>0</v>
      </c>
      <c r="J232" s="135"/>
      <c r="K232" s="133"/>
      <c r="L232" s="137">
        <f t="shared" si="10"/>
        <v>0</v>
      </c>
      <c r="M232" s="137">
        <f t="shared" si="11"/>
        <v>0</v>
      </c>
      <c r="N232" s="134"/>
      <c r="AC232" s="409"/>
      <c r="AD232" s="409"/>
      <c r="AZ232" s="295"/>
    </row>
    <row r="233" spans="1:52" s="294" customFormat="1" ht="30" customHeight="1">
      <c r="A233" s="296"/>
      <c r="B233" s="173"/>
      <c r="C233" s="173"/>
      <c r="D233" s="174"/>
      <c r="E233" s="296"/>
      <c r="F233" s="296"/>
      <c r="G233" s="175"/>
      <c r="H233" s="177"/>
      <c r="I233" s="138">
        <f t="shared" si="9"/>
        <v>0</v>
      </c>
      <c r="J233" s="135"/>
      <c r="K233" s="133"/>
      <c r="L233" s="137">
        <f t="shared" si="10"/>
        <v>0</v>
      </c>
      <c r="M233" s="137">
        <f t="shared" si="11"/>
        <v>0</v>
      </c>
      <c r="N233" s="134"/>
      <c r="AC233" s="409"/>
      <c r="AD233" s="409"/>
      <c r="AZ233" s="295"/>
    </row>
    <row r="234" spans="1:52" s="294" customFormat="1" ht="30" customHeight="1">
      <c r="A234" s="296"/>
      <c r="B234" s="173"/>
      <c r="C234" s="173"/>
      <c r="D234" s="174"/>
      <c r="E234" s="296"/>
      <c r="F234" s="296"/>
      <c r="G234" s="175"/>
      <c r="H234" s="177"/>
      <c r="I234" s="138">
        <f t="shared" si="9"/>
        <v>0</v>
      </c>
      <c r="J234" s="135"/>
      <c r="K234" s="133"/>
      <c r="L234" s="137">
        <f t="shared" si="10"/>
        <v>0</v>
      </c>
      <c r="M234" s="137">
        <f t="shared" si="11"/>
        <v>0</v>
      </c>
      <c r="N234" s="134"/>
      <c r="AC234" s="409"/>
      <c r="AD234" s="409"/>
      <c r="AZ234" s="295"/>
    </row>
    <row r="235" spans="1:52" s="294" customFormat="1" ht="30" customHeight="1">
      <c r="A235" s="296"/>
      <c r="B235" s="173"/>
      <c r="C235" s="173"/>
      <c r="D235" s="174"/>
      <c r="E235" s="296"/>
      <c r="F235" s="296"/>
      <c r="G235" s="175"/>
      <c r="H235" s="177"/>
      <c r="I235" s="138">
        <f t="shared" si="9"/>
        <v>0</v>
      </c>
      <c r="J235" s="135"/>
      <c r="K235" s="133"/>
      <c r="L235" s="137">
        <f t="shared" si="10"/>
        <v>0</v>
      </c>
      <c r="M235" s="137">
        <f t="shared" si="11"/>
        <v>0</v>
      </c>
      <c r="N235" s="134"/>
      <c r="AC235" s="409"/>
      <c r="AD235" s="409"/>
      <c r="AZ235" s="295"/>
    </row>
    <row r="236" spans="1:52" s="294" customFormat="1" ht="30" customHeight="1">
      <c r="A236" s="296"/>
      <c r="B236" s="173"/>
      <c r="C236" s="173"/>
      <c r="D236" s="174"/>
      <c r="E236" s="296"/>
      <c r="F236" s="296"/>
      <c r="G236" s="175"/>
      <c r="H236" s="177"/>
      <c r="I236" s="138">
        <f t="shared" si="9"/>
        <v>0</v>
      </c>
      <c r="J236" s="135"/>
      <c r="K236" s="133"/>
      <c r="L236" s="137">
        <f t="shared" si="10"/>
        <v>0</v>
      </c>
      <c r="M236" s="137">
        <f t="shared" si="11"/>
        <v>0</v>
      </c>
      <c r="N236" s="134"/>
      <c r="AC236" s="409"/>
      <c r="AD236" s="409"/>
      <c r="AZ236" s="295"/>
    </row>
    <row r="237" spans="1:52" s="294" customFormat="1" ht="30" customHeight="1">
      <c r="A237" s="296"/>
      <c r="B237" s="173"/>
      <c r="C237" s="173"/>
      <c r="D237" s="174"/>
      <c r="E237" s="296"/>
      <c r="F237" s="296"/>
      <c r="G237" s="175"/>
      <c r="H237" s="177"/>
      <c r="I237" s="138">
        <f t="shared" si="9"/>
        <v>0</v>
      </c>
      <c r="J237" s="135"/>
      <c r="K237" s="133"/>
      <c r="L237" s="137">
        <f t="shared" si="10"/>
        <v>0</v>
      </c>
      <c r="M237" s="137">
        <f t="shared" si="11"/>
        <v>0</v>
      </c>
      <c r="N237" s="134"/>
      <c r="AC237" s="409"/>
      <c r="AD237" s="409"/>
      <c r="AZ237" s="295"/>
    </row>
    <row r="238" spans="1:52" s="294" customFormat="1" ht="30" customHeight="1">
      <c r="A238" s="296"/>
      <c r="B238" s="173"/>
      <c r="C238" s="173"/>
      <c r="D238" s="174"/>
      <c r="E238" s="296"/>
      <c r="F238" s="296"/>
      <c r="G238" s="175"/>
      <c r="H238" s="177"/>
      <c r="I238" s="138">
        <f t="shared" si="9"/>
        <v>0</v>
      </c>
      <c r="J238" s="135"/>
      <c r="K238" s="133"/>
      <c r="L238" s="137">
        <f t="shared" si="10"/>
        <v>0</v>
      </c>
      <c r="M238" s="137">
        <f t="shared" si="11"/>
        <v>0</v>
      </c>
      <c r="N238" s="134"/>
      <c r="AC238" s="409"/>
      <c r="AD238" s="409"/>
      <c r="AZ238" s="295"/>
    </row>
    <row r="239" spans="1:52" s="294" customFormat="1" ht="30" customHeight="1">
      <c r="A239" s="296"/>
      <c r="B239" s="173"/>
      <c r="C239" s="173"/>
      <c r="D239" s="174"/>
      <c r="E239" s="296"/>
      <c r="F239" s="296"/>
      <c r="G239" s="175"/>
      <c r="H239" s="177"/>
      <c r="I239" s="138">
        <f t="shared" si="9"/>
        <v>0</v>
      </c>
      <c r="J239" s="135"/>
      <c r="K239" s="133"/>
      <c r="L239" s="137">
        <f t="shared" si="10"/>
        <v>0</v>
      </c>
      <c r="M239" s="137">
        <f t="shared" si="11"/>
        <v>0</v>
      </c>
      <c r="N239" s="134"/>
      <c r="AC239" s="409"/>
      <c r="AD239" s="409"/>
      <c r="AZ239" s="295"/>
    </row>
    <row r="240" spans="1:52" s="294" customFormat="1" ht="30" customHeight="1">
      <c r="A240" s="296"/>
      <c r="B240" s="173"/>
      <c r="C240" s="173"/>
      <c r="D240" s="174"/>
      <c r="E240" s="296"/>
      <c r="F240" s="296"/>
      <c r="G240" s="175"/>
      <c r="H240" s="177"/>
      <c r="I240" s="138">
        <f t="shared" si="9"/>
        <v>0</v>
      </c>
      <c r="J240" s="135"/>
      <c r="K240" s="133"/>
      <c r="L240" s="137">
        <f t="shared" si="10"/>
        <v>0</v>
      </c>
      <c r="M240" s="137">
        <f t="shared" si="11"/>
        <v>0</v>
      </c>
      <c r="N240" s="134"/>
      <c r="AC240" s="409"/>
      <c r="AD240" s="409"/>
      <c r="AZ240" s="295"/>
    </row>
    <row r="241" spans="1:52" s="294" customFormat="1" ht="30" customHeight="1">
      <c r="A241" s="296"/>
      <c r="B241" s="173"/>
      <c r="C241" s="173"/>
      <c r="D241" s="174"/>
      <c r="E241" s="296"/>
      <c r="F241" s="296"/>
      <c r="G241" s="175"/>
      <c r="H241" s="177"/>
      <c r="I241" s="138">
        <f t="shared" si="9"/>
        <v>0</v>
      </c>
      <c r="J241" s="135"/>
      <c r="K241" s="133"/>
      <c r="L241" s="137">
        <f t="shared" si="10"/>
        <v>0</v>
      </c>
      <c r="M241" s="137">
        <f t="shared" si="11"/>
        <v>0</v>
      </c>
      <c r="N241" s="134"/>
      <c r="AC241" s="409"/>
      <c r="AD241" s="409"/>
      <c r="AZ241" s="295"/>
    </row>
    <row r="242" spans="1:52" s="294" customFormat="1" ht="30" customHeight="1">
      <c r="A242" s="296"/>
      <c r="B242" s="173"/>
      <c r="C242" s="173"/>
      <c r="D242" s="174"/>
      <c r="E242" s="296"/>
      <c r="F242" s="296"/>
      <c r="G242" s="175"/>
      <c r="H242" s="177"/>
      <c r="I242" s="138">
        <f t="shared" si="9"/>
        <v>0</v>
      </c>
      <c r="J242" s="135"/>
      <c r="K242" s="133"/>
      <c r="L242" s="137">
        <f t="shared" si="10"/>
        <v>0</v>
      </c>
      <c r="M242" s="137">
        <f t="shared" si="11"/>
        <v>0</v>
      </c>
      <c r="N242" s="134"/>
      <c r="AC242" s="409"/>
      <c r="AD242" s="409"/>
      <c r="AZ242" s="295"/>
    </row>
    <row r="243" spans="1:52" s="294" customFormat="1" ht="30" customHeight="1">
      <c r="A243" s="296"/>
      <c r="B243" s="173"/>
      <c r="C243" s="173"/>
      <c r="D243" s="174"/>
      <c r="E243" s="296"/>
      <c r="F243" s="296"/>
      <c r="G243" s="175"/>
      <c r="H243" s="177"/>
      <c r="I243" s="138">
        <f t="shared" si="9"/>
        <v>0</v>
      </c>
      <c r="J243" s="135"/>
      <c r="K243" s="133"/>
      <c r="L243" s="137">
        <f t="shared" si="10"/>
        <v>0</v>
      </c>
      <c r="M243" s="137">
        <f t="shared" si="11"/>
        <v>0</v>
      </c>
      <c r="N243" s="134"/>
      <c r="AC243" s="409"/>
      <c r="AD243" s="409"/>
      <c r="AZ243" s="295"/>
    </row>
    <row r="244" spans="1:52" s="294" customFormat="1" ht="30" customHeight="1">
      <c r="A244" s="296"/>
      <c r="B244" s="173"/>
      <c r="C244" s="173"/>
      <c r="D244" s="174"/>
      <c r="E244" s="296"/>
      <c r="F244" s="296"/>
      <c r="G244" s="175"/>
      <c r="H244" s="177"/>
      <c r="I244" s="138">
        <f t="shared" si="9"/>
        <v>0</v>
      </c>
      <c r="J244" s="135"/>
      <c r="K244" s="133"/>
      <c r="L244" s="137">
        <f t="shared" si="10"/>
        <v>0</v>
      </c>
      <c r="M244" s="137">
        <f t="shared" si="11"/>
        <v>0</v>
      </c>
      <c r="N244" s="134"/>
      <c r="AC244" s="409"/>
      <c r="AD244" s="409"/>
      <c r="AZ244" s="295"/>
    </row>
    <row r="245" spans="1:52" s="294" customFormat="1" ht="30" customHeight="1">
      <c r="A245" s="296"/>
      <c r="B245" s="173"/>
      <c r="C245" s="173"/>
      <c r="D245" s="174"/>
      <c r="E245" s="296"/>
      <c r="F245" s="296"/>
      <c r="G245" s="175"/>
      <c r="H245" s="177"/>
      <c r="I245" s="138">
        <f t="shared" si="9"/>
        <v>0</v>
      </c>
      <c r="J245" s="135"/>
      <c r="K245" s="133"/>
      <c r="L245" s="137">
        <f t="shared" si="10"/>
        <v>0</v>
      </c>
      <c r="M245" s="137">
        <f t="shared" si="11"/>
        <v>0</v>
      </c>
      <c r="N245" s="134"/>
      <c r="AC245" s="409"/>
      <c r="AD245" s="409"/>
      <c r="AZ245" s="295"/>
    </row>
    <row r="246" spans="1:52" s="294" customFormat="1" ht="30" customHeight="1">
      <c r="A246" s="296"/>
      <c r="B246" s="173"/>
      <c r="C246" s="173"/>
      <c r="D246" s="174"/>
      <c r="E246" s="296"/>
      <c r="F246" s="296"/>
      <c r="G246" s="175"/>
      <c r="H246" s="177"/>
      <c r="I246" s="138">
        <f t="shared" si="9"/>
        <v>0</v>
      </c>
      <c r="J246" s="135"/>
      <c r="K246" s="133"/>
      <c r="L246" s="137">
        <f t="shared" si="10"/>
        <v>0</v>
      </c>
      <c r="M246" s="137">
        <f t="shared" si="11"/>
        <v>0</v>
      </c>
      <c r="N246" s="134"/>
      <c r="AC246" s="409"/>
      <c r="AD246" s="409"/>
      <c r="AZ246" s="295"/>
    </row>
    <row r="247" spans="1:52" s="294" customFormat="1" ht="30" customHeight="1">
      <c r="A247" s="296"/>
      <c r="B247" s="173"/>
      <c r="C247" s="173"/>
      <c r="D247" s="174"/>
      <c r="E247" s="296"/>
      <c r="F247" s="296"/>
      <c r="G247" s="175"/>
      <c r="H247" s="177"/>
      <c r="I247" s="138">
        <f t="shared" si="9"/>
        <v>0</v>
      </c>
      <c r="J247" s="135"/>
      <c r="K247" s="133"/>
      <c r="L247" s="137">
        <f t="shared" si="10"/>
        <v>0</v>
      </c>
      <c r="M247" s="137">
        <f t="shared" si="11"/>
        <v>0</v>
      </c>
      <c r="N247" s="134"/>
      <c r="AC247" s="409"/>
      <c r="AD247" s="409"/>
      <c r="AZ247" s="295"/>
    </row>
    <row r="248" spans="1:52" s="294" customFormat="1" ht="30" customHeight="1">
      <c r="A248" s="296"/>
      <c r="B248" s="173"/>
      <c r="C248" s="173"/>
      <c r="D248" s="174"/>
      <c r="E248" s="296"/>
      <c r="F248" s="296"/>
      <c r="G248" s="175"/>
      <c r="H248" s="177"/>
      <c r="I248" s="138">
        <f t="shared" si="9"/>
        <v>0</v>
      </c>
      <c r="J248" s="135"/>
      <c r="K248" s="133"/>
      <c r="L248" s="137">
        <f t="shared" si="10"/>
        <v>0</v>
      </c>
      <c r="M248" s="137">
        <f t="shared" si="11"/>
        <v>0</v>
      </c>
      <c r="N248" s="134"/>
      <c r="AC248" s="409"/>
      <c r="AD248" s="409"/>
      <c r="AZ248" s="295"/>
    </row>
    <row r="249" spans="1:52" s="294" customFormat="1" ht="30" customHeight="1">
      <c r="A249" s="296"/>
      <c r="B249" s="173"/>
      <c r="C249" s="173"/>
      <c r="D249" s="174"/>
      <c r="E249" s="296"/>
      <c r="F249" s="296"/>
      <c r="G249" s="175"/>
      <c r="H249" s="177"/>
      <c r="I249" s="138">
        <f t="shared" si="9"/>
        <v>0</v>
      </c>
      <c r="J249" s="135"/>
      <c r="K249" s="133"/>
      <c r="L249" s="137">
        <f t="shared" si="10"/>
        <v>0</v>
      </c>
      <c r="M249" s="137">
        <f t="shared" si="11"/>
        <v>0</v>
      </c>
      <c r="N249" s="134"/>
      <c r="AC249" s="409"/>
      <c r="AD249" s="409"/>
      <c r="AZ249" s="295"/>
    </row>
    <row r="250" spans="1:52" s="294" customFormat="1" ht="30" customHeight="1">
      <c r="A250" s="296"/>
      <c r="B250" s="173"/>
      <c r="C250" s="173"/>
      <c r="D250" s="174"/>
      <c r="E250" s="296"/>
      <c r="F250" s="296"/>
      <c r="G250" s="175"/>
      <c r="H250" s="177"/>
      <c r="I250" s="138">
        <f t="shared" si="9"/>
        <v>0</v>
      </c>
      <c r="J250" s="135"/>
      <c r="K250" s="133"/>
      <c r="L250" s="137">
        <f t="shared" si="10"/>
        <v>0</v>
      </c>
      <c r="M250" s="137">
        <f t="shared" si="11"/>
        <v>0</v>
      </c>
      <c r="N250" s="134"/>
      <c r="AC250" s="409"/>
      <c r="AD250" s="409"/>
      <c r="AZ250" s="295"/>
    </row>
    <row r="251" spans="1:52" s="294" customFormat="1" ht="30" customHeight="1">
      <c r="A251" s="296"/>
      <c r="B251" s="173"/>
      <c r="C251" s="173"/>
      <c r="D251" s="174"/>
      <c r="E251" s="296"/>
      <c r="F251" s="296"/>
      <c r="G251" s="175"/>
      <c r="H251" s="177"/>
      <c r="I251" s="138">
        <f t="shared" si="9"/>
        <v>0</v>
      </c>
      <c r="J251" s="135"/>
      <c r="K251" s="133"/>
      <c r="L251" s="137">
        <f t="shared" si="10"/>
        <v>0</v>
      </c>
      <c r="M251" s="137">
        <f t="shared" si="11"/>
        <v>0</v>
      </c>
      <c r="N251" s="134"/>
      <c r="AC251" s="409"/>
      <c r="AD251" s="409"/>
      <c r="AZ251" s="295"/>
    </row>
    <row r="252" spans="1:52" s="294" customFormat="1" ht="30" customHeight="1">
      <c r="A252" s="296"/>
      <c r="B252" s="173"/>
      <c r="C252" s="173"/>
      <c r="D252" s="174"/>
      <c r="E252" s="296"/>
      <c r="F252" s="296"/>
      <c r="G252" s="175"/>
      <c r="H252" s="177"/>
      <c r="I252" s="138">
        <f t="shared" si="9"/>
        <v>0</v>
      </c>
      <c r="J252" s="135"/>
      <c r="K252" s="133"/>
      <c r="L252" s="137">
        <f t="shared" si="10"/>
        <v>0</v>
      </c>
      <c r="M252" s="137">
        <f t="shared" si="11"/>
        <v>0</v>
      </c>
      <c r="N252" s="134"/>
      <c r="AC252" s="409"/>
      <c r="AD252" s="409"/>
      <c r="AZ252" s="295"/>
    </row>
    <row r="253" spans="1:52" s="294" customFormat="1" ht="30" customHeight="1">
      <c r="A253" s="296"/>
      <c r="B253" s="173"/>
      <c r="C253" s="173"/>
      <c r="D253" s="174"/>
      <c r="E253" s="296"/>
      <c r="F253" s="296"/>
      <c r="G253" s="175"/>
      <c r="H253" s="177"/>
      <c r="I253" s="138">
        <f t="shared" si="9"/>
        <v>0</v>
      </c>
      <c r="J253" s="135"/>
      <c r="K253" s="133"/>
      <c r="L253" s="137">
        <f t="shared" si="10"/>
        <v>0</v>
      </c>
      <c r="M253" s="137">
        <f t="shared" si="11"/>
        <v>0</v>
      </c>
      <c r="N253" s="134"/>
      <c r="AC253" s="409"/>
      <c r="AD253" s="409"/>
      <c r="AZ253" s="295"/>
    </row>
    <row r="254" spans="1:52" s="294" customFormat="1" ht="30" customHeight="1">
      <c r="A254" s="296"/>
      <c r="B254" s="173"/>
      <c r="C254" s="173"/>
      <c r="D254" s="174"/>
      <c r="E254" s="296"/>
      <c r="F254" s="296"/>
      <c r="G254" s="175"/>
      <c r="H254" s="177"/>
      <c r="I254" s="138">
        <f t="shared" si="9"/>
        <v>0</v>
      </c>
      <c r="J254" s="135"/>
      <c r="K254" s="133"/>
      <c r="L254" s="137">
        <f t="shared" si="10"/>
        <v>0</v>
      </c>
      <c r="M254" s="137">
        <f t="shared" si="11"/>
        <v>0</v>
      </c>
      <c r="N254" s="134"/>
      <c r="AC254" s="409"/>
      <c r="AD254" s="409"/>
      <c r="AZ254" s="295"/>
    </row>
    <row r="255" spans="1:52" s="294" customFormat="1" ht="30" customHeight="1">
      <c r="A255" s="296"/>
      <c r="B255" s="173"/>
      <c r="C255" s="173"/>
      <c r="D255" s="174"/>
      <c r="E255" s="296"/>
      <c r="F255" s="296"/>
      <c r="G255" s="175"/>
      <c r="H255" s="177"/>
      <c r="I255" s="138">
        <f t="shared" si="9"/>
        <v>0</v>
      </c>
      <c r="J255" s="135"/>
      <c r="K255" s="133"/>
      <c r="L255" s="137">
        <f t="shared" si="10"/>
        <v>0</v>
      </c>
      <c r="M255" s="137">
        <f t="shared" si="11"/>
        <v>0</v>
      </c>
      <c r="N255" s="134"/>
      <c r="AC255" s="409"/>
      <c r="AD255" s="409"/>
      <c r="AZ255" s="295"/>
    </row>
    <row r="256" spans="1:52" s="294" customFormat="1" ht="30" customHeight="1">
      <c r="A256" s="296"/>
      <c r="B256" s="173"/>
      <c r="C256" s="173"/>
      <c r="D256" s="174"/>
      <c r="E256" s="296"/>
      <c r="F256" s="296"/>
      <c r="G256" s="175"/>
      <c r="H256" s="177"/>
      <c r="I256" s="138">
        <f t="shared" si="9"/>
        <v>0</v>
      </c>
      <c r="J256" s="135"/>
      <c r="K256" s="133"/>
      <c r="L256" s="137">
        <f t="shared" si="10"/>
        <v>0</v>
      </c>
      <c r="M256" s="137">
        <f t="shared" si="11"/>
        <v>0</v>
      </c>
      <c r="N256" s="134"/>
      <c r="AC256" s="409"/>
      <c r="AD256" s="409"/>
      <c r="AZ256" s="295"/>
    </row>
    <row r="257" spans="1:52" s="294" customFormat="1" ht="30" customHeight="1">
      <c r="A257" s="296"/>
      <c r="B257" s="173"/>
      <c r="C257" s="173"/>
      <c r="D257" s="174"/>
      <c r="E257" s="296"/>
      <c r="F257" s="296"/>
      <c r="G257" s="175"/>
      <c r="H257" s="177"/>
      <c r="I257" s="138">
        <f t="shared" si="9"/>
        <v>0</v>
      </c>
      <c r="J257" s="135"/>
      <c r="K257" s="133"/>
      <c r="L257" s="137">
        <f t="shared" si="10"/>
        <v>0</v>
      </c>
      <c r="M257" s="137">
        <f t="shared" si="11"/>
        <v>0</v>
      </c>
      <c r="N257" s="134"/>
      <c r="AC257" s="409"/>
      <c r="AD257" s="409"/>
      <c r="AZ257" s="295"/>
    </row>
    <row r="258" spans="1:52" s="294" customFormat="1" ht="30" customHeight="1">
      <c r="A258" s="296"/>
      <c r="B258" s="173"/>
      <c r="C258" s="173"/>
      <c r="D258" s="174"/>
      <c r="E258" s="296"/>
      <c r="F258" s="296"/>
      <c r="G258" s="175"/>
      <c r="H258" s="177"/>
      <c r="I258" s="138">
        <f t="shared" si="9"/>
        <v>0</v>
      </c>
      <c r="J258" s="135"/>
      <c r="K258" s="133"/>
      <c r="L258" s="137">
        <f t="shared" si="10"/>
        <v>0</v>
      </c>
      <c r="M258" s="137">
        <f t="shared" si="11"/>
        <v>0</v>
      </c>
      <c r="N258" s="134"/>
      <c r="AC258" s="409"/>
      <c r="AD258" s="409"/>
      <c r="AZ258" s="295"/>
    </row>
    <row r="259" spans="1:52" s="294" customFormat="1" ht="30" customHeight="1">
      <c r="A259" s="296"/>
      <c r="B259" s="173"/>
      <c r="C259" s="173"/>
      <c r="D259" s="174"/>
      <c r="E259" s="296"/>
      <c r="F259" s="296"/>
      <c r="G259" s="175"/>
      <c r="H259" s="177"/>
      <c r="I259" s="138">
        <f t="shared" si="9"/>
        <v>0</v>
      </c>
      <c r="J259" s="135"/>
      <c r="K259" s="133"/>
      <c r="L259" s="137">
        <f t="shared" si="10"/>
        <v>0</v>
      </c>
      <c r="M259" s="137">
        <f t="shared" si="11"/>
        <v>0</v>
      </c>
      <c r="N259" s="134"/>
      <c r="AC259" s="409"/>
      <c r="AD259" s="409"/>
      <c r="AZ259" s="295"/>
    </row>
    <row r="260" spans="1:52" s="294" customFormat="1" ht="30" customHeight="1">
      <c r="A260" s="296"/>
      <c r="B260" s="173"/>
      <c r="C260" s="173"/>
      <c r="D260" s="174"/>
      <c r="E260" s="296"/>
      <c r="F260" s="296"/>
      <c r="G260" s="175"/>
      <c r="H260" s="177"/>
      <c r="I260" s="138">
        <f t="shared" si="9"/>
        <v>0</v>
      </c>
      <c r="J260" s="135"/>
      <c r="K260" s="133"/>
      <c r="L260" s="137">
        <f t="shared" si="10"/>
        <v>0</v>
      </c>
      <c r="M260" s="137">
        <f t="shared" si="11"/>
        <v>0</v>
      </c>
      <c r="N260" s="134"/>
      <c r="AC260" s="409"/>
      <c r="AD260" s="409"/>
      <c r="AZ260" s="295"/>
    </row>
    <row r="261" spans="1:52" s="294" customFormat="1" ht="30" customHeight="1">
      <c r="A261" s="296"/>
      <c r="B261" s="173"/>
      <c r="C261" s="173"/>
      <c r="D261" s="174"/>
      <c r="E261" s="296"/>
      <c r="F261" s="296"/>
      <c r="G261" s="175"/>
      <c r="H261" s="177"/>
      <c r="I261" s="138">
        <f t="shared" si="9"/>
        <v>0</v>
      </c>
      <c r="J261" s="135"/>
      <c r="K261" s="133"/>
      <c r="L261" s="137">
        <f t="shared" si="10"/>
        <v>0</v>
      </c>
      <c r="M261" s="137">
        <f t="shared" si="11"/>
        <v>0</v>
      </c>
      <c r="N261" s="134"/>
      <c r="AC261" s="409"/>
      <c r="AD261" s="409"/>
      <c r="AZ261" s="295"/>
    </row>
    <row r="262" spans="1:52" s="294" customFormat="1" ht="30" customHeight="1">
      <c r="A262" s="296"/>
      <c r="B262" s="173"/>
      <c r="C262" s="173"/>
      <c r="D262" s="174"/>
      <c r="E262" s="296"/>
      <c r="F262" s="296"/>
      <c r="G262" s="175"/>
      <c r="H262" s="177"/>
      <c r="I262" s="138">
        <f t="shared" si="9"/>
        <v>0</v>
      </c>
      <c r="J262" s="135"/>
      <c r="K262" s="133"/>
      <c r="L262" s="137">
        <f t="shared" si="10"/>
        <v>0</v>
      </c>
      <c r="M262" s="137">
        <f t="shared" si="11"/>
        <v>0</v>
      </c>
      <c r="N262" s="134"/>
      <c r="AC262" s="409"/>
      <c r="AD262" s="409"/>
      <c r="AZ262" s="295"/>
    </row>
    <row r="263" spans="1:52" s="294" customFormat="1" ht="30" customHeight="1">
      <c r="A263" s="296"/>
      <c r="B263" s="173"/>
      <c r="C263" s="173"/>
      <c r="D263" s="174"/>
      <c r="E263" s="296"/>
      <c r="F263" s="296"/>
      <c r="G263" s="175"/>
      <c r="H263" s="177"/>
      <c r="I263" s="138">
        <f t="shared" si="9"/>
        <v>0</v>
      </c>
      <c r="J263" s="135"/>
      <c r="K263" s="133"/>
      <c r="L263" s="137">
        <f t="shared" si="10"/>
        <v>0</v>
      </c>
      <c r="M263" s="137">
        <f t="shared" si="11"/>
        <v>0</v>
      </c>
      <c r="N263" s="134"/>
      <c r="AC263" s="409"/>
      <c r="AD263" s="409"/>
      <c r="AZ263" s="295"/>
    </row>
    <row r="264" spans="1:52" s="294" customFormat="1" ht="30" customHeight="1">
      <c r="A264" s="296"/>
      <c r="B264" s="173"/>
      <c r="C264" s="173"/>
      <c r="D264" s="174"/>
      <c r="E264" s="296"/>
      <c r="F264" s="296"/>
      <c r="G264" s="175"/>
      <c r="H264" s="177"/>
      <c r="I264" s="138">
        <f t="shared" si="9"/>
        <v>0</v>
      </c>
      <c r="J264" s="135"/>
      <c r="K264" s="133"/>
      <c r="L264" s="137">
        <f t="shared" si="10"/>
        <v>0</v>
      </c>
      <c r="M264" s="137">
        <f t="shared" si="11"/>
        <v>0</v>
      </c>
      <c r="N264" s="134"/>
      <c r="AC264" s="409"/>
      <c r="AD264" s="409"/>
      <c r="AZ264" s="295"/>
    </row>
    <row r="265" spans="1:52" s="294" customFormat="1" ht="30" customHeight="1">
      <c r="A265" s="296"/>
      <c r="B265" s="173"/>
      <c r="C265" s="173"/>
      <c r="D265" s="174"/>
      <c r="E265" s="296"/>
      <c r="F265" s="296"/>
      <c r="G265" s="175"/>
      <c r="H265" s="177"/>
      <c r="I265" s="138">
        <f t="shared" si="9"/>
        <v>0</v>
      </c>
      <c r="J265" s="135"/>
      <c r="K265" s="133"/>
      <c r="L265" s="137">
        <f t="shared" si="10"/>
        <v>0</v>
      </c>
      <c r="M265" s="137">
        <f t="shared" si="11"/>
        <v>0</v>
      </c>
      <c r="N265" s="134"/>
      <c r="AC265" s="409"/>
      <c r="AD265" s="409"/>
      <c r="AZ265" s="295"/>
    </row>
    <row r="266" spans="1:52" s="294" customFormat="1" ht="30" customHeight="1">
      <c r="A266" s="296"/>
      <c r="B266" s="173"/>
      <c r="C266" s="173"/>
      <c r="D266" s="174"/>
      <c r="E266" s="296"/>
      <c r="F266" s="296"/>
      <c r="G266" s="175"/>
      <c r="H266" s="177"/>
      <c r="I266" s="138">
        <f t="shared" si="9"/>
        <v>0</v>
      </c>
      <c r="J266" s="135"/>
      <c r="K266" s="133"/>
      <c r="L266" s="137">
        <f t="shared" si="10"/>
        <v>0</v>
      </c>
      <c r="M266" s="137">
        <f t="shared" si="11"/>
        <v>0</v>
      </c>
      <c r="N266" s="134"/>
      <c r="AC266" s="409"/>
      <c r="AD266" s="409"/>
      <c r="AZ266" s="295"/>
    </row>
    <row r="267" spans="1:52" s="294" customFormat="1" ht="30" customHeight="1">
      <c r="A267" s="296"/>
      <c r="B267" s="173"/>
      <c r="C267" s="173"/>
      <c r="D267" s="174"/>
      <c r="E267" s="296"/>
      <c r="F267" s="296"/>
      <c r="G267" s="175"/>
      <c r="H267" s="177"/>
      <c r="I267" s="138">
        <f t="shared" si="9"/>
        <v>0</v>
      </c>
      <c r="J267" s="135"/>
      <c r="K267" s="133"/>
      <c r="L267" s="137">
        <f t="shared" si="10"/>
        <v>0</v>
      </c>
      <c r="M267" s="137">
        <f t="shared" si="11"/>
        <v>0</v>
      </c>
      <c r="N267" s="134"/>
      <c r="AC267" s="409"/>
      <c r="AD267" s="409"/>
      <c r="AZ267" s="295"/>
    </row>
    <row r="268" spans="1:52" s="294" customFormat="1" ht="30" customHeight="1">
      <c r="A268" s="296"/>
      <c r="B268" s="173"/>
      <c r="C268" s="173"/>
      <c r="D268" s="174"/>
      <c r="E268" s="296"/>
      <c r="F268" s="296"/>
      <c r="G268" s="175"/>
      <c r="H268" s="177"/>
      <c r="I268" s="138">
        <f t="shared" si="9"/>
        <v>0</v>
      </c>
      <c r="J268" s="135"/>
      <c r="K268" s="133"/>
      <c r="L268" s="137">
        <f t="shared" si="10"/>
        <v>0</v>
      </c>
      <c r="M268" s="137">
        <f t="shared" si="11"/>
        <v>0</v>
      </c>
      <c r="N268" s="134"/>
      <c r="AC268" s="409"/>
      <c r="AD268" s="409"/>
      <c r="AZ268" s="295"/>
    </row>
    <row r="269" spans="1:52" s="294" customFormat="1" ht="30" customHeight="1">
      <c r="A269" s="296"/>
      <c r="B269" s="173"/>
      <c r="C269" s="173"/>
      <c r="D269" s="174"/>
      <c r="E269" s="296"/>
      <c r="F269" s="296"/>
      <c r="G269" s="175"/>
      <c r="H269" s="177"/>
      <c r="I269" s="138">
        <f t="shared" si="9"/>
        <v>0</v>
      </c>
      <c r="J269" s="135"/>
      <c r="K269" s="133"/>
      <c r="L269" s="137">
        <f t="shared" si="10"/>
        <v>0</v>
      </c>
      <c r="M269" s="137">
        <f t="shared" si="11"/>
        <v>0</v>
      </c>
      <c r="N269" s="134"/>
      <c r="AC269" s="409"/>
      <c r="AD269" s="409"/>
      <c r="AZ269" s="295"/>
    </row>
    <row r="270" spans="1:52" s="294" customFormat="1" ht="30" customHeight="1">
      <c r="A270" s="296"/>
      <c r="B270" s="173"/>
      <c r="C270" s="173"/>
      <c r="D270" s="174"/>
      <c r="E270" s="296"/>
      <c r="F270" s="296"/>
      <c r="G270" s="175"/>
      <c r="H270" s="177"/>
      <c r="I270" s="138">
        <f t="shared" si="9"/>
        <v>0</v>
      </c>
      <c r="J270" s="135"/>
      <c r="K270" s="133"/>
      <c r="L270" s="137">
        <f t="shared" si="10"/>
        <v>0</v>
      </c>
      <c r="M270" s="137">
        <f t="shared" si="11"/>
        <v>0</v>
      </c>
      <c r="N270" s="134"/>
      <c r="AC270" s="409"/>
      <c r="AD270" s="409"/>
      <c r="AZ270" s="295"/>
    </row>
    <row r="271" spans="1:52" s="294" customFormat="1" ht="30" customHeight="1">
      <c r="A271" s="296"/>
      <c r="B271" s="173"/>
      <c r="C271" s="173"/>
      <c r="D271" s="174"/>
      <c r="E271" s="296"/>
      <c r="F271" s="296"/>
      <c r="G271" s="175"/>
      <c r="H271" s="177"/>
      <c r="I271" s="138">
        <f t="shared" si="9"/>
        <v>0</v>
      </c>
      <c r="J271" s="135"/>
      <c r="K271" s="133"/>
      <c r="L271" s="137">
        <f t="shared" si="10"/>
        <v>0</v>
      </c>
      <c r="M271" s="137">
        <f t="shared" si="11"/>
        <v>0</v>
      </c>
      <c r="N271" s="134"/>
      <c r="AC271" s="409"/>
      <c r="AD271" s="409"/>
      <c r="AZ271" s="295"/>
    </row>
    <row r="272" spans="1:52" s="294" customFormat="1" ht="30" customHeight="1">
      <c r="A272" s="296"/>
      <c r="B272" s="173"/>
      <c r="C272" s="173"/>
      <c r="D272" s="174"/>
      <c r="E272" s="296"/>
      <c r="F272" s="296"/>
      <c r="G272" s="175"/>
      <c r="H272" s="177"/>
      <c r="I272" s="138">
        <f t="shared" si="9"/>
        <v>0</v>
      </c>
      <c r="J272" s="135"/>
      <c r="K272" s="133"/>
      <c r="L272" s="137">
        <f t="shared" si="10"/>
        <v>0</v>
      </c>
      <c r="M272" s="137">
        <f t="shared" si="11"/>
        <v>0</v>
      </c>
      <c r="N272" s="134"/>
      <c r="AC272" s="409"/>
      <c r="AD272" s="409"/>
      <c r="AZ272" s="295"/>
    </row>
    <row r="273" spans="1:52" s="294" customFormat="1" ht="30" customHeight="1">
      <c r="A273" s="296"/>
      <c r="B273" s="173"/>
      <c r="C273" s="173"/>
      <c r="D273" s="174"/>
      <c r="E273" s="296"/>
      <c r="F273" s="296"/>
      <c r="G273" s="175"/>
      <c r="H273" s="177"/>
      <c r="I273" s="138">
        <f t="shared" si="9"/>
        <v>0</v>
      </c>
      <c r="J273" s="135"/>
      <c r="K273" s="133"/>
      <c r="L273" s="137">
        <f t="shared" si="10"/>
        <v>0</v>
      </c>
      <c r="M273" s="137">
        <f t="shared" si="11"/>
        <v>0</v>
      </c>
      <c r="N273" s="134"/>
      <c r="AC273" s="409"/>
      <c r="AD273" s="409"/>
      <c r="AZ273" s="295"/>
    </row>
    <row r="274" spans="1:52" s="294" customFormat="1" ht="30" customHeight="1">
      <c r="A274" s="296"/>
      <c r="B274" s="173"/>
      <c r="C274" s="173"/>
      <c r="D274" s="174"/>
      <c r="E274" s="296"/>
      <c r="F274" s="296"/>
      <c r="G274" s="175"/>
      <c r="H274" s="177"/>
      <c r="I274" s="138">
        <f t="shared" si="9"/>
        <v>0</v>
      </c>
      <c r="J274" s="135"/>
      <c r="K274" s="133"/>
      <c r="L274" s="137">
        <f t="shared" si="10"/>
        <v>0</v>
      </c>
      <c r="M274" s="137">
        <f t="shared" si="11"/>
        <v>0</v>
      </c>
      <c r="N274" s="134"/>
      <c r="AC274" s="409"/>
      <c r="AD274" s="409"/>
      <c r="AZ274" s="295"/>
    </row>
    <row r="275" spans="1:52" s="294" customFormat="1" ht="30" customHeight="1">
      <c r="A275" s="296"/>
      <c r="B275" s="173"/>
      <c r="C275" s="173"/>
      <c r="D275" s="174"/>
      <c r="E275" s="296"/>
      <c r="F275" s="296"/>
      <c r="G275" s="175"/>
      <c r="H275" s="177"/>
      <c r="I275" s="138">
        <f t="shared" si="9"/>
        <v>0</v>
      </c>
      <c r="J275" s="135"/>
      <c r="K275" s="133"/>
      <c r="L275" s="137">
        <f t="shared" si="10"/>
        <v>0</v>
      </c>
      <c r="M275" s="137">
        <f t="shared" si="11"/>
        <v>0</v>
      </c>
      <c r="N275" s="134"/>
      <c r="AC275" s="409"/>
      <c r="AD275" s="409"/>
      <c r="AZ275" s="295"/>
    </row>
    <row r="276" spans="1:52" s="294" customFormat="1" ht="30" customHeight="1">
      <c r="A276" s="296"/>
      <c r="B276" s="173"/>
      <c r="C276" s="173"/>
      <c r="D276" s="174"/>
      <c r="E276" s="296"/>
      <c r="F276" s="296"/>
      <c r="G276" s="175"/>
      <c r="H276" s="177"/>
      <c r="I276" s="138">
        <f t="shared" si="9"/>
        <v>0</v>
      </c>
      <c r="J276" s="135"/>
      <c r="K276" s="133"/>
      <c r="L276" s="137">
        <f t="shared" si="10"/>
        <v>0</v>
      </c>
      <c r="M276" s="137">
        <f t="shared" si="11"/>
        <v>0</v>
      </c>
      <c r="N276" s="134"/>
      <c r="AC276" s="409"/>
      <c r="AD276" s="409"/>
      <c r="AZ276" s="295"/>
    </row>
    <row r="277" spans="1:52" s="294" customFormat="1" ht="30" customHeight="1">
      <c r="A277" s="296"/>
      <c r="B277" s="173"/>
      <c r="C277" s="173"/>
      <c r="D277" s="174"/>
      <c r="E277" s="296"/>
      <c r="F277" s="296"/>
      <c r="G277" s="175"/>
      <c r="H277" s="177"/>
      <c r="I277" s="138">
        <f t="shared" si="9"/>
        <v>0</v>
      </c>
      <c r="J277" s="135"/>
      <c r="K277" s="133"/>
      <c r="L277" s="137">
        <f t="shared" si="10"/>
        <v>0</v>
      </c>
      <c r="M277" s="137">
        <f t="shared" si="11"/>
        <v>0</v>
      </c>
      <c r="N277" s="134"/>
      <c r="AC277" s="409"/>
      <c r="AD277" s="409"/>
      <c r="AZ277" s="295"/>
    </row>
    <row r="278" spans="1:52" s="294" customFormat="1" ht="30" customHeight="1">
      <c r="A278" s="296"/>
      <c r="B278" s="173"/>
      <c r="C278" s="173"/>
      <c r="D278" s="174"/>
      <c r="E278" s="296"/>
      <c r="F278" s="296"/>
      <c r="G278" s="175"/>
      <c r="H278" s="177"/>
      <c r="I278" s="138">
        <f t="shared" si="9"/>
        <v>0</v>
      </c>
      <c r="J278" s="135"/>
      <c r="K278" s="133"/>
      <c r="L278" s="137">
        <f t="shared" si="10"/>
        <v>0</v>
      </c>
      <c r="M278" s="137">
        <f t="shared" si="11"/>
        <v>0</v>
      </c>
      <c r="N278" s="134"/>
      <c r="AC278" s="409"/>
      <c r="AD278" s="409"/>
      <c r="AZ278" s="295"/>
    </row>
    <row r="279" spans="1:52" s="294" customFormat="1" ht="30" customHeight="1">
      <c r="A279" s="296"/>
      <c r="B279" s="173"/>
      <c r="C279" s="173"/>
      <c r="D279" s="174"/>
      <c r="E279" s="296"/>
      <c r="F279" s="296"/>
      <c r="G279" s="175"/>
      <c r="H279" s="177"/>
      <c r="I279" s="138">
        <f aca="true" t="shared" si="12" ref="I279:I311">IF(G279*H279&gt;G279*100%,G279*100%,G279*H279)</f>
        <v>0</v>
      </c>
      <c r="J279" s="135"/>
      <c r="K279" s="133"/>
      <c r="L279" s="137">
        <f aca="true" t="shared" si="13" ref="L279:L311">J279-K279</f>
        <v>0</v>
      </c>
      <c r="M279" s="137">
        <f aca="true" t="shared" si="14" ref="M279:M311">J279-L279</f>
        <v>0</v>
      </c>
      <c r="N279" s="134"/>
      <c r="AC279" s="409"/>
      <c r="AD279" s="409"/>
      <c r="AZ279" s="295"/>
    </row>
    <row r="280" spans="1:52" s="294" customFormat="1" ht="30" customHeight="1">
      <c r="A280" s="296"/>
      <c r="B280" s="173"/>
      <c r="C280" s="173"/>
      <c r="D280" s="174"/>
      <c r="E280" s="296"/>
      <c r="F280" s="296"/>
      <c r="G280" s="175"/>
      <c r="H280" s="177"/>
      <c r="I280" s="138">
        <f t="shared" si="12"/>
        <v>0</v>
      </c>
      <c r="J280" s="135"/>
      <c r="K280" s="133"/>
      <c r="L280" s="137">
        <f t="shared" si="13"/>
        <v>0</v>
      </c>
      <c r="M280" s="137">
        <f t="shared" si="14"/>
        <v>0</v>
      </c>
      <c r="N280" s="134"/>
      <c r="AC280" s="409"/>
      <c r="AD280" s="409"/>
      <c r="AZ280" s="295"/>
    </row>
    <row r="281" spans="1:52" s="294" customFormat="1" ht="30" customHeight="1">
      <c r="A281" s="296"/>
      <c r="B281" s="173"/>
      <c r="C281" s="173"/>
      <c r="D281" s="174"/>
      <c r="E281" s="296"/>
      <c r="F281" s="296"/>
      <c r="G281" s="175"/>
      <c r="H281" s="177"/>
      <c r="I281" s="138">
        <f t="shared" si="12"/>
        <v>0</v>
      </c>
      <c r="J281" s="135"/>
      <c r="K281" s="133"/>
      <c r="L281" s="137">
        <f t="shared" si="13"/>
        <v>0</v>
      </c>
      <c r="M281" s="137">
        <f t="shared" si="14"/>
        <v>0</v>
      </c>
      <c r="N281" s="134"/>
      <c r="AC281" s="409"/>
      <c r="AD281" s="409"/>
      <c r="AZ281" s="295"/>
    </row>
    <row r="282" spans="1:52" s="294" customFormat="1" ht="30" customHeight="1">
      <c r="A282" s="296"/>
      <c r="B282" s="173"/>
      <c r="C282" s="173"/>
      <c r="D282" s="174"/>
      <c r="E282" s="296"/>
      <c r="F282" s="296"/>
      <c r="G282" s="175"/>
      <c r="H282" s="177"/>
      <c r="I282" s="138">
        <f t="shared" si="12"/>
        <v>0</v>
      </c>
      <c r="J282" s="135"/>
      <c r="K282" s="133"/>
      <c r="L282" s="137">
        <f t="shared" si="13"/>
        <v>0</v>
      </c>
      <c r="M282" s="137">
        <f t="shared" si="14"/>
        <v>0</v>
      </c>
      <c r="N282" s="134"/>
      <c r="AC282" s="409"/>
      <c r="AD282" s="409"/>
      <c r="AZ282" s="295"/>
    </row>
    <row r="283" spans="1:52" s="294" customFormat="1" ht="30" customHeight="1">
      <c r="A283" s="296"/>
      <c r="B283" s="173"/>
      <c r="C283" s="173"/>
      <c r="D283" s="174"/>
      <c r="E283" s="296"/>
      <c r="F283" s="296"/>
      <c r="G283" s="175"/>
      <c r="H283" s="177"/>
      <c r="I283" s="138">
        <f t="shared" si="12"/>
        <v>0</v>
      </c>
      <c r="J283" s="135"/>
      <c r="K283" s="133"/>
      <c r="L283" s="137">
        <f t="shared" si="13"/>
        <v>0</v>
      </c>
      <c r="M283" s="137">
        <f t="shared" si="14"/>
        <v>0</v>
      </c>
      <c r="N283" s="134"/>
      <c r="AC283" s="409"/>
      <c r="AD283" s="409"/>
      <c r="AZ283" s="295"/>
    </row>
    <row r="284" spans="1:52" s="294" customFormat="1" ht="30" customHeight="1">
      <c r="A284" s="296"/>
      <c r="B284" s="173"/>
      <c r="C284" s="173"/>
      <c r="D284" s="174"/>
      <c r="E284" s="296"/>
      <c r="F284" s="296"/>
      <c r="G284" s="175"/>
      <c r="H284" s="177"/>
      <c r="I284" s="138">
        <f t="shared" si="12"/>
        <v>0</v>
      </c>
      <c r="J284" s="135"/>
      <c r="K284" s="133"/>
      <c r="L284" s="137">
        <f t="shared" si="13"/>
        <v>0</v>
      </c>
      <c r="M284" s="137">
        <f t="shared" si="14"/>
        <v>0</v>
      </c>
      <c r="N284" s="134"/>
      <c r="AC284" s="409"/>
      <c r="AD284" s="409"/>
      <c r="AZ284" s="295"/>
    </row>
    <row r="285" spans="1:52" s="294" customFormat="1" ht="30" customHeight="1">
      <c r="A285" s="296"/>
      <c r="B285" s="173"/>
      <c r="C285" s="173"/>
      <c r="D285" s="174"/>
      <c r="E285" s="296"/>
      <c r="F285" s="296"/>
      <c r="G285" s="175"/>
      <c r="H285" s="177"/>
      <c r="I285" s="138">
        <f t="shared" si="12"/>
        <v>0</v>
      </c>
      <c r="J285" s="135"/>
      <c r="K285" s="133"/>
      <c r="L285" s="137">
        <f t="shared" si="13"/>
        <v>0</v>
      </c>
      <c r="M285" s="137">
        <f t="shared" si="14"/>
        <v>0</v>
      </c>
      <c r="N285" s="134"/>
      <c r="AC285" s="409"/>
      <c r="AD285" s="409"/>
      <c r="AZ285" s="295"/>
    </row>
    <row r="286" spans="1:52" s="294" customFormat="1" ht="30" customHeight="1">
      <c r="A286" s="296"/>
      <c r="B286" s="173"/>
      <c r="C286" s="173"/>
      <c r="D286" s="174"/>
      <c r="E286" s="296"/>
      <c r="F286" s="296"/>
      <c r="G286" s="175"/>
      <c r="H286" s="177"/>
      <c r="I286" s="138">
        <f t="shared" si="12"/>
        <v>0</v>
      </c>
      <c r="J286" s="135"/>
      <c r="K286" s="133"/>
      <c r="L286" s="137">
        <f t="shared" si="13"/>
        <v>0</v>
      </c>
      <c r="M286" s="137">
        <f t="shared" si="14"/>
        <v>0</v>
      </c>
      <c r="N286" s="134"/>
      <c r="AC286" s="409"/>
      <c r="AD286" s="409"/>
      <c r="AZ286" s="295"/>
    </row>
    <row r="287" spans="1:52" s="294" customFormat="1" ht="30" customHeight="1">
      <c r="A287" s="296"/>
      <c r="B287" s="173"/>
      <c r="C287" s="173"/>
      <c r="D287" s="174"/>
      <c r="E287" s="296"/>
      <c r="F287" s="296"/>
      <c r="G287" s="175"/>
      <c r="H287" s="177"/>
      <c r="I287" s="138">
        <f t="shared" si="12"/>
        <v>0</v>
      </c>
      <c r="J287" s="135"/>
      <c r="K287" s="133"/>
      <c r="L287" s="137">
        <f t="shared" si="13"/>
        <v>0</v>
      </c>
      <c r="M287" s="137">
        <f t="shared" si="14"/>
        <v>0</v>
      </c>
      <c r="N287" s="134"/>
      <c r="AC287" s="409"/>
      <c r="AD287" s="409"/>
      <c r="AZ287" s="295"/>
    </row>
    <row r="288" spans="1:52" s="294" customFormat="1" ht="30" customHeight="1">
      <c r="A288" s="296"/>
      <c r="B288" s="173"/>
      <c r="C288" s="173"/>
      <c r="D288" s="174"/>
      <c r="E288" s="296"/>
      <c r="F288" s="296"/>
      <c r="G288" s="175"/>
      <c r="H288" s="177"/>
      <c r="I288" s="138">
        <f t="shared" si="12"/>
        <v>0</v>
      </c>
      <c r="J288" s="135"/>
      <c r="K288" s="133"/>
      <c r="L288" s="137">
        <f t="shared" si="13"/>
        <v>0</v>
      </c>
      <c r="M288" s="137">
        <f t="shared" si="14"/>
        <v>0</v>
      </c>
      <c r="N288" s="134"/>
      <c r="AC288" s="409"/>
      <c r="AD288" s="409"/>
      <c r="AZ288" s="295"/>
    </row>
    <row r="289" spans="1:52" s="294" customFormat="1" ht="30" customHeight="1">
      <c r="A289" s="296"/>
      <c r="B289" s="173"/>
      <c r="C289" s="173"/>
      <c r="D289" s="174"/>
      <c r="E289" s="296"/>
      <c r="F289" s="296"/>
      <c r="G289" s="175"/>
      <c r="H289" s="177"/>
      <c r="I289" s="138">
        <f t="shared" si="12"/>
        <v>0</v>
      </c>
      <c r="J289" s="135"/>
      <c r="K289" s="133"/>
      <c r="L289" s="137">
        <f t="shared" si="13"/>
        <v>0</v>
      </c>
      <c r="M289" s="137">
        <f t="shared" si="14"/>
        <v>0</v>
      </c>
      <c r="N289" s="134"/>
      <c r="AC289" s="409"/>
      <c r="AD289" s="409"/>
      <c r="AZ289" s="295"/>
    </row>
    <row r="290" spans="1:52" s="294" customFormat="1" ht="30" customHeight="1">
      <c r="A290" s="296"/>
      <c r="B290" s="173"/>
      <c r="C290" s="173"/>
      <c r="D290" s="174"/>
      <c r="E290" s="296"/>
      <c r="F290" s="296"/>
      <c r="G290" s="175"/>
      <c r="H290" s="177"/>
      <c r="I290" s="138">
        <f t="shared" si="12"/>
        <v>0</v>
      </c>
      <c r="J290" s="135"/>
      <c r="K290" s="133"/>
      <c r="L290" s="137">
        <f t="shared" si="13"/>
        <v>0</v>
      </c>
      <c r="M290" s="137">
        <f t="shared" si="14"/>
        <v>0</v>
      </c>
      <c r="N290" s="134"/>
      <c r="AC290" s="409"/>
      <c r="AD290" s="409"/>
      <c r="AZ290" s="295"/>
    </row>
    <row r="291" spans="1:52" s="294" customFormat="1" ht="30" customHeight="1">
      <c r="A291" s="296"/>
      <c r="B291" s="173"/>
      <c r="C291" s="173"/>
      <c r="D291" s="174"/>
      <c r="E291" s="296"/>
      <c r="F291" s="296"/>
      <c r="G291" s="175"/>
      <c r="H291" s="177"/>
      <c r="I291" s="138">
        <f t="shared" si="12"/>
        <v>0</v>
      </c>
      <c r="J291" s="135"/>
      <c r="K291" s="133"/>
      <c r="L291" s="137">
        <f t="shared" si="13"/>
        <v>0</v>
      </c>
      <c r="M291" s="137">
        <f t="shared" si="14"/>
        <v>0</v>
      </c>
      <c r="N291" s="134"/>
      <c r="AC291" s="409"/>
      <c r="AD291" s="409"/>
      <c r="AZ291" s="295"/>
    </row>
    <row r="292" spans="1:52" s="294" customFormat="1" ht="30" customHeight="1">
      <c r="A292" s="296"/>
      <c r="B292" s="173"/>
      <c r="C292" s="173"/>
      <c r="D292" s="174"/>
      <c r="E292" s="296"/>
      <c r="F292" s="296"/>
      <c r="G292" s="175"/>
      <c r="H292" s="177"/>
      <c r="I292" s="138">
        <f t="shared" si="12"/>
        <v>0</v>
      </c>
      <c r="J292" s="135"/>
      <c r="K292" s="133"/>
      <c r="L292" s="137">
        <f t="shared" si="13"/>
        <v>0</v>
      </c>
      <c r="M292" s="137">
        <f t="shared" si="14"/>
        <v>0</v>
      </c>
      <c r="N292" s="134"/>
      <c r="AC292" s="409"/>
      <c r="AD292" s="409"/>
      <c r="AZ292" s="295"/>
    </row>
    <row r="293" spans="1:52" s="294" customFormat="1" ht="30" customHeight="1">
      <c r="A293" s="296"/>
      <c r="B293" s="173"/>
      <c r="C293" s="173"/>
      <c r="D293" s="174"/>
      <c r="E293" s="296"/>
      <c r="F293" s="296"/>
      <c r="G293" s="175"/>
      <c r="H293" s="177"/>
      <c r="I293" s="138">
        <f t="shared" si="12"/>
        <v>0</v>
      </c>
      <c r="J293" s="135"/>
      <c r="K293" s="133"/>
      <c r="L293" s="137">
        <f t="shared" si="13"/>
        <v>0</v>
      </c>
      <c r="M293" s="137">
        <f t="shared" si="14"/>
        <v>0</v>
      </c>
      <c r="N293" s="134"/>
      <c r="AC293" s="409"/>
      <c r="AD293" s="409"/>
      <c r="AZ293" s="295"/>
    </row>
    <row r="294" spans="1:52" s="294" customFormat="1" ht="30" customHeight="1">
      <c r="A294" s="296"/>
      <c r="B294" s="173"/>
      <c r="C294" s="173"/>
      <c r="D294" s="174"/>
      <c r="E294" s="296"/>
      <c r="F294" s="296"/>
      <c r="G294" s="175"/>
      <c r="H294" s="177"/>
      <c r="I294" s="138">
        <f t="shared" si="12"/>
        <v>0</v>
      </c>
      <c r="J294" s="135"/>
      <c r="K294" s="133"/>
      <c r="L294" s="137">
        <f t="shared" si="13"/>
        <v>0</v>
      </c>
      <c r="M294" s="137">
        <f t="shared" si="14"/>
        <v>0</v>
      </c>
      <c r="N294" s="134"/>
      <c r="AC294" s="409"/>
      <c r="AD294" s="409"/>
      <c r="AZ294" s="295"/>
    </row>
    <row r="295" spans="1:52" s="294" customFormat="1" ht="30" customHeight="1">
      <c r="A295" s="296"/>
      <c r="B295" s="173"/>
      <c r="C295" s="173"/>
      <c r="D295" s="174"/>
      <c r="E295" s="296"/>
      <c r="F295" s="296"/>
      <c r="G295" s="175"/>
      <c r="H295" s="177"/>
      <c r="I295" s="138">
        <f t="shared" si="12"/>
        <v>0</v>
      </c>
      <c r="J295" s="135"/>
      <c r="K295" s="133"/>
      <c r="L295" s="137">
        <f t="shared" si="13"/>
        <v>0</v>
      </c>
      <c r="M295" s="137">
        <f t="shared" si="14"/>
        <v>0</v>
      </c>
      <c r="N295" s="134"/>
      <c r="AC295" s="409"/>
      <c r="AD295" s="409"/>
      <c r="AZ295" s="295"/>
    </row>
    <row r="296" spans="1:52" s="294" customFormat="1" ht="30" customHeight="1">
      <c r="A296" s="296"/>
      <c r="B296" s="173"/>
      <c r="C296" s="173"/>
      <c r="D296" s="174"/>
      <c r="E296" s="296"/>
      <c r="F296" s="296"/>
      <c r="G296" s="175"/>
      <c r="H296" s="177"/>
      <c r="I296" s="138">
        <f t="shared" si="12"/>
        <v>0</v>
      </c>
      <c r="J296" s="135"/>
      <c r="K296" s="133"/>
      <c r="L296" s="137">
        <f t="shared" si="13"/>
        <v>0</v>
      </c>
      <c r="M296" s="137">
        <f t="shared" si="14"/>
        <v>0</v>
      </c>
      <c r="N296" s="134"/>
      <c r="AC296" s="409"/>
      <c r="AD296" s="409"/>
      <c r="AZ296" s="295"/>
    </row>
    <row r="297" spans="1:52" s="294" customFormat="1" ht="30" customHeight="1">
      <c r="A297" s="296"/>
      <c r="B297" s="173"/>
      <c r="C297" s="173"/>
      <c r="D297" s="174"/>
      <c r="E297" s="296"/>
      <c r="F297" s="296"/>
      <c r="G297" s="175"/>
      <c r="H297" s="177"/>
      <c r="I297" s="138">
        <f t="shared" si="12"/>
        <v>0</v>
      </c>
      <c r="J297" s="135"/>
      <c r="K297" s="133"/>
      <c r="L297" s="137">
        <f t="shared" si="13"/>
        <v>0</v>
      </c>
      <c r="M297" s="137">
        <f t="shared" si="14"/>
        <v>0</v>
      </c>
      <c r="N297" s="134"/>
      <c r="AC297" s="409"/>
      <c r="AD297" s="409"/>
      <c r="AZ297" s="295"/>
    </row>
    <row r="298" spans="1:52" s="294" customFormat="1" ht="30" customHeight="1">
      <c r="A298" s="296"/>
      <c r="B298" s="173"/>
      <c r="C298" s="173"/>
      <c r="D298" s="174"/>
      <c r="E298" s="296"/>
      <c r="F298" s="296"/>
      <c r="G298" s="175"/>
      <c r="H298" s="177"/>
      <c r="I298" s="138">
        <f t="shared" si="12"/>
        <v>0</v>
      </c>
      <c r="J298" s="135"/>
      <c r="K298" s="133"/>
      <c r="L298" s="137">
        <f t="shared" si="13"/>
        <v>0</v>
      </c>
      <c r="M298" s="137">
        <f t="shared" si="14"/>
        <v>0</v>
      </c>
      <c r="N298" s="134"/>
      <c r="AC298" s="409"/>
      <c r="AD298" s="409"/>
      <c r="AZ298" s="295"/>
    </row>
    <row r="299" spans="1:52" s="294" customFormat="1" ht="30" customHeight="1">
      <c r="A299" s="296"/>
      <c r="B299" s="173"/>
      <c r="C299" s="173"/>
      <c r="D299" s="174"/>
      <c r="E299" s="296"/>
      <c r="F299" s="296"/>
      <c r="G299" s="175"/>
      <c r="H299" s="177"/>
      <c r="I299" s="138">
        <f t="shared" si="12"/>
        <v>0</v>
      </c>
      <c r="J299" s="135"/>
      <c r="K299" s="133"/>
      <c r="L299" s="137">
        <f t="shared" si="13"/>
        <v>0</v>
      </c>
      <c r="M299" s="137">
        <f t="shared" si="14"/>
        <v>0</v>
      </c>
      <c r="N299" s="134"/>
      <c r="AC299" s="409"/>
      <c r="AD299" s="409"/>
      <c r="AZ299" s="295"/>
    </row>
    <row r="300" spans="1:52" s="294" customFormat="1" ht="30" customHeight="1">
      <c r="A300" s="296"/>
      <c r="B300" s="173"/>
      <c r="C300" s="173"/>
      <c r="D300" s="174"/>
      <c r="E300" s="296"/>
      <c r="F300" s="296"/>
      <c r="G300" s="175"/>
      <c r="H300" s="177"/>
      <c r="I300" s="138">
        <f t="shared" si="12"/>
        <v>0</v>
      </c>
      <c r="J300" s="135"/>
      <c r="K300" s="133"/>
      <c r="L300" s="137">
        <f t="shared" si="13"/>
        <v>0</v>
      </c>
      <c r="M300" s="137">
        <f t="shared" si="14"/>
        <v>0</v>
      </c>
      <c r="N300" s="134"/>
      <c r="AC300" s="409"/>
      <c r="AD300" s="409"/>
      <c r="AZ300" s="295"/>
    </row>
    <row r="301" spans="1:52" s="294" customFormat="1" ht="30" customHeight="1">
      <c r="A301" s="296"/>
      <c r="B301" s="173"/>
      <c r="C301" s="173"/>
      <c r="D301" s="174"/>
      <c r="E301" s="296"/>
      <c r="F301" s="296"/>
      <c r="G301" s="175"/>
      <c r="H301" s="177"/>
      <c r="I301" s="138">
        <f t="shared" si="12"/>
        <v>0</v>
      </c>
      <c r="J301" s="135"/>
      <c r="K301" s="133"/>
      <c r="L301" s="137">
        <f t="shared" si="13"/>
        <v>0</v>
      </c>
      <c r="M301" s="137">
        <f t="shared" si="14"/>
        <v>0</v>
      </c>
      <c r="N301" s="134"/>
      <c r="AC301" s="409"/>
      <c r="AD301" s="409"/>
      <c r="AZ301" s="295"/>
    </row>
    <row r="302" spans="1:52" s="294" customFormat="1" ht="30" customHeight="1">
      <c r="A302" s="296"/>
      <c r="B302" s="173"/>
      <c r="C302" s="173"/>
      <c r="D302" s="174"/>
      <c r="E302" s="296"/>
      <c r="F302" s="296"/>
      <c r="G302" s="175"/>
      <c r="H302" s="177"/>
      <c r="I302" s="138">
        <f t="shared" si="12"/>
        <v>0</v>
      </c>
      <c r="J302" s="135"/>
      <c r="K302" s="133"/>
      <c r="L302" s="137">
        <f t="shared" si="13"/>
        <v>0</v>
      </c>
      <c r="M302" s="137">
        <f t="shared" si="14"/>
        <v>0</v>
      </c>
      <c r="N302" s="134"/>
      <c r="AC302" s="409"/>
      <c r="AD302" s="409"/>
      <c r="AZ302" s="295"/>
    </row>
    <row r="303" spans="1:52" s="294" customFormat="1" ht="30" customHeight="1">
      <c r="A303" s="296"/>
      <c r="B303" s="173"/>
      <c r="C303" s="173"/>
      <c r="D303" s="174"/>
      <c r="E303" s="296"/>
      <c r="F303" s="296"/>
      <c r="G303" s="175"/>
      <c r="H303" s="177"/>
      <c r="I303" s="138">
        <f t="shared" si="12"/>
        <v>0</v>
      </c>
      <c r="J303" s="135"/>
      <c r="K303" s="133"/>
      <c r="L303" s="137">
        <f t="shared" si="13"/>
        <v>0</v>
      </c>
      <c r="M303" s="137">
        <f t="shared" si="14"/>
        <v>0</v>
      </c>
      <c r="N303" s="134"/>
      <c r="AC303" s="409"/>
      <c r="AD303" s="409"/>
      <c r="AZ303" s="295"/>
    </row>
    <row r="304" spans="1:52" s="294" customFormat="1" ht="30" customHeight="1">
      <c r="A304" s="296"/>
      <c r="B304" s="173"/>
      <c r="C304" s="173"/>
      <c r="D304" s="174"/>
      <c r="E304" s="296"/>
      <c r="F304" s="296"/>
      <c r="G304" s="175"/>
      <c r="H304" s="177"/>
      <c r="I304" s="138">
        <f t="shared" si="12"/>
        <v>0</v>
      </c>
      <c r="J304" s="135"/>
      <c r="K304" s="133"/>
      <c r="L304" s="137">
        <f t="shared" si="13"/>
        <v>0</v>
      </c>
      <c r="M304" s="137">
        <f t="shared" si="14"/>
        <v>0</v>
      </c>
      <c r="N304" s="134"/>
      <c r="AC304" s="409"/>
      <c r="AD304" s="409"/>
      <c r="AZ304" s="295"/>
    </row>
    <row r="305" spans="1:52" s="294" customFormat="1" ht="30" customHeight="1">
      <c r="A305" s="296"/>
      <c r="B305" s="173"/>
      <c r="C305" s="173"/>
      <c r="D305" s="174"/>
      <c r="E305" s="296"/>
      <c r="F305" s="296"/>
      <c r="G305" s="175"/>
      <c r="H305" s="177"/>
      <c r="I305" s="138">
        <f t="shared" si="12"/>
        <v>0</v>
      </c>
      <c r="J305" s="135"/>
      <c r="K305" s="133"/>
      <c r="L305" s="137">
        <f t="shared" si="13"/>
        <v>0</v>
      </c>
      <c r="M305" s="137">
        <f t="shared" si="14"/>
        <v>0</v>
      </c>
      <c r="N305" s="134"/>
      <c r="AC305" s="409"/>
      <c r="AD305" s="409"/>
      <c r="AZ305" s="295"/>
    </row>
    <row r="306" spans="1:52" s="294" customFormat="1" ht="30" customHeight="1">
      <c r="A306" s="296"/>
      <c r="B306" s="173"/>
      <c r="C306" s="173"/>
      <c r="D306" s="174"/>
      <c r="E306" s="296"/>
      <c r="F306" s="296"/>
      <c r="G306" s="175"/>
      <c r="H306" s="177"/>
      <c r="I306" s="138">
        <f t="shared" si="12"/>
        <v>0</v>
      </c>
      <c r="J306" s="135"/>
      <c r="K306" s="133"/>
      <c r="L306" s="137">
        <f t="shared" si="13"/>
        <v>0</v>
      </c>
      <c r="M306" s="137">
        <f t="shared" si="14"/>
        <v>0</v>
      </c>
      <c r="N306" s="134"/>
      <c r="AC306" s="409"/>
      <c r="AD306" s="409"/>
      <c r="AZ306" s="295"/>
    </row>
    <row r="307" spans="1:52" s="294" customFormat="1" ht="30" customHeight="1">
      <c r="A307" s="296"/>
      <c r="B307" s="173"/>
      <c r="C307" s="173"/>
      <c r="D307" s="174"/>
      <c r="E307" s="296"/>
      <c r="F307" s="296"/>
      <c r="G307" s="175"/>
      <c r="H307" s="177"/>
      <c r="I307" s="138">
        <f t="shared" si="12"/>
        <v>0</v>
      </c>
      <c r="J307" s="135"/>
      <c r="K307" s="133"/>
      <c r="L307" s="137">
        <f t="shared" si="13"/>
        <v>0</v>
      </c>
      <c r="M307" s="137">
        <f t="shared" si="14"/>
        <v>0</v>
      </c>
      <c r="N307" s="134"/>
      <c r="AC307" s="409"/>
      <c r="AD307" s="409"/>
      <c r="AZ307" s="295"/>
    </row>
    <row r="308" spans="1:52" s="294" customFormat="1" ht="30" customHeight="1">
      <c r="A308" s="296"/>
      <c r="B308" s="173"/>
      <c r="C308" s="173"/>
      <c r="D308" s="174"/>
      <c r="E308" s="296"/>
      <c r="F308" s="296"/>
      <c r="G308" s="175"/>
      <c r="H308" s="177"/>
      <c r="I308" s="138">
        <f t="shared" si="12"/>
        <v>0</v>
      </c>
      <c r="J308" s="135"/>
      <c r="K308" s="133"/>
      <c r="L308" s="137">
        <f t="shared" si="13"/>
        <v>0</v>
      </c>
      <c r="M308" s="137">
        <f t="shared" si="14"/>
        <v>0</v>
      </c>
      <c r="N308" s="134"/>
      <c r="AC308" s="409"/>
      <c r="AD308" s="409"/>
      <c r="AZ308" s="295"/>
    </row>
    <row r="309" spans="1:52" s="294" customFormat="1" ht="30" customHeight="1">
      <c r="A309" s="296"/>
      <c r="B309" s="173"/>
      <c r="C309" s="173"/>
      <c r="D309" s="174"/>
      <c r="E309" s="296"/>
      <c r="F309" s="296"/>
      <c r="G309" s="175"/>
      <c r="H309" s="177"/>
      <c r="I309" s="138">
        <f t="shared" si="12"/>
        <v>0</v>
      </c>
      <c r="J309" s="135"/>
      <c r="K309" s="133"/>
      <c r="L309" s="137">
        <f t="shared" si="13"/>
        <v>0</v>
      </c>
      <c r="M309" s="137">
        <f t="shared" si="14"/>
        <v>0</v>
      </c>
      <c r="N309" s="134"/>
      <c r="AC309" s="409"/>
      <c r="AD309" s="409"/>
      <c r="AZ309" s="295"/>
    </row>
    <row r="310" spans="1:52" s="294" customFormat="1" ht="30" customHeight="1">
      <c r="A310" s="296"/>
      <c r="B310" s="173"/>
      <c r="C310" s="173"/>
      <c r="D310" s="174"/>
      <c r="E310" s="296"/>
      <c r="F310" s="296"/>
      <c r="G310" s="175"/>
      <c r="H310" s="177"/>
      <c r="I310" s="138">
        <f t="shared" si="12"/>
        <v>0</v>
      </c>
      <c r="J310" s="135"/>
      <c r="K310" s="133"/>
      <c r="L310" s="137">
        <f t="shared" si="13"/>
        <v>0</v>
      </c>
      <c r="M310" s="137">
        <f t="shared" si="14"/>
        <v>0</v>
      </c>
      <c r="N310" s="134"/>
      <c r="AC310" s="409"/>
      <c r="AD310" s="409"/>
      <c r="AZ310" s="295"/>
    </row>
    <row r="311" spans="1:52" s="294" customFormat="1" ht="30" customHeight="1">
      <c r="A311" s="296"/>
      <c r="B311" s="173"/>
      <c r="C311" s="173"/>
      <c r="D311" s="174"/>
      <c r="E311" s="296"/>
      <c r="F311" s="296"/>
      <c r="G311" s="175"/>
      <c r="H311" s="177"/>
      <c r="I311" s="138">
        <f t="shared" si="12"/>
        <v>0</v>
      </c>
      <c r="J311" s="135"/>
      <c r="K311" s="133"/>
      <c r="L311" s="137">
        <f t="shared" si="13"/>
        <v>0</v>
      </c>
      <c r="M311" s="137">
        <f t="shared" si="14"/>
        <v>0</v>
      </c>
      <c r="N311" s="134"/>
      <c r="AC311" s="409"/>
      <c r="AD311" s="409"/>
      <c r="AZ311" s="295"/>
    </row>
    <row r="312" spans="1:52" s="294" customFormat="1" ht="12.75">
      <c r="A312" s="286"/>
      <c r="B312" s="286"/>
      <c r="C312" s="286"/>
      <c r="D312" s="266"/>
      <c r="E312" s="266"/>
      <c r="F312" s="286"/>
      <c r="G312" s="268"/>
      <c r="H312" s="267"/>
      <c r="I312" s="234"/>
      <c r="AC312" s="409"/>
      <c r="AD312" s="409"/>
      <c r="AZ312" s="295"/>
    </row>
    <row r="313" spans="1:52" s="294" customFormat="1" ht="12.75">
      <c r="A313" s="286"/>
      <c r="B313" s="286"/>
      <c r="C313" s="286"/>
      <c r="D313" s="266"/>
      <c r="E313" s="266"/>
      <c r="F313" s="286"/>
      <c r="G313" s="268"/>
      <c r="H313" s="267"/>
      <c r="I313" s="234"/>
      <c r="AC313" s="409"/>
      <c r="AD313" s="409"/>
      <c r="AZ313" s="295"/>
    </row>
    <row r="314" spans="1:52" s="294" customFormat="1" ht="12.75">
      <c r="A314" s="286"/>
      <c r="B314" s="286"/>
      <c r="C314" s="286"/>
      <c r="D314" s="266"/>
      <c r="E314" s="266"/>
      <c r="F314" s="286"/>
      <c r="G314" s="268"/>
      <c r="H314" s="267"/>
      <c r="I314" s="234"/>
      <c r="AC314" s="409"/>
      <c r="AD314" s="409"/>
      <c r="AZ314" s="295"/>
    </row>
    <row r="315" spans="1:52" s="294" customFormat="1" ht="12.75">
      <c r="A315" s="286"/>
      <c r="B315" s="286"/>
      <c r="C315" s="286"/>
      <c r="D315" s="266"/>
      <c r="E315" s="266"/>
      <c r="F315" s="286"/>
      <c r="G315" s="268"/>
      <c r="H315" s="267"/>
      <c r="I315" s="234"/>
      <c r="AC315" s="409"/>
      <c r="AD315" s="409"/>
      <c r="AZ315" s="295"/>
    </row>
    <row r="316" spans="1:52" s="294" customFormat="1" ht="12.75">
      <c r="A316" s="286"/>
      <c r="B316" s="286"/>
      <c r="C316" s="286"/>
      <c r="D316" s="266"/>
      <c r="E316" s="266"/>
      <c r="F316" s="286"/>
      <c r="G316" s="268"/>
      <c r="H316" s="267"/>
      <c r="I316" s="234"/>
      <c r="AC316" s="409"/>
      <c r="AD316" s="409"/>
      <c r="AZ316" s="295"/>
    </row>
    <row r="317" spans="1:52" s="294" customFormat="1" ht="12.75">
      <c r="A317" s="286"/>
      <c r="B317" s="286"/>
      <c r="C317" s="286"/>
      <c r="D317" s="266"/>
      <c r="E317" s="266"/>
      <c r="F317" s="286"/>
      <c r="G317" s="268"/>
      <c r="H317" s="267"/>
      <c r="I317" s="234"/>
      <c r="AC317" s="409"/>
      <c r="AD317" s="409"/>
      <c r="AZ317" s="295"/>
    </row>
    <row r="318" spans="1:52" s="294" customFormat="1" ht="12.75">
      <c r="A318" s="286"/>
      <c r="B318" s="286"/>
      <c r="C318" s="286"/>
      <c r="D318" s="266"/>
      <c r="E318" s="266"/>
      <c r="F318" s="286"/>
      <c r="G318" s="268"/>
      <c r="H318" s="267"/>
      <c r="I318" s="234"/>
      <c r="AC318" s="409"/>
      <c r="AD318" s="409"/>
      <c r="AZ318" s="295"/>
    </row>
    <row r="319" spans="1:52" s="294" customFormat="1" ht="12.75">
      <c r="A319" s="286"/>
      <c r="B319" s="286"/>
      <c r="C319" s="286"/>
      <c r="D319" s="266"/>
      <c r="E319" s="266"/>
      <c r="F319" s="286"/>
      <c r="G319" s="268"/>
      <c r="H319" s="267"/>
      <c r="I319" s="234"/>
      <c r="AC319" s="409"/>
      <c r="AD319" s="409"/>
      <c r="AZ319" s="295"/>
    </row>
    <row r="320" spans="1:52" s="294" customFormat="1" ht="12.75">
      <c r="A320" s="286"/>
      <c r="B320" s="286"/>
      <c r="C320" s="286"/>
      <c r="D320" s="266"/>
      <c r="E320" s="266"/>
      <c r="F320" s="286"/>
      <c r="G320" s="268"/>
      <c r="H320" s="267"/>
      <c r="I320" s="234"/>
      <c r="AC320" s="409"/>
      <c r="AD320" s="409"/>
      <c r="AZ320" s="295"/>
    </row>
    <row r="321" spans="1:52" s="294" customFormat="1" ht="12.75">
      <c r="A321" s="286"/>
      <c r="B321" s="286"/>
      <c r="C321" s="286"/>
      <c r="D321" s="266"/>
      <c r="E321" s="266"/>
      <c r="F321" s="286"/>
      <c r="G321" s="268"/>
      <c r="H321" s="267"/>
      <c r="I321" s="234"/>
      <c r="AC321" s="409"/>
      <c r="AD321" s="409"/>
      <c r="AZ321" s="295"/>
    </row>
    <row r="322" spans="1:52" s="294" customFormat="1" ht="12.75">
      <c r="A322" s="286"/>
      <c r="B322" s="286"/>
      <c r="C322" s="286"/>
      <c r="D322" s="266"/>
      <c r="E322" s="266"/>
      <c r="F322" s="286"/>
      <c r="G322" s="268"/>
      <c r="H322" s="267"/>
      <c r="I322" s="234"/>
      <c r="AC322" s="409"/>
      <c r="AD322" s="409"/>
      <c r="AZ322" s="295"/>
    </row>
    <row r="323" spans="1:52" s="294" customFormat="1" ht="12.75">
      <c r="A323" s="286"/>
      <c r="B323" s="286"/>
      <c r="C323" s="286"/>
      <c r="D323" s="266"/>
      <c r="E323" s="266"/>
      <c r="F323" s="286"/>
      <c r="G323" s="268"/>
      <c r="H323" s="267"/>
      <c r="I323" s="234"/>
      <c r="AC323" s="409"/>
      <c r="AD323" s="409"/>
      <c r="AZ323" s="295"/>
    </row>
    <row r="324" spans="1:52" s="294" customFormat="1" ht="12.75">
      <c r="A324" s="286"/>
      <c r="B324" s="286"/>
      <c r="C324" s="286"/>
      <c r="D324" s="266"/>
      <c r="E324" s="266"/>
      <c r="F324" s="286"/>
      <c r="G324" s="268"/>
      <c r="H324" s="267"/>
      <c r="I324" s="234"/>
      <c r="AC324" s="409"/>
      <c r="AD324" s="409"/>
      <c r="AZ324" s="295"/>
    </row>
    <row r="325" spans="1:52" s="294" customFormat="1" ht="12.75">
      <c r="A325" s="286"/>
      <c r="B325" s="286"/>
      <c r="C325" s="286"/>
      <c r="D325" s="266"/>
      <c r="E325" s="266"/>
      <c r="F325" s="286"/>
      <c r="G325" s="268"/>
      <c r="H325" s="267"/>
      <c r="I325" s="234"/>
      <c r="AC325" s="409"/>
      <c r="AD325" s="409"/>
      <c r="AZ325" s="295"/>
    </row>
    <row r="326" spans="1:52" s="294" customFormat="1" ht="12.75">
      <c r="A326" s="286"/>
      <c r="B326" s="286"/>
      <c r="C326" s="286"/>
      <c r="D326" s="266"/>
      <c r="E326" s="266"/>
      <c r="F326" s="286"/>
      <c r="G326" s="268"/>
      <c r="H326" s="267"/>
      <c r="I326" s="234"/>
      <c r="AC326" s="409"/>
      <c r="AD326" s="409"/>
      <c r="AZ326" s="295"/>
    </row>
    <row r="327" spans="1:52" s="294" customFormat="1" ht="12.75">
      <c r="A327" s="286"/>
      <c r="B327" s="286"/>
      <c r="C327" s="286"/>
      <c r="D327" s="266"/>
      <c r="E327" s="266"/>
      <c r="F327" s="286"/>
      <c r="G327" s="268"/>
      <c r="H327" s="267"/>
      <c r="I327" s="234"/>
      <c r="AC327" s="409"/>
      <c r="AD327" s="409"/>
      <c r="AZ327" s="295"/>
    </row>
    <row r="328" spans="1:52" s="294" customFormat="1" ht="12.75">
      <c r="A328" s="286"/>
      <c r="B328" s="286"/>
      <c r="C328" s="286"/>
      <c r="D328" s="266"/>
      <c r="E328" s="266"/>
      <c r="F328" s="286"/>
      <c r="G328" s="268"/>
      <c r="H328" s="267"/>
      <c r="I328" s="234"/>
      <c r="AC328" s="409"/>
      <c r="AD328" s="409"/>
      <c r="AZ328" s="295"/>
    </row>
    <row r="329" spans="1:52" s="294" customFormat="1" ht="12.75">
      <c r="A329" s="286"/>
      <c r="B329" s="286"/>
      <c r="C329" s="286"/>
      <c r="D329" s="266"/>
      <c r="E329" s="266"/>
      <c r="F329" s="286"/>
      <c r="G329" s="268"/>
      <c r="H329" s="267"/>
      <c r="I329" s="234"/>
      <c r="AC329" s="409"/>
      <c r="AD329" s="409"/>
      <c r="AZ329" s="295"/>
    </row>
    <row r="330" spans="1:52" s="294" customFormat="1" ht="12.75">
      <c r="A330" s="286"/>
      <c r="B330" s="286"/>
      <c r="C330" s="286"/>
      <c r="D330" s="266"/>
      <c r="E330" s="266"/>
      <c r="F330" s="286"/>
      <c r="G330" s="268"/>
      <c r="H330" s="267"/>
      <c r="I330" s="234"/>
      <c r="AC330" s="409"/>
      <c r="AD330" s="409"/>
      <c r="AZ330" s="295"/>
    </row>
    <row r="331" spans="1:52" s="294" customFormat="1" ht="12.75">
      <c r="A331" s="286"/>
      <c r="B331" s="286"/>
      <c r="C331" s="286"/>
      <c r="D331" s="266"/>
      <c r="E331" s="266"/>
      <c r="F331" s="286"/>
      <c r="G331" s="268"/>
      <c r="H331" s="267"/>
      <c r="I331" s="234"/>
      <c r="AC331" s="409"/>
      <c r="AD331" s="409"/>
      <c r="AZ331" s="295"/>
    </row>
    <row r="332" spans="1:52" s="294" customFormat="1" ht="12.75">
      <c r="A332" s="286"/>
      <c r="B332" s="286"/>
      <c r="C332" s="286"/>
      <c r="D332" s="266"/>
      <c r="E332" s="266"/>
      <c r="F332" s="286"/>
      <c r="G332" s="268"/>
      <c r="H332" s="267"/>
      <c r="I332" s="234"/>
      <c r="AC332" s="409"/>
      <c r="AD332" s="409"/>
      <c r="AZ332" s="295"/>
    </row>
    <row r="333" spans="1:52" s="294" customFormat="1" ht="12.75">
      <c r="A333" s="286"/>
      <c r="B333" s="286"/>
      <c r="C333" s="286"/>
      <c r="D333" s="266"/>
      <c r="E333" s="266"/>
      <c r="F333" s="286"/>
      <c r="G333" s="268"/>
      <c r="H333" s="267"/>
      <c r="I333" s="234"/>
      <c r="AC333" s="409"/>
      <c r="AD333" s="409"/>
      <c r="AZ333" s="295"/>
    </row>
    <row r="334" spans="1:52" s="294" customFormat="1" ht="12.75">
      <c r="A334" s="286"/>
      <c r="B334" s="286"/>
      <c r="C334" s="286"/>
      <c r="D334" s="266"/>
      <c r="E334" s="266"/>
      <c r="F334" s="286"/>
      <c r="G334" s="268"/>
      <c r="H334" s="267"/>
      <c r="I334" s="234"/>
      <c r="AC334" s="409"/>
      <c r="AD334" s="409"/>
      <c r="AZ334" s="295"/>
    </row>
    <row r="335" spans="1:52" s="294" customFormat="1" ht="12.75">
      <c r="A335" s="286"/>
      <c r="B335" s="286"/>
      <c r="C335" s="286"/>
      <c r="D335" s="266"/>
      <c r="E335" s="266"/>
      <c r="F335" s="286"/>
      <c r="G335" s="268"/>
      <c r="H335" s="267"/>
      <c r="I335" s="234"/>
      <c r="AC335" s="409"/>
      <c r="AD335" s="409"/>
      <c r="AZ335" s="295"/>
    </row>
    <row r="336" spans="1:52" s="294" customFormat="1" ht="12.75">
      <c r="A336" s="286"/>
      <c r="B336" s="286"/>
      <c r="C336" s="286"/>
      <c r="D336" s="266"/>
      <c r="E336" s="266"/>
      <c r="F336" s="286"/>
      <c r="G336" s="268"/>
      <c r="H336" s="267"/>
      <c r="I336" s="234"/>
      <c r="AC336" s="409"/>
      <c r="AD336" s="409"/>
      <c r="AZ336" s="295"/>
    </row>
    <row r="337" spans="1:52" s="294" customFormat="1" ht="12.75">
      <c r="A337" s="286"/>
      <c r="B337" s="286"/>
      <c r="C337" s="286"/>
      <c r="D337" s="266"/>
      <c r="E337" s="266"/>
      <c r="F337" s="286"/>
      <c r="G337" s="268"/>
      <c r="H337" s="267"/>
      <c r="I337" s="234"/>
      <c r="AC337" s="409"/>
      <c r="AD337" s="409"/>
      <c r="AZ337" s="295"/>
    </row>
    <row r="338" spans="1:52" s="294" customFormat="1" ht="12.75">
      <c r="A338" s="286"/>
      <c r="B338" s="286"/>
      <c r="C338" s="286"/>
      <c r="D338" s="266"/>
      <c r="E338" s="266"/>
      <c r="F338" s="286"/>
      <c r="G338" s="268"/>
      <c r="H338" s="267"/>
      <c r="I338" s="234"/>
      <c r="AC338" s="409"/>
      <c r="AD338" s="409"/>
      <c r="AZ338" s="295"/>
    </row>
    <row r="339" spans="1:52" s="294" customFormat="1" ht="12.75">
      <c r="A339" s="286"/>
      <c r="B339" s="286"/>
      <c r="C339" s="286"/>
      <c r="D339" s="266"/>
      <c r="E339" s="266"/>
      <c r="F339" s="286"/>
      <c r="G339" s="268"/>
      <c r="H339" s="267"/>
      <c r="I339" s="234"/>
      <c r="AC339" s="409"/>
      <c r="AD339" s="409"/>
      <c r="AZ339" s="295"/>
    </row>
    <row r="340" spans="1:52" s="294" customFormat="1" ht="12.75">
      <c r="A340" s="286"/>
      <c r="B340" s="286"/>
      <c r="C340" s="286"/>
      <c r="D340" s="266"/>
      <c r="E340" s="266"/>
      <c r="F340" s="286"/>
      <c r="G340" s="268"/>
      <c r="H340" s="267"/>
      <c r="I340" s="234"/>
      <c r="AC340" s="409"/>
      <c r="AD340" s="409"/>
      <c r="AZ340" s="295"/>
    </row>
    <row r="341" spans="1:52" s="294" customFormat="1" ht="12.75">
      <c r="A341" s="286"/>
      <c r="B341" s="286"/>
      <c r="C341" s="286"/>
      <c r="D341" s="266"/>
      <c r="E341" s="266"/>
      <c r="F341" s="286"/>
      <c r="G341" s="268"/>
      <c r="H341" s="267"/>
      <c r="I341" s="234"/>
      <c r="AC341" s="409"/>
      <c r="AD341" s="409"/>
      <c r="AZ341" s="295"/>
    </row>
    <row r="342" spans="1:52" s="294" customFormat="1" ht="12.75">
      <c r="A342" s="286"/>
      <c r="B342" s="286"/>
      <c r="C342" s="286"/>
      <c r="D342" s="266"/>
      <c r="E342" s="266"/>
      <c r="F342" s="286"/>
      <c r="G342" s="268"/>
      <c r="H342" s="267"/>
      <c r="I342" s="234"/>
      <c r="AC342" s="409"/>
      <c r="AD342" s="409"/>
      <c r="AZ342" s="295"/>
    </row>
    <row r="343" spans="1:52" s="294" customFormat="1" ht="12.75">
      <c r="A343" s="286"/>
      <c r="B343" s="286"/>
      <c r="C343" s="286"/>
      <c r="D343" s="266"/>
      <c r="E343" s="266"/>
      <c r="F343" s="286"/>
      <c r="G343" s="268"/>
      <c r="H343" s="267"/>
      <c r="I343" s="234"/>
      <c r="AC343" s="409"/>
      <c r="AD343" s="409"/>
      <c r="AZ343" s="295"/>
    </row>
    <row r="344" spans="1:52" s="294" customFormat="1" ht="12.75">
      <c r="A344" s="286"/>
      <c r="B344" s="286"/>
      <c r="C344" s="286"/>
      <c r="D344" s="266"/>
      <c r="E344" s="266"/>
      <c r="F344" s="286"/>
      <c r="G344" s="268"/>
      <c r="H344" s="267"/>
      <c r="I344" s="234"/>
      <c r="AC344" s="409"/>
      <c r="AD344" s="409"/>
      <c r="AZ344" s="295"/>
    </row>
    <row r="345" spans="1:52" s="294" customFormat="1" ht="12.75">
      <c r="A345" s="286"/>
      <c r="B345" s="286"/>
      <c r="C345" s="286"/>
      <c r="D345" s="266"/>
      <c r="E345" s="266"/>
      <c r="F345" s="286"/>
      <c r="G345" s="268"/>
      <c r="H345" s="267"/>
      <c r="I345" s="234"/>
      <c r="AC345" s="409"/>
      <c r="AD345" s="409"/>
      <c r="AZ345" s="295"/>
    </row>
    <row r="346" spans="1:52" s="294" customFormat="1" ht="12.75">
      <c r="A346" s="286"/>
      <c r="B346" s="286"/>
      <c r="C346" s="286"/>
      <c r="D346" s="266"/>
      <c r="E346" s="266"/>
      <c r="F346" s="286"/>
      <c r="G346" s="268"/>
      <c r="H346" s="267"/>
      <c r="I346" s="234"/>
      <c r="AC346" s="409"/>
      <c r="AD346" s="409"/>
      <c r="AZ346" s="295"/>
    </row>
    <row r="347" spans="1:52" s="294" customFormat="1" ht="12.75">
      <c r="A347" s="286"/>
      <c r="B347" s="286"/>
      <c r="C347" s="286"/>
      <c r="D347" s="266"/>
      <c r="E347" s="266"/>
      <c r="F347" s="286"/>
      <c r="G347" s="268"/>
      <c r="H347" s="267"/>
      <c r="I347" s="234"/>
      <c r="AC347" s="409"/>
      <c r="AD347" s="409"/>
      <c r="AZ347" s="295"/>
    </row>
    <row r="348" spans="1:52" s="294" customFormat="1" ht="12.75">
      <c r="A348" s="286"/>
      <c r="B348" s="286"/>
      <c r="C348" s="286"/>
      <c r="D348" s="266"/>
      <c r="E348" s="266"/>
      <c r="F348" s="286"/>
      <c r="G348" s="268"/>
      <c r="H348" s="267"/>
      <c r="I348" s="234"/>
      <c r="AC348" s="409"/>
      <c r="AD348" s="409"/>
      <c r="AZ348" s="295"/>
    </row>
    <row r="349" spans="1:52" s="294" customFormat="1" ht="12.75">
      <c r="A349" s="286"/>
      <c r="B349" s="286"/>
      <c r="C349" s="286"/>
      <c r="D349" s="266"/>
      <c r="E349" s="266"/>
      <c r="F349" s="286"/>
      <c r="G349" s="268"/>
      <c r="H349" s="267"/>
      <c r="I349" s="234"/>
      <c r="AC349" s="409"/>
      <c r="AD349" s="409"/>
      <c r="AZ349" s="295"/>
    </row>
    <row r="350" spans="1:52" s="294" customFormat="1" ht="12.75">
      <c r="A350" s="286"/>
      <c r="B350" s="286"/>
      <c r="C350" s="286"/>
      <c r="D350" s="266"/>
      <c r="E350" s="266"/>
      <c r="F350" s="286"/>
      <c r="G350" s="268"/>
      <c r="H350" s="267"/>
      <c r="I350" s="234"/>
      <c r="AC350" s="409"/>
      <c r="AD350" s="409"/>
      <c r="AZ350" s="295"/>
    </row>
    <row r="351" spans="1:52" s="294" customFormat="1" ht="12.75">
      <c r="A351" s="286"/>
      <c r="B351" s="286"/>
      <c r="C351" s="286"/>
      <c r="D351" s="266"/>
      <c r="E351" s="266"/>
      <c r="F351" s="286"/>
      <c r="G351" s="268"/>
      <c r="H351" s="267"/>
      <c r="I351" s="234"/>
      <c r="AC351" s="409"/>
      <c r="AD351" s="409"/>
      <c r="AZ351" s="295"/>
    </row>
    <row r="352" spans="1:52" s="294" customFormat="1" ht="12.75">
      <c r="A352" s="286"/>
      <c r="B352" s="286"/>
      <c r="C352" s="286"/>
      <c r="D352" s="266"/>
      <c r="E352" s="266"/>
      <c r="F352" s="286"/>
      <c r="G352" s="268"/>
      <c r="H352" s="267"/>
      <c r="I352" s="234"/>
      <c r="AC352" s="409"/>
      <c r="AD352" s="409"/>
      <c r="AZ352" s="295"/>
    </row>
    <row r="353" spans="1:52" s="294" customFormat="1" ht="12.75">
      <c r="A353" s="286"/>
      <c r="B353" s="286"/>
      <c r="C353" s="286"/>
      <c r="D353" s="266"/>
      <c r="E353" s="266"/>
      <c r="F353" s="286"/>
      <c r="G353" s="268"/>
      <c r="H353" s="267"/>
      <c r="I353" s="234"/>
      <c r="AC353" s="409"/>
      <c r="AD353" s="409"/>
      <c r="AZ353" s="295"/>
    </row>
    <row r="354" spans="1:52" s="294" customFormat="1" ht="12.75">
      <c r="A354" s="286"/>
      <c r="B354" s="286"/>
      <c r="C354" s="286"/>
      <c r="D354" s="266"/>
      <c r="E354" s="266"/>
      <c r="F354" s="286"/>
      <c r="G354" s="268"/>
      <c r="H354" s="267"/>
      <c r="I354" s="234"/>
      <c r="AC354" s="409"/>
      <c r="AD354" s="409"/>
      <c r="AZ354" s="295"/>
    </row>
    <row r="355" spans="1:52" s="294" customFormat="1" ht="12.75">
      <c r="A355" s="286"/>
      <c r="B355" s="286"/>
      <c r="C355" s="286"/>
      <c r="D355" s="266"/>
      <c r="E355" s="266"/>
      <c r="F355" s="286"/>
      <c r="G355" s="268"/>
      <c r="H355" s="267"/>
      <c r="I355" s="234"/>
      <c r="AC355" s="409"/>
      <c r="AD355" s="409"/>
      <c r="AZ355" s="295"/>
    </row>
    <row r="356" spans="1:52" s="294" customFormat="1" ht="12.75">
      <c r="A356" s="286"/>
      <c r="B356" s="286"/>
      <c r="C356" s="286"/>
      <c r="D356" s="266"/>
      <c r="E356" s="266"/>
      <c r="F356" s="286"/>
      <c r="G356" s="268"/>
      <c r="H356" s="267"/>
      <c r="I356" s="234"/>
      <c r="AC356" s="409"/>
      <c r="AD356" s="409"/>
      <c r="AZ356" s="295"/>
    </row>
    <row r="357" spans="1:52" s="294" customFormat="1" ht="12.75">
      <c r="A357" s="286"/>
      <c r="B357" s="286"/>
      <c r="C357" s="286"/>
      <c r="D357" s="266"/>
      <c r="E357" s="266"/>
      <c r="F357" s="286"/>
      <c r="G357" s="268"/>
      <c r="H357" s="267"/>
      <c r="I357" s="234"/>
      <c r="AC357" s="409"/>
      <c r="AD357" s="409"/>
      <c r="AZ357" s="295"/>
    </row>
    <row r="358" spans="1:52" s="294" customFormat="1" ht="12.75">
      <c r="A358" s="286"/>
      <c r="B358" s="286"/>
      <c r="C358" s="286"/>
      <c r="D358" s="266"/>
      <c r="E358" s="266"/>
      <c r="F358" s="286"/>
      <c r="G358" s="268"/>
      <c r="H358" s="267"/>
      <c r="I358" s="234"/>
      <c r="AC358" s="409"/>
      <c r="AD358" s="409"/>
      <c r="AZ358" s="295"/>
    </row>
    <row r="359" spans="1:52" s="294" customFormat="1" ht="12.75">
      <c r="A359" s="286"/>
      <c r="B359" s="286"/>
      <c r="C359" s="286"/>
      <c r="D359" s="266"/>
      <c r="E359" s="266"/>
      <c r="F359" s="286"/>
      <c r="G359" s="268"/>
      <c r="H359" s="267"/>
      <c r="I359" s="234"/>
      <c r="AC359" s="409"/>
      <c r="AD359" s="409"/>
      <c r="AZ359" s="295"/>
    </row>
    <row r="360" spans="1:52" s="294" customFormat="1" ht="12.75">
      <c r="A360" s="286"/>
      <c r="B360" s="286"/>
      <c r="C360" s="286"/>
      <c r="D360" s="266"/>
      <c r="E360" s="266"/>
      <c r="F360" s="286"/>
      <c r="G360" s="268"/>
      <c r="H360" s="267"/>
      <c r="I360" s="234"/>
      <c r="AC360" s="409"/>
      <c r="AD360" s="409"/>
      <c r="AZ360" s="295"/>
    </row>
    <row r="361" spans="1:52" s="294" customFormat="1" ht="12.75">
      <c r="A361" s="286"/>
      <c r="B361" s="286"/>
      <c r="C361" s="286"/>
      <c r="D361" s="266"/>
      <c r="E361" s="266"/>
      <c r="F361" s="286"/>
      <c r="G361" s="268"/>
      <c r="H361" s="267"/>
      <c r="I361" s="234"/>
      <c r="AC361" s="409"/>
      <c r="AD361" s="409"/>
      <c r="AZ361" s="295"/>
    </row>
    <row r="362" spans="1:52" s="294" customFormat="1" ht="12.75">
      <c r="A362" s="286"/>
      <c r="B362" s="286"/>
      <c r="C362" s="286"/>
      <c r="D362" s="266"/>
      <c r="E362" s="266"/>
      <c r="F362" s="286"/>
      <c r="G362" s="268"/>
      <c r="H362" s="267"/>
      <c r="I362" s="234"/>
      <c r="AC362" s="409"/>
      <c r="AD362" s="409"/>
      <c r="AZ362" s="295"/>
    </row>
    <row r="363" spans="1:52" s="294" customFormat="1" ht="12.75">
      <c r="A363" s="286"/>
      <c r="B363" s="286"/>
      <c r="C363" s="286"/>
      <c r="D363" s="266"/>
      <c r="E363" s="266"/>
      <c r="F363" s="286"/>
      <c r="G363" s="268"/>
      <c r="H363" s="267"/>
      <c r="I363" s="234"/>
      <c r="AC363" s="409"/>
      <c r="AD363" s="409"/>
      <c r="AZ363" s="295"/>
    </row>
    <row r="364" spans="1:52" s="294" customFormat="1" ht="12.75">
      <c r="A364" s="286"/>
      <c r="B364" s="286"/>
      <c r="C364" s="286"/>
      <c r="D364" s="266"/>
      <c r="E364" s="266"/>
      <c r="F364" s="286"/>
      <c r="G364" s="268"/>
      <c r="H364" s="267"/>
      <c r="I364" s="234"/>
      <c r="AC364" s="409"/>
      <c r="AD364" s="409"/>
      <c r="AZ364" s="295"/>
    </row>
    <row r="365" spans="1:52" s="294" customFormat="1" ht="12.75">
      <c r="A365" s="286"/>
      <c r="B365" s="286"/>
      <c r="C365" s="286"/>
      <c r="D365" s="266"/>
      <c r="E365" s="266"/>
      <c r="F365" s="286"/>
      <c r="G365" s="268"/>
      <c r="H365" s="267"/>
      <c r="I365" s="234"/>
      <c r="AC365" s="409"/>
      <c r="AD365" s="409"/>
      <c r="AZ365" s="295"/>
    </row>
    <row r="366" spans="1:52" s="294" customFormat="1" ht="12.75">
      <c r="A366" s="286"/>
      <c r="B366" s="286"/>
      <c r="C366" s="286"/>
      <c r="D366" s="266"/>
      <c r="E366" s="266"/>
      <c r="F366" s="286"/>
      <c r="G366" s="268"/>
      <c r="H366" s="267"/>
      <c r="I366" s="234"/>
      <c r="AC366" s="409"/>
      <c r="AD366" s="409"/>
      <c r="AZ366" s="295"/>
    </row>
    <row r="367" spans="1:52" s="294" customFormat="1" ht="12.75">
      <c r="A367" s="286"/>
      <c r="B367" s="286"/>
      <c r="C367" s="286"/>
      <c r="D367" s="266"/>
      <c r="E367" s="266"/>
      <c r="F367" s="286"/>
      <c r="G367" s="268"/>
      <c r="H367" s="267"/>
      <c r="I367" s="234"/>
      <c r="AC367" s="409"/>
      <c r="AD367" s="409"/>
      <c r="AZ367" s="295"/>
    </row>
    <row r="368" spans="1:52" s="294" customFormat="1" ht="12.75">
      <c r="A368" s="286"/>
      <c r="B368" s="286"/>
      <c r="C368" s="286"/>
      <c r="D368" s="266"/>
      <c r="E368" s="266"/>
      <c r="F368" s="286"/>
      <c r="G368" s="268"/>
      <c r="H368" s="267"/>
      <c r="I368" s="234"/>
      <c r="AC368" s="409"/>
      <c r="AD368" s="409"/>
      <c r="AZ368" s="295"/>
    </row>
    <row r="369" spans="1:52" s="294" customFormat="1" ht="12.75">
      <c r="A369" s="286"/>
      <c r="B369" s="286"/>
      <c r="C369" s="286"/>
      <c r="D369" s="266"/>
      <c r="E369" s="266"/>
      <c r="F369" s="286"/>
      <c r="G369" s="268"/>
      <c r="H369" s="267"/>
      <c r="I369" s="234"/>
      <c r="AC369" s="409"/>
      <c r="AD369" s="409"/>
      <c r="AZ369" s="295"/>
    </row>
    <row r="370" spans="1:52" s="294" customFormat="1" ht="12.75">
      <c r="A370" s="286"/>
      <c r="B370" s="286"/>
      <c r="C370" s="286"/>
      <c r="D370" s="266"/>
      <c r="E370" s="266"/>
      <c r="F370" s="286"/>
      <c r="G370" s="268"/>
      <c r="H370" s="267"/>
      <c r="I370" s="234"/>
      <c r="AC370" s="409"/>
      <c r="AD370" s="409"/>
      <c r="AZ370" s="295"/>
    </row>
    <row r="371" spans="1:52" s="294" customFormat="1" ht="12.75">
      <c r="A371" s="286"/>
      <c r="B371" s="286"/>
      <c r="C371" s="286"/>
      <c r="D371" s="266"/>
      <c r="E371" s="266"/>
      <c r="F371" s="286"/>
      <c r="G371" s="268"/>
      <c r="H371" s="267"/>
      <c r="I371" s="234"/>
      <c r="AC371" s="409"/>
      <c r="AD371" s="409"/>
      <c r="AZ371" s="295"/>
    </row>
    <row r="372" spans="1:52" s="294" customFormat="1" ht="12.75">
      <c r="A372" s="286"/>
      <c r="B372" s="286"/>
      <c r="C372" s="286"/>
      <c r="D372" s="266"/>
      <c r="E372" s="266"/>
      <c r="F372" s="286"/>
      <c r="G372" s="268"/>
      <c r="H372" s="267"/>
      <c r="I372" s="234"/>
      <c r="AC372" s="409"/>
      <c r="AD372" s="409"/>
      <c r="AZ372" s="295"/>
    </row>
    <row r="373" spans="1:52" s="294" customFormat="1" ht="12.75">
      <c r="A373" s="286"/>
      <c r="B373" s="286"/>
      <c r="C373" s="286"/>
      <c r="D373" s="266"/>
      <c r="E373" s="266"/>
      <c r="F373" s="286"/>
      <c r="G373" s="268"/>
      <c r="H373" s="267"/>
      <c r="I373" s="234"/>
      <c r="AC373" s="409"/>
      <c r="AD373" s="409"/>
      <c r="AZ373" s="295"/>
    </row>
    <row r="374" spans="1:52" s="294" customFormat="1" ht="12.75">
      <c r="A374" s="286"/>
      <c r="B374" s="286"/>
      <c r="C374" s="286"/>
      <c r="D374" s="266"/>
      <c r="E374" s="266"/>
      <c r="F374" s="286"/>
      <c r="G374" s="268"/>
      <c r="H374" s="267"/>
      <c r="I374" s="234"/>
      <c r="AC374" s="409"/>
      <c r="AD374" s="409"/>
      <c r="AZ374" s="295"/>
    </row>
    <row r="375" spans="1:52" s="294" customFormat="1" ht="12.75">
      <c r="A375" s="286"/>
      <c r="B375" s="286"/>
      <c r="C375" s="286"/>
      <c r="D375" s="266"/>
      <c r="E375" s="266"/>
      <c r="F375" s="286"/>
      <c r="G375" s="268"/>
      <c r="H375" s="267"/>
      <c r="I375" s="234"/>
      <c r="AC375" s="409"/>
      <c r="AD375" s="409"/>
      <c r="AZ375" s="295"/>
    </row>
    <row r="376" spans="1:52" s="294" customFormat="1" ht="12.75">
      <c r="A376" s="286"/>
      <c r="B376" s="286"/>
      <c r="C376" s="286"/>
      <c r="D376" s="266"/>
      <c r="E376" s="266"/>
      <c r="F376" s="286"/>
      <c r="G376" s="268"/>
      <c r="H376" s="267"/>
      <c r="I376" s="234"/>
      <c r="AC376" s="409"/>
      <c r="AD376" s="409"/>
      <c r="AZ376" s="295"/>
    </row>
    <row r="377" spans="1:52" s="294" customFormat="1" ht="12.75">
      <c r="A377" s="286"/>
      <c r="B377" s="286"/>
      <c r="C377" s="286"/>
      <c r="D377" s="266"/>
      <c r="E377" s="266"/>
      <c r="F377" s="286"/>
      <c r="G377" s="268"/>
      <c r="H377" s="267"/>
      <c r="I377" s="234"/>
      <c r="AC377" s="409"/>
      <c r="AD377" s="409"/>
      <c r="AZ377" s="295"/>
    </row>
    <row r="378" spans="1:52" s="294" customFormat="1" ht="12.75">
      <c r="A378" s="286"/>
      <c r="B378" s="286"/>
      <c r="C378" s="286"/>
      <c r="D378" s="266"/>
      <c r="E378" s="266"/>
      <c r="F378" s="286"/>
      <c r="G378" s="268"/>
      <c r="H378" s="267"/>
      <c r="I378" s="234"/>
      <c r="AC378" s="409"/>
      <c r="AD378" s="409"/>
      <c r="AZ378" s="295"/>
    </row>
    <row r="379" spans="1:52" s="294" customFormat="1" ht="12.75">
      <c r="A379" s="286"/>
      <c r="B379" s="286"/>
      <c r="C379" s="286"/>
      <c r="D379" s="266"/>
      <c r="E379" s="266"/>
      <c r="F379" s="286"/>
      <c r="G379" s="268"/>
      <c r="H379" s="267"/>
      <c r="I379" s="234"/>
      <c r="AC379" s="409"/>
      <c r="AD379" s="409"/>
      <c r="AZ379" s="295"/>
    </row>
    <row r="380" spans="1:52" s="294" customFormat="1" ht="12.75">
      <c r="A380" s="286"/>
      <c r="B380" s="286"/>
      <c r="C380" s="286"/>
      <c r="D380" s="266"/>
      <c r="E380" s="266"/>
      <c r="F380" s="286"/>
      <c r="G380" s="268"/>
      <c r="H380" s="267"/>
      <c r="I380" s="234"/>
      <c r="AC380" s="409"/>
      <c r="AD380" s="409"/>
      <c r="AZ380" s="295"/>
    </row>
    <row r="381" spans="1:52" s="294" customFormat="1" ht="12.75">
      <c r="A381" s="286"/>
      <c r="B381" s="286"/>
      <c r="C381" s="286"/>
      <c r="D381" s="266"/>
      <c r="E381" s="266"/>
      <c r="F381" s="286"/>
      <c r="G381" s="268"/>
      <c r="H381" s="267"/>
      <c r="I381" s="234"/>
      <c r="AC381" s="409"/>
      <c r="AD381" s="409"/>
      <c r="AZ381" s="295"/>
    </row>
    <row r="382" spans="1:52" s="294" customFormat="1" ht="12.75">
      <c r="A382" s="286"/>
      <c r="B382" s="286"/>
      <c r="C382" s="286"/>
      <c r="D382" s="266"/>
      <c r="E382" s="266"/>
      <c r="F382" s="286"/>
      <c r="G382" s="268"/>
      <c r="H382" s="267"/>
      <c r="I382" s="234"/>
      <c r="AC382" s="409"/>
      <c r="AD382" s="409"/>
      <c r="AZ382" s="295"/>
    </row>
    <row r="383" spans="1:52" s="294" customFormat="1" ht="12.75">
      <c r="A383" s="286"/>
      <c r="B383" s="286"/>
      <c r="C383" s="286"/>
      <c r="D383" s="266"/>
      <c r="E383" s="266"/>
      <c r="F383" s="286"/>
      <c r="G383" s="268"/>
      <c r="H383" s="267"/>
      <c r="I383" s="234"/>
      <c r="AC383" s="409"/>
      <c r="AD383" s="409"/>
      <c r="AZ383" s="295"/>
    </row>
    <row r="384" spans="1:52" s="294" customFormat="1" ht="12.75">
      <c r="A384" s="286"/>
      <c r="B384" s="286"/>
      <c r="C384" s="286"/>
      <c r="D384" s="266"/>
      <c r="E384" s="266"/>
      <c r="F384" s="286"/>
      <c r="G384" s="268"/>
      <c r="H384" s="267"/>
      <c r="I384" s="234"/>
      <c r="AC384" s="409"/>
      <c r="AD384" s="409"/>
      <c r="AZ384" s="295"/>
    </row>
    <row r="385" spans="1:52" s="294" customFormat="1" ht="12.75">
      <c r="A385" s="286"/>
      <c r="B385" s="286"/>
      <c r="C385" s="286"/>
      <c r="D385" s="266"/>
      <c r="E385" s="266"/>
      <c r="F385" s="286"/>
      <c r="G385" s="268"/>
      <c r="H385" s="267"/>
      <c r="I385" s="234"/>
      <c r="AC385" s="409"/>
      <c r="AD385" s="409"/>
      <c r="AZ385" s="295"/>
    </row>
    <row r="386" spans="1:52" s="294" customFormat="1" ht="12.75">
      <c r="A386" s="286"/>
      <c r="B386" s="286"/>
      <c r="C386" s="286"/>
      <c r="D386" s="266"/>
      <c r="E386" s="266"/>
      <c r="F386" s="286"/>
      <c r="G386" s="268"/>
      <c r="H386" s="267"/>
      <c r="I386" s="234"/>
      <c r="AC386" s="409"/>
      <c r="AD386" s="409"/>
      <c r="AZ386" s="295"/>
    </row>
    <row r="387" spans="1:52" s="294" customFormat="1" ht="12.75">
      <c r="A387" s="286"/>
      <c r="B387" s="286"/>
      <c r="C387" s="286"/>
      <c r="D387" s="266"/>
      <c r="E387" s="266"/>
      <c r="F387" s="286"/>
      <c r="G387" s="268"/>
      <c r="H387" s="267"/>
      <c r="I387" s="234"/>
      <c r="AC387" s="409"/>
      <c r="AD387" s="409"/>
      <c r="AZ387" s="295"/>
    </row>
    <row r="388" spans="1:52" s="294" customFormat="1" ht="12.75">
      <c r="A388" s="286"/>
      <c r="B388" s="286"/>
      <c r="C388" s="286"/>
      <c r="D388" s="266"/>
      <c r="E388" s="266"/>
      <c r="F388" s="286"/>
      <c r="G388" s="268"/>
      <c r="H388" s="267"/>
      <c r="I388" s="234"/>
      <c r="AC388" s="409"/>
      <c r="AD388" s="409"/>
      <c r="AZ388" s="295"/>
    </row>
    <row r="389" spans="1:52" s="294" customFormat="1" ht="12.75">
      <c r="A389" s="286"/>
      <c r="B389" s="286"/>
      <c r="C389" s="286"/>
      <c r="D389" s="266"/>
      <c r="E389" s="266"/>
      <c r="F389" s="286"/>
      <c r="G389" s="268"/>
      <c r="H389" s="267"/>
      <c r="I389" s="234"/>
      <c r="AC389" s="409"/>
      <c r="AD389" s="409"/>
      <c r="AZ389" s="295"/>
    </row>
    <row r="390" spans="1:52" s="294" customFormat="1" ht="12.75">
      <c r="A390" s="286"/>
      <c r="B390" s="286"/>
      <c r="C390" s="286"/>
      <c r="D390" s="266"/>
      <c r="E390" s="266"/>
      <c r="F390" s="286"/>
      <c r="G390" s="268"/>
      <c r="H390" s="267"/>
      <c r="I390" s="234"/>
      <c r="AC390" s="409"/>
      <c r="AD390" s="409"/>
      <c r="AZ390" s="295"/>
    </row>
    <row r="391" spans="1:52" s="294" customFormat="1" ht="12.75">
      <c r="A391" s="286"/>
      <c r="B391" s="286"/>
      <c r="C391" s="286"/>
      <c r="D391" s="266"/>
      <c r="E391" s="266"/>
      <c r="F391" s="286"/>
      <c r="G391" s="268"/>
      <c r="H391" s="267"/>
      <c r="I391" s="234"/>
      <c r="AC391" s="409"/>
      <c r="AD391" s="409"/>
      <c r="AZ391" s="295"/>
    </row>
    <row r="392" spans="1:52" s="294" customFormat="1" ht="12.75">
      <c r="A392" s="286"/>
      <c r="B392" s="286"/>
      <c r="C392" s="286"/>
      <c r="D392" s="266"/>
      <c r="E392" s="266"/>
      <c r="F392" s="286"/>
      <c r="G392" s="268"/>
      <c r="H392" s="267"/>
      <c r="I392" s="234"/>
      <c r="AC392" s="409"/>
      <c r="AD392" s="409"/>
      <c r="AZ392" s="295"/>
    </row>
    <row r="393" spans="1:52" s="294" customFormat="1" ht="12.75">
      <c r="A393" s="286"/>
      <c r="B393" s="286"/>
      <c r="C393" s="286"/>
      <c r="D393" s="266"/>
      <c r="E393" s="266"/>
      <c r="F393" s="286"/>
      <c r="G393" s="268"/>
      <c r="H393" s="267"/>
      <c r="I393" s="234"/>
      <c r="AC393" s="409"/>
      <c r="AD393" s="409"/>
      <c r="AZ393" s="295"/>
    </row>
    <row r="394" spans="1:52" s="294" customFormat="1" ht="12.75">
      <c r="A394" s="286"/>
      <c r="B394" s="286"/>
      <c r="C394" s="286"/>
      <c r="D394" s="266"/>
      <c r="E394" s="266"/>
      <c r="F394" s="286"/>
      <c r="G394" s="268"/>
      <c r="H394" s="267"/>
      <c r="I394" s="234"/>
      <c r="AC394" s="409"/>
      <c r="AD394" s="409"/>
      <c r="AZ394" s="295"/>
    </row>
    <row r="395" spans="1:52" s="294" customFormat="1" ht="12.75">
      <c r="A395" s="286"/>
      <c r="B395" s="286"/>
      <c r="C395" s="286"/>
      <c r="D395" s="266"/>
      <c r="E395" s="266"/>
      <c r="F395" s="286"/>
      <c r="G395" s="268"/>
      <c r="H395" s="267"/>
      <c r="I395" s="234"/>
      <c r="AC395" s="409"/>
      <c r="AD395" s="409"/>
      <c r="AZ395" s="295"/>
    </row>
    <row r="396" spans="1:52" s="294" customFormat="1" ht="12.75">
      <c r="A396" s="286"/>
      <c r="B396" s="286"/>
      <c r="C396" s="286"/>
      <c r="D396" s="266"/>
      <c r="E396" s="266"/>
      <c r="F396" s="286"/>
      <c r="G396" s="268"/>
      <c r="H396" s="267"/>
      <c r="I396" s="234"/>
      <c r="AC396" s="409"/>
      <c r="AD396" s="409"/>
      <c r="AZ396" s="295"/>
    </row>
    <row r="397" spans="1:52" s="294" customFormat="1" ht="12.75">
      <c r="A397" s="286"/>
      <c r="B397" s="286"/>
      <c r="C397" s="286"/>
      <c r="D397" s="266"/>
      <c r="E397" s="266"/>
      <c r="F397" s="286"/>
      <c r="G397" s="268"/>
      <c r="H397" s="267"/>
      <c r="I397" s="234"/>
      <c r="AC397" s="409"/>
      <c r="AD397" s="409"/>
      <c r="AZ397" s="295"/>
    </row>
    <row r="398" spans="1:52" s="294" customFormat="1" ht="12.75">
      <c r="A398" s="286"/>
      <c r="B398" s="286"/>
      <c r="C398" s="286"/>
      <c r="D398" s="266"/>
      <c r="E398" s="266"/>
      <c r="F398" s="286"/>
      <c r="G398" s="268"/>
      <c r="H398" s="267"/>
      <c r="I398" s="234"/>
      <c r="AC398" s="409"/>
      <c r="AD398" s="409"/>
      <c r="AZ398" s="295"/>
    </row>
    <row r="399" spans="1:52" s="294" customFormat="1" ht="12.75">
      <c r="A399" s="286"/>
      <c r="B399" s="286"/>
      <c r="C399" s="286"/>
      <c r="D399" s="266"/>
      <c r="E399" s="266"/>
      <c r="F399" s="286"/>
      <c r="G399" s="268"/>
      <c r="H399" s="267"/>
      <c r="I399" s="234"/>
      <c r="AC399" s="409"/>
      <c r="AD399" s="409"/>
      <c r="AZ399" s="295"/>
    </row>
    <row r="400" spans="1:52" s="294" customFormat="1" ht="12.75">
      <c r="A400" s="286"/>
      <c r="B400" s="286"/>
      <c r="C400" s="286"/>
      <c r="D400" s="266"/>
      <c r="E400" s="266"/>
      <c r="F400" s="286"/>
      <c r="G400" s="268"/>
      <c r="H400" s="267"/>
      <c r="I400" s="234"/>
      <c r="AC400" s="409"/>
      <c r="AD400" s="409"/>
      <c r="AZ400" s="295"/>
    </row>
    <row r="401" spans="1:52" s="294" customFormat="1" ht="12.75">
      <c r="A401" s="286"/>
      <c r="B401" s="286"/>
      <c r="C401" s="286"/>
      <c r="D401" s="266"/>
      <c r="E401" s="266"/>
      <c r="F401" s="286"/>
      <c r="G401" s="268"/>
      <c r="H401" s="267"/>
      <c r="I401" s="234"/>
      <c r="AC401" s="409"/>
      <c r="AD401" s="409"/>
      <c r="AZ401" s="295"/>
    </row>
    <row r="402" spans="1:52" s="294" customFormat="1" ht="12.75">
      <c r="A402" s="286"/>
      <c r="B402" s="286"/>
      <c r="C402" s="286"/>
      <c r="D402" s="266"/>
      <c r="E402" s="266"/>
      <c r="F402" s="286"/>
      <c r="G402" s="268"/>
      <c r="H402" s="267"/>
      <c r="I402" s="234"/>
      <c r="AC402" s="409"/>
      <c r="AD402" s="409"/>
      <c r="AZ402" s="295"/>
    </row>
    <row r="403" spans="1:52" s="294" customFormat="1" ht="12.75">
      <c r="A403" s="286"/>
      <c r="B403" s="286"/>
      <c r="C403" s="286"/>
      <c r="D403" s="266"/>
      <c r="E403" s="266"/>
      <c r="F403" s="286"/>
      <c r="G403" s="268"/>
      <c r="H403" s="267"/>
      <c r="I403" s="234"/>
      <c r="AC403" s="409"/>
      <c r="AD403" s="409"/>
      <c r="AZ403" s="295"/>
    </row>
    <row r="404" spans="1:52" s="294" customFormat="1" ht="12.75">
      <c r="A404" s="286"/>
      <c r="B404" s="286"/>
      <c r="C404" s="286"/>
      <c r="D404" s="266"/>
      <c r="E404" s="266"/>
      <c r="F404" s="286"/>
      <c r="G404" s="268"/>
      <c r="H404" s="267"/>
      <c r="I404" s="234"/>
      <c r="AC404" s="409"/>
      <c r="AD404" s="409"/>
      <c r="AZ404" s="295"/>
    </row>
    <row r="405" spans="1:52" s="294" customFormat="1" ht="12.75">
      <c r="A405" s="286"/>
      <c r="B405" s="286"/>
      <c r="C405" s="286"/>
      <c r="D405" s="266"/>
      <c r="E405" s="266"/>
      <c r="F405" s="286"/>
      <c r="G405" s="268"/>
      <c r="H405" s="267"/>
      <c r="I405" s="234"/>
      <c r="AC405" s="409"/>
      <c r="AD405" s="409"/>
      <c r="AZ405" s="295"/>
    </row>
    <row r="406" spans="1:52" s="294" customFormat="1" ht="12.75">
      <c r="A406" s="286"/>
      <c r="B406" s="286"/>
      <c r="C406" s="286"/>
      <c r="D406" s="266"/>
      <c r="E406" s="266"/>
      <c r="F406" s="286"/>
      <c r="G406" s="268"/>
      <c r="H406" s="267"/>
      <c r="I406" s="234"/>
      <c r="AC406" s="409"/>
      <c r="AD406" s="409"/>
      <c r="AZ406" s="295"/>
    </row>
    <row r="407" spans="1:52" s="294" customFormat="1" ht="12.75">
      <c r="A407" s="286"/>
      <c r="B407" s="286"/>
      <c r="C407" s="286"/>
      <c r="D407" s="266"/>
      <c r="E407" s="266"/>
      <c r="F407" s="286"/>
      <c r="G407" s="268"/>
      <c r="H407" s="267"/>
      <c r="I407" s="234"/>
      <c r="AC407" s="409"/>
      <c r="AD407" s="409"/>
      <c r="AZ407" s="295"/>
    </row>
    <row r="408" spans="1:52" s="294" customFormat="1" ht="12.75">
      <c r="A408" s="286"/>
      <c r="B408" s="286"/>
      <c r="C408" s="286"/>
      <c r="D408" s="266"/>
      <c r="E408" s="266"/>
      <c r="F408" s="286"/>
      <c r="G408" s="268"/>
      <c r="H408" s="267"/>
      <c r="I408" s="234"/>
      <c r="AC408" s="409"/>
      <c r="AD408" s="409"/>
      <c r="AZ408" s="295"/>
    </row>
    <row r="409" spans="1:52" s="294" customFormat="1" ht="12.75">
      <c r="A409" s="286"/>
      <c r="B409" s="286"/>
      <c r="C409" s="286"/>
      <c r="D409" s="266"/>
      <c r="E409" s="266"/>
      <c r="F409" s="286"/>
      <c r="G409" s="268"/>
      <c r="H409" s="267"/>
      <c r="I409" s="234"/>
      <c r="AC409" s="409"/>
      <c r="AD409" s="409"/>
      <c r="AZ409" s="295"/>
    </row>
    <row r="410" spans="1:52" s="294" customFormat="1" ht="12.75">
      <c r="A410" s="286"/>
      <c r="B410" s="286"/>
      <c r="C410" s="286"/>
      <c r="D410" s="266"/>
      <c r="E410" s="266"/>
      <c r="F410" s="286"/>
      <c r="G410" s="268"/>
      <c r="H410" s="267"/>
      <c r="I410" s="234"/>
      <c r="AC410" s="409"/>
      <c r="AD410" s="409"/>
      <c r="AZ410" s="295"/>
    </row>
    <row r="411" spans="1:52" s="294" customFormat="1" ht="12.75">
      <c r="A411" s="286"/>
      <c r="B411" s="286"/>
      <c r="C411" s="286"/>
      <c r="D411" s="266"/>
      <c r="E411" s="266"/>
      <c r="F411" s="286"/>
      <c r="G411" s="268"/>
      <c r="H411" s="267"/>
      <c r="I411" s="234"/>
      <c r="AC411" s="409"/>
      <c r="AD411" s="409"/>
      <c r="AZ411" s="295"/>
    </row>
    <row r="412" spans="1:52" s="294" customFormat="1" ht="12.75">
      <c r="A412" s="286"/>
      <c r="B412" s="286"/>
      <c r="C412" s="286"/>
      <c r="D412" s="266"/>
      <c r="E412" s="266"/>
      <c r="F412" s="286"/>
      <c r="G412" s="268"/>
      <c r="H412" s="267"/>
      <c r="I412" s="234"/>
      <c r="AC412" s="409"/>
      <c r="AD412" s="409"/>
      <c r="AZ412" s="295"/>
    </row>
    <row r="413" spans="1:52" s="294" customFormat="1" ht="12.75">
      <c r="A413" s="286"/>
      <c r="B413" s="286"/>
      <c r="C413" s="286"/>
      <c r="D413" s="266"/>
      <c r="E413" s="266"/>
      <c r="F413" s="286"/>
      <c r="G413" s="268"/>
      <c r="H413" s="267"/>
      <c r="I413" s="234"/>
      <c r="AC413" s="409"/>
      <c r="AD413" s="409"/>
      <c r="AZ413" s="295"/>
    </row>
    <row r="414" spans="1:52" s="294" customFormat="1" ht="12.75">
      <c r="A414" s="286"/>
      <c r="B414" s="286"/>
      <c r="C414" s="286"/>
      <c r="D414" s="266"/>
      <c r="E414" s="266"/>
      <c r="F414" s="286"/>
      <c r="G414" s="268"/>
      <c r="H414" s="267"/>
      <c r="I414" s="234"/>
      <c r="AC414" s="409"/>
      <c r="AD414" s="409"/>
      <c r="AZ414" s="295"/>
    </row>
    <row r="415" spans="1:52" s="294" customFormat="1" ht="12.75">
      <c r="A415" s="286"/>
      <c r="B415" s="286"/>
      <c r="C415" s="286"/>
      <c r="D415" s="266"/>
      <c r="E415" s="266"/>
      <c r="F415" s="286"/>
      <c r="G415" s="268"/>
      <c r="H415" s="267"/>
      <c r="I415" s="234"/>
      <c r="AC415" s="409"/>
      <c r="AD415" s="409"/>
      <c r="AZ415" s="295"/>
    </row>
    <row r="416" spans="1:52" s="294" customFormat="1" ht="12.75">
      <c r="A416" s="286"/>
      <c r="B416" s="286"/>
      <c r="C416" s="286"/>
      <c r="D416" s="266"/>
      <c r="E416" s="266"/>
      <c r="F416" s="286"/>
      <c r="G416" s="268"/>
      <c r="H416" s="267"/>
      <c r="I416" s="234"/>
      <c r="AC416" s="409"/>
      <c r="AD416" s="409"/>
      <c r="AZ416" s="295"/>
    </row>
    <row r="417" spans="1:52" s="294" customFormat="1" ht="12.75">
      <c r="A417" s="286"/>
      <c r="B417" s="286"/>
      <c r="C417" s="286"/>
      <c r="D417" s="266"/>
      <c r="E417" s="266"/>
      <c r="F417" s="286"/>
      <c r="G417" s="268"/>
      <c r="H417" s="267"/>
      <c r="I417" s="234"/>
      <c r="AC417" s="409"/>
      <c r="AD417" s="409"/>
      <c r="AZ417" s="295"/>
    </row>
    <row r="418" spans="1:52" s="294" customFormat="1" ht="12.75">
      <c r="A418" s="286"/>
      <c r="B418" s="286"/>
      <c r="C418" s="286"/>
      <c r="D418" s="266"/>
      <c r="E418" s="266"/>
      <c r="F418" s="286"/>
      <c r="G418" s="268"/>
      <c r="H418" s="267"/>
      <c r="I418" s="234"/>
      <c r="AC418" s="409"/>
      <c r="AD418" s="409"/>
      <c r="AZ418" s="295"/>
    </row>
    <row r="419" spans="1:52" s="294" customFormat="1" ht="12.75">
      <c r="A419" s="286"/>
      <c r="B419" s="286"/>
      <c r="C419" s="286"/>
      <c r="D419" s="266"/>
      <c r="E419" s="266"/>
      <c r="F419" s="286"/>
      <c r="G419" s="268"/>
      <c r="H419" s="267"/>
      <c r="I419" s="234"/>
      <c r="AC419" s="409"/>
      <c r="AD419" s="409"/>
      <c r="AZ419" s="295"/>
    </row>
    <row r="420" spans="1:52" s="294" customFormat="1" ht="12.75">
      <c r="A420" s="286"/>
      <c r="B420" s="286"/>
      <c r="C420" s="286"/>
      <c r="D420" s="266"/>
      <c r="E420" s="266"/>
      <c r="F420" s="286"/>
      <c r="G420" s="268"/>
      <c r="H420" s="267"/>
      <c r="I420" s="234"/>
      <c r="AC420" s="409"/>
      <c r="AD420" s="409"/>
      <c r="AZ420" s="295"/>
    </row>
    <row r="421" spans="1:52" s="294" customFormat="1" ht="12.75">
      <c r="A421" s="286"/>
      <c r="B421" s="286"/>
      <c r="C421" s="286"/>
      <c r="D421" s="266"/>
      <c r="E421" s="266"/>
      <c r="F421" s="286"/>
      <c r="G421" s="268"/>
      <c r="H421" s="267"/>
      <c r="I421" s="234"/>
      <c r="AC421" s="409"/>
      <c r="AD421" s="409"/>
      <c r="AZ421" s="295"/>
    </row>
    <row r="422" spans="1:52" s="294" customFormat="1" ht="12.75">
      <c r="A422" s="286"/>
      <c r="B422" s="286"/>
      <c r="C422" s="286"/>
      <c r="D422" s="266"/>
      <c r="E422" s="266"/>
      <c r="F422" s="286"/>
      <c r="G422" s="268"/>
      <c r="H422" s="267"/>
      <c r="I422" s="234"/>
      <c r="AC422" s="409"/>
      <c r="AD422" s="409"/>
      <c r="AZ422" s="295"/>
    </row>
    <row r="423" spans="1:52" s="294" customFormat="1" ht="12.75">
      <c r="A423" s="286"/>
      <c r="B423" s="286"/>
      <c r="C423" s="286"/>
      <c r="D423" s="266"/>
      <c r="E423" s="266"/>
      <c r="F423" s="286"/>
      <c r="G423" s="268"/>
      <c r="H423" s="267"/>
      <c r="I423" s="234"/>
      <c r="AC423" s="409"/>
      <c r="AD423" s="409"/>
      <c r="AZ423" s="295"/>
    </row>
    <row r="424" spans="1:52" s="294" customFormat="1" ht="12.75">
      <c r="A424" s="286"/>
      <c r="B424" s="286"/>
      <c r="C424" s="286"/>
      <c r="D424" s="266"/>
      <c r="E424" s="266"/>
      <c r="F424" s="286"/>
      <c r="G424" s="268"/>
      <c r="H424" s="267"/>
      <c r="I424" s="234"/>
      <c r="AC424" s="409"/>
      <c r="AD424" s="409"/>
      <c r="AZ424" s="295"/>
    </row>
    <row r="425" spans="1:52" s="294" customFormat="1" ht="12.75">
      <c r="A425" s="286"/>
      <c r="B425" s="286"/>
      <c r="C425" s="286"/>
      <c r="D425" s="266"/>
      <c r="E425" s="266"/>
      <c r="F425" s="286"/>
      <c r="G425" s="268"/>
      <c r="H425" s="267"/>
      <c r="I425" s="234"/>
      <c r="AC425" s="409"/>
      <c r="AD425" s="409"/>
      <c r="AZ425" s="295"/>
    </row>
    <row r="426" spans="1:52" s="294" customFormat="1" ht="12.75">
      <c r="A426" s="286"/>
      <c r="B426" s="286"/>
      <c r="C426" s="286"/>
      <c r="D426" s="266"/>
      <c r="E426" s="266"/>
      <c r="F426" s="286"/>
      <c r="G426" s="268"/>
      <c r="H426" s="267"/>
      <c r="I426" s="234"/>
      <c r="AC426" s="409"/>
      <c r="AD426" s="409"/>
      <c r="AZ426" s="295"/>
    </row>
    <row r="427" spans="1:52" s="294" customFormat="1" ht="12.75">
      <c r="A427" s="286"/>
      <c r="B427" s="286"/>
      <c r="C427" s="286"/>
      <c r="D427" s="266"/>
      <c r="E427" s="266"/>
      <c r="F427" s="286"/>
      <c r="G427" s="268"/>
      <c r="H427" s="267"/>
      <c r="I427" s="234"/>
      <c r="AC427" s="409"/>
      <c r="AD427" s="409"/>
      <c r="AZ427" s="295"/>
    </row>
    <row r="428" spans="1:52" s="294" customFormat="1" ht="12.75">
      <c r="A428" s="286"/>
      <c r="B428" s="286"/>
      <c r="C428" s="286"/>
      <c r="D428" s="266"/>
      <c r="E428" s="266"/>
      <c r="F428" s="286"/>
      <c r="G428" s="268"/>
      <c r="H428" s="267"/>
      <c r="I428" s="234"/>
      <c r="AC428" s="409"/>
      <c r="AD428" s="409"/>
      <c r="AZ428" s="295"/>
    </row>
    <row r="429" spans="1:52" s="294" customFormat="1" ht="12.75">
      <c r="A429" s="286"/>
      <c r="B429" s="286"/>
      <c r="C429" s="286"/>
      <c r="D429" s="266"/>
      <c r="E429" s="266"/>
      <c r="F429" s="286"/>
      <c r="G429" s="268"/>
      <c r="H429" s="267"/>
      <c r="I429" s="234"/>
      <c r="AC429" s="409"/>
      <c r="AD429" s="409"/>
      <c r="AZ429" s="295"/>
    </row>
    <row r="430" spans="1:52" s="294" customFormat="1" ht="12.75">
      <c r="A430" s="286"/>
      <c r="B430" s="286"/>
      <c r="C430" s="286"/>
      <c r="D430" s="266"/>
      <c r="E430" s="266"/>
      <c r="F430" s="286"/>
      <c r="G430" s="268"/>
      <c r="H430" s="267"/>
      <c r="I430" s="234"/>
      <c r="AC430" s="409"/>
      <c r="AD430" s="409"/>
      <c r="AZ430" s="295"/>
    </row>
    <row r="431" spans="1:52" s="294" customFormat="1" ht="12.75">
      <c r="A431" s="286"/>
      <c r="B431" s="286"/>
      <c r="C431" s="286"/>
      <c r="D431" s="266"/>
      <c r="E431" s="266"/>
      <c r="F431" s="286"/>
      <c r="G431" s="268"/>
      <c r="H431" s="267"/>
      <c r="I431" s="234"/>
      <c r="AC431" s="409"/>
      <c r="AD431" s="409"/>
      <c r="AZ431" s="295"/>
    </row>
    <row r="432" spans="1:52" s="294" customFormat="1" ht="12.75">
      <c r="A432" s="286"/>
      <c r="B432" s="286"/>
      <c r="C432" s="286"/>
      <c r="D432" s="266"/>
      <c r="E432" s="266"/>
      <c r="F432" s="286"/>
      <c r="G432" s="268"/>
      <c r="H432" s="267"/>
      <c r="I432" s="234"/>
      <c r="AC432" s="409"/>
      <c r="AD432" s="409"/>
      <c r="AZ432" s="295"/>
    </row>
    <row r="433" spans="1:52" s="294" customFormat="1" ht="12.75">
      <c r="A433" s="286"/>
      <c r="B433" s="286"/>
      <c r="C433" s="286"/>
      <c r="D433" s="266"/>
      <c r="E433" s="266"/>
      <c r="F433" s="286"/>
      <c r="G433" s="268"/>
      <c r="H433" s="267"/>
      <c r="I433" s="234"/>
      <c r="AC433" s="409"/>
      <c r="AD433" s="409"/>
      <c r="AZ433" s="295"/>
    </row>
    <row r="434" spans="1:52" s="294" customFormat="1" ht="12.75">
      <c r="A434" s="286"/>
      <c r="B434" s="286"/>
      <c r="C434" s="286"/>
      <c r="D434" s="266"/>
      <c r="E434" s="266"/>
      <c r="F434" s="286"/>
      <c r="G434" s="268"/>
      <c r="H434" s="267"/>
      <c r="I434" s="234"/>
      <c r="AC434" s="409"/>
      <c r="AD434" s="409"/>
      <c r="AZ434" s="295"/>
    </row>
    <row r="435" spans="1:52" s="294" customFormat="1" ht="12.75">
      <c r="A435" s="286"/>
      <c r="B435" s="286"/>
      <c r="C435" s="286"/>
      <c r="D435" s="266"/>
      <c r="E435" s="266"/>
      <c r="F435" s="286"/>
      <c r="G435" s="268"/>
      <c r="H435" s="267"/>
      <c r="I435" s="234"/>
      <c r="AC435" s="409"/>
      <c r="AD435" s="409"/>
      <c r="AZ435" s="295"/>
    </row>
    <row r="436" spans="1:52" s="294" customFormat="1" ht="12.75">
      <c r="A436" s="286"/>
      <c r="B436" s="286"/>
      <c r="C436" s="286"/>
      <c r="D436" s="266"/>
      <c r="E436" s="266"/>
      <c r="F436" s="286"/>
      <c r="G436" s="268"/>
      <c r="H436" s="267"/>
      <c r="I436" s="234"/>
      <c r="AC436" s="409"/>
      <c r="AD436" s="409"/>
      <c r="AZ436" s="295"/>
    </row>
    <row r="437" spans="1:52" s="294" customFormat="1" ht="12.75">
      <c r="A437" s="286"/>
      <c r="B437" s="286"/>
      <c r="C437" s="286"/>
      <c r="D437" s="266"/>
      <c r="E437" s="266"/>
      <c r="F437" s="286"/>
      <c r="G437" s="268"/>
      <c r="H437" s="267"/>
      <c r="I437" s="234"/>
      <c r="AC437" s="409"/>
      <c r="AD437" s="409"/>
      <c r="AZ437" s="295"/>
    </row>
    <row r="438" spans="1:52" s="294" customFormat="1" ht="12.75">
      <c r="A438" s="286"/>
      <c r="B438" s="286"/>
      <c r="C438" s="286"/>
      <c r="D438" s="266"/>
      <c r="E438" s="266"/>
      <c r="F438" s="286"/>
      <c r="G438" s="268"/>
      <c r="H438" s="267"/>
      <c r="I438" s="234"/>
      <c r="AC438" s="409"/>
      <c r="AD438" s="409"/>
      <c r="AZ438" s="295"/>
    </row>
    <row r="439" spans="1:52" s="294" customFormat="1" ht="12.75">
      <c r="A439" s="286"/>
      <c r="B439" s="286"/>
      <c r="C439" s="286"/>
      <c r="D439" s="266"/>
      <c r="E439" s="266"/>
      <c r="F439" s="286"/>
      <c r="G439" s="268"/>
      <c r="H439" s="267"/>
      <c r="I439" s="234"/>
      <c r="AC439" s="409"/>
      <c r="AD439" s="409"/>
      <c r="AZ439" s="295"/>
    </row>
    <row r="440" spans="1:52" s="294" customFormat="1" ht="12.75">
      <c r="A440" s="286"/>
      <c r="B440" s="286"/>
      <c r="C440" s="286"/>
      <c r="D440" s="266"/>
      <c r="E440" s="266"/>
      <c r="F440" s="286"/>
      <c r="G440" s="268"/>
      <c r="H440" s="267"/>
      <c r="I440" s="234"/>
      <c r="AC440" s="409"/>
      <c r="AD440" s="409"/>
      <c r="AZ440" s="295"/>
    </row>
    <row r="441" spans="1:52" s="294" customFormat="1" ht="12.75">
      <c r="A441" s="286"/>
      <c r="B441" s="286"/>
      <c r="C441" s="286"/>
      <c r="D441" s="266"/>
      <c r="E441" s="266"/>
      <c r="F441" s="286"/>
      <c r="G441" s="268"/>
      <c r="H441" s="267"/>
      <c r="I441" s="234"/>
      <c r="AC441" s="409"/>
      <c r="AD441" s="409"/>
      <c r="AZ441" s="295"/>
    </row>
    <row r="442" spans="1:52" s="294" customFormat="1" ht="12.75">
      <c r="A442" s="286"/>
      <c r="B442" s="286"/>
      <c r="C442" s="286"/>
      <c r="D442" s="266"/>
      <c r="E442" s="266"/>
      <c r="F442" s="286"/>
      <c r="G442" s="268"/>
      <c r="H442" s="267"/>
      <c r="I442" s="234"/>
      <c r="AC442" s="409"/>
      <c r="AD442" s="409"/>
      <c r="AZ442" s="295"/>
    </row>
    <row r="443" spans="1:52" s="294" customFormat="1" ht="12.75">
      <c r="A443" s="286"/>
      <c r="B443" s="286"/>
      <c r="C443" s="286"/>
      <c r="D443" s="266"/>
      <c r="E443" s="266"/>
      <c r="F443" s="286"/>
      <c r="G443" s="268"/>
      <c r="H443" s="267"/>
      <c r="I443" s="234"/>
      <c r="AC443" s="409"/>
      <c r="AD443" s="409"/>
      <c r="AZ443" s="295"/>
    </row>
    <row r="444" spans="1:52" s="294" customFormat="1" ht="12.75">
      <c r="A444" s="286"/>
      <c r="B444" s="286"/>
      <c r="C444" s="286"/>
      <c r="D444" s="266"/>
      <c r="E444" s="266"/>
      <c r="F444" s="286"/>
      <c r="G444" s="268"/>
      <c r="H444" s="267"/>
      <c r="I444" s="234"/>
      <c r="AC444" s="409"/>
      <c r="AD444" s="409"/>
      <c r="AZ444" s="295"/>
    </row>
    <row r="445" spans="1:52" s="294" customFormat="1" ht="12.75">
      <c r="A445" s="286"/>
      <c r="B445" s="286"/>
      <c r="C445" s="286"/>
      <c r="D445" s="266"/>
      <c r="E445" s="266"/>
      <c r="F445" s="286"/>
      <c r="G445" s="268"/>
      <c r="H445" s="267"/>
      <c r="I445" s="234"/>
      <c r="AC445" s="409"/>
      <c r="AD445" s="409"/>
      <c r="AZ445" s="295"/>
    </row>
    <row r="446" spans="1:52" s="294" customFormat="1" ht="12.75">
      <c r="A446" s="286"/>
      <c r="B446" s="286"/>
      <c r="C446" s="286"/>
      <c r="D446" s="266"/>
      <c r="E446" s="266"/>
      <c r="F446" s="286"/>
      <c r="G446" s="268"/>
      <c r="H446" s="267"/>
      <c r="I446" s="234"/>
      <c r="AC446" s="409"/>
      <c r="AD446" s="409"/>
      <c r="AZ446" s="295"/>
    </row>
    <row r="447" spans="1:52" s="294" customFormat="1" ht="12.75">
      <c r="A447" s="286"/>
      <c r="B447" s="286"/>
      <c r="C447" s="286"/>
      <c r="D447" s="266"/>
      <c r="E447" s="266"/>
      <c r="F447" s="286"/>
      <c r="G447" s="268"/>
      <c r="H447" s="267"/>
      <c r="I447" s="234"/>
      <c r="AC447" s="409"/>
      <c r="AD447" s="409"/>
      <c r="AZ447" s="295"/>
    </row>
    <row r="448" spans="1:52" s="294" customFormat="1" ht="12.75">
      <c r="A448" s="286"/>
      <c r="B448" s="286"/>
      <c r="C448" s="286"/>
      <c r="D448" s="266"/>
      <c r="E448" s="266"/>
      <c r="F448" s="286"/>
      <c r="G448" s="268"/>
      <c r="H448" s="267"/>
      <c r="I448" s="234"/>
      <c r="AC448" s="409"/>
      <c r="AD448" s="409"/>
      <c r="AZ448" s="295"/>
    </row>
    <row r="449" spans="1:52" s="294" customFormat="1" ht="12.75">
      <c r="A449" s="286"/>
      <c r="B449" s="286"/>
      <c r="C449" s="286"/>
      <c r="D449" s="266"/>
      <c r="E449" s="266"/>
      <c r="F449" s="286"/>
      <c r="G449" s="268"/>
      <c r="H449" s="267"/>
      <c r="I449" s="234"/>
      <c r="AC449" s="409"/>
      <c r="AD449" s="409"/>
      <c r="AZ449" s="295"/>
    </row>
    <row r="450" spans="1:52" s="294" customFormat="1" ht="12.75">
      <c r="A450" s="286"/>
      <c r="B450" s="286"/>
      <c r="C450" s="286"/>
      <c r="D450" s="266"/>
      <c r="E450" s="266"/>
      <c r="F450" s="286"/>
      <c r="G450" s="268"/>
      <c r="H450" s="267"/>
      <c r="I450" s="234"/>
      <c r="AC450" s="409"/>
      <c r="AD450" s="409"/>
      <c r="AZ450" s="295"/>
    </row>
    <row r="451" spans="1:52" s="294" customFormat="1" ht="12.75">
      <c r="A451" s="286"/>
      <c r="B451" s="286"/>
      <c r="C451" s="286"/>
      <c r="D451" s="266"/>
      <c r="E451" s="266"/>
      <c r="F451" s="286"/>
      <c r="G451" s="268"/>
      <c r="H451" s="267"/>
      <c r="I451" s="234"/>
      <c r="AC451" s="409"/>
      <c r="AD451" s="409"/>
      <c r="AZ451" s="295"/>
    </row>
    <row r="452" spans="1:52" s="294" customFormat="1" ht="12.75">
      <c r="A452" s="286"/>
      <c r="B452" s="286"/>
      <c r="C452" s="286"/>
      <c r="D452" s="266"/>
      <c r="E452" s="266"/>
      <c r="F452" s="286"/>
      <c r="G452" s="268"/>
      <c r="H452" s="267"/>
      <c r="I452" s="234"/>
      <c r="AC452" s="409"/>
      <c r="AD452" s="409"/>
      <c r="AZ452" s="295"/>
    </row>
    <row r="453" spans="1:52" s="294" customFormat="1" ht="12.75">
      <c r="A453" s="286"/>
      <c r="B453" s="286"/>
      <c r="C453" s="286"/>
      <c r="D453" s="266"/>
      <c r="E453" s="266"/>
      <c r="F453" s="286"/>
      <c r="G453" s="268"/>
      <c r="H453" s="267"/>
      <c r="I453" s="234"/>
      <c r="AC453" s="409"/>
      <c r="AD453" s="409"/>
      <c r="AZ453" s="295"/>
    </row>
    <row r="454" spans="1:52" s="294" customFormat="1" ht="12.75">
      <c r="A454" s="286"/>
      <c r="B454" s="286"/>
      <c r="C454" s="286"/>
      <c r="D454" s="266"/>
      <c r="E454" s="266"/>
      <c r="F454" s="286"/>
      <c r="G454" s="268"/>
      <c r="H454" s="267"/>
      <c r="I454" s="234"/>
      <c r="AC454" s="409"/>
      <c r="AD454" s="409"/>
      <c r="AZ454" s="295"/>
    </row>
    <row r="455" spans="1:52" s="294" customFormat="1" ht="12.75">
      <c r="A455" s="286"/>
      <c r="B455" s="286"/>
      <c r="C455" s="286"/>
      <c r="D455" s="266"/>
      <c r="E455" s="266"/>
      <c r="F455" s="286"/>
      <c r="G455" s="268"/>
      <c r="H455" s="267"/>
      <c r="I455" s="234"/>
      <c r="AC455" s="409"/>
      <c r="AD455" s="409"/>
      <c r="AZ455" s="295"/>
    </row>
    <row r="456" spans="1:52" s="294" customFormat="1" ht="12.75">
      <c r="A456" s="286"/>
      <c r="B456" s="286"/>
      <c r="C456" s="286"/>
      <c r="D456" s="266"/>
      <c r="E456" s="266"/>
      <c r="F456" s="286"/>
      <c r="G456" s="268"/>
      <c r="H456" s="267"/>
      <c r="I456" s="234"/>
      <c r="AC456" s="409"/>
      <c r="AD456" s="409"/>
      <c r="AZ456" s="295"/>
    </row>
    <row r="457" spans="1:52" s="294" customFormat="1" ht="12.75">
      <c r="A457" s="286"/>
      <c r="B457" s="286"/>
      <c r="C457" s="286"/>
      <c r="D457" s="266"/>
      <c r="E457" s="266"/>
      <c r="F457" s="286"/>
      <c r="G457" s="268"/>
      <c r="H457" s="267"/>
      <c r="I457" s="234"/>
      <c r="AC457" s="409"/>
      <c r="AD457" s="409"/>
      <c r="AZ457" s="295"/>
    </row>
    <row r="458" spans="1:52" s="294" customFormat="1" ht="12.75">
      <c r="A458" s="286"/>
      <c r="B458" s="286"/>
      <c r="C458" s="286"/>
      <c r="D458" s="266"/>
      <c r="E458" s="266"/>
      <c r="F458" s="286"/>
      <c r="G458" s="268"/>
      <c r="H458" s="267"/>
      <c r="I458" s="234"/>
      <c r="AC458" s="409"/>
      <c r="AD458" s="409"/>
      <c r="AZ458" s="295"/>
    </row>
    <row r="459" spans="1:52" s="294" customFormat="1" ht="12.75">
      <c r="A459" s="286"/>
      <c r="B459" s="286"/>
      <c r="C459" s="286"/>
      <c r="D459" s="266"/>
      <c r="E459" s="266"/>
      <c r="F459" s="286"/>
      <c r="G459" s="268"/>
      <c r="H459" s="267"/>
      <c r="I459" s="234"/>
      <c r="AC459" s="409"/>
      <c r="AD459" s="409"/>
      <c r="AZ459" s="295"/>
    </row>
    <row r="460" spans="1:52" s="294" customFormat="1" ht="12.75">
      <c r="A460" s="286"/>
      <c r="B460" s="286"/>
      <c r="C460" s="286"/>
      <c r="D460" s="266"/>
      <c r="E460" s="266"/>
      <c r="F460" s="286"/>
      <c r="G460" s="268"/>
      <c r="H460" s="267"/>
      <c r="I460" s="234"/>
      <c r="AC460" s="409"/>
      <c r="AD460" s="409"/>
      <c r="AZ460" s="295"/>
    </row>
    <row r="461" spans="1:52" s="294" customFormat="1" ht="12.75">
      <c r="A461" s="286"/>
      <c r="B461" s="286"/>
      <c r="C461" s="286"/>
      <c r="D461" s="266"/>
      <c r="E461" s="266"/>
      <c r="F461" s="286"/>
      <c r="G461" s="268"/>
      <c r="H461" s="267"/>
      <c r="I461" s="234"/>
      <c r="AC461" s="409"/>
      <c r="AD461" s="409"/>
      <c r="AZ461" s="295"/>
    </row>
    <row r="462" spans="1:52" s="294" customFormat="1" ht="12.75">
      <c r="A462" s="286"/>
      <c r="B462" s="286"/>
      <c r="C462" s="286"/>
      <c r="D462" s="266"/>
      <c r="E462" s="266"/>
      <c r="F462" s="286"/>
      <c r="G462" s="268"/>
      <c r="H462" s="267"/>
      <c r="I462" s="234"/>
      <c r="AC462" s="409"/>
      <c r="AD462" s="409"/>
      <c r="AZ462" s="295"/>
    </row>
    <row r="463" spans="1:52" s="294" customFormat="1" ht="12.75">
      <c r="A463" s="286"/>
      <c r="B463" s="286"/>
      <c r="C463" s="286"/>
      <c r="D463" s="266"/>
      <c r="E463" s="266"/>
      <c r="F463" s="286"/>
      <c r="G463" s="268"/>
      <c r="H463" s="267"/>
      <c r="I463" s="234"/>
      <c r="AC463" s="409"/>
      <c r="AD463" s="409"/>
      <c r="AZ463" s="295"/>
    </row>
    <row r="464" spans="1:52" s="294" customFormat="1" ht="12.75">
      <c r="A464" s="286"/>
      <c r="B464" s="286"/>
      <c r="C464" s="286"/>
      <c r="D464" s="266"/>
      <c r="E464" s="266"/>
      <c r="F464" s="286"/>
      <c r="G464" s="268"/>
      <c r="H464" s="267"/>
      <c r="I464" s="234"/>
      <c r="AC464" s="409"/>
      <c r="AD464" s="409"/>
      <c r="AZ464" s="295"/>
    </row>
    <row r="465" spans="1:52" s="294" customFormat="1" ht="12.75">
      <c r="A465" s="286"/>
      <c r="B465" s="286"/>
      <c r="C465" s="286"/>
      <c r="D465" s="266"/>
      <c r="E465" s="266"/>
      <c r="F465" s="286"/>
      <c r="G465" s="268"/>
      <c r="H465" s="267"/>
      <c r="I465" s="234"/>
      <c r="AC465" s="409"/>
      <c r="AD465" s="409"/>
      <c r="AZ465" s="295"/>
    </row>
    <row r="466" spans="1:52" s="294" customFormat="1" ht="12.75">
      <c r="A466" s="286"/>
      <c r="B466" s="286"/>
      <c r="C466" s="286"/>
      <c r="D466" s="266"/>
      <c r="E466" s="266"/>
      <c r="F466" s="286"/>
      <c r="G466" s="268"/>
      <c r="H466" s="267"/>
      <c r="I466" s="234"/>
      <c r="AC466" s="409"/>
      <c r="AD466" s="409"/>
      <c r="AZ466" s="295"/>
    </row>
    <row r="467" spans="1:52" s="294" customFormat="1" ht="12.75">
      <c r="A467" s="286"/>
      <c r="B467" s="286"/>
      <c r="C467" s="286"/>
      <c r="D467" s="266"/>
      <c r="E467" s="266"/>
      <c r="F467" s="286"/>
      <c r="G467" s="268"/>
      <c r="H467" s="267"/>
      <c r="I467" s="234"/>
      <c r="AC467" s="409"/>
      <c r="AD467" s="409"/>
      <c r="AZ467" s="295"/>
    </row>
    <row r="468" spans="1:52" s="294" customFormat="1" ht="12.75">
      <c r="A468" s="286"/>
      <c r="B468" s="286"/>
      <c r="C468" s="286"/>
      <c r="D468" s="266"/>
      <c r="E468" s="266"/>
      <c r="F468" s="286"/>
      <c r="G468" s="268"/>
      <c r="H468" s="267"/>
      <c r="I468" s="234"/>
      <c r="AC468" s="409"/>
      <c r="AD468" s="409"/>
      <c r="AZ468" s="295"/>
    </row>
    <row r="469" spans="1:52" s="294" customFormat="1" ht="12.75">
      <c r="A469" s="286"/>
      <c r="B469" s="286"/>
      <c r="C469" s="286"/>
      <c r="D469" s="266"/>
      <c r="E469" s="266"/>
      <c r="F469" s="286"/>
      <c r="G469" s="268"/>
      <c r="H469" s="267"/>
      <c r="I469" s="234"/>
      <c r="AC469" s="409"/>
      <c r="AD469" s="409"/>
      <c r="AZ469" s="295"/>
    </row>
    <row r="470" spans="1:52" s="294" customFormat="1" ht="12.75">
      <c r="A470" s="286"/>
      <c r="B470" s="286"/>
      <c r="C470" s="286"/>
      <c r="D470" s="266"/>
      <c r="E470" s="266"/>
      <c r="F470" s="286"/>
      <c r="G470" s="268"/>
      <c r="H470" s="267"/>
      <c r="I470" s="234"/>
      <c r="AC470" s="409"/>
      <c r="AD470" s="409"/>
      <c r="AZ470" s="295"/>
    </row>
    <row r="471" spans="1:52" s="294" customFormat="1" ht="12.75">
      <c r="A471" s="286"/>
      <c r="B471" s="286"/>
      <c r="C471" s="286"/>
      <c r="D471" s="266"/>
      <c r="E471" s="266"/>
      <c r="F471" s="286"/>
      <c r="G471" s="268"/>
      <c r="H471" s="267"/>
      <c r="I471" s="234"/>
      <c r="AC471" s="409"/>
      <c r="AD471" s="409"/>
      <c r="AZ471" s="295"/>
    </row>
    <row r="472" spans="1:52" s="294" customFormat="1" ht="12.75">
      <c r="A472" s="286"/>
      <c r="B472" s="286"/>
      <c r="C472" s="286"/>
      <c r="D472" s="266"/>
      <c r="E472" s="266"/>
      <c r="F472" s="286"/>
      <c r="G472" s="268"/>
      <c r="H472" s="267"/>
      <c r="I472" s="234"/>
      <c r="AC472" s="409"/>
      <c r="AD472" s="409"/>
      <c r="AZ472" s="295"/>
    </row>
    <row r="473" spans="1:52" s="294" customFormat="1" ht="12.75">
      <c r="A473" s="286"/>
      <c r="B473" s="286"/>
      <c r="C473" s="286"/>
      <c r="D473" s="266"/>
      <c r="E473" s="266"/>
      <c r="F473" s="286"/>
      <c r="G473" s="268"/>
      <c r="H473" s="267"/>
      <c r="I473" s="234"/>
      <c r="AC473" s="409"/>
      <c r="AD473" s="409"/>
      <c r="AZ473" s="295"/>
    </row>
  </sheetData>
  <sheetProtection password="C66B" sheet="1" objects="1" scenarios="1"/>
  <mergeCells count="3">
    <mergeCell ref="J17:L17"/>
    <mergeCell ref="J18:L18"/>
    <mergeCell ref="J19:L19"/>
  </mergeCells>
  <conditionalFormatting sqref="M19">
    <cfRule type="cellIs" priority="2" dxfId="7" operator="equal" stopIfTrue="1">
      <formula>"oui"</formula>
    </cfRule>
  </conditionalFormatting>
  <conditionalFormatting sqref="M18">
    <cfRule type="cellIs" priority="3" dxfId="7" operator="equal" stopIfTrue="1">
      <formula>"non"</formula>
    </cfRule>
  </conditionalFormatting>
  <conditionalFormatting sqref="I22:I311">
    <cfRule type="cellIs" priority="6" dxfId="6" operator="greaterThanOrEqual" stopIfTrue="1">
      <formula>500</formula>
    </cfRule>
  </conditionalFormatting>
  <dataValidations count="3">
    <dataValidation type="list" allowBlank="1" showInputMessage="1" showErrorMessage="1" sqref="B22:B311">
      <formula1>$AA$2:$AA$4</formula1>
    </dataValidation>
    <dataValidation type="list" allowBlank="1" showInputMessage="1" showErrorMessage="1" sqref="C22:C311">
      <formula1>$AC$2:$AC$14</formula1>
    </dataValidation>
    <dataValidation type="list" allowBlank="1" showInputMessage="1" showErrorMessage="1" sqref="D22:D311">
      <formula1>$AD$2:$AD$14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fitToHeight="20" horizontalDpi="600" verticalDpi="600" orientation="landscape" paperSize="9" scale="50" r:id="rId1"/>
  <headerFooter alignWithMargins="0">
    <oddHeader>&amp;L&amp;F
&amp;A&amp;R&amp;D</oddHeader>
    <oddFooter>&amp;LEsra Tuncer
Tom Droeshout&amp;RP.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98"/>
  <sheetViews>
    <sheetView showGridLines="0" zoomScale="80" zoomScaleNormal="80" zoomScalePageLayoutView="0" workbookViewId="0" topLeftCell="A1">
      <pane xSplit="1" ySplit="5" topLeftCell="B6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J6" sqref="J6:K6"/>
    </sheetView>
  </sheetViews>
  <sheetFormatPr defaultColWidth="11.421875" defaultRowHeight="12.75"/>
  <cols>
    <col min="1" max="2" width="12.7109375" style="236" customWidth="1"/>
    <col min="3" max="3" width="20.7109375" style="236" customWidth="1"/>
    <col min="4" max="4" width="33.7109375" style="236" customWidth="1"/>
    <col min="5" max="5" width="12.7109375" style="234" customWidth="1"/>
    <col min="6" max="6" width="12.7109375" style="235" customWidth="1"/>
    <col min="7" max="9" width="12.7109375" style="234" customWidth="1"/>
    <col min="10" max="11" width="12.57421875" style="234" customWidth="1"/>
    <col min="12" max="12" width="49.57421875" style="236" customWidth="1"/>
    <col min="13" max="14" width="12.7109375" style="236" customWidth="1"/>
    <col min="15" max="16384" width="11.421875" style="236" customWidth="1"/>
  </cols>
  <sheetData>
    <row r="1" spans="1:11" ht="12.75" customHeight="1">
      <c r="A1" s="481" t="s">
        <v>156</v>
      </c>
      <c r="C1" s="252"/>
      <c r="H1" s="595" t="s">
        <v>223</v>
      </c>
      <c r="I1" s="595"/>
      <c r="J1" s="595"/>
      <c r="K1" s="255">
        <f>$G$4*20%</f>
        <v>0</v>
      </c>
    </row>
    <row r="2" spans="3:11" ht="12.75" customHeight="1">
      <c r="C2" s="280"/>
      <c r="D2" s="280"/>
      <c r="H2" s="595" t="s">
        <v>224</v>
      </c>
      <c r="I2" s="595"/>
      <c r="J2" s="595"/>
      <c r="K2" s="278" t="str">
        <f>IF(H4&gt;=K1,"oui","non")</f>
        <v>oui</v>
      </c>
    </row>
    <row r="3" spans="3:11" ht="12.75" customHeight="1">
      <c r="C3" s="280"/>
      <c r="D3" s="280"/>
      <c r="H3" s="595" t="s">
        <v>221</v>
      </c>
      <c r="I3" s="595"/>
      <c r="J3" s="595"/>
      <c r="K3" s="278" t="str">
        <f>IF($J$4&gt;($K$1*10%),"ja","non")</f>
        <v>non</v>
      </c>
    </row>
    <row r="4" spans="5:11" ht="12.75">
      <c r="E4" s="254">
        <f>SUM(E6:E498)</f>
        <v>0</v>
      </c>
      <c r="G4" s="259">
        <f>SUM(G6:G498)</f>
        <v>0</v>
      </c>
      <c r="H4" s="260">
        <f>SUM(H6:H498)</f>
        <v>0</v>
      </c>
      <c r="I4" s="255">
        <f>SUM(I6:I498)</f>
        <v>0</v>
      </c>
      <c r="J4" s="255">
        <f>SUM(J6:J498)</f>
        <v>0</v>
      </c>
      <c r="K4" s="255">
        <f>SUM(K6:K498)</f>
        <v>0</v>
      </c>
    </row>
    <row r="5" spans="1:14" s="233" customFormat="1" ht="55.5" customHeight="1">
      <c r="A5" s="28" t="s">
        <v>152</v>
      </c>
      <c r="B5" s="28" t="s">
        <v>242</v>
      </c>
      <c r="C5" s="28" t="s">
        <v>153</v>
      </c>
      <c r="D5" s="28" t="s">
        <v>243</v>
      </c>
      <c r="E5" s="180" t="s">
        <v>154</v>
      </c>
      <c r="F5" s="179" t="s">
        <v>313</v>
      </c>
      <c r="G5" s="181" t="s">
        <v>155</v>
      </c>
      <c r="H5" s="261" t="s">
        <v>222</v>
      </c>
      <c r="I5" s="262" t="s">
        <v>219</v>
      </c>
      <c r="J5" s="262" t="s">
        <v>321</v>
      </c>
      <c r="K5" s="262" t="s">
        <v>322</v>
      </c>
      <c r="L5" s="263" t="s">
        <v>220</v>
      </c>
      <c r="M5" s="236"/>
      <c r="N5" s="236"/>
    </row>
    <row r="6" spans="1:14" s="265" customFormat="1" ht="30" customHeight="1">
      <c r="A6" s="296"/>
      <c r="B6" s="298"/>
      <c r="C6" s="296"/>
      <c r="D6" s="296"/>
      <c r="E6" s="175"/>
      <c r="F6" s="177"/>
      <c r="G6" s="138">
        <f>IF(E6*F6&gt;E6*100%,E6*100%,E6*F6)</f>
        <v>0</v>
      </c>
      <c r="H6" s="136"/>
      <c r="I6" s="137"/>
      <c r="J6" s="137">
        <f>H6-I6</f>
        <v>0</v>
      </c>
      <c r="K6" s="137">
        <f>H6-J6</f>
        <v>0</v>
      </c>
      <c r="L6" s="134"/>
      <c r="M6" s="297"/>
      <c r="N6" s="297"/>
    </row>
    <row r="7" spans="1:12" s="265" customFormat="1" ht="30" customHeight="1">
      <c r="A7" s="296"/>
      <c r="B7" s="298"/>
      <c r="C7" s="296"/>
      <c r="D7" s="296"/>
      <c r="E7" s="175"/>
      <c r="F7" s="177"/>
      <c r="G7" s="138">
        <f aca="true" t="shared" si="0" ref="G7:G70">IF(E7*F7&gt;E7*100%,E7*100%,E7*F7)</f>
        <v>0</v>
      </c>
      <c r="H7" s="136"/>
      <c r="I7" s="137"/>
      <c r="J7" s="137">
        <f aca="true" t="shared" si="1" ref="J7:J70">H7-I7</f>
        <v>0</v>
      </c>
      <c r="K7" s="137">
        <f aca="true" t="shared" si="2" ref="K7:K70">H7-J7</f>
        <v>0</v>
      </c>
      <c r="L7" s="134"/>
    </row>
    <row r="8" spans="1:12" s="265" customFormat="1" ht="30" customHeight="1">
      <c r="A8" s="296"/>
      <c r="B8" s="298"/>
      <c r="C8" s="296"/>
      <c r="D8" s="296"/>
      <c r="E8" s="175"/>
      <c r="F8" s="177"/>
      <c r="G8" s="138">
        <f t="shared" si="0"/>
        <v>0</v>
      </c>
      <c r="H8" s="136"/>
      <c r="I8" s="137"/>
      <c r="J8" s="137">
        <f t="shared" si="1"/>
        <v>0</v>
      </c>
      <c r="K8" s="137">
        <f t="shared" si="2"/>
        <v>0</v>
      </c>
      <c r="L8" s="134"/>
    </row>
    <row r="9" spans="1:12" s="265" customFormat="1" ht="30" customHeight="1">
      <c r="A9" s="296"/>
      <c r="B9" s="298"/>
      <c r="C9" s="296"/>
      <c r="D9" s="296"/>
      <c r="E9" s="175"/>
      <c r="F9" s="177"/>
      <c r="G9" s="138">
        <f t="shared" si="0"/>
        <v>0</v>
      </c>
      <c r="H9" s="136"/>
      <c r="I9" s="137"/>
      <c r="J9" s="137">
        <f t="shared" si="1"/>
        <v>0</v>
      </c>
      <c r="K9" s="137">
        <f t="shared" si="2"/>
        <v>0</v>
      </c>
      <c r="L9" s="134"/>
    </row>
    <row r="10" spans="1:12" s="265" customFormat="1" ht="30" customHeight="1">
      <c r="A10" s="296"/>
      <c r="B10" s="298"/>
      <c r="C10" s="296"/>
      <c r="D10" s="296"/>
      <c r="E10" s="175"/>
      <c r="F10" s="177"/>
      <c r="G10" s="138">
        <f t="shared" si="0"/>
        <v>0</v>
      </c>
      <c r="H10" s="136"/>
      <c r="I10" s="137"/>
      <c r="J10" s="137">
        <f t="shared" si="1"/>
        <v>0</v>
      </c>
      <c r="K10" s="137">
        <f t="shared" si="2"/>
        <v>0</v>
      </c>
      <c r="L10" s="134"/>
    </row>
    <row r="11" spans="1:12" s="265" customFormat="1" ht="30" customHeight="1">
      <c r="A11" s="296"/>
      <c r="B11" s="298"/>
      <c r="C11" s="296"/>
      <c r="D11" s="296"/>
      <c r="E11" s="175"/>
      <c r="F11" s="177"/>
      <c r="G11" s="138">
        <f t="shared" si="0"/>
        <v>0</v>
      </c>
      <c r="H11" s="136"/>
      <c r="I11" s="137"/>
      <c r="J11" s="137">
        <f t="shared" si="1"/>
        <v>0</v>
      </c>
      <c r="K11" s="137">
        <f t="shared" si="2"/>
        <v>0</v>
      </c>
      <c r="L11" s="134"/>
    </row>
    <row r="12" spans="1:12" s="265" customFormat="1" ht="30" customHeight="1">
      <c r="A12" s="296"/>
      <c r="B12" s="298"/>
      <c r="C12" s="296"/>
      <c r="D12" s="296"/>
      <c r="E12" s="175"/>
      <c r="F12" s="177"/>
      <c r="G12" s="138">
        <f t="shared" si="0"/>
        <v>0</v>
      </c>
      <c r="H12" s="136"/>
      <c r="I12" s="137"/>
      <c r="J12" s="137">
        <f t="shared" si="1"/>
        <v>0</v>
      </c>
      <c r="K12" s="137">
        <f t="shared" si="2"/>
        <v>0</v>
      </c>
      <c r="L12" s="134"/>
    </row>
    <row r="13" spans="1:12" s="265" customFormat="1" ht="30" customHeight="1">
      <c r="A13" s="296"/>
      <c r="B13" s="298"/>
      <c r="C13" s="296"/>
      <c r="D13" s="296"/>
      <c r="E13" s="175"/>
      <c r="F13" s="177"/>
      <c r="G13" s="138">
        <f t="shared" si="0"/>
        <v>0</v>
      </c>
      <c r="H13" s="136"/>
      <c r="I13" s="137"/>
      <c r="J13" s="137">
        <f t="shared" si="1"/>
        <v>0</v>
      </c>
      <c r="K13" s="137">
        <f t="shared" si="2"/>
        <v>0</v>
      </c>
      <c r="L13" s="134"/>
    </row>
    <row r="14" spans="1:12" s="265" customFormat="1" ht="30" customHeight="1">
      <c r="A14" s="296"/>
      <c r="B14" s="298"/>
      <c r="C14" s="296"/>
      <c r="D14" s="296"/>
      <c r="E14" s="175"/>
      <c r="F14" s="177"/>
      <c r="G14" s="138">
        <f t="shared" si="0"/>
        <v>0</v>
      </c>
      <c r="H14" s="136"/>
      <c r="I14" s="137"/>
      <c r="J14" s="137">
        <f t="shared" si="1"/>
        <v>0</v>
      </c>
      <c r="K14" s="137">
        <f t="shared" si="2"/>
        <v>0</v>
      </c>
      <c r="L14" s="134"/>
    </row>
    <row r="15" spans="1:12" s="265" customFormat="1" ht="30" customHeight="1">
      <c r="A15" s="296"/>
      <c r="B15" s="298"/>
      <c r="C15" s="296"/>
      <c r="D15" s="296"/>
      <c r="E15" s="175"/>
      <c r="F15" s="177"/>
      <c r="G15" s="138">
        <f t="shared" si="0"/>
        <v>0</v>
      </c>
      <c r="H15" s="136"/>
      <c r="I15" s="137"/>
      <c r="J15" s="137">
        <f t="shared" si="1"/>
        <v>0</v>
      </c>
      <c r="K15" s="137">
        <f t="shared" si="2"/>
        <v>0</v>
      </c>
      <c r="L15" s="134"/>
    </row>
    <row r="16" spans="1:12" s="265" customFormat="1" ht="30" customHeight="1">
      <c r="A16" s="296"/>
      <c r="B16" s="298"/>
      <c r="C16" s="296"/>
      <c r="D16" s="296"/>
      <c r="E16" s="175"/>
      <c r="F16" s="177"/>
      <c r="G16" s="138">
        <f t="shared" si="0"/>
        <v>0</v>
      </c>
      <c r="H16" s="136"/>
      <c r="I16" s="137"/>
      <c r="J16" s="137">
        <f t="shared" si="1"/>
        <v>0</v>
      </c>
      <c r="K16" s="137">
        <f t="shared" si="2"/>
        <v>0</v>
      </c>
      <c r="L16" s="134"/>
    </row>
    <row r="17" spans="1:12" s="265" customFormat="1" ht="30" customHeight="1">
      <c r="A17" s="296"/>
      <c r="B17" s="298"/>
      <c r="C17" s="296"/>
      <c r="D17" s="296"/>
      <c r="E17" s="175"/>
      <c r="F17" s="177"/>
      <c r="G17" s="138">
        <f t="shared" si="0"/>
        <v>0</v>
      </c>
      <c r="H17" s="136"/>
      <c r="I17" s="137"/>
      <c r="J17" s="137">
        <f t="shared" si="1"/>
        <v>0</v>
      </c>
      <c r="K17" s="137">
        <f t="shared" si="2"/>
        <v>0</v>
      </c>
      <c r="L17" s="134"/>
    </row>
    <row r="18" spans="1:12" s="265" customFormat="1" ht="30" customHeight="1">
      <c r="A18" s="296"/>
      <c r="B18" s="298"/>
      <c r="C18" s="296"/>
      <c r="D18" s="296"/>
      <c r="E18" s="175"/>
      <c r="F18" s="177"/>
      <c r="G18" s="138">
        <f t="shared" si="0"/>
        <v>0</v>
      </c>
      <c r="H18" s="136"/>
      <c r="I18" s="137"/>
      <c r="J18" s="137">
        <f t="shared" si="1"/>
        <v>0</v>
      </c>
      <c r="K18" s="137">
        <f t="shared" si="2"/>
        <v>0</v>
      </c>
      <c r="L18" s="134"/>
    </row>
    <row r="19" spans="1:12" s="265" customFormat="1" ht="30" customHeight="1">
      <c r="A19" s="296"/>
      <c r="B19" s="298"/>
      <c r="C19" s="296"/>
      <c r="D19" s="296"/>
      <c r="E19" s="175"/>
      <c r="F19" s="177"/>
      <c r="G19" s="138">
        <f t="shared" si="0"/>
        <v>0</v>
      </c>
      <c r="H19" s="136"/>
      <c r="I19" s="137"/>
      <c r="J19" s="137">
        <f t="shared" si="1"/>
        <v>0</v>
      </c>
      <c r="K19" s="137">
        <f t="shared" si="2"/>
        <v>0</v>
      </c>
      <c r="L19" s="134"/>
    </row>
    <row r="20" spans="1:12" s="265" customFormat="1" ht="30" customHeight="1">
      <c r="A20" s="296"/>
      <c r="B20" s="298"/>
      <c r="C20" s="296"/>
      <c r="D20" s="296"/>
      <c r="E20" s="175"/>
      <c r="F20" s="177"/>
      <c r="G20" s="138">
        <f t="shared" si="0"/>
        <v>0</v>
      </c>
      <c r="H20" s="136"/>
      <c r="I20" s="137"/>
      <c r="J20" s="137">
        <f t="shared" si="1"/>
        <v>0</v>
      </c>
      <c r="K20" s="137">
        <f t="shared" si="2"/>
        <v>0</v>
      </c>
      <c r="L20" s="134"/>
    </row>
    <row r="21" spans="1:12" s="265" customFormat="1" ht="30" customHeight="1">
      <c r="A21" s="296"/>
      <c r="B21" s="298"/>
      <c r="C21" s="296"/>
      <c r="D21" s="296"/>
      <c r="E21" s="175"/>
      <c r="F21" s="177"/>
      <c r="G21" s="138">
        <f t="shared" si="0"/>
        <v>0</v>
      </c>
      <c r="H21" s="136"/>
      <c r="I21" s="137"/>
      <c r="J21" s="137">
        <f t="shared" si="1"/>
        <v>0</v>
      </c>
      <c r="K21" s="137">
        <f t="shared" si="2"/>
        <v>0</v>
      </c>
      <c r="L21" s="134"/>
    </row>
    <row r="22" spans="1:12" s="265" customFormat="1" ht="30" customHeight="1">
      <c r="A22" s="296"/>
      <c r="B22" s="298"/>
      <c r="C22" s="296"/>
      <c r="D22" s="296"/>
      <c r="E22" s="175"/>
      <c r="F22" s="177"/>
      <c r="G22" s="138">
        <f t="shared" si="0"/>
        <v>0</v>
      </c>
      <c r="H22" s="136"/>
      <c r="I22" s="137"/>
      <c r="J22" s="137">
        <f t="shared" si="1"/>
        <v>0</v>
      </c>
      <c r="K22" s="137">
        <f t="shared" si="2"/>
        <v>0</v>
      </c>
      <c r="L22" s="134"/>
    </row>
    <row r="23" spans="1:12" s="265" customFormat="1" ht="30" customHeight="1">
      <c r="A23" s="296"/>
      <c r="B23" s="298"/>
      <c r="C23" s="296"/>
      <c r="D23" s="296"/>
      <c r="E23" s="175"/>
      <c r="F23" s="177"/>
      <c r="G23" s="138">
        <f t="shared" si="0"/>
        <v>0</v>
      </c>
      <c r="H23" s="136"/>
      <c r="I23" s="137"/>
      <c r="J23" s="137">
        <f t="shared" si="1"/>
        <v>0</v>
      </c>
      <c r="K23" s="137">
        <f t="shared" si="2"/>
        <v>0</v>
      </c>
      <c r="L23" s="134"/>
    </row>
    <row r="24" spans="1:12" s="265" customFormat="1" ht="30" customHeight="1">
      <c r="A24" s="296"/>
      <c r="B24" s="298"/>
      <c r="C24" s="296"/>
      <c r="D24" s="296"/>
      <c r="E24" s="175"/>
      <c r="F24" s="177"/>
      <c r="G24" s="138">
        <f t="shared" si="0"/>
        <v>0</v>
      </c>
      <c r="H24" s="136"/>
      <c r="I24" s="137"/>
      <c r="J24" s="137">
        <f t="shared" si="1"/>
        <v>0</v>
      </c>
      <c r="K24" s="137">
        <f t="shared" si="2"/>
        <v>0</v>
      </c>
      <c r="L24" s="134"/>
    </row>
    <row r="25" spans="1:12" s="265" customFormat="1" ht="30" customHeight="1">
      <c r="A25" s="296"/>
      <c r="B25" s="298"/>
      <c r="C25" s="296"/>
      <c r="D25" s="296"/>
      <c r="E25" s="175"/>
      <c r="F25" s="177"/>
      <c r="G25" s="138">
        <f t="shared" si="0"/>
        <v>0</v>
      </c>
      <c r="H25" s="136"/>
      <c r="I25" s="137"/>
      <c r="J25" s="137">
        <f t="shared" si="1"/>
        <v>0</v>
      </c>
      <c r="K25" s="137">
        <f t="shared" si="2"/>
        <v>0</v>
      </c>
      <c r="L25" s="134"/>
    </row>
    <row r="26" spans="1:12" s="265" customFormat="1" ht="30" customHeight="1">
      <c r="A26" s="296"/>
      <c r="B26" s="298"/>
      <c r="C26" s="296"/>
      <c r="D26" s="296"/>
      <c r="E26" s="175"/>
      <c r="F26" s="177"/>
      <c r="G26" s="138">
        <f t="shared" si="0"/>
        <v>0</v>
      </c>
      <c r="H26" s="136"/>
      <c r="I26" s="137"/>
      <c r="J26" s="137">
        <f t="shared" si="1"/>
        <v>0</v>
      </c>
      <c r="K26" s="137">
        <f t="shared" si="2"/>
        <v>0</v>
      </c>
      <c r="L26" s="134"/>
    </row>
    <row r="27" spans="1:12" s="265" customFormat="1" ht="30" customHeight="1">
      <c r="A27" s="296"/>
      <c r="B27" s="298"/>
      <c r="C27" s="296"/>
      <c r="D27" s="296"/>
      <c r="E27" s="175"/>
      <c r="F27" s="177"/>
      <c r="G27" s="138">
        <f t="shared" si="0"/>
        <v>0</v>
      </c>
      <c r="H27" s="136"/>
      <c r="I27" s="137"/>
      <c r="J27" s="137">
        <f t="shared" si="1"/>
        <v>0</v>
      </c>
      <c r="K27" s="137">
        <f t="shared" si="2"/>
        <v>0</v>
      </c>
      <c r="L27" s="134"/>
    </row>
    <row r="28" spans="1:12" s="265" customFormat="1" ht="30" customHeight="1">
      <c r="A28" s="296"/>
      <c r="B28" s="298"/>
      <c r="C28" s="296"/>
      <c r="D28" s="296"/>
      <c r="E28" s="175"/>
      <c r="F28" s="177"/>
      <c r="G28" s="138">
        <f t="shared" si="0"/>
        <v>0</v>
      </c>
      <c r="H28" s="136"/>
      <c r="I28" s="137"/>
      <c r="J28" s="137">
        <f t="shared" si="1"/>
        <v>0</v>
      </c>
      <c r="K28" s="137">
        <f t="shared" si="2"/>
        <v>0</v>
      </c>
      <c r="L28" s="134"/>
    </row>
    <row r="29" spans="1:12" s="265" customFormat="1" ht="30" customHeight="1">
      <c r="A29" s="296"/>
      <c r="B29" s="298"/>
      <c r="C29" s="296"/>
      <c r="D29" s="296"/>
      <c r="E29" s="175"/>
      <c r="F29" s="177"/>
      <c r="G29" s="138">
        <f t="shared" si="0"/>
        <v>0</v>
      </c>
      <c r="H29" s="136"/>
      <c r="I29" s="137"/>
      <c r="J29" s="137">
        <f t="shared" si="1"/>
        <v>0</v>
      </c>
      <c r="K29" s="137">
        <f t="shared" si="2"/>
        <v>0</v>
      </c>
      <c r="L29" s="134"/>
    </row>
    <row r="30" spans="1:12" s="265" customFormat="1" ht="30" customHeight="1">
      <c r="A30" s="296"/>
      <c r="B30" s="298"/>
      <c r="C30" s="296"/>
      <c r="D30" s="296"/>
      <c r="E30" s="175"/>
      <c r="F30" s="177"/>
      <c r="G30" s="138">
        <f t="shared" si="0"/>
        <v>0</v>
      </c>
      <c r="H30" s="136"/>
      <c r="I30" s="137"/>
      <c r="J30" s="137">
        <f t="shared" si="1"/>
        <v>0</v>
      </c>
      <c r="K30" s="137">
        <f t="shared" si="2"/>
        <v>0</v>
      </c>
      <c r="L30" s="134"/>
    </row>
    <row r="31" spans="1:12" s="265" customFormat="1" ht="30" customHeight="1">
      <c r="A31" s="296"/>
      <c r="B31" s="298"/>
      <c r="C31" s="296"/>
      <c r="D31" s="296"/>
      <c r="E31" s="175"/>
      <c r="F31" s="177"/>
      <c r="G31" s="138">
        <f t="shared" si="0"/>
        <v>0</v>
      </c>
      <c r="H31" s="136"/>
      <c r="I31" s="137"/>
      <c r="J31" s="137">
        <f t="shared" si="1"/>
        <v>0</v>
      </c>
      <c r="K31" s="137">
        <f t="shared" si="2"/>
        <v>0</v>
      </c>
      <c r="L31" s="134"/>
    </row>
    <row r="32" spans="1:12" s="265" customFormat="1" ht="30" customHeight="1">
      <c r="A32" s="296"/>
      <c r="B32" s="298"/>
      <c r="C32" s="296"/>
      <c r="D32" s="296"/>
      <c r="E32" s="175"/>
      <c r="F32" s="177"/>
      <c r="G32" s="138">
        <f t="shared" si="0"/>
        <v>0</v>
      </c>
      <c r="H32" s="136"/>
      <c r="I32" s="137"/>
      <c r="J32" s="137">
        <f t="shared" si="1"/>
        <v>0</v>
      </c>
      <c r="K32" s="137">
        <f t="shared" si="2"/>
        <v>0</v>
      </c>
      <c r="L32" s="134"/>
    </row>
    <row r="33" spans="1:12" s="265" customFormat="1" ht="30" customHeight="1">
      <c r="A33" s="296"/>
      <c r="B33" s="298"/>
      <c r="C33" s="296"/>
      <c r="D33" s="296"/>
      <c r="E33" s="175"/>
      <c r="F33" s="177"/>
      <c r="G33" s="138">
        <f t="shared" si="0"/>
        <v>0</v>
      </c>
      <c r="H33" s="136"/>
      <c r="I33" s="137"/>
      <c r="J33" s="137">
        <f t="shared" si="1"/>
        <v>0</v>
      </c>
      <c r="K33" s="137">
        <f t="shared" si="2"/>
        <v>0</v>
      </c>
      <c r="L33" s="134"/>
    </row>
    <row r="34" spans="1:12" s="265" customFormat="1" ht="30" customHeight="1">
      <c r="A34" s="296"/>
      <c r="B34" s="298"/>
      <c r="C34" s="296"/>
      <c r="D34" s="296"/>
      <c r="E34" s="175"/>
      <c r="F34" s="177"/>
      <c r="G34" s="138">
        <f t="shared" si="0"/>
        <v>0</v>
      </c>
      <c r="H34" s="136"/>
      <c r="I34" s="137"/>
      <c r="J34" s="137">
        <f t="shared" si="1"/>
        <v>0</v>
      </c>
      <c r="K34" s="137">
        <f t="shared" si="2"/>
        <v>0</v>
      </c>
      <c r="L34" s="134"/>
    </row>
    <row r="35" spans="1:12" s="265" customFormat="1" ht="30" customHeight="1">
      <c r="A35" s="296"/>
      <c r="B35" s="298"/>
      <c r="C35" s="296"/>
      <c r="D35" s="296"/>
      <c r="E35" s="175"/>
      <c r="F35" s="177"/>
      <c r="G35" s="138">
        <f t="shared" si="0"/>
        <v>0</v>
      </c>
      <c r="H35" s="136"/>
      <c r="I35" s="137"/>
      <c r="J35" s="137">
        <f t="shared" si="1"/>
        <v>0</v>
      </c>
      <c r="K35" s="137">
        <f t="shared" si="2"/>
        <v>0</v>
      </c>
      <c r="L35" s="134"/>
    </row>
    <row r="36" spans="1:12" s="265" customFormat="1" ht="30" customHeight="1">
      <c r="A36" s="296"/>
      <c r="B36" s="298"/>
      <c r="C36" s="296"/>
      <c r="D36" s="296"/>
      <c r="E36" s="175"/>
      <c r="F36" s="177"/>
      <c r="G36" s="138">
        <f t="shared" si="0"/>
        <v>0</v>
      </c>
      <c r="H36" s="136"/>
      <c r="I36" s="137"/>
      <c r="J36" s="137">
        <f t="shared" si="1"/>
        <v>0</v>
      </c>
      <c r="K36" s="137">
        <f t="shared" si="2"/>
        <v>0</v>
      </c>
      <c r="L36" s="134"/>
    </row>
    <row r="37" spans="1:12" s="265" customFormat="1" ht="30" customHeight="1">
      <c r="A37" s="296"/>
      <c r="B37" s="298"/>
      <c r="C37" s="296"/>
      <c r="D37" s="296"/>
      <c r="E37" s="175"/>
      <c r="F37" s="177"/>
      <c r="G37" s="138">
        <f t="shared" si="0"/>
        <v>0</v>
      </c>
      <c r="H37" s="136"/>
      <c r="I37" s="137"/>
      <c r="J37" s="137">
        <f t="shared" si="1"/>
        <v>0</v>
      </c>
      <c r="K37" s="137">
        <f t="shared" si="2"/>
        <v>0</v>
      </c>
      <c r="L37" s="134"/>
    </row>
    <row r="38" spans="1:12" s="265" customFormat="1" ht="30" customHeight="1">
      <c r="A38" s="296"/>
      <c r="B38" s="298"/>
      <c r="C38" s="296"/>
      <c r="D38" s="296"/>
      <c r="E38" s="175"/>
      <c r="F38" s="177"/>
      <c r="G38" s="138">
        <f t="shared" si="0"/>
        <v>0</v>
      </c>
      <c r="H38" s="136"/>
      <c r="I38" s="137"/>
      <c r="J38" s="137">
        <f t="shared" si="1"/>
        <v>0</v>
      </c>
      <c r="K38" s="137">
        <f t="shared" si="2"/>
        <v>0</v>
      </c>
      <c r="L38" s="134"/>
    </row>
    <row r="39" spans="1:12" s="265" customFormat="1" ht="30" customHeight="1">
      <c r="A39" s="296"/>
      <c r="B39" s="298"/>
      <c r="C39" s="296"/>
      <c r="D39" s="296"/>
      <c r="E39" s="175"/>
      <c r="F39" s="177"/>
      <c r="G39" s="138">
        <f t="shared" si="0"/>
        <v>0</v>
      </c>
      <c r="H39" s="136"/>
      <c r="I39" s="137"/>
      <c r="J39" s="137">
        <f t="shared" si="1"/>
        <v>0</v>
      </c>
      <c r="K39" s="137">
        <f t="shared" si="2"/>
        <v>0</v>
      </c>
      <c r="L39" s="134"/>
    </row>
    <row r="40" spans="1:12" s="265" customFormat="1" ht="30" customHeight="1">
      <c r="A40" s="296"/>
      <c r="B40" s="298"/>
      <c r="C40" s="296"/>
      <c r="D40" s="296"/>
      <c r="E40" s="175"/>
      <c r="F40" s="177"/>
      <c r="G40" s="138">
        <f t="shared" si="0"/>
        <v>0</v>
      </c>
      <c r="H40" s="136"/>
      <c r="I40" s="137"/>
      <c r="J40" s="137">
        <f t="shared" si="1"/>
        <v>0</v>
      </c>
      <c r="K40" s="137">
        <f t="shared" si="2"/>
        <v>0</v>
      </c>
      <c r="L40" s="134"/>
    </row>
    <row r="41" spans="1:12" s="265" customFormat="1" ht="30" customHeight="1">
      <c r="A41" s="296"/>
      <c r="B41" s="298"/>
      <c r="C41" s="296"/>
      <c r="D41" s="296"/>
      <c r="E41" s="175"/>
      <c r="F41" s="177"/>
      <c r="G41" s="138">
        <f t="shared" si="0"/>
        <v>0</v>
      </c>
      <c r="H41" s="136"/>
      <c r="I41" s="137"/>
      <c r="J41" s="137">
        <f t="shared" si="1"/>
        <v>0</v>
      </c>
      <c r="K41" s="137">
        <f t="shared" si="2"/>
        <v>0</v>
      </c>
      <c r="L41" s="134"/>
    </row>
    <row r="42" spans="1:12" s="265" customFormat="1" ht="30" customHeight="1">
      <c r="A42" s="296"/>
      <c r="B42" s="298"/>
      <c r="C42" s="296"/>
      <c r="D42" s="296"/>
      <c r="E42" s="175"/>
      <c r="F42" s="177"/>
      <c r="G42" s="138">
        <f t="shared" si="0"/>
        <v>0</v>
      </c>
      <c r="H42" s="136"/>
      <c r="I42" s="137"/>
      <c r="J42" s="137">
        <f t="shared" si="1"/>
        <v>0</v>
      </c>
      <c r="K42" s="137">
        <f t="shared" si="2"/>
        <v>0</v>
      </c>
      <c r="L42" s="134"/>
    </row>
    <row r="43" spans="1:12" s="265" customFormat="1" ht="30" customHeight="1">
      <c r="A43" s="296"/>
      <c r="B43" s="298"/>
      <c r="C43" s="296"/>
      <c r="D43" s="296"/>
      <c r="E43" s="175"/>
      <c r="F43" s="177"/>
      <c r="G43" s="138">
        <f t="shared" si="0"/>
        <v>0</v>
      </c>
      <c r="H43" s="136"/>
      <c r="I43" s="137"/>
      <c r="J43" s="137">
        <f t="shared" si="1"/>
        <v>0</v>
      </c>
      <c r="K43" s="137">
        <f t="shared" si="2"/>
        <v>0</v>
      </c>
      <c r="L43" s="134"/>
    </row>
    <row r="44" spans="1:12" s="265" customFormat="1" ht="30" customHeight="1">
      <c r="A44" s="296"/>
      <c r="B44" s="298"/>
      <c r="C44" s="296"/>
      <c r="D44" s="296"/>
      <c r="E44" s="175"/>
      <c r="F44" s="177"/>
      <c r="G44" s="138">
        <f t="shared" si="0"/>
        <v>0</v>
      </c>
      <c r="H44" s="136"/>
      <c r="I44" s="137"/>
      <c r="J44" s="137">
        <f t="shared" si="1"/>
        <v>0</v>
      </c>
      <c r="K44" s="137">
        <f t="shared" si="2"/>
        <v>0</v>
      </c>
      <c r="L44" s="134"/>
    </row>
    <row r="45" spans="1:12" s="265" customFormat="1" ht="30" customHeight="1">
      <c r="A45" s="296"/>
      <c r="B45" s="298"/>
      <c r="C45" s="296"/>
      <c r="D45" s="296"/>
      <c r="E45" s="175"/>
      <c r="F45" s="177"/>
      <c r="G45" s="138">
        <f t="shared" si="0"/>
        <v>0</v>
      </c>
      <c r="H45" s="136"/>
      <c r="I45" s="137"/>
      <c r="J45" s="137">
        <f t="shared" si="1"/>
        <v>0</v>
      </c>
      <c r="K45" s="137">
        <f t="shared" si="2"/>
        <v>0</v>
      </c>
      <c r="L45" s="134"/>
    </row>
    <row r="46" spans="1:12" s="265" customFormat="1" ht="30" customHeight="1">
      <c r="A46" s="296"/>
      <c r="B46" s="298"/>
      <c r="C46" s="296"/>
      <c r="D46" s="296"/>
      <c r="E46" s="175"/>
      <c r="F46" s="177"/>
      <c r="G46" s="138">
        <f t="shared" si="0"/>
        <v>0</v>
      </c>
      <c r="H46" s="136"/>
      <c r="I46" s="137"/>
      <c r="J46" s="137">
        <f t="shared" si="1"/>
        <v>0</v>
      </c>
      <c r="K46" s="137">
        <f t="shared" si="2"/>
        <v>0</v>
      </c>
      <c r="L46" s="134"/>
    </row>
    <row r="47" spans="1:12" s="265" customFormat="1" ht="30" customHeight="1">
      <c r="A47" s="296"/>
      <c r="B47" s="298"/>
      <c r="C47" s="296"/>
      <c r="D47" s="296"/>
      <c r="E47" s="175"/>
      <c r="F47" s="177"/>
      <c r="G47" s="138">
        <f t="shared" si="0"/>
        <v>0</v>
      </c>
      <c r="H47" s="136"/>
      <c r="I47" s="137"/>
      <c r="J47" s="137">
        <f t="shared" si="1"/>
        <v>0</v>
      </c>
      <c r="K47" s="137">
        <f t="shared" si="2"/>
        <v>0</v>
      </c>
      <c r="L47" s="134"/>
    </row>
    <row r="48" spans="1:12" s="265" customFormat="1" ht="30" customHeight="1">
      <c r="A48" s="296"/>
      <c r="B48" s="298"/>
      <c r="C48" s="296"/>
      <c r="D48" s="296"/>
      <c r="E48" s="175"/>
      <c r="F48" s="177"/>
      <c r="G48" s="138">
        <f t="shared" si="0"/>
        <v>0</v>
      </c>
      <c r="H48" s="136"/>
      <c r="I48" s="137"/>
      <c r="J48" s="137">
        <f t="shared" si="1"/>
        <v>0</v>
      </c>
      <c r="K48" s="137">
        <f t="shared" si="2"/>
        <v>0</v>
      </c>
      <c r="L48" s="134"/>
    </row>
    <row r="49" spans="1:12" s="265" customFormat="1" ht="30" customHeight="1">
      <c r="A49" s="296"/>
      <c r="B49" s="298"/>
      <c r="C49" s="296"/>
      <c r="D49" s="296"/>
      <c r="E49" s="175"/>
      <c r="F49" s="177"/>
      <c r="G49" s="138">
        <f t="shared" si="0"/>
        <v>0</v>
      </c>
      <c r="H49" s="136"/>
      <c r="I49" s="137"/>
      <c r="J49" s="137">
        <f t="shared" si="1"/>
        <v>0</v>
      </c>
      <c r="K49" s="137">
        <f t="shared" si="2"/>
        <v>0</v>
      </c>
      <c r="L49" s="134"/>
    </row>
    <row r="50" spans="1:12" s="265" customFormat="1" ht="30" customHeight="1">
      <c r="A50" s="296"/>
      <c r="B50" s="298"/>
      <c r="C50" s="296"/>
      <c r="D50" s="296"/>
      <c r="E50" s="175"/>
      <c r="F50" s="177"/>
      <c r="G50" s="138">
        <f t="shared" si="0"/>
        <v>0</v>
      </c>
      <c r="H50" s="136"/>
      <c r="I50" s="137"/>
      <c r="J50" s="137">
        <f t="shared" si="1"/>
        <v>0</v>
      </c>
      <c r="K50" s="137">
        <f t="shared" si="2"/>
        <v>0</v>
      </c>
      <c r="L50" s="134"/>
    </row>
    <row r="51" spans="1:12" s="265" customFormat="1" ht="30" customHeight="1">
      <c r="A51" s="296"/>
      <c r="B51" s="298"/>
      <c r="C51" s="296"/>
      <c r="D51" s="296"/>
      <c r="E51" s="175"/>
      <c r="F51" s="177"/>
      <c r="G51" s="138">
        <f t="shared" si="0"/>
        <v>0</v>
      </c>
      <c r="H51" s="136"/>
      <c r="I51" s="137"/>
      <c r="J51" s="137">
        <f t="shared" si="1"/>
        <v>0</v>
      </c>
      <c r="K51" s="137">
        <f t="shared" si="2"/>
        <v>0</v>
      </c>
      <c r="L51" s="134"/>
    </row>
    <row r="52" spans="1:12" s="265" customFormat="1" ht="30" customHeight="1">
      <c r="A52" s="296"/>
      <c r="B52" s="298"/>
      <c r="C52" s="296"/>
      <c r="D52" s="296"/>
      <c r="E52" s="175"/>
      <c r="F52" s="177"/>
      <c r="G52" s="138">
        <f t="shared" si="0"/>
        <v>0</v>
      </c>
      <c r="H52" s="136"/>
      <c r="I52" s="137"/>
      <c r="J52" s="137">
        <f t="shared" si="1"/>
        <v>0</v>
      </c>
      <c r="K52" s="137">
        <f t="shared" si="2"/>
        <v>0</v>
      </c>
      <c r="L52" s="134"/>
    </row>
    <row r="53" spans="1:12" s="265" customFormat="1" ht="30" customHeight="1">
      <c r="A53" s="296"/>
      <c r="B53" s="298"/>
      <c r="C53" s="296"/>
      <c r="D53" s="296"/>
      <c r="E53" s="175"/>
      <c r="F53" s="177"/>
      <c r="G53" s="138">
        <f t="shared" si="0"/>
        <v>0</v>
      </c>
      <c r="H53" s="136"/>
      <c r="I53" s="137"/>
      <c r="J53" s="137">
        <f t="shared" si="1"/>
        <v>0</v>
      </c>
      <c r="K53" s="137">
        <f t="shared" si="2"/>
        <v>0</v>
      </c>
      <c r="L53" s="134"/>
    </row>
    <row r="54" spans="1:12" s="265" customFormat="1" ht="30" customHeight="1">
      <c r="A54" s="296"/>
      <c r="B54" s="298"/>
      <c r="C54" s="296"/>
      <c r="D54" s="296"/>
      <c r="E54" s="175"/>
      <c r="F54" s="177"/>
      <c r="G54" s="138">
        <f t="shared" si="0"/>
        <v>0</v>
      </c>
      <c r="H54" s="136"/>
      <c r="I54" s="137"/>
      <c r="J54" s="137">
        <f t="shared" si="1"/>
        <v>0</v>
      </c>
      <c r="K54" s="137">
        <f t="shared" si="2"/>
        <v>0</v>
      </c>
      <c r="L54" s="134"/>
    </row>
    <row r="55" spans="1:12" s="265" customFormat="1" ht="30" customHeight="1">
      <c r="A55" s="296"/>
      <c r="B55" s="298"/>
      <c r="C55" s="296"/>
      <c r="D55" s="296"/>
      <c r="E55" s="175"/>
      <c r="F55" s="177"/>
      <c r="G55" s="138">
        <f t="shared" si="0"/>
        <v>0</v>
      </c>
      <c r="H55" s="136"/>
      <c r="I55" s="137"/>
      <c r="J55" s="137">
        <f t="shared" si="1"/>
        <v>0</v>
      </c>
      <c r="K55" s="137">
        <f t="shared" si="2"/>
        <v>0</v>
      </c>
      <c r="L55" s="134"/>
    </row>
    <row r="56" spans="1:12" s="265" customFormat="1" ht="30" customHeight="1">
      <c r="A56" s="296"/>
      <c r="B56" s="298"/>
      <c r="C56" s="296"/>
      <c r="D56" s="296"/>
      <c r="E56" s="175"/>
      <c r="F56" s="177"/>
      <c r="G56" s="138">
        <f t="shared" si="0"/>
        <v>0</v>
      </c>
      <c r="H56" s="136"/>
      <c r="I56" s="137"/>
      <c r="J56" s="137">
        <f t="shared" si="1"/>
        <v>0</v>
      </c>
      <c r="K56" s="137">
        <f t="shared" si="2"/>
        <v>0</v>
      </c>
      <c r="L56" s="134"/>
    </row>
    <row r="57" spans="1:12" s="265" customFormat="1" ht="30" customHeight="1">
      <c r="A57" s="296"/>
      <c r="B57" s="298"/>
      <c r="C57" s="296"/>
      <c r="D57" s="296"/>
      <c r="E57" s="175"/>
      <c r="F57" s="177"/>
      <c r="G57" s="138">
        <f t="shared" si="0"/>
        <v>0</v>
      </c>
      <c r="H57" s="136"/>
      <c r="I57" s="137"/>
      <c r="J57" s="137">
        <f t="shared" si="1"/>
        <v>0</v>
      </c>
      <c r="K57" s="137">
        <f t="shared" si="2"/>
        <v>0</v>
      </c>
      <c r="L57" s="134"/>
    </row>
    <row r="58" spans="1:12" s="265" customFormat="1" ht="30" customHeight="1">
      <c r="A58" s="296"/>
      <c r="B58" s="298"/>
      <c r="C58" s="296"/>
      <c r="D58" s="296"/>
      <c r="E58" s="175"/>
      <c r="F58" s="177"/>
      <c r="G58" s="138">
        <f t="shared" si="0"/>
        <v>0</v>
      </c>
      <c r="H58" s="136"/>
      <c r="I58" s="137"/>
      <c r="J58" s="137">
        <f t="shared" si="1"/>
        <v>0</v>
      </c>
      <c r="K58" s="137">
        <f t="shared" si="2"/>
        <v>0</v>
      </c>
      <c r="L58" s="134"/>
    </row>
    <row r="59" spans="1:12" s="265" customFormat="1" ht="30" customHeight="1">
      <c r="A59" s="296"/>
      <c r="B59" s="298"/>
      <c r="C59" s="296"/>
      <c r="D59" s="296"/>
      <c r="E59" s="175"/>
      <c r="F59" s="177"/>
      <c r="G59" s="138">
        <f t="shared" si="0"/>
        <v>0</v>
      </c>
      <c r="H59" s="136"/>
      <c r="I59" s="137"/>
      <c r="J59" s="137">
        <f t="shared" si="1"/>
        <v>0</v>
      </c>
      <c r="K59" s="137">
        <f t="shared" si="2"/>
        <v>0</v>
      </c>
      <c r="L59" s="134"/>
    </row>
    <row r="60" spans="1:12" s="265" customFormat="1" ht="30" customHeight="1">
      <c r="A60" s="296"/>
      <c r="B60" s="298"/>
      <c r="C60" s="296"/>
      <c r="D60" s="296"/>
      <c r="E60" s="175"/>
      <c r="F60" s="177"/>
      <c r="G60" s="138">
        <f t="shared" si="0"/>
        <v>0</v>
      </c>
      <c r="H60" s="136"/>
      <c r="I60" s="137"/>
      <c r="J60" s="137">
        <f t="shared" si="1"/>
        <v>0</v>
      </c>
      <c r="K60" s="137">
        <f t="shared" si="2"/>
        <v>0</v>
      </c>
      <c r="L60" s="134"/>
    </row>
    <row r="61" spans="1:12" s="265" customFormat="1" ht="30" customHeight="1">
      <c r="A61" s="296"/>
      <c r="B61" s="298"/>
      <c r="C61" s="296"/>
      <c r="D61" s="296"/>
      <c r="E61" s="175"/>
      <c r="F61" s="177"/>
      <c r="G61" s="138">
        <f t="shared" si="0"/>
        <v>0</v>
      </c>
      <c r="H61" s="136"/>
      <c r="I61" s="137"/>
      <c r="J61" s="137">
        <f t="shared" si="1"/>
        <v>0</v>
      </c>
      <c r="K61" s="137">
        <f t="shared" si="2"/>
        <v>0</v>
      </c>
      <c r="L61" s="134"/>
    </row>
    <row r="62" spans="1:12" s="265" customFormat="1" ht="30" customHeight="1">
      <c r="A62" s="296"/>
      <c r="B62" s="298"/>
      <c r="C62" s="296"/>
      <c r="D62" s="296"/>
      <c r="E62" s="175"/>
      <c r="F62" s="177"/>
      <c r="G62" s="138">
        <f t="shared" si="0"/>
        <v>0</v>
      </c>
      <c r="H62" s="136"/>
      <c r="I62" s="137"/>
      <c r="J62" s="137">
        <f t="shared" si="1"/>
        <v>0</v>
      </c>
      <c r="K62" s="137">
        <f t="shared" si="2"/>
        <v>0</v>
      </c>
      <c r="L62" s="134"/>
    </row>
    <row r="63" spans="1:12" s="265" customFormat="1" ht="30" customHeight="1">
      <c r="A63" s="296"/>
      <c r="B63" s="298"/>
      <c r="C63" s="296"/>
      <c r="D63" s="296"/>
      <c r="E63" s="175"/>
      <c r="F63" s="177"/>
      <c r="G63" s="138">
        <f t="shared" si="0"/>
        <v>0</v>
      </c>
      <c r="H63" s="136"/>
      <c r="I63" s="137"/>
      <c r="J63" s="137">
        <f t="shared" si="1"/>
        <v>0</v>
      </c>
      <c r="K63" s="137">
        <f t="shared" si="2"/>
        <v>0</v>
      </c>
      <c r="L63" s="134"/>
    </row>
    <row r="64" spans="1:12" s="265" customFormat="1" ht="30" customHeight="1">
      <c r="A64" s="296"/>
      <c r="B64" s="298"/>
      <c r="C64" s="296"/>
      <c r="D64" s="296"/>
      <c r="E64" s="175"/>
      <c r="F64" s="177"/>
      <c r="G64" s="138">
        <f t="shared" si="0"/>
        <v>0</v>
      </c>
      <c r="H64" s="136"/>
      <c r="I64" s="137"/>
      <c r="J64" s="137">
        <f t="shared" si="1"/>
        <v>0</v>
      </c>
      <c r="K64" s="137">
        <f t="shared" si="2"/>
        <v>0</v>
      </c>
      <c r="L64" s="134"/>
    </row>
    <row r="65" spans="1:12" s="265" customFormat="1" ht="30" customHeight="1">
      <c r="A65" s="296"/>
      <c r="B65" s="298"/>
      <c r="C65" s="296"/>
      <c r="D65" s="296"/>
      <c r="E65" s="175"/>
      <c r="F65" s="177"/>
      <c r="G65" s="138">
        <f t="shared" si="0"/>
        <v>0</v>
      </c>
      <c r="H65" s="136"/>
      <c r="I65" s="137"/>
      <c r="J65" s="137">
        <f t="shared" si="1"/>
        <v>0</v>
      </c>
      <c r="K65" s="137">
        <f t="shared" si="2"/>
        <v>0</v>
      </c>
      <c r="L65" s="134"/>
    </row>
    <row r="66" spans="1:12" s="265" customFormat="1" ht="30" customHeight="1">
      <c r="A66" s="296"/>
      <c r="B66" s="298"/>
      <c r="C66" s="296"/>
      <c r="D66" s="296"/>
      <c r="E66" s="175"/>
      <c r="F66" s="177"/>
      <c r="G66" s="138">
        <f t="shared" si="0"/>
        <v>0</v>
      </c>
      <c r="H66" s="136"/>
      <c r="I66" s="137"/>
      <c r="J66" s="137">
        <f t="shared" si="1"/>
        <v>0</v>
      </c>
      <c r="K66" s="137">
        <f t="shared" si="2"/>
        <v>0</v>
      </c>
      <c r="L66" s="134"/>
    </row>
    <row r="67" spans="1:12" s="265" customFormat="1" ht="30" customHeight="1">
      <c r="A67" s="296"/>
      <c r="B67" s="298"/>
      <c r="C67" s="296"/>
      <c r="D67" s="296"/>
      <c r="E67" s="175"/>
      <c r="F67" s="177"/>
      <c r="G67" s="138">
        <f t="shared" si="0"/>
        <v>0</v>
      </c>
      <c r="H67" s="136"/>
      <c r="I67" s="137"/>
      <c r="J67" s="137">
        <f t="shared" si="1"/>
        <v>0</v>
      </c>
      <c r="K67" s="137">
        <f t="shared" si="2"/>
        <v>0</v>
      </c>
      <c r="L67" s="134"/>
    </row>
    <row r="68" spans="1:12" s="265" customFormat="1" ht="30" customHeight="1">
      <c r="A68" s="296"/>
      <c r="B68" s="298"/>
      <c r="C68" s="296"/>
      <c r="D68" s="296"/>
      <c r="E68" s="175"/>
      <c r="F68" s="177"/>
      <c r="G68" s="138">
        <f t="shared" si="0"/>
        <v>0</v>
      </c>
      <c r="H68" s="136"/>
      <c r="I68" s="137"/>
      <c r="J68" s="137">
        <f t="shared" si="1"/>
        <v>0</v>
      </c>
      <c r="K68" s="137">
        <f t="shared" si="2"/>
        <v>0</v>
      </c>
      <c r="L68" s="134"/>
    </row>
    <row r="69" spans="1:12" s="265" customFormat="1" ht="30" customHeight="1">
      <c r="A69" s="296"/>
      <c r="B69" s="298"/>
      <c r="C69" s="296"/>
      <c r="D69" s="296"/>
      <c r="E69" s="175"/>
      <c r="F69" s="177"/>
      <c r="G69" s="138">
        <f t="shared" si="0"/>
        <v>0</v>
      </c>
      <c r="H69" s="136"/>
      <c r="I69" s="137"/>
      <c r="J69" s="137">
        <f t="shared" si="1"/>
        <v>0</v>
      </c>
      <c r="K69" s="137">
        <f t="shared" si="2"/>
        <v>0</v>
      </c>
      <c r="L69" s="134"/>
    </row>
    <row r="70" spans="1:12" s="265" customFormat="1" ht="30" customHeight="1">
      <c r="A70" s="296"/>
      <c r="B70" s="298"/>
      <c r="C70" s="296"/>
      <c r="D70" s="296"/>
      <c r="E70" s="175"/>
      <c r="F70" s="177"/>
      <c r="G70" s="138">
        <f t="shared" si="0"/>
        <v>0</v>
      </c>
      <c r="H70" s="136"/>
      <c r="I70" s="137"/>
      <c r="J70" s="137">
        <f t="shared" si="1"/>
        <v>0</v>
      </c>
      <c r="K70" s="137">
        <f t="shared" si="2"/>
        <v>0</v>
      </c>
      <c r="L70" s="134"/>
    </row>
    <row r="71" spans="1:12" s="265" customFormat="1" ht="30" customHeight="1">
      <c r="A71" s="296"/>
      <c r="B71" s="298"/>
      <c r="C71" s="296"/>
      <c r="D71" s="296"/>
      <c r="E71" s="175"/>
      <c r="F71" s="177"/>
      <c r="G71" s="138">
        <f aca="true" t="shared" si="3" ref="G71:G134">IF(E71*F71&gt;E71*100%,E71*100%,E71*F71)</f>
        <v>0</v>
      </c>
      <c r="H71" s="136"/>
      <c r="I71" s="137"/>
      <c r="J71" s="137">
        <f aca="true" t="shared" si="4" ref="J71:J134">H71-I71</f>
        <v>0</v>
      </c>
      <c r="K71" s="137">
        <f aca="true" t="shared" si="5" ref="K71:K134">H71-J71</f>
        <v>0</v>
      </c>
      <c r="L71" s="134"/>
    </row>
    <row r="72" spans="1:12" s="265" customFormat="1" ht="30" customHeight="1">
      <c r="A72" s="296"/>
      <c r="B72" s="298"/>
      <c r="C72" s="296"/>
      <c r="D72" s="296"/>
      <c r="E72" s="175"/>
      <c r="F72" s="177"/>
      <c r="G72" s="138">
        <f t="shared" si="3"/>
        <v>0</v>
      </c>
      <c r="H72" s="136"/>
      <c r="I72" s="137"/>
      <c r="J72" s="137">
        <f t="shared" si="4"/>
        <v>0</v>
      </c>
      <c r="K72" s="137">
        <f t="shared" si="5"/>
        <v>0</v>
      </c>
      <c r="L72" s="134"/>
    </row>
    <row r="73" spans="1:12" s="265" customFormat="1" ht="30" customHeight="1">
      <c r="A73" s="296"/>
      <c r="B73" s="298"/>
      <c r="C73" s="296"/>
      <c r="D73" s="296"/>
      <c r="E73" s="175"/>
      <c r="F73" s="177"/>
      <c r="G73" s="138">
        <f t="shared" si="3"/>
        <v>0</v>
      </c>
      <c r="H73" s="136"/>
      <c r="I73" s="137"/>
      <c r="J73" s="137">
        <f t="shared" si="4"/>
        <v>0</v>
      </c>
      <c r="K73" s="137">
        <f t="shared" si="5"/>
        <v>0</v>
      </c>
      <c r="L73" s="134"/>
    </row>
    <row r="74" spans="1:12" s="265" customFormat="1" ht="30" customHeight="1">
      <c r="A74" s="296"/>
      <c r="B74" s="298"/>
      <c r="C74" s="296"/>
      <c r="D74" s="296"/>
      <c r="E74" s="175"/>
      <c r="F74" s="177"/>
      <c r="G74" s="138">
        <f t="shared" si="3"/>
        <v>0</v>
      </c>
      <c r="H74" s="136"/>
      <c r="I74" s="137"/>
      <c r="J74" s="137">
        <f t="shared" si="4"/>
        <v>0</v>
      </c>
      <c r="K74" s="137">
        <f t="shared" si="5"/>
        <v>0</v>
      </c>
      <c r="L74" s="134"/>
    </row>
    <row r="75" spans="1:12" s="265" customFormat="1" ht="30" customHeight="1">
      <c r="A75" s="296"/>
      <c r="B75" s="298"/>
      <c r="C75" s="296"/>
      <c r="D75" s="296"/>
      <c r="E75" s="175"/>
      <c r="F75" s="177"/>
      <c r="G75" s="138">
        <f t="shared" si="3"/>
        <v>0</v>
      </c>
      <c r="H75" s="136"/>
      <c r="I75" s="137"/>
      <c r="J75" s="137">
        <f t="shared" si="4"/>
        <v>0</v>
      </c>
      <c r="K75" s="137">
        <f t="shared" si="5"/>
        <v>0</v>
      </c>
      <c r="L75" s="134"/>
    </row>
    <row r="76" spans="1:12" s="265" customFormat="1" ht="30" customHeight="1">
      <c r="A76" s="296"/>
      <c r="B76" s="298"/>
      <c r="C76" s="296"/>
      <c r="D76" s="296"/>
      <c r="E76" s="175"/>
      <c r="F76" s="177"/>
      <c r="G76" s="138">
        <f t="shared" si="3"/>
        <v>0</v>
      </c>
      <c r="H76" s="136"/>
      <c r="I76" s="137"/>
      <c r="J76" s="137">
        <f t="shared" si="4"/>
        <v>0</v>
      </c>
      <c r="K76" s="137">
        <f t="shared" si="5"/>
        <v>0</v>
      </c>
      <c r="L76" s="134"/>
    </row>
    <row r="77" spans="1:12" s="265" customFormat="1" ht="30" customHeight="1">
      <c r="A77" s="296"/>
      <c r="B77" s="298"/>
      <c r="C77" s="296"/>
      <c r="D77" s="296"/>
      <c r="E77" s="175"/>
      <c r="F77" s="177"/>
      <c r="G77" s="138">
        <f t="shared" si="3"/>
        <v>0</v>
      </c>
      <c r="H77" s="136"/>
      <c r="I77" s="137"/>
      <c r="J77" s="137">
        <f t="shared" si="4"/>
        <v>0</v>
      </c>
      <c r="K77" s="137">
        <f t="shared" si="5"/>
        <v>0</v>
      </c>
      <c r="L77" s="134"/>
    </row>
    <row r="78" spans="1:12" s="265" customFormat="1" ht="30" customHeight="1">
      <c r="A78" s="296"/>
      <c r="B78" s="298"/>
      <c r="C78" s="296"/>
      <c r="D78" s="296"/>
      <c r="E78" s="175"/>
      <c r="F78" s="177"/>
      <c r="G78" s="138">
        <f t="shared" si="3"/>
        <v>0</v>
      </c>
      <c r="H78" s="136"/>
      <c r="I78" s="137"/>
      <c r="J78" s="137">
        <f t="shared" si="4"/>
        <v>0</v>
      </c>
      <c r="K78" s="137">
        <f t="shared" si="5"/>
        <v>0</v>
      </c>
      <c r="L78" s="134"/>
    </row>
    <row r="79" spans="1:12" s="265" customFormat="1" ht="30" customHeight="1">
      <c r="A79" s="296"/>
      <c r="B79" s="298"/>
      <c r="C79" s="296"/>
      <c r="D79" s="296"/>
      <c r="E79" s="175"/>
      <c r="F79" s="177"/>
      <c r="G79" s="138">
        <f t="shared" si="3"/>
        <v>0</v>
      </c>
      <c r="H79" s="136"/>
      <c r="I79" s="137"/>
      <c r="J79" s="137">
        <f t="shared" si="4"/>
        <v>0</v>
      </c>
      <c r="K79" s="137">
        <f t="shared" si="5"/>
        <v>0</v>
      </c>
      <c r="L79" s="134"/>
    </row>
    <row r="80" spans="1:12" s="265" customFormat="1" ht="30" customHeight="1">
      <c r="A80" s="296"/>
      <c r="B80" s="298"/>
      <c r="C80" s="296"/>
      <c r="D80" s="296"/>
      <c r="E80" s="175"/>
      <c r="F80" s="177"/>
      <c r="G80" s="138">
        <f t="shared" si="3"/>
        <v>0</v>
      </c>
      <c r="H80" s="136"/>
      <c r="I80" s="137"/>
      <c r="J80" s="137">
        <f t="shared" si="4"/>
        <v>0</v>
      </c>
      <c r="K80" s="137">
        <f t="shared" si="5"/>
        <v>0</v>
      </c>
      <c r="L80" s="134"/>
    </row>
    <row r="81" spans="1:12" s="265" customFormat="1" ht="30" customHeight="1">
      <c r="A81" s="296"/>
      <c r="B81" s="298"/>
      <c r="C81" s="296"/>
      <c r="D81" s="296"/>
      <c r="E81" s="175"/>
      <c r="F81" s="177"/>
      <c r="G81" s="138">
        <f t="shared" si="3"/>
        <v>0</v>
      </c>
      <c r="H81" s="136"/>
      <c r="I81" s="137"/>
      <c r="J81" s="137">
        <f t="shared" si="4"/>
        <v>0</v>
      </c>
      <c r="K81" s="137">
        <f t="shared" si="5"/>
        <v>0</v>
      </c>
      <c r="L81" s="134"/>
    </row>
    <row r="82" spans="1:12" s="265" customFormat="1" ht="30" customHeight="1">
      <c r="A82" s="296"/>
      <c r="B82" s="298"/>
      <c r="C82" s="296"/>
      <c r="D82" s="296"/>
      <c r="E82" s="175"/>
      <c r="F82" s="177"/>
      <c r="G82" s="138">
        <f t="shared" si="3"/>
        <v>0</v>
      </c>
      <c r="H82" s="136"/>
      <c r="I82" s="137"/>
      <c r="J82" s="137">
        <f t="shared" si="4"/>
        <v>0</v>
      </c>
      <c r="K82" s="137">
        <f t="shared" si="5"/>
        <v>0</v>
      </c>
      <c r="L82" s="134"/>
    </row>
    <row r="83" spans="1:12" s="265" customFormat="1" ht="30" customHeight="1">
      <c r="A83" s="296"/>
      <c r="B83" s="298"/>
      <c r="C83" s="296"/>
      <c r="D83" s="296"/>
      <c r="E83" s="175"/>
      <c r="F83" s="177"/>
      <c r="G83" s="138">
        <f t="shared" si="3"/>
        <v>0</v>
      </c>
      <c r="H83" s="136"/>
      <c r="I83" s="137"/>
      <c r="J83" s="137">
        <f t="shared" si="4"/>
        <v>0</v>
      </c>
      <c r="K83" s="137">
        <f t="shared" si="5"/>
        <v>0</v>
      </c>
      <c r="L83" s="134"/>
    </row>
    <row r="84" spans="1:12" s="265" customFormat="1" ht="30" customHeight="1">
      <c r="A84" s="296"/>
      <c r="B84" s="298"/>
      <c r="C84" s="296"/>
      <c r="D84" s="296"/>
      <c r="E84" s="175"/>
      <c r="F84" s="177"/>
      <c r="G84" s="138">
        <f t="shared" si="3"/>
        <v>0</v>
      </c>
      <c r="H84" s="136"/>
      <c r="I84" s="137"/>
      <c r="J84" s="137">
        <f t="shared" si="4"/>
        <v>0</v>
      </c>
      <c r="K84" s="137">
        <f t="shared" si="5"/>
        <v>0</v>
      </c>
      <c r="L84" s="134"/>
    </row>
    <row r="85" spans="1:12" s="265" customFormat="1" ht="30" customHeight="1">
      <c r="A85" s="296"/>
      <c r="B85" s="298"/>
      <c r="C85" s="296"/>
      <c r="D85" s="296"/>
      <c r="E85" s="175"/>
      <c r="F85" s="177"/>
      <c r="G85" s="138">
        <f t="shared" si="3"/>
        <v>0</v>
      </c>
      <c r="H85" s="136"/>
      <c r="I85" s="137"/>
      <c r="J85" s="137">
        <f t="shared" si="4"/>
        <v>0</v>
      </c>
      <c r="K85" s="137">
        <f t="shared" si="5"/>
        <v>0</v>
      </c>
      <c r="L85" s="134"/>
    </row>
    <row r="86" spans="1:12" s="265" customFormat="1" ht="30" customHeight="1">
      <c r="A86" s="296"/>
      <c r="B86" s="298"/>
      <c r="C86" s="296"/>
      <c r="D86" s="296"/>
      <c r="E86" s="175"/>
      <c r="F86" s="177"/>
      <c r="G86" s="138">
        <f t="shared" si="3"/>
        <v>0</v>
      </c>
      <c r="H86" s="136"/>
      <c r="I86" s="137"/>
      <c r="J86" s="137">
        <f t="shared" si="4"/>
        <v>0</v>
      </c>
      <c r="K86" s="137">
        <f t="shared" si="5"/>
        <v>0</v>
      </c>
      <c r="L86" s="134"/>
    </row>
    <row r="87" spans="1:12" s="265" customFormat="1" ht="30" customHeight="1">
      <c r="A87" s="296"/>
      <c r="B87" s="298"/>
      <c r="C87" s="296"/>
      <c r="D87" s="296"/>
      <c r="E87" s="175"/>
      <c r="F87" s="177"/>
      <c r="G87" s="138">
        <f t="shared" si="3"/>
        <v>0</v>
      </c>
      <c r="H87" s="136"/>
      <c r="I87" s="137"/>
      <c r="J87" s="137">
        <f t="shared" si="4"/>
        <v>0</v>
      </c>
      <c r="K87" s="137">
        <f t="shared" si="5"/>
        <v>0</v>
      </c>
      <c r="L87" s="134"/>
    </row>
    <row r="88" spans="1:12" s="265" customFormat="1" ht="30" customHeight="1">
      <c r="A88" s="296"/>
      <c r="B88" s="298"/>
      <c r="C88" s="296"/>
      <c r="D88" s="296"/>
      <c r="E88" s="175"/>
      <c r="F88" s="177"/>
      <c r="G88" s="138">
        <f t="shared" si="3"/>
        <v>0</v>
      </c>
      <c r="H88" s="136"/>
      <c r="I88" s="137"/>
      <c r="J88" s="137">
        <f t="shared" si="4"/>
        <v>0</v>
      </c>
      <c r="K88" s="137">
        <f t="shared" si="5"/>
        <v>0</v>
      </c>
      <c r="L88" s="134"/>
    </row>
    <row r="89" spans="1:12" s="265" customFormat="1" ht="30" customHeight="1">
      <c r="A89" s="296"/>
      <c r="B89" s="298"/>
      <c r="C89" s="296"/>
      <c r="D89" s="296"/>
      <c r="E89" s="175"/>
      <c r="F89" s="177"/>
      <c r="G89" s="138">
        <f t="shared" si="3"/>
        <v>0</v>
      </c>
      <c r="H89" s="136"/>
      <c r="I89" s="137"/>
      <c r="J89" s="137">
        <f t="shared" si="4"/>
        <v>0</v>
      </c>
      <c r="K89" s="137">
        <f t="shared" si="5"/>
        <v>0</v>
      </c>
      <c r="L89" s="134"/>
    </row>
    <row r="90" spans="1:12" s="265" customFormat="1" ht="30" customHeight="1">
      <c r="A90" s="296"/>
      <c r="B90" s="298"/>
      <c r="C90" s="296"/>
      <c r="D90" s="296"/>
      <c r="E90" s="175"/>
      <c r="F90" s="177"/>
      <c r="G90" s="138">
        <f t="shared" si="3"/>
        <v>0</v>
      </c>
      <c r="H90" s="136"/>
      <c r="I90" s="137"/>
      <c r="J90" s="137">
        <f t="shared" si="4"/>
        <v>0</v>
      </c>
      <c r="K90" s="137">
        <f t="shared" si="5"/>
        <v>0</v>
      </c>
      <c r="L90" s="134"/>
    </row>
    <row r="91" spans="1:12" s="265" customFormat="1" ht="30" customHeight="1">
      <c r="A91" s="296"/>
      <c r="B91" s="298"/>
      <c r="C91" s="296"/>
      <c r="D91" s="296"/>
      <c r="E91" s="175"/>
      <c r="F91" s="177"/>
      <c r="G91" s="138">
        <f t="shared" si="3"/>
        <v>0</v>
      </c>
      <c r="H91" s="136"/>
      <c r="I91" s="137"/>
      <c r="J91" s="137">
        <f t="shared" si="4"/>
        <v>0</v>
      </c>
      <c r="K91" s="137">
        <f t="shared" si="5"/>
        <v>0</v>
      </c>
      <c r="L91" s="134"/>
    </row>
    <row r="92" spans="1:12" s="265" customFormat="1" ht="30" customHeight="1">
      <c r="A92" s="296"/>
      <c r="B92" s="298"/>
      <c r="C92" s="296"/>
      <c r="D92" s="296"/>
      <c r="E92" s="175"/>
      <c r="F92" s="177"/>
      <c r="G92" s="138">
        <f t="shared" si="3"/>
        <v>0</v>
      </c>
      <c r="H92" s="136"/>
      <c r="I92" s="137"/>
      <c r="J92" s="137">
        <f t="shared" si="4"/>
        <v>0</v>
      </c>
      <c r="K92" s="137">
        <f t="shared" si="5"/>
        <v>0</v>
      </c>
      <c r="L92" s="134"/>
    </row>
    <row r="93" spans="1:12" s="265" customFormat="1" ht="30" customHeight="1">
      <c r="A93" s="296"/>
      <c r="B93" s="298"/>
      <c r="C93" s="296"/>
      <c r="D93" s="296"/>
      <c r="E93" s="175"/>
      <c r="F93" s="177"/>
      <c r="G93" s="138">
        <f t="shared" si="3"/>
        <v>0</v>
      </c>
      <c r="H93" s="136"/>
      <c r="I93" s="137"/>
      <c r="J93" s="137">
        <f t="shared" si="4"/>
        <v>0</v>
      </c>
      <c r="K93" s="137">
        <f t="shared" si="5"/>
        <v>0</v>
      </c>
      <c r="L93" s="134"/>
    </row>
    <row r="94" spans="1:12" s="265" customFormat="1" ht="30" customHeight="1">
      <c r="A94" s="296"/>
      <c r="B94" s="298"/>
      <c r="C94" s="296"/>
      <c r="D94" s="296"/>
      <c r="E94" s="175"/>
      <c r="F94" s="177"/>
      <c r="G94" s="138">
        <f t="shared" si="3"/>
        <v>0</v>
      </c>
      <c r="H94" s="136"/>
      <c r="I94" s="137"/>
      <c r="J94" s="137">
        <f t="shared" si="4"/>
        <v>0</v>
      </c>
      <c r="K94" s="137">
        <f t="shared" si="5"/>
        <v>0</v>
      </c>
      <c r="L94" s="134"/>
    </row>
    <row r="95" spans="1:12" s="265" customFormat="1" ht="30" customHeight="1">
      <c r="A95" s="296"/>
      <c r="B95" s="298"/>
      <c r="C95" s="296"/>
      <c r="D95" s="296"/>
      <c r="E95" s="175"/>
      <c r="F95" s="177"/>
      <c r="G95" s="138">
        <f t="shared" si="3"/>
        <v>0</v>
      </c>
      <c r="H95" s="136"/>
      <c r="I95" s="137"/>
      <c r="J95" s="137">
        <f t="shared" si="4"/>
        <v>0</v>
      </c>
      <c r="K95" s="137">
        <f t="shared" si="5"/>
        <v>0</v>
      </c>
      <c r="L95" s="134"/>
    </row>
    <row r="96" spans="1:12" s="265" customFormat="1" ht="30" customHeight="1">
      <c r="A96" s="296"/>
      <c r="B96" s="298"/>
      <c r="C96" s="296"/>
      <c r="D96" s="296"/>
      <c r="E96" s="175"/>
      <c r="F96" s="177"/>
      <c r="G96" s="138">
        <f t="shared" si="3"/>
        <v>0</v>
      </c>
      <c r="H96" s="136"/>
      <c r="I96" s="137"/>
      <c r="J96" s="137">
        <f t="shared" si="4"/>
        <v>0</v>
      </c>
      <c r="K96" s="137">
        <f t="shared" si="5"/>
        <v>0</v>
      </c>
      <c r="L96" s="134"/>
    </row>
    <row r="97" spans="1:12" s="265" customFormat="1" ht="30" customHeight="1">
      <c r="A97" s="296"/>
      <c r="B97" s="298"/>
      <c r="C97" s="296"/>
      <c r="D97" s="296"/>
      <c r="E97" s="175"/>
      <c r="F97" s="177"/>
      <c r="G97" s="138">
        <f t="shared" si="3"/>
        <v>0</v>
      </c>
      <c r="H97" s="136"/>
      <c r="I97" s="137"/>
      <c r="J97" s="137">
        <f t="shared" si="4"/>
        <v>0</v>
      </c>
      <c r="K97" s="137">
        <f t="shared" si="5"/>
        <v>0</v>
      </c>
      <c r="L97" s="134"/>
    </row>
    <row r="98" spans="1:12" s="265" customFormat="1" ht="30" customHeight="1">
      <c r="A98" s="296"/>
      <c r="B98" s="298"/>
      <c r="C98" s="296"/>
      <c r="D98" s="296"/>
      <c r="E98" s="175"/>
      <c r="F98" s="177"/>
      <c r="G98" s="138">
        <f t="shared" si="3"/>
        <v>0</v>
      </c>
      <c r="H98" s="136"/>
      <c r="I98" s="137"/>
      <c r="J98" s="137">
        <f t="shared" si="4"/>
        <v>0</v>
      </c>
      <c r="K98" s="137">
        <f t="shared" si="5"/>
        <v>0</v>
      </c>
      <c r="L98" s="134"/>
    </row>
    <row r="99" spans="1:12" s="265" customFormat="1" ht="30" customHeight="1">
      <c r="A99" s="296"/>
      <c r="B99" s="298"/>
      <c r="C99" s="296"/>
      <c r="D99" s="296"/>
      <c r="E99" s="175"/>
      <c r="F99" s="177"/>
      <c r="G99" s="138">
        <f t="shared" si="3"/>
        <v>0</v>
      </c>
      <c r="H99" s="136"/>
      <c r="I99" s="137"/>
      <c r="J99" s="137">
        <f t="shared" si="4"/>
        <v>0</v>
      </c>
      <c r="K99" s="137">
        <f t="shared" si="5"/>
        <v>0</v>
      </c>
      <c r="L99" s="134"/>
    </row>
    <row r="100" spans="1:12" s="265" customFormat="1" ht="30" customHeight="1">
      <c r="A100" s="296"/>
      <c r="B100" s="298"/>
      <c r="C100" s="296"/>
      <c r="D100" s="296"/>
      <c r="E100" s="175"/>
      <c r="F100" s="177"/>
      <c r="G100" s="138">
        <f t="shared" si="3"/>
        <v>0</v>
      </c>
      <c r="H100" s="136"/>
      <c r="I100" s="137"/>
      <c r="J100" s="137">
        <f t="shared" si="4"/>
        <v>0</v>
      </c>
      <c r="K100" s="137">
        <f t="shared" si="5"/>
        <v>0</v>
      </c>
      <c r="L100" s="134"/>
    </row>
    <row r="101" spans="1:12" s="265" customFormat="1" ht="30" customHeight="1">
      <c r="A101" s="296"/>
      <c r="B101" s="298"/>
      <c r="C101" s="296"/>
      <c r="D101" s="296"/>
      <c r="E101" s="175"/>
      <c r="F101" s="177"/>
      <c r="G101" s="138">
        <f t="shared" si="3"/>
        <v>0</v>
      </c>
      <c r="H101" s="136"/>
      <c r="I101" s="137"/>
      <c r="J101" s="137">
        <f t="shared" si="4"/>
        <v>0</v>
      </c>
      <c r="K101" s="137">
        <f t="shared" si="5"/>
        <v>0</v>
      </c>
      <c r="L101" s="134"/>
    </row>
    <row r="102" spans="1:12" s="265" customFormat="1" ht="30" customHeight="1">
      <c r="A102" s="296"/>
      <c r="B102" s="298"/>
      <c r="C102" s="296"/>
      <c r="D102" s="296"/>
      <c r="E102" s="175"/>
      <c r="F102" s="177"/>
      <c r="G102" s="138">
        <f t="shared" si="3"/>
        <v>0</v>
      </c>
      <c r="H102" s="136"/>
      <c r="I102" s="137"/>
      <c r="J102" s="137">
        <f t="shared" si="4"/>
        <v>0</v>
      </c>
      <c r="K102" s="137">
        <f t="shared" si="5"/>
        <v>0</v>
      </c>
      <c r="L102" s="134"/>
    </row>
    <row r="103" spans="1:12" s="265" customFormat="1" ht="30" customHeight="1">
      <c r="A103" s="296"/>
      <c r="B103" s="298"/>
      <c r="C103" s="296"/>
      <c r="D103" s="296"/>
      <c r="E103" s="175"/>
      <c r="F103" s="177"/>
      <c r="G103" s="138">
        <f t="shared" si="3"/>
        <v>0</v>
      </c>
      <c r="H103" s="136"/>
      <c r="I103" s="137"/>
      <c r="J103" s="137">
        <f t="shared" si="4"/>
        <v>0</v>
      </c>
      <c r="K103" s="137">
        <f t="shared" si="5"/>
        <v>0</v>
      </c>
      <c r="L103" s="134"/>
    </row>
    <row r="104" spans="1:12" s="265" customFormat="1" ht="30" customHeight="1">
      <c r="A104" s="296"/>
      <c r="B104" s="298"/>
      <c r="C104" s="296"/>
      <c r="D104" s="296"/>
      <c r="E104" s="175"/>
      <c r="F104" s="177"/>
      <c r="G104" s="138">
        <f t="shared" si="3"/>
        <v>0</v>
      </c>
      <c r="H104" s="136"/>
      <c r="I104" s="137"/>
      <c r="J104" s="137">
        <f t="shared" si="4"/>
        <v>0</v>
      </c>
      <c r="K104" s="137">
        <f t="shared" si="5"/>
        <v>0</v>
      </c>
      <c r="L104" s="134"/>
    </row>
    <row r="105" spans="1:12" s="265" customFormat="1" ht="30" customHeight="1">
      <c r="A105" s="296"/>
      <c r="B105" s="298"/>
      <c r="C105" s="296"/>
      <c r="D105" s="296"/>
      <c r="E105" s="175"/>
      <c r="F105" s="177"/>
      <c r="G105" s="138">
        <f t="shared" si="3"/>
        <v>0</v>
      </c>
      <c r="H105" s="136"/>
      <c r="I105" s="137"/>
      <c r="J105" s="137">
        <f t="shared" si="4"/>
        <v>0</v>
      </c>
      <c r="K105" s="137">
        <f t="shared" si="5"/>
        <v>0</v>
      </c>
      <c r="L105" s="134"/>
    </row>
    <row r="106" spans="1:12" s="265" customFormat="1" ht="30" customHeight="1">
      <c r="A106" s="296"/>
      <c r="B106" s="298"/>
      <c r="C106" s="296"/>
      <c r="D106" s="296"/>
      <c r="E106" s="175"/>
      <c r="F106" s="177"/>
      <c r="G106" s="138">
        <f t="shared" si="3"/>
        <v>0</v>
      </c>
      <c r="H106" s="136"/>
      <c r="I106" s="137"/>
      <c r="J106" s="137">
        <f t="shared" si="4"/>
        <v>0</v>
      </c>
      <c r="K106" s="137">
        <f t="shared" si="5"/>
        <v>0</v>
      </c>
      <c r="L106" s="134"/>
    </row>
    <row r="107" spans="1:12" s="265" customFormat="1" ht="30" customHeight="1">
      <c r="A107" s="296"/>
      <c r="B107" s="298"/>
      <c r="C107" s="296"/>
      <c r="D107" s="296"/>
      <c r="E107" s="175"/>
      <c r="F107" s="177"/>
      <c r="G107" s="138">
        <f t="shared" si="3"/>
        <v>0</v>
      </c>
      <c r="H107" s="136"/>
      <c r="I107" s="137"/>
      <c r="J107" s="137">
        <f t="shared" si="4"/>
        <v>0</v>
      </c>
      <c r="K107" s="137">
        <f t="shared" si="5"/>
        <v>0</v>
      </c>
      <c r="L107" s="134"/>
    </row>
    <row r="108" spans="1:12" s="265" customFormat="1" ht="30" customHeight="1">
      <c r="A108" s="296"/>
      <c r="B108" s="298"/>
      <c r="C108" s="296"/>
      <c r="D108" s="296"/>
      <c r="E108" s="175"/>
      <c r="F108" s="177"/>
      <c r="G108" s="138">
        <f t="shared" si="3"/>
        <v>0</v>
      </c>
      <c r="H108" s="136"/>
      <c r="I108" s="137"/>
      <c r="J108" s="137">
        <f t="shared" si="4"/>
        <v>0</v>
      </c>
      <c r="K108" s="137">
        <f t="shared" si="5"/>
        <v>0</v>
      </c>
      <c r="L108" s="134"/>
    </row>
    <row r="109" spans="1:12" s="265" customFormat="1" ht="30" customHeight="1">
      <c r="A109" s="296"/>
      <c r="B109" s="298"/>
      <c r="C109" s="296"/>
      <c r="D109" s="296"/>
      <c r="E109" s="175"/>
      <c r="F109" s="177"/>
      <c r="G109" s="138">
        <f t="shared" si="3"/>
        <v>0</v>
      </c>
      <c r="H109" s="136"/>
      <c r="I109" s="137"/>
      <c r="J109" s="137">
        <f t="shared" si="4"/>
        <v>0</v>
      </c>
      <c r="K109" s="137">
        <f t="shared" si="5"/>
        <v>0</v>
      </c>
      <c r="L109" s="134"/>
    </row>
    <row r="110" spans="1:12" s="265" customFormat="1" ht="30" customHeight="1">
      <c r="A110" s="296"/>
      <c r="B110" s="298"/>
      <c r="C110" s="296"/>
      <c r="D110" s="296"/>
      <c r="E110" s="175"/>
      <c r="F110" s="177"/>
      <c r="G110" s="138">
        <f t="shared" si="3"/>
        <v>0</v>
      </c>
      <c r="H110" s="136"/>
      <c r="I110" s="137"/>
      <c r="J110" s="137">
        <f t="shared" si="4"/>
        <v>0</v>
      </c>
      <c r="K110" s="137">
        <f t="shared" si="5"/>
        <v>0</v>
      </c>
      <c r="L110" s="134"/>
    </row>
    <row r="111" spans="1:12" s="265" customFormat="1" ht="30" customHeight="1">
      <c r="A111" s="296"/>
      <c r="B111" s="298"/>
      <c r="C111" s="296"/>
      <c r="D111" s="296"/>
      <c r="E111" s="175"/>
      <c r="F111" s="177"/>
      <c r="G111" s="138">
        <f t="shared" si="3"/>
        <v>0</v>
      </c>
      <c r="H111" s="136"/>
      <c r="I111" s="137"/>
      <c r="J111" s="137">
        <f t="shared" si="4"/>
        <v>0</v>
      </c>
      <c r="K111" s="137">
        <f t="shared" si="5"/>
        <v>0</v>
      </c>
      <c r="L111" s="134"/>
    </row>
    <row r="112" spans="1:12" s="265" customFormat="1" ht="30" customHeight="1">
      <c r="A112" s="296"/>
      <c r="B112" s="298"/>
      <c r="C112" s="296"/>
      <c r="D112" s="296"/>
      <c r="E112" s="175"/>
      <c r="F112" s="177"/>
      <c r="G112" s="138">
        <f t="shared" si="3"/>
        <v>0</v>
      </c>
      <c r="H112" s="136"/>
      <c r="I112" s="137"/>
      <c r="J112" s="137">
        <f t="shared" si="4"/>
        <v>0</v>
      </c>
      <c r="K112" s="137">
        <f t="shared" si="5"/>
        <v>0</v>
      </c>
      <c r="L112" s="134"/>
    </row>
    <row r="113" spans="1:12" s="265" customFormat="1" ht="30" customHeight="1">
      <c r="A113" s="296"/>
      <c r="B113" s="298"/>
      <c r="C113" s="296"/>
      <c r="D113" s="296"/>
      <c r="E113" s="175"/>
      <c r="F113" s="177"/>
      <c r="G113" s="138">
        <f t="shared" si="3"/>
        <v>0</v>
      </c>
      <c r="H113" s="136"/>
      <c r="I113" s="137"/>
      <c r="J113" s="137">
        <f t="shared" si="4"/>
        <v>0</v>
      </c>
      <c r="K113" s="137">
        <f t="shared" si="5"/>
        <v>0</v>
      </c>
      <c r="L113" s="134"/>
    </row>
    <row r="114" spans="1:12" s="265" customFormat="1" ht="30" customHeight="1">
      <c r="A114" s="296"/>
      <c r="B114" s="298"/>
      <c r="C114" s="296"/>
      <c r="D114" s="296"/>
      <c r="E114" s="175"/>
      <c r="F114" s="177"/>
      <c r="G114" s="138">
        <f t="shared" si="3"/>
        <v>0</v>
      </c>
      <c r="H114" s="136"/>
      <c r="I114" s="137"/>
      <c r="J114" s="137">
        <f t="shared" si="4"/>
        <v>0</v>
      </c>
      <c r="K114" s="137">
        <f t="shared" si="5"/>
        <v>0</v>
      </c>
      <c r="L114" s="134"/>
    </row>
    <row r="115" spans="1:12" s="265" customFormat="1" ht="30" customHeight="1">
      <c r="A115" s="296"/>
      <c r="B115" s="298"/>
      <c r="C115" s="296"/>
      <c r="D115" s="296"/>
      <c r="E115" s="175"/>
      <c r="F115" s="177"/>
      <c r="G115" s="138">
        <f t="shared" si="3"/>
        <v>0</v>
      </c>
      <c r="H115" s="136"/>
      <c r="I115" s="137"/>
      <c r="J115" s="137">
        <f t="shared" si="4"/>
        <v>0</v>
      </c>
      <c r="K115" s="137">
        <f t="shared" si="5"/>
        <v>0</v>
      </c>
      <c r="L115" s="134"/>
    </row>
    <row r="116" spans="1:12" s="265" customFormat="1" ht="30" customHeight="1">
      <c r="A116" s="296"/>
      <c r="B116" s="298"/>
      <c r="C116" s="296"/>
      <c r="D116" s="296"/>
      <c r="E116" s="175"/>
      <c r="F116" s="177"/>
      <c r="G116" s="138">
        <f t="shared" si="3"/>
        <v>0</v>
      </c>
      <c r="H116" s="136"/>
      <c r="I116" s="137"/>
      <c r="J116" s="137">
        <f t="shared" si="4"/>
        <v>0</v>
      </c>
      <c r="K116" s="137">
        <f t="shared" si="5"/>
        <v>0</v>
      </c>
      <c r="L116" s="134"/>
    </row>
    <row r="117" spans="1:12" s="265" customFormat="1" ht="30" customHeight="1">
      <c r="A117" s="296"/>
      <c r="B117" s="298"/>
      <c r="C117" s="296"/>
      <c r="D117" s="296"/>
      <c r="E117" s="175"/>
      <c r="F117" s="177"/>
      <c r="G117" s="138">
        <f t="shared" si="3"/>
        <v>0</v>
      </c>
      <c r="H117" s="136"/>
      <c r="I117" s="137"/>
      <c r="J117" s="137">
        <f t="shared" si="4"/>
        <v>0</v>
      </c>
      <c r="K117" s="137">
        <f t="shared" si="5"/>
        <v>0</v>
      </c>
      <c r="L117" s="134"/>
    </row>
    <row r="118" spans="1:12" s="265" customFormat="1" ht="30" customHeight="1">
      <c r="A118" s="296"/>
      <c r="B118" s="298"/>
      <c r="C118" s="296"/>
      <c r="D118" s="296"/>
      <c r="E118" s="175"/>
      <c r="F118" s="177"/>
      <c r="G118" s="138">
        <f t="shared" si="3"/>
        <v>0</v>
      </c>
      <c r="H118" s="136"/>
      <c r="I118" s="137"/>
      <c r="J118" s="137">
        <f t="shared" si="4"/>
        <v>0</v>
      </c>
      <c r="K118" s="137">
        <f t="shared" si="5"/>
        <v>0</v>
      </c>
      <c r="L118" s="134"/>
    </row>
    <row r="119" spans="1:12" s="265" customFormat="1" ht="30" customHeight="1">
      <c r="A119" s="296"/>
      <c r="B119" s="298"/>
      <c r="C119" s="296"/>
      <c r="D119" s="296"/>
      <c r="E119" s="175"/>
      <c r="F119" s="177"/>
      <c r="G119" s="138">
        <f t="shared" si="3"/>
        <v>0</v>
      </c>
      <c r="H119" s="136"/>
      <c r="I119" s="137"/>
      <c r="J119" s="137">
        <f t="shared" si="4"/>
        <v>0</v>
      </c>
      <c r="K119" s="137">
        <f t="shared" si="5"/>
        <v>0</v>
      </c>
      <c r="L119" s="134"/>
    </row>
    <row r="120" spans="1:12" s="265" customFormat="1" ht="30" customHeight="1">
      <c r="A120" s="296"/>
      <c r="B120" s="298"/>
      <c r="C120" s="296"/>
      <c r="D120" s="296"/>
      <c r="E120" s="175"/>
      <c r="F120" s="177"/>
      <c r="G120" s="138">
        <f t="shared" si="3"/>
        <v>0</v>
      </c>
      <c r="H120" s="136"/>
      <c r="I120" s="137"/>
      <c r="J120" s="137">
        <f t="shared" si="4"/>
        <v>0</v>
      </c>
      <c r="K120" s="137">
        <f t="shared" si="5"/>
        <v>0</v>
      </c>
      <c r="L120" s="134"/>
    </row>
    <row r="121" spans="1:12" s="265" customFormat="1" ht="30" customHeight="1">
      <c r="A121" s="296"/>
      <c r="B121" s="298"/>
      <c r="C121" s="296"/>
      <c r="D121" s="296"/>
      <c r="E121" s="175"/>
      <c r="F121" s="177"/>
      <c r="G121" s="138">
        <f t="shared" si="3"/>
        <v>0</v>
      </c>
      <c r="H121" s="136"/>
      <c r="I121" s="137"/>
      <c r="J121" s="137">
        <f t="shared" si="4"/>
        <v>0</v>
      </c>
      <c r="K121" s="137">
        <f t="shared" si="5"/>
        <v>0</v>
      </c>
      <c r="L121" s="134"/>
    </row>
    <row r="122" spans="1:12" s="265" customFormat="1" ht="30" customHeight="1">
      <c r="A122" s="296"/>
      <c r="B122" s="298"/>
      <c r="C122" s="296"/>
      <c r="D122" s="296"/>
      <c r="E122" s="175"/>
      <c r="F122" s="177"/>
      <c r="G122" s="138">
        <f t="shared" si="3"/>
        <v>0</v>
      </c>
      <c r="H122" s="136"/>
      <c r="I122" s="137"/>
      <c r="J122" s="137">
        <f t="shared" si="4"/>
        <v>0</v>
      </c>
      <c r="K122" s="137">
        <f t="shared" si="5"/>
        <v>0</v>
      </c>
      <c r="L122" s="134"/>
    </row>
    <row r="123" spans="1:12" s="265" customFormat="1" ht="30" customHeight="1">
      <c r="A123" s="296"/>
      <c r="B123" s="298"/>
      <c r="C123" s="296"/>
      <c r="D123" s="296"/>
      <c r="E123" s="175"/>
      <c r="F123" s="177"/>
      <c r="G123" s="138">
        <f t="shared" si="3"/>
        <v>0</v>
      </c>
      <c r="H123" s="136"/>
      <c r="I123" s="137"/>
      <c r="J123" s="137">
        <f t="shared" si="4"/>
        <v>0</v>
      </c>
      <c r="K123" s="137">
        <f t="shared" si="5"/>
        <v>0</v>
      </c>
      <c r="L123" s="134"/>
    </row>
    <row r="124" spans="1:12" s="265" customFormat="1" ht="30" customHeight="1">
      <c r="A124" s="296"/>
      <c r="B124" s="298"/>
      <c r="C124" s="296"/>
      <c r="D124" s="296"/>
      <c r="E124" s="175"/>
      <c r="F124" s="177"/>
      <c r="G124" s="138">
        <f t="shared" si="3"/>
        <v>0</v>
      </c>
      <c r="H124" s="136"/>
      <c r="I124" s="137"/>
      <c r="J124" s="137">
        <f t="shared" si="4"/>
        <v>0</v>
      </c>
      <c r="K124" s="137">
        <f t="shared" si="5"/>
        <v>0</v>
      </c>
      <c r="L124" s="134"/>
    </row>
    <row r="125" spans="1:12" s="265" customFormat="1" ht="30" customHeight="1">
      <c r="A125" s="296"/>
      <c r="B125" s="298"/>
      <c r="C125" s="296"/>
      <c r="D125" s="296"/>
      <c r="E125" s="175"/>
      <c r="F125" s="177"/>
      <c r="G125" s="138">
        <f t="shared" si="3"/>
        <v>0</v>
      </c>
      <c r="H125" s="136"/>
      <c r="I125" s="137"/>
      <c r="J125" s="137">
        <f t="shared" si="4"/>
        <v>0</v>
      </c>
      <c r="K125" s="137">
        <f t="shared" si="5"/>
        <v>0</v>
      </c>
      <c r="L125" s="134"/>
    </row>
    <row r="126" spans="1:12" s="265" customFormat="1" ht="30" customHeight="1">
      <c r="A126" s="296"/>
      <c r="B126" s="298"/>
      <c r="C126" s="296"/>
      <c r="D126" s="296"/>
      <c r="E126" s="175"/>
      <c r="F126" s="177"/>
      <c r="G126" s="138">
        <f t="shared" si="3"/>
        <v>0</v>
      </c>
      <c r="H126" s="136"/>
      <c r="I126" s="137"/>
      <c r="J126" s="137">
        <f t="shared" si="4"/>
        <v>0</v>
      </c>
      <c r="K126" s="137">
        <f t="shared" si="5"/>
        <v>0</v>
      </c>
      <c r="L126" s="134"/>
    </row>
    <row r="127" spans="1:12" s="265" customFormat="1" ht="30" customHeight="1">
      <c r="A127" s="296"/>
      <c r="B127" s="298"/>
      <c r="C127" s="296"/>
      <c r="D127" s="296"/>
      <c r="E127" s="175"/>
      <c r="F127" s="177"/>
      <c r="G127" s="138">
        <f t="shared" si="3"/>
        <v>0</v>
      </c>
      <c r="H127" s="136"/>
      <c r="I127" s="137"/>
      <c r="J127" s="137">
        <f t="shared" si="4"/>
        <v>0</v>
      </c>
      <c r="K127" s="137">
        <f t="shared" si="5"/>
        <v>0</v>
      </c>
      <c r="L127" s="134"/>
    </row>
    <row r="128" spans="1:12" s="265" customFormat="1" ht="30" customHeight="1">
      <c r="A128" s="296"/>
      <c r="B128" s="298"/>
      <c r="C128" s="296"/>
      <c r="D128" s="296"/>
      <c r="E128" s="175"/>
      <c r="F128" s="177"/>
      <c r="G128" s="138">
        <f t="shared" si="3"/>
        <v>0</v>
      </c>
      <c r="H128" s="136"/>
      <c r="I128" s="137"/>
      <c r="J128" s="137">
        <f t="shared" si="4"/>
        <v>0</v>
      </c>
      <c r="K128" s="137">
        <f t="shared" si="5"/>
        <v>0</v>
      </c>
      <c r="L128" s="134"/>
    </row>
    <row r="129" spans="1:12" s="265" customFormat="1" ht="30" customHeight="1">
      <c r="A129" s="296"/>
      <c r="B129" s="298"/>
      <c r="C129" s="296"/>
      <c r="D129" s="296"/>
      <c r="E129" s="175"/>
      <c r="F129" s="177"/>
      <c r="G129" s="138">
        <f t="shared" si="3"/>
        <v>0</v>
      </c>
      <c r="H129" s="136"/>
      <c r="I129" s="137"/>
      <c r="J129" s="137">
        <f t="shared" si="4"/>
        <v>0</v>
      </c>
      <c r="K129" s="137">
        <f t="shared" si="5"/>
        <v>0</v>
      </c>
      <c r="L129" s="134"/>
    </row>
    <row r="130" spans="1:12" s="265" customFormat="1" ht="30" customHeight="1">
      <c r="A130" s="296"/>
      <c r="B130" s="298"/>
      <c r="C130" s="296"/>
      <c r="D130" s="296"/>
      <c r="E130" s="175"/>
      <c r="F130" s="177"/>
      <c r="G130" s="138">
        <f t="shared" si="3"/>
        <v>0</v>
      </c>
      <c r="H130" s="136"/>
      <c r="I130" s="137"/>
      <c r="J130" s="137">
        <f t="shared" si="4"/>
        <v>0</v>
      </c>
      <c r="K130" s="137">
        <f t="shared" si="5"/>
        <v>0</v>
      </c>
      <c r="L130" s="134"/>
    </row>
    <row r="131" spans="1:12" s="265" customFormat="1" ht="30" customHeight="1">
      <c r="A131" s="296"/>
      <c r="B131" s="298"/>
      <c r="C131" s="296"/>
      <c r="D131" s="296"/>
      <c r="E131" s="175"/>
      <c r="F131" s="177"/>
      <c r="G131" s="138">
        <f t="shared" si="3"/>
        <v>0</v>
      </c>
      <c r="H131" s="136"/>
      <c r="I131" s="137"/>
      <c r="J131" s="137">
        <f t="shared" si="4"/>
        <v>0</v>
      </c>
      <c r="K131" s="137">
        <f t="shared" si="5"/>
        <v>0</v>
      </c>
      <c r="L131" s="134"/>
    </row>
    <row r="132" spans="1:12" s="265" customFormat="1" ht="30" customHeight="1">
      <c r="A132" s="296"/>
      <c r="B132" s="298"/>
      <c r="C132" s="296"/>
      <c r="D132" s="296"/>
      <c r="E132" s="175"/>
      <c r="F132" s="177"/>
      <c r="G132" s="138">
        <f t="shared" si="3"/>
        <v>0</v>
      </c>
      <c r="H132" s="136"/>
      <c r="I132" s="137"/>
      <c r="J132" s="137">
        <f t="shared" si="4"/>
        <v>0</v>
      </c>
      <c r="K132" s="137">
        <f t="shared" si="5"/>
        <v>0</v>
      </c>
      <c r="L132" s="134"/>
    </row>
    <row r="133" spans="1:12" s="265" customFormat="1" ht="30" customHeight="1">
      <c r="A133" s="296"/>
      <c r="B133" s="298"/>
      <c r="C133" s="296"/>
      <c r="D133" s="296"/>
      <c r="E133" s="175"/>
      <c r="F133" s="177"/>
      <c r="G133" s="138">
        <f t="shared" si="3"/>
        <v>0</v>
      </c>
      <c r="H133" s="136"/>
      <c r="I133" s="137"/>
      <c r="J133" s="137">
        <f t="shared" si="4"/>
        <v>0</v>
      </c>
      <c r="K133" s="137">
        <f t="shared" si="5"/>
        <v>0</v>
      </c>
      <c r="L133" s="134"/>
    </row>
    <row r="134" spans="1:12" s="265" customFormat="1" ht="30" customHeight="1">
      <c r="A134" s="296"/>
      <c r="B134" s="298"/>
      <c r="C134" s="296"/>
      <c r="D134" s="296"/>
      <c r="E134" s="175"/>
      <c r="F134" s="177"/>
      <c r="G134" s="138">
        <f t="shared" si="3"/>
        <v>0</v>
      </c>
      <c r="H134" s="136"/>
      <c r="I134" s="137"/>
      <c r="J134" s="137">
        <f t="shared" si="4"/>
        <v>0</v>
      </c>
      <c r="K134" s="137">
        <f t="shared" si="5"/>
        <v>0</v>
      </c>
      <c r="L134" s="134"/>
    </row>
    <row r="135" spans="1:12" s="265" customFormat="1" ht="30" customHeight="1">
      <c r="A135" s="296"/>
      <c r="B135" s="298"/>
      <c r="C135" s="296"/>
      <c r="D135" s="296"/>
      <c r="E135" s="175"/>
      <c r="F135" s="177"/>
      <c r="G135" s="138">
        <f aca="true" t="shared" si="6" ref="G135:G198">IF(E135*F135&gt;E135*100%,E135*100%,E135*F135)</f>
        <v>0</v>
      </c>
      <c r="H135" s="136"/>
      <c r="I135" s="137"/>
      <c r="J135" s="137">
        <f aca="true" t="shared" si="7" ref="J135:J198">H135-I135</f>
        <v>0</v>
      </c>
      <c r="K135" s="137">
        <f aca="true" t="shared" si="8" ref="K135:K198">H135-J135</f>
        <v>0</v>
      </c>
      <c r="L135" s="134"/>
    </row>
    <row r="136" spans="1:12" s="265" customFormat="1" ht="30" customHeight="1">
      <c r="A136" s="296"/>
      <c r="B136" s="298"/>
      <c r="C136" s="296"/>
      <c r="D136" s="296"/>
      <c r="E136" s="175"/>
      <c r="F136" s="177"/>
      <c r="G136" s="138">
        <f t="shared" si="6"/>
        <v>0</v>
      </c>
      <c r="H136" s="136"/>
      <c r="I136" s="137"/>
      <c r="J136" s="137">
        <f t="shared" si="7"/>
        <v>0</v>
      </c>
      <c r="K136" s="137">
        <f t="shared" si="8"/>
        <v>0</v>
      </c>
      <c r="L136" s="134"/>
    </row>
    <row r="137" spans="1:12" s="265" customFormat="1" ht="30" customHeight="1">
      <c r="A137" s="296"/>
      <c r="B137" s="298"/>
      <c r="C137" s="296"/>
      <c r="D137" s="296"/>
      <c r="E137" s="175"/>
      <c r="F137" s="177"/>
      <c r="G137" s="138">
        <f t="shared" si="6"/>
        <v>0</v>
      </c>
      <c r="H137" s="136"/>
      <c r="I137" s="137"/>
      <c r="J137" s="137">
        <f t="shared" si="7"/>
        <v>0</v>
      </c>
      <c r="K137" s="137">
        <f t="shared" si="8"/>
        <v>0</v>
      </c>
      <c r="L137" s="134"/>
    </row>
    <row r="138" spans="1:12" s="265" customFormat="1" ht="30" customHeight="1">
      <c r="A138" s="296"/>
      <c r="B138" s="298"/>
      <c r="C138" s="296"/>
      <c r="D138" s="296"/>
      <c r="E138" s="175"/>
      <c r="F138" s="177"/>
      <c r="G138" s="138">
        <f t="shared" si="6"/>
        <v>0</v>
      </c>
      <c r="H138" s="136"/>
      <c r="I138" s="137"/>
      <c r="J138" s="137">
        <f t="shared" si="7"/>
        <v>0</v>
      </c>
      <c r="K138" s="137">
        <f t="shared" si="8"/>
        <v>0</v>
      </c>
      <c r="L138" s="134"/>
    </row>
    <row r="139" spans="1:12" s="265" customFormat="1" ht="30" customHeight="1">
      <c r="A139" s="296"/>
      <c r="B139" s="298"/>
      <c r="C139" s="296"/>
      <c r="D139" s="296"/>
      <c r="E139" s="175"/>
      <c r="F139" s="177"/>
      <c r="G139" s="138">
        <f t="shared" si="6"/>
        <v>0</v>
      </c>
      <c r="H139" s="136"/>
      <c r="I139" s="137"/>
      <c r="J139" s="137">
        <f t="shared" si="7"/>
        <v>0</v>
      </c>
      <c r="K139" s="137">
        <f t="shared" si="8"/>
        <v>0</v>
      </c>
      <c r="L139" s="134"/>
    </row>
    <row r="140" spans="1:12" s="265" customFormat="1" ht="30" customHeight="1">
      <c r="A140" s="296"/>
      <c r="B140" s="298"/>
      <c r="C140" s="296"/>
      <c r="D140" s="296"/>
      <c r="E140" s="175"/>
      <c r="F140" s="177"/>
      <c r="G140" s="138">
        <f t="shared" si="6"/>
        <v>0</v>
      </c>
      <c r="H140" s="136"/>
      <c r="I140" s="137"/>
      <c r="J140" s="137">
        <f t="shared" si="7"/>
        <v>0</v>
      </c>
      <c r="K140" s="137">
        <f t="shared" si="8"/>
        <v>0</v>
      </c>
      <c r="L140" s="134"/>
    </row>
    <row r="141" spans="1:12" s="265" customFormat="1" ht="30" customHeight="1">
      <c r="A141" s="296"/>
      <c r="B141" s="298"/>
      <c r="C141" s="296"/>
      <c r="D141" s="296"/>
      <c r="E141" s="175"/>
      <c r="F141" s="177"/>
      <c r="G141" s="138">
        <f t="shared" si="6"/>
        <v>0</v>
      </c>
      <c r="H141" s="136"/>
      <c r="I141" s="137"/>
      <c r="J141" s="137">
        <f t="shared" si="7"/>
        <v>0</v>
      </c>
      <c r="K141" s="137">
        <f t="shared" si="8"/>
        <v>0</v>
      </c>
      <c r="L141" s="134"/>
    </row>
    <row r="142" spans="1:12" s="265" customFormat="1" ht="30" customHeight="1">
      <c r="A142" s="296"/>
      <c r="B142" s="298"/>
      <c r="C142" s="296"/>
      <c r="D142" s="296"/>
      <c r="E142" s="175"/>
      <c r="F142" s="177"/>
      <c r="G142" s="138">
        <f t="shared" si="6"/>
        <v>0</v>
      </c>
      <c r="H142" s="136"/>
      <c r="I142" s="137"/>
      <c r="J142" s="137">
        <f t="shared" si="7"/>
        <v>0</v>
      </c>
      <c r="K142" s="137">
        <f t="shared" si="8"/>
        <v>0</v>
      </c>
      <c r="L142" s="134"/>
    </row>
    <row r="143" spans="1:12" s="265" customFormat="1" ht="30" customHeight="1">
      <c r="A143" s="296"/>
      <c r="B143" s="298"/>
      <c r="C143" s="296"/>
      <c r="D143" s="296"/>
      <c r="E143" s="175"/>
      <c r="F143" s="177"/>
      <c r="G143" s="138">
        <f t="shared" si="6"/>
        <v>0</v>
      </c>
      <c r="H143" s="136"/>
      <c r="I143" s="137"/>
      <c r="J143" s="137">
        <f t="shared" si="7"/>
        <v>0</v>
      </c>
      <c r="K143" s="137">
        <f t="shared" si="8"/>
        <v>0</v>
      </c>
      <c r="L143" s="134"/>
    </row>
    <row r="144" spans="1:12" s="265" customFormat="1" ht="30" customHeight="1">
      <c r="A144" s="296"/>
      <c r="B144" s="298"/>
      <c r="C144" s="296"/>
      <c r="D144" s="296"/>
      <c r="E144" s="175"/>
      <c r="F144" s="177"/>
      <c r="G144" s="138">
        <f t="shared" si="6"/>
        <v>0</v>
      </c>
      <c r="H144" s="136"/>
      <c r="I144" s="137"/>
      <c r="J144" s="137">
        <f t="shared" si="7"/>
        <v>0</v>
      </c>
      <c r="K144" s="137">
        <f t="shared" si="8"/>
        <v>0</v>
      </c>
      <c r="L144" s="134"/>
    </row>
    <row r="145" spans="1:12" s="265" customFormat="1" ht="30" customHeight="1">
      <c r="A145" s="296"/>
      <c r="B145" s="298"/>
      <c r="C145" s="296"/>
      <c r="D145" s="296"/>
      <c r="E145" s="175"/>
      <c r="F145" s="177"/>
      <c r="G145" s="138">
        <f t="shared" si="6"/>
        <v>0</v>
      </c>
      <c r="H145" s="136"/>
      <c r="I145" s="137"/>
      <c r="J145" s="137">
        <f t="shared" si="7"/>
        <v>0</v>
      </c>
      <c r="K145" s="137">
        <f t="shared" si="8"/>
        <v>0</v>
      </c>
      <c r="L145" s="134"/>
    </row>
    <row r="146" spans="1:12" s="265" customFormat="1" ht="30" customHeight="1">
      <c r="A146" s="296"/>
      <c r="B146" s="298"/>
      <c r="C146" s="296"/>
      <c r="D146" s="296"/>
      <c r="E146" s="175"/>
      <c r="F146" s="177"/>
      <c r="G146" s="138">
        <f t="shared" si="6"/>
        <v>0</v>
      </c>
      <c r="H146" s="136"/>
      <c r="I146" s="137"/>
      <c r="J146" s="137">
        <f t="shared" si="7"/>
        <v>0</v>
      </c>
      <c r="K146" s="137">
        <f t="shared" si="8"/>
        <v>0</v>
      </c>
      <c r="L146" s="134"/>
    </row>
    <row r="147" spans="1:12" s="265" customFormat="1" ht="30" customHeight="1">
      <c r="A147" s="296"/>
      <c r="B147" s="298"/>
      <c r="C147" s="296"/>
      <c r="D147" s="296"/>
      <c r="E147" s="175"/>
      <c r="F147" s="177"/>
      <c r="G147" s="138">
        <f t="shared" si="6"/>
        <v>0</v>
      </c>
      <c r="H147" s="136"/>
      <c r="I147" s="137"/>
      <c r="J147" s="137">
        <f t="shared" si="7"/>
        <v>0</v>
      </c>
      <c r="K147" s="137">
        <f t="shared" si="8"/>
        <v>0</v>
      </c>
      <c r="L147" s="134"/>
    </row>
    <row r="148" spans="1:12" s="265" customFormat="1" ht="30" customHeight="1">
      <c r="A148" s="296"/>
      <c r="B148" s="298"/>
      <c r="C148" s="296"/>
      <c r="D148" s="296"/>
      <c r="E148" s="175"/>
      <c r="F148" s="177"/>
      <c r="G148" s="138">
        <f t="shared" si="6"/>
        <v>0</v>
      </c>
      <c r="H148" s="136"/>
      <c r="I148" s="137"/>
      <c r="J148" s="137">
        <f t="shared" si="7"/>
        <v>0</v>
      </c>
      <c r="K148" s="137">
        <f t="shared" si="8"/>
        <v>0</v>
      </c>
      <c r="L148" s="134"/>
    </row>
    <row r="149" spans="1:12" s="265" customFormat="1" ht="30" customHeight="1">
      <c r="A149" s="296"/>
      <c r="B149" s="298"/>
      <c r="C149" s="296"/>
      <c r="D149" s="296"/>
      <c r="E149" s="175"/>
      <c r="F149" s="177"/>
      <c r="G149" s="138">
        <f t="shared" si="6"/>
        <v>0</v>
      </c>
      <c r="H149" s="136"/>
      <c r="I149" s="137"/>
      <c r="J149" s="137">
        <f t="shared" si="7"/>
        <v>0</v>
      </c>
      <c r="K149" s="137">
        <f t="shared" si="8"/>
        <v>0</v>
      </c>
      <c r="L149" s="134"/>
    </row>
    <row r="150" spans="1:12" s="265" customFormat="1" ht="30" customHeight="1">
      <c r="A150" s="296"/>
      <c r="B150" s="298"/>
      <c r="C150" s="296"/>
      <c r="D150" s="296"/>
      <c r="E150" s="175"/>
      <c r="F150" s="177"/>
      <c r="G150" s="138">
        <f t="shared" si="6"/>
        <v>0</v>
      </c>
      <c r="H150" s="136"/>
      <c r="I150" s="137"/>
      <c r="J150" s="137">
        <f t="shared" si="7"/>
        <v>0</v>
      </c>
      <c r="K150" s="137">
        <f t="shared" si="8"/>
        <v>0</v>
      </c>
      <c r="L150" s="134"/>
    </row>
    <row r="151" spans="1:12" s="265" customFormat="1" ht="30" customHeight="1">
      <c r="A151" s="296"/>
      <c r="B151" s="298"/>
      <c r="C151" s="296"/>
      <c r="D151" s="296"/>
      <c r="E151" s="175"/>
      <c r="F151" s="177"/>
      <c r="G151" s="138">
        <f t="shared" si="6"/>
        <v>0</v>
      </c>
      <c r="H151" s="136"/>
      <c r="I151" s="137"/>
      <c r="J151" s="137">
        <f t="shared" si="7"/>
        <v>0</v>
      </c>
      <c r="K151" s="137">
        <f t="shared" si="8"/>
        <v>0</v>
      </c>
      <c r="L151" s="134"/>
    </row>
    <row r="152" spans="1:12" s="265" customFormat="1" ht="30" customHeight="1">
      <c r="A152" s="296"/>
      <c r="B152" s="298"/>
      <c r="C152" s="296"/>
      <c r="D152" s="296"/>
      <c r="E152" s="175"/>
      <c r="F152" s="177"/>
      <c r="G152" s="138">
        <f t="shared" si="6"/>
        <v>0</v>
      </c>
      <c r="H152" s="136"/>
      <c r="I152" s="137"/>
      <c r="J152" s="137">
        <f t="shared" si="7"/>
        <v>0</v>
      </c>
      <c r="K152" s="137">
        <f t="shared" si="8"/>
        <v>0</v>
      </c>
      <c r="L152" s="134"/>
    </row>
    <row r="153" spans="1:12" s="265" customFormat="1" ht="30" customHeight="1">
      <c r="A153" s="296"/>
      <c r="B153" s="298"/>
      <c r="C153" s="296"/>
      <c r="D153" s="296"/>
      <c r="E153" s="175"/>
      <c r="F153" s="177"/>
      <c r="G153" s="138">
        <f t="shared" si="6"/>
        <v>0</v>
      </c>
      <c r="H153" s="136"/>
      <c r="I153" s="137"/>
      <c r="J153" s="137">
        <f t="shared" si="7"/>
        <v>0</v>
      </c>
      <c r="K153" s="137">
        <f t="shared" si="8"/>
        <v>0</v>
      </c>
      <c r="L153" s="134"/>
    </row>
    <row r="154" spans="1:12" s="265" customFormat="1" ht="30" customHeight="1">
      <c r="A154" s="296"/>
      <c r="B154" s="298"/>
      <c r="C154" s="296"/>
      <c r="D154" s="296"/>
      <c r="E154" s="175"/>
      <c r="F154" s="177"/>
      <c r="G154" s="138">
        <f t="shared" si="6"/>
        <v>0</v>
      </c>
      <c r="H154" s="136"/>
      <c r="I154" s="137"/>
      <c r="J154" s="137">
        <f t="shared" si="7"/>
        <v>0</v>
      </c>
      <c r="K154" s="137">
        <f t="shared" si="8"/>
        <v>0</v>
      </c>
      <c r="L154" s="134"/>
    </row>
    <row r="155" spans="1:12" s="265" customFormat="1" ht="30" customHeight="1">
      <c r="A155" s="296"/>
      <c r="B155" s="298"/>
      <c r="C155" s="296"/>
      <c r="D155" s="296"/>
      <c r="E155" s="175"/>
      <c r="F155" s="177"/>
      <c r="G155" s="138">
        <f t="shared" si="6"/>
        <v>0</v>
      </c>
      <c r="H155" s="136"/>
      <c r="I155" s="137"/>
      <c r="J155" s="137">
        <f t="shared" si="7"/>
        <v>0</v>
      </c>
      <c r="K155" s="137">
        <f t="shared" si="8"/>
        <v>0</v>
      </c>
      <c r="L155" s="134"/>
    </row>
    <row r="156" spans="1:12" s="265" customFormat="1" ht="30" customHeight="1">
      <c r="A156" s="296"/>
      <c r="B156" s="298"/>
      <c r="C156" s="296"/>
      <c r="D156" s="296"/>
      <c r="E156" s="175"/>
      <c r="F156" s="177"/>
      <c r="G156" s="138">
        <f t="shared" si="6"/>
        <v>0</v>
      </c>
      <c r="H156" s="136"/>
      <c r="I156" s="137"/>
      <c r="J156" s="137">
        <f t="shared" si="7"/>
        <v>0</v>
      </c>
      <c r="K156" s="137">
        <f t="shared" si="8"/>
        <v>0</v>
      </c>
      <c r="L156" s="134"/>
    </row>
    <row r="157" spans="1:12" s="265" customFormat="1" ht="30" customHeight="1">
      <c r="A157" s="296"/>
      <c r="B157" s="298"/>
      <c r="C157" s="296"/>
      <c r="D157" s="296"/>
      <c r="E157" s="175"/>
      <c r="F157" s="177"/>
      <c r="G157" s="138">
        <f t="shared" si="6"/>
        <v>0</v>
      </c>
      <c r="H157" s="136"/>
      <c r="I157" s="137"/>
      <c r="J157" s="137">
        <f t="shared" si="7"/>
        <v>0</v>
      </c>
      <c r="K157" s="137">
        <f t="shared" si="8"/>
        <v>0</v>
      </c>
      <c r="L157" s="134"/>
    </row>
    <row r="158" spans="1:12" s="265" customFormat="1" ht="30" customHeight="1">
      <c r="A158" s="296"/>
      <c r="B158" s="298"/>
      <c r="C158" s="296"/>
      <c r="D158" s="296"/>
      <c r="E158" s="175"/>
      <c r="F158" s="177"/>
      <c r="G158" s="138">
        <f t="shared" si="6"/>
        <v>0</v>
      </c>
      <c r="H158" s="136"/>
      <c r="I158" s="137"/>
      <c r="J158" s="137">
        <f t="shared" si="7"/>
        <v>0</v>
      </c>
      <c r="K158" s="137">
        <f t="shared" si="8"/>
        <v>0</v>
      </c>
      <c r="L158" s="134"/>
    </row>
    <row r="159" spans="1:12" s="265" customFormat="1" ht="30" customHeight="1">
      <c r="A159" s="296"/>
      <c r="B159" s="298"/>
      <c r="C159" s="296"/>
      <c r="D159" s="296"/>
      <c r="E159" s="175"/>
      <c r="F159" s="177"/>
      <c r="G159" s="138">
        <f t="shared" si="6"/>
        <v>0</v>
      </c>
      <c r="H159" s="136"/>
      <c r="I159" s="137"/>
      <c r="J159" s="137">
        <f t="shared" si="7"/>
        <v>0</v>
      </c>
      <c r="K159" s="137">
        <f t="shared" si="8"/>
        <v>0</v>
      </c>
      <c r="L159" s="134"/>
    </row>
    <row r="160" spans="1:12" s="265" customFormat="1" ht="30" customHeight="1">
      <c r="A160" s="296"/>
      <c r="B160" s="298"/>
      <c r="C160" s="296"/>
      <c r="D160" s="296"/>
      <c r="E160" s="175"/>
      <c r="F160" s="177"/>
      <c r="G160" s="138">
        <f t="shared" si="6"/>
        <v>0</v>
      </c>
      <c r="H160" s="136"/>
      <c r="I160" s="137"/>
      <c r="J160" s="137">
        <f t="shared" si="7"/>
        <v>0</v>
      </c>
      <c r="K160" s="137">
        <f t="shared" si="8"/>
        <v>0</v>
      </c>
      <c r="L160" s="134"/>
    </row>
    <row r="161" spans="1:12" s="265" customFormat="1" ht="30" customHeight="1">
      <c r="A161" s="296"/>
      <c r="B161" s="298"/>
      <c r="C161" s="296"/>
      <c r="D161" s="296"/>
      <c r="E161" s="175"/>
      <c r="F161" s="177"/>
      <c r="G161" s="138">
        <f t="shared" si="6"/>
        <v>0</v>
      </c>
      <c r="H161" s="136"/>
      <c r="I161" s="137"/>
      <c r="J161" s="137">
        <f t="shared" si="7"/>
        <v>0</v>
      </c>
      <c r="K161" s="137">
        <f t="shared" si="8"/>
        <v>0</v>
      </c>
      <c r="L161" s="134"/>
    </row>
    <row r="162" spans="1:12" s="265" customFormat="1" ht="30" customHeight="1">
      <c r="A162" s="296"/>
      <c r="B162" s="298"/>
      <c r="C162" s="296"/>
      <c r="D162" s="296"/>
      <c r="E162" s="175"/>
      <c r="F162" s="177"/>
      <c r="G162" s="138">
        <f t="shared" si="6"/>
        <v>0</v>
      </c>
      <c r="H162" s="136"/>
      <c r="I162" s="137"/>
      <c r="J162" s="137">
        <f t="shared" si="7"/>
        <v>0</v>
      </c>
      <c r="K162" s="137">
        <f t="shared" si="8"/>
        <v>0</v>
      </c>
      <c r="L162" s="134"/>
    </row>
    <row r="163" spans="1:12" s="265" customFormat="1" ht="30" customHeight="1">
      <c r="A163" s="296"/>
      <c r="B163" s="298"/>
      <c r="C163" s="296"/>
      <c r="D163" s="296"/>
      <c r="E163" s="175"/>
      <c r="F163" s="177"/>
      <c r="G163" s="138">
        <f t="shared" si="6"/>
        <v>0</v>
      </c>
      <c r="H163" s="136"/>
      <c r="I163" s="137"/>
      <c r="J163" s="137">
        <f t="shared" si="7"/>
        <v>0</v>
      </c>
      <c r="K163" s="137">
        <f t="shared" si="8"/>
        <v>0</v>
      </c>
      <c r="L163" s="134"/>
    </row>
    <row r="164" spans="1:12" s="265" customFormat="1" ht="30" customHeight="1">
      <c r="A164" s="296"/>
      <c r="B164" s="298"/>
      <c r="C164" s="296"/>
      <c r="D164" s="296"/>
      <c r="E164" s="175"/>
      <c r="F164" s="177"/>
      <c r="G164" s="138">
        <f t="shared" si="6"/>
        <v>0</v>
      </c>
      <c r="H164" s="136"/>
      <c r="I164" s="137"/>
      <c r="J164" s="137">
        <f t="shared" si="7"/>
        <v>0</v>
      </c>
      <c r="K164" s="137">
        <f t="shared" si="8"/>
        <v>0</v>
      </c>
      <c r="L164" s="134"/>
    </row>
    <row r="165" spans="1:12" s="265" customFormat="1" ht="30" customHeight="1">
      <c r="A165" s="296"/>
      <c r="B165" s="298"/>
      <c r="C165" s="296"/>
      <c r="D165" s="296"/>
      <c r="E165" s="175"/>
      <c r="F165" s="177"/>
      <c r="G165" s="138">
        <f t="shared" si="6"/>
        <v>0</v>
      </c>
      <c r="H165" s="136"/>
      <c r="I165" s="137"/>
      <c r="J165" s="137">
        <f t="shared" si="7"/>
        <v>0</v>
      </c>
      <c r="K165" s="137">
        <f t="shared" si="8"/>
        <v>0</v>
      </c>
      <c r="L165" s="134"/>
    </row>
    <row r="166" spans="1:12" s="265" customFormat="1" ht="30" customHeight="1">
      <c r="A166" s="296"/>
      <c r="B166" s="298"/>
      <c r="C166" s="296"/>
      <c r="D166" s="296"/>
      <c r="E166" s="175"/>
      <c r="F166" s="177"/>
      <c r="G166" s="138">
        <f t="shared" si="6"/>
        <v>0</v>
      </c>
      <c r="H166" s="136"/>
      <c r="I166" s="137"/>
      <c r="J166" s="137">
        <f t="shared" si="7"/>
        <v>0</v>
      </c>
      <c r="K166" s="137">
        <f t="shared" si="8"/>
        <v>0</v>
      </c>
      <c r="L166" s="134"/>
    </row>
    <row r="167" spans="1:12" s="265" customFormat="1" ht="30" customHeight="1">
      <c r="A167" s="296"/>
      <c r="B167" s="298"/>
      <c r="C167" s="296"/>
      <c r="D167" s="296"/>
      <c r="E167" s="175"/>
      <c r="F167" s="177"/>
      <c r="G167" s="138">
        <f t="shared" si="6"/>
        <v>0</v>
      </c>
      <c r="H167" s="136"/>
      <c r="I167" s="137"/>
      <c r="J167" s="137">
        <f t="shared" si="7"/>
        <v>0</v>
      </c>
      <c r="K167" s="137">
        <f t="shared" si="8"/>
        <v>0</v>
      </c>
      <c r="L167" s="134"/>
    </row>
    <row r="168" spans="1:12" s="265" customFormat="1" ht="30" customHeight="1">
      <c r="A168" s="296"/>
      <c r="B168" s="298"/>
      <c r="C168" s="296"/>
      <c r="D168" s="296"/>
      <c r="E168" s="175"/>
      <c r="F168" s="177"/>
      <c r="G168" s="138">
        <f t="shared" si="6"/>
        <v>0</v>
      </c>
      <c r="H168" s="136"/>
      <c r="I168" s="137"/>
      <c r="J168" s="137">
        <f t="shared" si="7"/>
        <v>0</v>
      </c>
      <c r="K168" s="137">
        <f t="shared" si="8"/>
        <v>0</v>
      </c>
      <c r="L168" s="134"/>
    </row>
    <row r="169" spans="1:12" s="265" customFormat="1" ht="30" customHeight="1">
      <c r="A169" s="296"/>
      <c r="B169" s="298"/>
      <c r="C169" s="296"/>
      <c r="D169" s="296"/>
      <c r="E169" s="175"/>
      <c r="F169" s="177"/>
      <c r="G169" s="138">
        <f t="shared" si="6"/>
        <v>0</v>
      </c>
      <c r="H169" s="136"/>
      <c r="I169" s="137"/>
      <c r="J169" s="137">
        <f t="shared" si="7"/>
        <v>0</v>
      </c>
      <c r="K169" s="137">
        <f t="shared" si="8"/>
        <v>0</v>
      </c>
      <c r="L169" s="134"/>
    </row>
    <row r="170" spans="1:12" s="265" customFormat="1" ht="30" customHeight="1">
      <c r="A170" s="296"/>
      <c r="B170" s="298"/>
      <c r="C170" s="296"/>
      <c r="D170" s="296"/>
      <c r="E170" s="175"/>
      <c r="F170" s="177"/>
      <c r="G170" s="138">
        <f t="shared" si="6"/>
        <v>0</v>
      </c>
      <c r="H170" s="136"/>
      <c r="I170" s="137"/>
      <c r="J170" s="137">
        <f t="shared" si="7"/>
        <v>0</v>
      </c>
      <c r="K170" s="137">
        <f t="shared" si="8"/>
        <v>0</v>
      </c>
      <c r="L170" s="134"/>
    </row>
    <row r="171" spans="1:12" s="265" customFormat="1" ht="30" customHeight="1">
      <c r="A171" s="296"/>
      <c r="B171" s="298"/>
      <c r="C171" s="296"/>
      <c r="D171" s="296"/>
      <c r="E171" s="175"/>
      <c r="F171" s="177"/>
      <c r="G171" s="138">
        <f t="shared" si="6"/>
        <v>0</v>
      </c>
      <c r="H171" s="136"/>
      <c r="I171" s="137"/>
      <c r="J171" s="137">
        <f t="shared" si="7"/>
        <v>0</v>
      </c>
      <c r="K171" s="137">
        <f t="shared" si="8"/>
        <v>0</v>
      </c>
      <c r="L171" s="134"/>
    </row>
    <row r="172" spans="1:12" s="265" customFormat="1" ht="30" customHeight="1">
      <c r="A172" s="296"/>
      <c r="B172" s="298"/>
      <c r="C172" s="296"/>
      <c r="D172" s="296"/>
      <c r="E172" s="175"/>
      <c r="F172" s="177"/>
      <c r="G172" s="138">
        <f t="shared" si="6"/>
        <v>0</v>
      </c>
      <c r="H172" s="136"/>
      <c r="I172" s="137"/>
      <c r="J172" s="137">
        <f t="shared" si="7"/>
        <v>0</v>
      </c>
      <c r="K172" s="137">
        <f t="shared" si="8"/>
        <v>0</v>
      </c>
      <c r="L172" s="134"/>
    </row>
    <row r="173" spans="1:12" s="265" customFormat="1" ht="30" customHeight="1">
      <c r="A173" s="296"/>
      <c r="B173" s="298"/>
      <c r="C173" s="296"/>
      <c r="D173" s="296"/>
      <c r="E173" s="175"/>
      <c r="F173" s="177"/>
      <c r="G173" s="138">
        <f t="shared" si="6"/>
        <v>0</v>
      </c>
      <c r="H173" s="136"/>
      <c r="I173" s="137"/>
      <c r="J173" s="137">
        <f t="shared" si="7"/>
        <v>0</v>
      </c>
      <c r="K173" s="137">
        <f t="shared" si="8"/>
        <v>0</v>
      </c>
      <c r="L173" s="134"/>
    </row>
    <row r="174" spans="1:12" s="265" customFormat="1" ht="30" customHeight="1">
      <c r="A174" s="296"/>
      <c r="B174" s="298"/>
      <c r="C174" s="296"/>
      <c r="D174" s="296"/>
      <c r="E174" s="175"/>
      <c r="F174" s="177"/>
      <c r="G174" s="138">
        <f t="shared" si="6"/>
        <v>0</v>
      </c>
      <c r="H174" s="136"/>
      <c r="I174" s="137"/>
      <c r="J174" s="137">
        <f t="shared" si="7"/>
        <v>0</v>
      </c>
      <c r="K174" s="137">
        <f t="shared" si="8"/>
        <v>0</v>
      </c>
      <c r="L174" s="134"/>
    </row>
    <row r="175" spans="1:12" s="265" customFormat="1" ht="30" customHeight="1">
      <c r="A175" s="296"/>
      <c r="B175" s="298"/>
      <c r="C175" s="296"/>
      <c r="D175" s="296"/>
      <c r="E175" s="175"/>
      <c r="F175" s="177"/>
      <c r="G175" s="138">
        <f t="shared" si="6"/>
        <v>0</v>
      </c>
      <c r="H175" s="136"/>
      <c r="I175" s="137"/>
      <c r="J175" s="137">
        <f t="shared" si="7"/>
        <v>0</v>
      </c>
      <c r="K175" s="137">
        <f t="shared" si="8"/>
        <v>0</v>
      </c>
      <c r="L175" s="134"/>
    </row>
    <row r="176" spans="1:12" s="265" customFormat="1" ht="30" customHeight="1">
      <c r="A176" s="296"/>
      <c r="B176" s="298"/>
      <c r="C176" s="296"/>
      <c r="D176" s="296"/>
      <c r="E176" s="175"/>
      <c r="F176" s="177"/>
      <c r="G176" s="138">
        <f t="shared" si="6"/>
        <v>0</v>
      </c>
      <c r="H176" s="136"/>
      <c r="I176" s="137"/>
      <c r="J176" s="137">
        <f t="shared" si="7"/>
        <v>0</v>
      </c>
      <c r="K176" s="137">
        <f t="shared" si="8"/>
        <v>0</v>
      </c>
      <c r="L176" s="134"/>
    </row>
    <row r="177" spans="1:12" s="265" customFormat="1" ht="30" customHeight="1">
      <c r="A177" s="296"/>
      <c r="B177" s="298"/>
      <c r="C177" s="296"/>
      <c r="D177" s="296"/>
      <c r="E177" s="175"/>
      <c r="F177" s="177"/>
      <c r="G177" s="138">
        <f t="shared" si="6"/>
        <v>0</v>
      </c>
      <c r="H177" s="136"/>
      <c r="I177" s="137"/>
      <c r="J177" s="137">
        <f t="shared" si="7"/>
        <v>0</v>
      </c>
      <c r="K177" s="137">
        <f t="shared" si="8"/>
        <v>0</v>
      </c>
      <c r="L177" s="134"/>
    </row>
    <row r="178" spans="1:12" s="265" customFormat="1" ht="30" customHeight="1">
      <c r="A178" s="296"/>
      <c r="B178" s="298"/>
      <c r="C178" s="296"/>
      <c r="D178" s="296"/>
      <c r="E178" s="175"/>
      <c r="F178" s="177"/>
      <c r="G178" s="138">
        <f t="shared" si="6"/>
        <v>0</v>
      </c>
      <c r="H178" s="136"/>
      <c r="I178" s="137"/>
      <c r="J178" s="137">
        <f t="shared" si="7"/>
        <v>0</v>
      </c>
      <c r="K178" s="137">
        <f t="shared" si="8"/>
        <v>0</v>
      </c>
      <c r="L178" s="134"/>
    </row>
    <row r="179" spans="1:12" s="265" customFormat="1" ht="30" customHeight="1">
      <c r="A179" s="296"/>
      <c r="B179" s="298"/>
      <c r="C179" s="296"/>
      <c r="D179" s="296"/>
      <c r="E179" s="175"/>
      <c r="F179" s="177"/>
      <c r="G179" s="138">
        <f t="shared" si="6"/>
        <v>0</v>
      </c>
      <c r="H179" s="136"/>
      <c r="I179" s="137"/>
      <c r="J179" s="137">
        <f t="shared" si="7"/>
        <v>0</v>
      </c>
      <c r="K179" s="137">
        <f t="shared" si="8"/>
        <v>0</v>
      </c>
      <c r="L179" s="134"/>
    </row>
    <row r="180" spans="1:12" s="265" customFormat="1" ht="30" customHeight="1">
      <c r="A180" s="296"/>
      <c r="B180" s="298"/>
      <c r="C180" s="296"/>
      <c r="D180" s="296"/>
      <c r="E180" s="175"/>
      <c r="F180" s="177"/>
      <c r="G180" s="138">
        <f t="shared" si="6"/>
        <v>0</v>
      </c>
      <c r="H180" s="136"/>
      <c r="I180" s="137"/>
      <c r="J180" s="137">
        <f t="shared" si="7"/>
        <v>0</v>
      </c>
      <c r="K180" s="137">
        <f t="shared" si="8"/>
        <v>0</v>
      </c>
      <c r="L180" s="134"/>
    </row>
    <row r="181" spans="1:12" s="265" customFormat="1" ht="30" customHeight="1">
      <c r="A181" s="296"/>
      <c r="B181" s="298"/>
      <c r="C181" s="296"/>
      <c r="D181" s="296"/>
      <c r="E181" s="175"/>
      <c r="F181" s="177"/>
      <c r="G181" s="138">
        <f t="shared" si="6"/>
        <v>0</v>
      </c>
      <c r="H181" s="136"/>
      <c r="I181" s="137"/>
      <c r="J181" s="137">
        <f t="shared" si="7"/>
        <v>0</v>
      </c>
      <c r="K181" s="137">
        <f t="shared" si="8"/>
        <v>0</v>
      </c>
      <c r="L181" s="134"/>
    </row>
    <row r="182" spans="1:12" s="265" customFormat="1" ht="30" customHeight="1">
      <c r="A182" s="296"/>
      <c r="B182" s="298"/>
      <c r="C182" s="296"/>
      <c r="D182" s="296"/>
      <c r="E182" s="175"/>
      <c r="F182" s="177"/>
      <c r="G182" s="138">
        <f t="shared" si="6"/>
        <v>0</v>
      </c>
      <c r="H182" s="136"/>
      <c r="I182" s="137"/>
      <c r="J182" s="137">
        <f t="shared" si="7"/>
        <v>0</v>
      </c>
      <c r="K182" s="137">
        <f t="shared" si="8"/>
        <v>0</v>
      </c>
      <c r="L182" s="134"/>
    </row>
    <row r="183" spans="1:12" s="265" customFormat="1" ht="30" customHeight="1">
      <c r="A183" s="296"/>
      <c r="B183" s="298"/>
      <c r="C183" s="296"/>
      <c r="D183" s="296"/>
      <c r="E183" s="175"/>
      <c r="F183" s="177"/>
      <c r="G183" s="138">
        <f t="shared" si="6"/>
        <v>0</v>
      </c>
      <c r="H183" s="136"/>
      <c r="I183" s="137"/>
      <c r="J183" s="137">
        <f t="shared" si="7"/>
        <v>0</v>
      </c>
      <c r="K183" s="137">
        <f t="shared" si="8"/>
        <v>0</v>
      </c>
      <c r="L183" s="134"/>
    </row>
    <row r="184" spans="1:12" s="265" customFormat="1" ht="30" customHeight="1">
      <c r="A184" s="296"/>
      <c r="B184" s="298"/>
      <c r="C184" s="296"/>
      <c r="D184" s="296"/>
      <c r="E184" s="175"/>
      <c r="F184" s="177"/>
      <c r="G184" s="138">
        <f t="shared" si="6"/>
        <v>0</v>
      </c>
      <c r="H184" s="136"/>
      <c r="I184" s="137"/>
      <c r="J184" s="137">
        <f t="shared" si="7"/>
        <v>0</v>
      </c>
      <c r="K184" s="137">
        <f t="shared" si="8"/>
        <v>0</v>
      </c>
      <c r="L184" s="134"/>
    </row>
    <row r="185" spans="1:12" s="265" customFormat="1" ht="30" customHeight="1">
      <c r="A185" s="296"/>
      <c r="B185" s="298"/>
      <c r="C185" s="296"/>
      <c r="D185" s="296"/>
      <c r="E185" s="175"/>
      <c r="F185" s="177"/>
      <c r="G185" s="138">
        <f t="shared" si="6"/>
        <v>0</v>
      </c>
      <c r="H185" s="136"/>
      <c r="I185" s="137"/>
      <c r="J185" s="137">
        <f t="shared" si="7"/>
        <v>0</v>
      </c>
      <c r="K185" s="137">
        <f t="shared" si="8"/>
        <v>0</v>
      </c>
      <c r="L185" s="134"/>
    </row>
    <row r="186" spans="1:12" s="265" customFormat="1" ht="30" customHeight="1">
      <c r="A186" s="296"/>
      <c r="B186" s="298"/>
      <c r="C186" s="296"/>
      <c r="D186" s="296"/>
      <c r="E186" s="175"/>
      <c r="F186" s="177"/>
      <c r="G186" s="138">
        <f t="shared" si="6"/>
        <v>0</v>
      </c>
      <c r="H186" s="136"/>
      <c r="I186" s="137"/>
      <c r="J186" s="137">
        <f t="shared" si="7"/>
        <v>0</v>
      </c>
      <c r="K186" s="137">
        <f t="shared" si="8"/>
        <v>0</v>
      </c>
      <c r="L186" s="134"/>
    </row>
    <row r="187" spans="1:12" s="265" customFormat="1" ht="30" customHeight="1">
      <c r="A187" s="296"/>
      <c r="B187" s="298"/>
      <c r="C187" s="296"/>
      <c r="D187" s="296"/>
      <c r="E187" s="175"/>
      <c r="F187" s="177"/>
      <c r="G187" s="138">
        <f t="shared" si="6"/>
        <v>0</v>
      </c>
      <c r="H187" s="136"/>
      <c r="I187" s="137"/>
      <c r="J187" s="137">
        <f t="shared" si="7"/>
        <v>0</v>
      </c>
      <c r="K187" s="137">
        <f t="shared" si="8"/>
        <v>0</v>
      </c>
      <c r="L187" s="134"/>
    </row>
    <row r="188" spans="1:12" s="265" customFormat="1" ht="30" customHeight="1">
      <c r="A188" s="296"/>
      <c r="B188" s="298"/>
      <c r="C188" s="296"/>
      <c r="D188" s="296"/>
      <c r="E188" s="175"/>
      <c r="F188" s="177"/>
      <c r="G188" s="138">
        <f t="shared" si="6"/>
        <v>0</v>
      </c>
      <c r="H188" s="136"/>
      <c r="I188" s="137"/>
      <c r="J188" s="137">
        <f t="shared" si="7"/>
        <v>0</v>
      </c>
      <c r="K188" s="137">
        <f t="shared" si="8"/>
        <v>0</v>
      </c>
      <c r="L188" s="134"/>
    </row>
    <row r="189" spans="1:12" s="265" customFormat="1" ht="30" customHeight="1">
      <c r="A189" s="296"/>
      <c r="B189" s="298"/>
      <c r="C189" s="296"/>
      <c r="D189" s="296"/>
      <c r="E189" s="175"/>
      <c r="F189" s="177"/>
      <c r="G189" s="138">
        <f t="shared" si="6"/>
        <v>0</v>
      </c>
      <c r="H189" s="136"/>
      <c r="I189" s="137"/>
      <c r="J189" s="137">
        <f t="shared" si="7"/>
        <v>0</v>
      </c>
      <c r="K189" s="137">
        <f t="shared" si="8"/>
        <v>0</v>
      </c>
      <c r="L189" s="134"/>
    </row>
    <row r="190" spans="1:12" s="265" customFormat="1" ht="30" customHeight="1">
      <c r="A190" s="296"/>
      <c r="B190" s="298"/>
      <c r="C190" s="296"/>
      <c r="D190" s="296"/>
      <c r="E190" s="175"/>
      <c r="F190" s="177"/>
      <c r="G190" s="138">
        <f t="shared" si="6"/>
        <v>0</v>
      </c>
      <c r="H190" s="136"/>
      <c r="I190" s="137"/>
      <c r="J190" s="137">
        <f t="shared" si="7"/>
        <v>0</v>
      </c>
      <c r="K190" s="137">
        <f t="shared" si="8"/>
        <v>0</v>
      </c>
      <c r="L190" s="134"/>
    </row>
    <row r="191" spans="1:12" s="265" customFormat="1" ht="30" customHeight="1">
      <c r="A191" s="296"/>
      <c r="B191" s="298"/>
      <c r="C191" s="296"/>
      <c r="D191" s="296"/>
      <c r="E191" s="175"/>
      <c r="F191" s="177"/>
      <c r="G191" s="138">
        <f t="shared" si="6"/>
        <v>0</v>
      </c>
      <c r="H191" s="136"/>
      <c r="I191" s="137"/>
      <c r="J191" s="137">
        <f t="shared" si="7"/>
        <v>0</v>
      </c>
      <c r="K191" s="137">
        <f t="shared" si="8"/>
        <v>0</v>
      </c>
      <c r="L191" s="134"/>
    </row>
    <row r="192" spans="1:12" s="265" customFormat="1" ht="30" customHeight="1">
      <c r="A192" s="296"/>
      <c r="B192" s="298"/>
      <c r="C192" s="296"/>
      <c r="D192" s="296"/>
      <c r="E192" s="175"/>
      <c r="F192" s="177"/>
      <c r="G192" s="138">
        <f t="shared" si="6"/>
        <v>0</v>
      </c>
      <c r="H192" s="136"/>
      <c r="I192" s="137"/>
      <c r="J192" s="137">
        <f t="shared" si="7"/>
        <v>0</v>
      </c>
      <c r="K192" s="137">
        <f t="shared" si="8"/>
        <v>0</v>
      </c>
      <c r="L192" s="134"/>
    </row>
    <row r="193" spans="1:12" s="265" customFormat="1" ht="30" customHeight="1">
      <c r="A193" s="296"/>
      <c r="B193" s="298"/>
      <c r="C193" s="296"/>
      <c r="D193" s="296"/>
      <c r="E193" s="175"/>
      <c r="F193" s="177"/>
      <c r="G193" s="138">
        <f t="shared" si="6"/>
        <v>0</v>
      </c>
      <c r="H193" s="136"/>
      <c r="I193" s="137"/>
      <c r="J193" s="137">
        <f t="shared" si="7"/>
        <v>0</v>
      </c>
      <c r="K193" s="137">
        <f t="shared" si="8"/>
        <v>0</v>
      </c>
      <c r="L193" s="134"/>
    </row>
    <row r="194" spans="1:12" s="265" customFormat="1" ht="30" customHeight="1">
      <c r="A194" s="296"/>
      <c r="B194" s="298"/>
      <c r="C194" s="296"/>
      <c r="D194" s="296"/>
      <c r="E194" s="175"/>
      <c r="F194" s="177"/>
      <c r="G194" s="138">
        <f t="shared" si="6"/>
        <v>0</v>
      </c>
      <c r="H194" s="136"/>
      <c r="I194" s="137"/>
      <c r="J194" s="137">
        <f t="shared" si="7"/>
        <v>0</v>
      </c>
      <c r="K194" s="137">
        <f t="shared" si="8"/>
        <v>0</v>
      </c>
      <c r="L194" s="134"/>
    </row>
    <row r="195" spans="1:12" s="265" customFormat="1" ht="30" customHeight="1">
      <c r="A195" s="296"/>
      <c r="B195" s="298"/>
      <c r="C195" s="296"/>
      <c r="D195" s="296"/>
      <c r="E195" s="175"/>
      <c r="F195" s="177"/>
      <c r="G195" s="138">
        <f t="shared" si="6"/>
        <v>0</v>
      </c>
      <c r="H195" s="136"/>
      <c r="I195" s="137"/>
      <c r="J195" s="137">
        <f t="shared" si="7"/>
        <v>0</v>
      </c>
      <c r="K195" s="137">
        <f t="shared" si="8"/>
        <v>0</v>
      </c>
      <c r="L195" s="134"/>
    </row>
    <row r="196" spans="1:12" s="265" customFormat="1" ht="30" customHeight="1">
      <c r="A196" s="296"/>
      <c r="B196" s="298"/>
      <c r="C196" s="296"/>
      <c r="D196" s="296"/>
      <c r="E196" s="175"/>
      <c r="F196" s="177"/>
      <c r="G196" s="138">
        <f t="shared" si="6"/>
        <v>0</v>
      </c>
      <c r="H196" s="136"/>
      <c r="I196" s="137"/>
      <c r="J196" s="137">
        <f t="shared" si="7"/>
        <v>0</v>
      </c>
      <c r="K196" s="137">
        <f t="shared" si="8"/>
        <v>0</v>
      </c>
      <c r="L196" s="134"/>
    </row>
    <row r="197" spans="1:12" s="265" customFormat="1" ht="30" customHeight="1">
      <c r="A197" s="296"/>
      <c r="B197" s="298"/>
      <c r="C197" s="296"/>
      <c r="D197" s="296"/>
      <c r="E197" s="175"/>
      <c r="F197" s="177"/>
      <c r="G197" s="138">
        <f t="shared" si="6"/>
        <v>0</v>
      </c>
      <c r="H197" s="136"/>
      <c r="I197" s="137"/>
      <c r="J197" s="137">
        <f t="shared" si="7"/>
        <v>0</v>
      </c>
      <c r="K197" s="137">
        <f t="shared" si="8"/>
        <v>0</v>
      </c>
      <c r="L197" s="134"/>
    </row>
    <row r="198" spans="1:12" s="265" customFormat="1" ht="30" customHeight="1">
      <c r="A198" s="296"/>
      <c r="B198" s="298"/>
      <c r="C198" s="296"/>
      <c r="D198" s="296"/>
      <c r="E198" s="175"/>
      <c r="F198" s="177"/>
      <c r="G198" s="138">
        <f t="shared" si="6"/>
        <v>0</v>
      </c>
      <c r="H198" s="136"/>
      <c r="I198" s="137"/>
      <c r="J198" s="137">
        <f t="shared" si="7"/>
        <v>0</v>
      </c>
      <c r="K198" s="137">
        <f t="shared" si="8"/>
        <v>0</v>
      </c>
      <c r="L198" s="134"/>
    </row>
    <row r="199" spans="1:12" s="265" customFormat="1" ht="30" customHeight="1">
      <c r="A199" s="296"/>
      <c r="B199" s="298"/>
      <c r="C199" s="296"/>
      <c r="D199" s="296"/>
      <c r="E199" s="175"/>
      <c r="F199" s="177"/>
      <c r="G199" s="138">
        <f aca="true" t="shared" si="9" ref="G199:G262">IF(E199*F199&gt;E199*100%,E199*100%,E199*F199)</f>
        <v>0</v>
      </c>
      <c r="H199" s="136"/>
      <c r="I199" s="137"/>
      <c r="J199" s="137">
        <f aca="true" t="shared" si="10" ref="J199:J262">H199-I199</f>
        <v>0</v>
      </c>
      <c r="K199" s="137">
        <f aca="true" t="shared" si="11" ref="K199:K262">H199-J199</f>
        <v>0</v>
      </c>
      <c r="L199" s="134"/>
    </row>
    <row r="200" spans="1:12" s="265" customFormat="1" ht="30" customHeight="1">
      <c r="A200" s="296"/>
      <c r="B200" s="298"/>
      <c r="C200" s="296"/>
      <c r="D200" s="296"/>
      <c r="E200" s="175"/>
      <c r="F200" s="177"/>
      <c r="G200" s="138">
        <f t="shared" si="9"/>
        <v>0</v>
      </c>
      <c r="H200" s="136"/>
      <c r="I200" s="137"/>
      <c r="J200" s="137">
        <f t="shared" si="10"/>
        <v>0</v>
      </c>
      <c r="K200" s="137">
        <f t="shared" si="11"/>
        <v>0</v>
      </c>
      <c r="L200" s="134"/>
    </row>
    <row r="201" spans="1:12" s="265" customFormat="1" ht="30" customHeight="1">
      <c r="A201" s="296"/>
      <c r="B201" s="298"/>
      <c r="C201" s="296"/>
      <c r="D201" s="296"/>
      <c r="E201" s="175"/>
      <c r="F201" s="177"/>
      <c r="G201" s="138">
        <f t="shared" si="9"/>
        <v>0</v>
      </c>
      <c r="H201" s="136"/>
      <c r="I201" s="137"/>
      <c r="J201" s="137">
        <f t="shared" si="10"/>
        <v>0</v>
      </c>
      <c r="K201" s="137">
        <f t="shared" si="11"/>
        <v>0</v>
      </c>
      <c r="L201" s="134"/>
    </row>
    <row r="202" spans="1:12" s="265" customFormat="1" ht="30" customHeight="1">
      <c r="A202" s="296"/>
      <c r="B202" s="298"/>
      <c r="C202" s="296"/>
      <c r="D202" s="296"/>
      <c r="E202" s="175"/>
      <c r="F202" s="177"/>
      <c r="G202" s="138">
        <f t="shared" si="9"/>
        <v>0</v>
      </c>
      <c r="H202" s="136"/>
      <c r="I202" s="137"/>
      <c r="J202" s="137">
        <f t="shared" si="10"/>
        <v>0</v>
      </c>
      <c r="K202" s="137">
        <f t="shared" si="11"/>
        <v>0</v>
      </c>
      <c r="L202" s="134"/>
    </row>
    <row r="203" spans="1:12" s="265" customFormat="1" ht="30" customHeight="1">
      <c r="A203" s="296"/>
      <c r="B203" s="298"/>
      <c r="C203" s="296"/>
      <c r="D203" s="296"/>
      <c r="E203" s="175"/>
      <c r="F203" s="177"/>
      <c r="G203" s="138">
        <f t="shared" si="9"/>
        <v>0</v>
      </c>
      <c r="H203" s="136"/>
      <c r="I203" s="137"/>
      <c r="J203" s="137">
        <f t="shared" si="10"/>
        <v>0</v>
      </c>
      <c r="K203" s="137">
        <f t="shared" si="11"/>
        <v>0</v>
      </c>
      <c r="L203" s="134"/>
    </row>
    <row r="204" spans="1:12" s="265" customFormat="1" ht="30" customHeight="1">
      <c r="A204" s="296"/>
      <c r="B204" s="298"/>
      <c r="C204" s="296"/>
      <c r="D204" s="296"/>
      <c r="E204" s="175"/>
      <c r="F204" s="177"/>
      <c r="G204" s="138">
        <f t="shared" si="9"/>
        <v>0</v>
      </c>
      <c r="H204" s="136"/>
      <c r="I204" s="137"/>
      <c r="J204" s="137">
        <f t="shared" si="10"/>
        <v>0</v>
      </c>
      <c r="K204" s="137">
        <f t="shared" si="11"/>
        <v>0</v>
      </c>
      <c r="L204" s="134"/>
    </row>
    <row r="205" spans="1:12" s="265" customFormat="1" ht="30" customHeight="1">
      <c r="A205" s="296"/>
      <c r="B205" s="298"/>
      <c r="C205" s="296"/>
      <c r="D205" s="296"/>
      <c r="E205" s="175"/>
      <c r="F205" s="177"/>
      <c r="G205" s="138">
        <f t="shared" si="9"/>
        <v>0</v>
      </c>
      <c r="H205" s="136"/>
      <c r="I205" s="137"/>
      <c r="J205" s="137">
        <f t="shared" si="10"/>
        <v>0</v>
      </c>
      <c r="K205" s="137">
        <f t="shared" si="11"/>
        <v>0</v>
      </c>
      <c r="L205" s="134"/>
    </row>
    <row r="206" spans="1:12" s="265" customFormat="1" ht="30" customHeight="1">
      <c r="A206" s="296"/>
      <c r="B206" s="298"/>
      <c r="C206" s="296"/>
      <c r="D206" s="296"/>
      <c r="E206" s="175"/>
      <c r="F206" s="177"/>
      <c r="G206" s="138">
        <f t="shared" si="9"/>
        <v>0</v>
      </c>
      <c r="H206" s="136"/>
      <c r="I206" s="137"/>
      <c r="J206" s="137">
        <f t="shared" si="10"/>
        <v>0</v>
      </c>
      <c r="K206" s="137">
        <f t="shared" si="11"/>
        <v>0</v>
      </c>
      <c r="L206" s="134"/>
    </row>
    <row r="207" spans="1:12" s="265" customFormat="1" ht="30" customHeight="1">
      <c r="A207" s="296"/>
      <c r="B207" s="298"/>
      <c r="C207" s="296"/>
      <c r="D207" s="296"/>
      <c r="E207" s="175"/>
      <c r="F207" s="177"/>
      <c r="G207" s="138">
        <f t="shared" si="9"/>
        <v>0</v>
      </c>
      <c r="H207" s="136"/>
      <c r="I207" s="137"/>
      <c r="J207" s="137">
        <f t="shared" si="10"/>
        <v>0</v>
      </c>
      <c r="K207" s="137">
        <f t="shared" si="11"/>
        <v>0</v>
      </c>
      <c r="L207" s="134"/>
    </row>
    <row r="208" spans="1:12" s="265" customFormat="1" ht="30" customHeight="1">
      <c r="A208" s="296"/>
      <c r="B208" s="298"/>
      <c r="C208" s="296"/>
      <c r="D208" s="296"/>
      <c r="E208" s="175"/>
      <c r="F208" s="177"/>
      <c r="G208" s="138">
        <f t="shared" si="9"/>
        <v>0</v>
      </c>
      <c r="H208" s="136"/>
      <c r="I208" s="137"/>
      <c r="J208" s="137">
        <f t="shared" si="10"/>
        <v>0</v>
      </c>
      <c r="K208" s="137">
        <f t="shared" si="11"/>
        <v>0</v>
      </c>
      <c r="L208" s="134"/>
    </row>
    <row r="209" spans="1:12" s="265" customFormat="1" ht="30" customHeight="1">
      <c r="A209" s="296"/>
      <c r="B209" s="298"/>
      <c r="C209" s="296"/>
      <c r="D209" s="296"/>
      <c r="E209" s="175"/>
      <c r="F209" s="177"/>
      <c r="G209" s="138">
        <f t="shared" si="9"/>
        <v>0</v>
      </c>
      <c r="H209" s="136"/>
      <c r="I209" s="137"/>
      <c r="J209" s="137">
        <f t="shared" si="10"/>
        <v>0</v>
      </c>
      <c r="K209" s="137">
        <f t="shared" si="11"/>
        <v>0</v>
      </c>
      <c r="L209" s="134"/>
    </row>
    <row r="210" spans="1:12" s="265" customFormat="1" ht="30" customHeight="1">
      <c r="A210" s="296"/>
      <c r="B210" s="298"/>
      <c r="C210" s="296"/>
      <c r="D210" s="296"/>
      <c r="E210" s="175"/>
      <c r="F210" s="177"/>
      <c r="G210" s="138">
        <f t="shared" si="9"/>
        <v>0</v>
      </c>
      <c r="H210" s="136"/>
      <c r="I210" s="137"/>
      <c r="J210" s="137">
        <f t="shared" si="10"/>
        <v>0</v>
      </c>
      <c r="K210" s="137">
        <f t="shared" si="11"/>
        <v>0</v>
      </c>
      <c r="L210" s="134"/>
    </row>
    <row r="211" spans="1:12" s="265" customFormat="1" ht="30" customHeight="1">
      <c r="A211" s="296"/>
      <c r="B211" s="298"/>
      <c r="C211" s="296"/>
      <c r="D211" s="296"/>
      <c r="E211" s="175"/>
      <c r="F211" s="177"/>
      <c r="G211" s="138">
        <f t="shared" si="9"/>
        <v>0</v>
      </c>
      <c r="H211" s="136"/>
      <c r="I211" s="137"/>
      <c r="J211" s="137">
        <f t="shared" si="10"/>
        <v>0</v>
      </c>
      <c r="K211" s="137">
        <f t="shared" si="11"/>
        <v>0</v>
      </c>
      <c r="L211" s="134"/>
    </row>
    <row r="212" spans="1:12" s="265" customFormat="1" ht="30" customHeight="1">
      <c r="A212" s="296"/>
      <c r="B212" s="298"/>
      <c r="C212" s="296"/>
      <c r="D212" s="296"/>
      <c r="E212" s="175"/>
      <c r="F212" s="177"/>
      <c r="G212" s="138">
        <f t="shared" si="9"/>
        <v>0</v>
      </c>
      <c r="H212" s="136"/>
      <c r="I212" s="137"/>
      <c r="J212" s="137">
        <f t="shared" si="10"/>
        <v>0</v>
      </c>
      <c r="K212" s="137">
        <f t="shared" si="11"/>
        <v>0</v>
      </c>
      <c r="L212" s="134"/>
    </row>
    <row r="213" spans="1:12" s="265" customFormat="1" ht="30" customHeight="1">
      <c r="A213" s="296"/>
      <c r="B213" s="298"/>
      <c r="C213" s="296"/>
      <c r="D213" s="296"/>
      <c r="E213" s="175"/>
      <c r="F213" s="177"/>
      <c r="G213" s="138">
        <f t="shared" si="9"/>
        <v>0</v>
      </c>
      <c r="H213" s="136"/>
      <c r="I213" s="137"/>
      <c r="J213" s="137">
        <f t="shared" si="10"/>
        <v>0</v>
      </c>
      <c r="K213" s="137">
        <f t="shared" si="11"/>
        <v>0</v>
      </c>
      <c r="L213" s="134"/>
    </row>
    <row r="214" spans="1:12" s="265" customFormat="1" ht="30" customHeight="1">
      <c r="A214" s="296"/>
      <c r="B214" s="298"/>
      <c r="C214" s="296"/>
      <c r="D214" s="296"/>
      <c r="E214" s="175"/>
      <c r="F214" s="177"/>
      <c r="G214" s="138">
        <f t="shared" si="9"/>
        <v>0</v>
      </c>
      <c r="H214" s="136"/>
      <c r="I214" s="137"/>
      <c r="J214" s="137">
        <f t="shared" si="10"/>
        <v>0</v>
      </c>
      <c r="K214" s="137">
        <f t="shared" si="11"/>
        <v>0</v>
      </c>
      <c r="L214" s="134"/>
    </row>
    <row r="215" spans="1:12" s="265" customFormat="1" ht="30" customHeight="1">
      <c r="A215" s="296"/>
      <c r="B215" s="298"/>
      <c r="C215" s="296"/>
      <c r="D215" s="296"/>
      <c r="E215" s="175"/>
      <c r="F215" s="177"/>
      <c r="G215" s="138">
        <f t="shared" si="9"/>
        <v>0</v>
      </c>
      <c r="H215" s="136"/>
      <c r="I215" s="137"/>
      <c r="J215" s="137">
        <f t="shared" si="10"/>
        <v>0</v>
      </c>
      <c r="K215" s="137">
        <f t="shared" si="11"/>
        <v>0</v>
      </c>
      <c r="L215" s="134"/>
    </row>
    <row r="216" spans="1:12" s="265" customFormat="1" ht="30" customHeight="1">
      <c r="A216" s="296"/>
      <c r="B216" s="298"/>
      <c r="C216" s="296"/>
      <c r="D216" s="296"/>
      <c r="E216" s="175"/>
      <c r="F216" s="177"/>
      <c r="G216" s="138">
        <f t="shared" si="9"/>
        <v>0</v>
      </c>
      <c r="H216" s="136"/>
      <c r="I216" s="137"/>
      <c r="J216" s="137">
        <f t="shared" si="10"/>
        <v>0</v>
      </c>
      <c r="K216" s="137">
        <f t="shared" si="11"/>
        <v>0</v>
      </c>
      <c r="L216" s="134"/>
    </row>
    <row r="217" spans="1:12" s="265" customFormat="1" ht="30" customHeight="1">
      <c r="A217" s="296"/>
      <c r="B217" s="298"/>
      <c r="C217" s="296"/>
      <c r="D217" s="296"/>
      <c r="E217" s="175"/>
      <c r="F217" s="177"/>
      <c r="G217" s="138">
        <f t="shared" si="9"/>
        <v>0</v>
      </c>
      <c r="H217" s="136"/>
      <c r="I217" s="137"/>
      <c r="J217" s="137">
        <f t="shared" si="10"/>
        <v>0</v>
      </c>
      <c r="K217" s="137">
        <f t="shared" si="11"/>
        <v>0</v>
      </c>
      <c r="L217" s="134"/>
    </row>
    <row r="218" spans="1:12" s="265" customFormat="1" ht="30" customHeight="1">
      <c r="A218" s="296"/>
      <c r="B218" s="298"/>
      <c r="C218" s="296"/>
      <c r="D218" s="296"/>
      <c r="E218" s="175"/>
      <c r="F218" s="177"/>
      <c r="G218" s="138">
        <f t="shared" si="9"/>
        <v>0</v>
      </c>
      <c r="H218" s="136"/>
      <c r="I218" s="137"/>
      <c r="J218" s="137">
        <f t="shared" si="10"/>
        <v>0</v>
      </c>
      <c r="K218" s="137">
        <f t="shared" si="11"/>
        <v>0</v>
      </c>
      <c r="L218" s="134"/>
    </row>
    <row r="219" spans="1:12" s="265" customFormat="1" ht="30" customHeight="1">
      <c r="A219" s="296"/>
      <c r="B219" s="298"/>
      <c r="C219" s="296"/>
      <c r="D219" s="296"/>
      <c r="E219" s="175"/>
      <c r="F219" s="177"/>
      <c r="G219" s="138">
        <f t="shared" si="9"/>
        <v>0</v>
      </c>
      <c r="H219" s="136"/>
      <c r="I219" s="137"/>
      <c r="J219" s="137">
        <f t="shared" si="10"/>
        <v>0</v>
      </c>
      <c r="K219" s="137">
        <f t="shared" si="11"/>
        <v>0</v>
      </c>
      <c r="L219" s="134"/>
    </row>
    <row r="220" spans="1:12" s="265" customFormat="1" ht="30" customHeight="1">
      <c r="A220" s="296"/>
      <c r="B220" s="298"/>
      <c r="C220" s="296"/>
      <c r="D220" s="296"/>
      <c r="E220" s="175"/>
      <c r="F220" s="177"/>
      <c r="G220" s="138">
        <f t="shared" si="9"/>
        <v>0</v>
      </c>
      <c r="H220" s="136"/>
      <c r="I220" s="137"/>
      <c r="J220" s="137">
        <f t="shared" si="10"/>
        <v>0</v>
      </c>
      <c r="K220" s="137">
        <f t="shared" si="11"/>
        <v>0</v>
      </c>
      <c r="L220" s="134"/>
    </row>
    <row r="221" spans="1:12" s="265" customFormat="1" ht="30" customHeight="1">
      <c r="A221" s="296"/>
      <c r="B221" s="298"/>
      <c r="C221" s="296"/>
      <c r="D221" s="296"/>
      <c r="E221" s="175"/>
      <c r="F221" s="177"/>
      <c r="G221" s="138">
        <f t="shared" si="9"/>
        <v>0</v>
      </c>
      <c r="H221" s="136"/>
      <c r="I221" s="137"/>
      <c r="J221" s="137">
        <f t="shared" si="10"/>
        <v>0</v>
      </c>
      <c r="K221" s="137">
        <f t="shared" si="11"/>
        <v>0</v>
      </c>
      <c r="L221" s="134"/>
    </row>
    <row r="222" spans="1:12" s="265" customFormat="1" ht="30" customHeight="1">
      <c r="A222" s="296"/>
      <c r="B222" s="298"/>
      <c r="C222" s="296"/>
      <c r="D222" s="296"/>
      <c r="E222" s="175"/>
      <c r="F222" s="177"/>
      <c r="G222" s="138">
        <f t="shared" si="9"/>
        <v>0</v>
      </c>
      <c r="H222" s="136"/>
      <c r="I222" s="137"/>
      <c r="J222" s="137">
        <f t="shared" si="10"/>
        <v>0</v>
      </c>
      <c r="K222" s="137">
        <f t="shared" si="11"/>
        <v>0</v>
      </c>
      <c r="L222" s="134"/>
    </row>
    <row r="223" spans="1:12" s="265" customFormat="1" ht="30" customHeight="1">
      <c r="A223" s="296"/>
      <c r="B223" s="298"/>
      <c r="C223" s="296"/>
      <c r="D223" s="296"/>
      <c r="E223" s="175"/>
      <c r="F223" s="177"/>
      <c r="G223" s="138">
        <f t="shared" si="9"/>
        <v>0</v>
      </c>
      <c r="H223" s="136"/>
      <c r="I223" s="137"/>
      <c r="J223" s="137">
        <f t="shared" si="10"/>
        <v>0</v>
      </c>
      <c r="K223" s="137">
        <f t="shared" si="11"/>
        <v>0</v>
      </c>
      <c r="L223" s="134"/>
    </row>
    <row r="224" spans="1:12" s="265" customFormat="1" ht="30" customHeight="1">
      <c r="A224" s="296"/>
      <c r="B224" s="298"/>
      <c r="C224" s="296"/>
      <c r="D224" s="296"/>
      <c r="E224" s="175"/>
      <c r="F224" s="177"/>
      <c r="G224" s="138">
        <f t="shared" si="9"/>
        <v>0</v>
      </c>
      <c r="H224" s="136"/>
      <c r="I224" s="137"/>
      <c r="J224" s="137">
        <f t="shared" si="10"/>
        <v>0</v>
      </c>
      <c r="K224" s="137">
        <f t="shared" si="11"/>
        <v>0</v>
      </c>
      <c r="L224" s="134"/>
    </row>
    <row r="225" spans="1:12" s="265" customFormat="1" ht="30" customHeight="1">
      <c r="A225" s="296"/>
      <c r="B225" s="298"/>
      <c r="C225" s="296"/>
      <c r="D225" s="296"/>
      <c r="E225" s="175"/>
      <c r="F225" s="177"/>
      <c r="G225" s="138">
        <f t="shared" si="9"/>
        <v>0</v>
      </c>
      <c r="H225" s="136"/>
      <c r="I225" s="137"/>
      <c r="J225" s="137">
        <f t="shared" si="10"/>
        <v>0</v>
      </c>
      <c r="K225" s="137">
        <f t="shared" si="11"/>
        <v>0</v>
      </c>
      <c r="L225" s="134"/>
    </row>
    <row r="226" spans="1:12" s="265" customFormat="1" ht="30" customHeight="1">
      <c r="A226" s="296"/>
      <c r="B226" s="298"/>
      <c r="C226" s="296"/>
      <c r="D226" s="296"/>
      <c r="E226" s="175"/>
      <c r="F226" s="177"/>
      <c r="G226" s="138">
        <f t="shared" si="9"/>
        <v>0</v>
      </c>
      <c r="H226" s="136"/>
      <c r="I226" s="137"/>
      <c r="J226" s="137">
        <f t="shared" si="10"/>
        <v>0</v>
      </c>
      <c r="K226" s="137">
        <f t="shared" si="11"/>
        <v>0</v>
      </c>
      <c r="L226" s="134"/>
    </row>
    <row r="227" spans="1:12" s="265" customFormat="1" ht="30" customHeight="1">
      <c r="A227" s="296"/>
      <c r="B227" s="298"/>
      <c r="C227" s="296"/>
      <c r="D227" s="296"/>
      <c r="E227" s="175"/>
      <c r="F227" s="177"/>
      <c r="G227" s="138">
        <f t="shared" si="9"/>
        <v>0</v>
      </c>
      <c r="H227" s="136"/>
      <c r="I227" s="137"/>
      <c r="J227" s="137">
        <f t="shared" si="10"/>
        <v>0</v>
      </c>
      <c r="K227" s="137">
        <f t="shared" si="11"/>
        <v>0</v>
      </c>
      <c r="L227" s="134"/>
    </row>
    <row r="228" spans="1:12" s="265" customFormat="1" ht="30" customHeight="1">
      <c r="A228" s="296"/>
      <c r="B228" s="298"/>
      <c r="C228" s="296"/>
      <c r="D228" s="296"/>
      <c r="E228" s="175"/>
      <c r="F228" s="177"/>
      <c r="G228" s="138">
        <f t="shared" si="9"/>
        <v>0</v>
      </c>
      <c r="H228" s="136"/>
      <c r="I228" s="137"/>
      <c r="J228" s="137">
        <f t="shared" si="10"/>
        <v>0</v>
      </c>
      <c r="K228" s="137">
        <f t="shared" si="11"/>
        <v>0</v>
      </c>
      <c r="L228" s="134"/>
    </row>
    <row r="229" spans="1:12" s="265" customFormat="1" ht="30" customHeight="1">
      <c r="A229" s="296"/>
      <c r="B229" s="298"/>
      <c r="C229" s="296"/>
      <c r="D229" s="296"/>
      <c r="E229" s="175"/>
      <c r="F229" s="177"/>
      <c r="G229" s="138">
        <f t="shared" si="9"/>
        <v>0</v>
      </c>
      <c r="H229" s="136"/>
      <c r="I229" s="137"/>
      <c r="J229" s="137">
        <f t="shared" si="10"/>
        <v>0</v>
      </c>
      <c r="K229" s="137">
        <f t="shared" si="11"/>
        <v>0</v>
      </c>
      <c r="L229" s="134"/>
    </row>
    <row r="230" spans="1:12" s="265" customFormat="1" ht="30" customHeight="1">
      <c r="A230" s="296"/>
      <c r="B230" s="298"/>
      <c r="C230" s="296"/>
      <c r="D230" s="296"/>
      <c r="E230" s="175"/>
      <c r="F230" s="177"/>
      <c r="G230" s="138">
        <f t="shared" si="9"/>
        <v>0</v>
      </c>
      <c r="H230" s="136"/>
      <c r="I230" s="137"/>
      <c r="J230" s="137">
        <f t="shared" si="10"/>
        <v>0</v>
      </c>
      <c r="K230" s="137">
        <f t="shared" si="11"/>
        <v>0</v>
      </c>
      <c r="L230" s="134"/>
    </row>
    <row r="231" spans="1:12" s="265" customFormat="1" ht="30" customHeight="1">
      <c r="A231" s="296"/>
      <c r="B231" s="298"/>
      <c r="C231" s="296"/>
      <c r="D231" s="296"/>
      <c r="E231" s="175"/>
      <c r="F231" s="177"/>
      <c r="G231" s="138">
        <f t="shared" si="9"/>
        <v>0</v>
      </c>
      <c r="H231" s="136"/>
      <c r="I231" s="137"/>
      <c r="J231" s="137">
        <f t="shared" si="10"/>
        <v>0</v>
      </c>
      <c r="K231" s="137">
        <f t="shared" si="11"/>
        <v>0</v>
      </c>
      <c r="L231" s="134"/>
    </row>
    <row r="232" spans="1:12" s="265" customFormat="1" ht="30" customHeight="1">
      <c r="A232" s="296"/>
      <c r="B232" s="298"/>
      <c r="C232" s="296"/>
      <c r="D232" s="296"/>
      <c r="E232" s="175"/>
      <c r="F232" s="177"/>
      <c r="G232" s="138">
        <f t="shared" si="9"/>
        <v>0</v>
      </c>
      <c r="H232" s="136"/>
      <c r="I232" s="137"/>
      <c r="J232" s="137">
        <f t="shared" si="10"/>
        <v>0</v>
      </c>
      <c r="K232" s="137">
        <f t="shared" si="11"/>
        <v>0</v>
      </c>
      <c r="L232" s="134"/>
    </row>
    <row r="233" spans="1:12" s="265" customFormat="1" ht="30" customHeight="1">
      <c r="A233" s="296"/>
      <c r="B233" s="298"/>
      <c r="C233" s="296"/>
      <c r="D233" s="296"/>
      <c r="E233" s="175"/>
      <c r="F233" s="177"/>
      <c r="G233" s="138">
        <f t="shared" si="9"/>
        <v>0</v>
      </c>
      <c r="H233" s="136"/>
      <c r="I233" s="137"/>
      <c r="J233" s="137">
        <f t="shared" si="10"/>
        <v>0</v>
      </c>
      <c r="K233" s="137">
        <f t="shared" si="11"/>
        <v>0</v>
      </c>
      <c r="L233" s="134"/>
    </row>
    <row r="234" spans="1:12" s="265" customFormat="1" ht="30" customHeight="1">
      <c r="A234" s="296"/>
      <c r="B234" s="298"/>
      <c r="C234" s="296"/>
      <c r="D234" s="296"/>
      <c r="E234" s="175"/>
      <c r="F234" s="177"/>
      <c r="G234" s="138">
        <f t="shared" si="9"/>
        <v>0</v>
      </c>
      <c r="H234" s="136"/>
      <c r="I234" s="137"/>
      <c r="J234" s="137">
        <f t="shared" si="10"/>
        <v>0</v>
      </c>
      <c r="K234" s="137">
        <f t="shared" si="11"/>
        <v>0</v>
      </c>
      <c r="L234" s="134"/>
    </row>
    <row r="235" spans="1:12" s="265" customFormat="1" ht="30" customHeight="1">
      <c r="A235" s="296"/>
      <c r="B235" s="298"/>
      <c r="C235" s="296"/>
      <c r="D235" s="296"/>
      <c r="E235" s="175"/>
      <c r="F235" s="177"/>
      <c r="G235" s="138">
        <f t="shared" si="9"/>
        <v>0</v>
      </c>
      <c r="H235" s="136"/>
      <c r="I235" s="137"/>
      <c r="J235" s="137">
        <f t="shared" si="10"/>
        <v>0</v>
      </c>
      <c r="K235" s="137">
        <f t="shared" si="11"/>
        <v>0</v>
      </c>
      <c r="L235" s="134"/>
    </row>
    <row r="236" spans="1:12" s="265" customFormat="1" ht="30" customHeight="1">
      <c r="A236" s="296"/>
      <c r="B236" s="298"/>
      <c r="C236" s="296"/>
      <c r="D236" s="296"/>
      <c r="E236" s="175"/>
      <c r="F236" s="177"/>
      <c r="G236" s="138">
        <f t="shared" si="9"/>
        <v>0</v>
      </c>
      <c r="H236" s="136"/>
      <c r="I236" s="137"/>
      <c r="J236" s="137">
        <f t="shared" si="10"/>
        <v>0</v>
      </c>
      <c r="K236" s="137">
        <f t="shared" si="11"/>
        <v>0</v>
      </c>
      <c r="L236" s="134"/>
    </row>
    <row r="237" spans="1:12" s="265" customFormat="1" ht="30" customHeight="1">
      <c r="A237" s="296"/>
      <c r="B237" s="298"/>
      <c r="C237" s="296"/>
      <c r="D237" s="296"/>
      <c r="E237" s="175"/>
      <c r="F237" s="177"/>
      <c r="G237" s="138">
        <f t="shared" si="9"/>
        <v>0</v>
      </c>
      <c r="H237" s="136"/>
      <c r="I237" s="137"/>
      <c r="J237" s="137">
        <f t="shared" si="10"/>
        <v>0</v>
      </c>
      <c r="K237" s="137">
        <f t="shared" si="11"/>
        <v>0</v>
      </c>
      <c r="L237" s="134"/>
    </row>
    <row r="238" spans="1:12" s="265" customFormat="1" ht="30" customHeight="1">
      <c r="A238" s="296"/>
      <c r="B238" s="298"/>
      <c r="C238" s="296"/>
      <c r="D238" s="296"/>
      <c r="E238" s="175"/>
      <c r="F238" s="177"/>
      <c r="G238" s="138">
        <f t="shared" si="9"/>
        <v>0</v>
      </c>
      <c r="H238" s="136"/>
      <c r="I238" s="137"/>
      <c r="J238" s="137">
        <f t="shared" si="10"/>
        <v>0</v>
      </c>
      <c r="K238" s="137">
        <f t="shared" si="11"/>
        <v>0</v>
      </c>
      <c r="L238" s="134"/>
    </row>
    <row r="239" spans="1:12" s="265" customFormat="1" ht="30" customHeight="1">
      <c r="A239" s="296"/>
      <c r="B239" s="298"/>
      <c r="C239" s="296"/>
      <c r="D239" s="296"/>
      <c r="E239" s="175"/>
      <c r="F239" s="177"/>
      <c r="G239" s="138">
        <f t="shared" si="9"/>
        <v>0</v>
      </c>
      <c r="H239" s="136"/>
      <c r="I239" s="137"/>
      <c r="J239" s="137">
        <f t="shared" si="10"/>
        <v>0</v>
      </c>
      <c r="K239" s="137">
        <f t="shared" si="11"/>
        <v>0</v>
      </c>
      <c r="L239" s="134"/>
    </row>
    <row r="240" spans="1:12" s="265" customFormat="1" ht="30" customHeight="1">
      <c r="A240" s="296"/>
      <c r="B240" s="298"/>
      <c r="C240" s="296"/>
      <c r="D240" s="296"/>
      <c r="E240" s="175"/>
      <c r="F240" s="177"/>
      <c r="G240" s="138">
        <f t="shared" si="9"/>
        <v>0</v>
      </c>
      <c r="H240" s="136"/>
      <c r="I240" s="137"/>
      <c r="J240" s="137">
        <f t="shared" si="10"/>
        <v>0</v>
      </c>
      <c r="K240" s="137">
        <f t="shared" si="11"/>
        <v>0</v>
      </c>
      <c r="L240" s="134"/>
    </row>
    <row r="241" spans="1:12" s="265" customFormat="1" ht="30" customHeight="1">
      <c r="A241" s="296"/>
      <c r="B241" s="298"/>
      <c r="C241" s="296"/>
      <c r="D241" s="296"/>
      <c r="E241" s="175"/>
      <c r="F241" s="177"/>
      <c r="G241" s="138">
        <f t="shared" si="9"/>
        <v>0</v>
      </c>
      <c r="H241" s="136"/>
      <c r="I241" s="137"/>
      <c r="J241" s="137">
        <f t="shared" si="10"/>
        <v>0</v>
      </c>
      <c r="K241" s="137">
        <f t="shared" si="11"/>
        <v>0</v>
      </c>
      <c r="L241" s="134"/>
    </row>
    <row r="242" spans="1:12" s="265" customFormat="1" ht="30" customHeight="1">
      <c r="A242" s="296"/>
      <c r="B242" s="298"/>
      <c r="C242" s="296"/>
      <c r="D242" s="296"/>
      <c r="E242" s="175"/>
      <c r="F242" s="177"/>
      <c r="G242" s="138">
        <f t="shared" si="9"/>
        <v>0</v>
      </c>
      <c r="H242" s="136"/>
      <c r="I242" s="137"/>
      <c r="J242" s="137">
        <f t="shared" si="10"/>
        <v>0</v>
      </c>
      <c r="K242" s="137">
        <f t="shared" si="11"/>
        <v>0</v>
      </c>
      <c r="L242" s="134"/>
    </row>
    <row r="243" spans="1:12" s="265" customFormat="1" ht="30" customHeight="1">
      <c r="A243" s="296"/>
      <c r="B243" s="298"/>
      <c r="C243" s="296"/>
      <c r="D243" s="296"/>
      <c r="E243" s="175"/>
      <c r="F243" s="177"/>
      <c r="G243" s="138">
        <f t="shared" si="9"/>
        <v>0</v>
      </c>
      <c r="H243" s="136"/>
      <c r="I243" s="137"/>
      <c r="J243" s="137">
        <f t="shared" si="10"/>
        <v>0</v>
      </c>
      <c r="K243" s="137">
        <f t="shared" si="11"/>
        <v>0</v>
      </c>
      <c r="L243" s="134"/>
    </row>
    <row r="244" spans="1:12" s="265" customFormat="1" ht="30" customHeight="1">
      <c r="A244" s="296"/>
      <c r="B244" s="298"/>
      <c r="C244" s="296"/>
      <c r="D244" s="296"/>
      <c r="E244" s="175"/>
      <c r="F244" s="177"/>
      <c r="G244" s="138">
        <f t="shared" si="9"/>
        <v>0</v>
      </c>
      <c r="H244" s="136"/>
      <c r="I244" s="137"/>
      <c r="J244" s="137">
        <f t="shared" si="10"/>
        <v>0</v>
      </c>
      <c r="K244" s="137">
        <f t="shared" si="11"/>
        <v>0</v>
      </c>
      <c r="L244" s="134"/>
    </row>
    <row r="245" spans="1:12" s="265" customFormat="1" ht="30" customHeight="1">
      <c r="A245" s="296"/>
      <c r="B245" s="298"/>
      <c r="C245" s="296"/>
      <c r="D245" s="296"/>
      <c r="E245" s="175"/>
      <c r="F245" s="177"/>
      <c r="G245" s="138">
        <f t="shared" si="9"/>
        <v>0</v>
      </c>
      <c r="H245" s="136"/>
      <c r="I245" s="137"/>
      <c r="J245" s="137">
        <f t="shared" si="10"/>
        <v>0</v>
      </c>
      <c r="K245" s="137">
        <f t="shared" si="11"/>
        <v>0</v>
      </c>
      <c r="L245" s="134"/>
    </row>
    <row r="246" spans="1:12" s="265" customFormat="1" ht="30" customHeight="1">
      <c r="A246" s="296"/>
      <c r="B246" s="298"/>
      <c r="C246" s="296"/>
      <c r="D246" s="296"/>
      <c r="E246" s="175"/>
      <c r="F246" s="177"/>
      <c r="G246" s="138">
        <f t="shared" si="9"/>
        <v>0</v>
      </c>
      <c r="H246" s="136"/>
      <c r="I246" s="137"/>
      <c r="J246" s="137">
        <f t="shared" si="10"/>
        <v>0</v>
      </c>
      <c r="K246" s="137">
        <f t="shared" si="11"/>
        <v>0</v>
      </c>
      <c r="L246" s="134"/>
    </row>
    <row r="247" spans="1:12" s="265" customFormat="1" ht="30" customHeight="1">
      <c r="A247" s="296"/>
      <c r="B247" s="298"/>
      <c r="C247" s="296"/>
      <c r="D247" s="296"/>
      <c r="E247" s="175"/>
      <c r="F247" s="177"/>
      <c r="G247" s="138">
        <f t="shared" si="9"/>
        <v>0</v>
      </c>
      <c r="H247" s="136"/>
      <c r="I247" s="137"/>
      <c r="J247" s="137">
        <f t="shared" si="10"/>
        <v>0</v>
      </c>
      <c r="K247" s="137">
        <f t="shared" si="11"/>
        <v>0</v>
      </c>
      <c r="L247" s="134"/>
    </row>
    <row r="248" spans="1:12" s="265" customFormat="1" ht="30" customHeight="1">
      <c r="A248" s="296"/>
      <c r="B248" s="298"/>
      <c r="C248" s="296"/>
      <c r="D248" s="296"/>
      <c r="E248" s="175"/>
      <c r="F248" s="177"/>
      <c r="G248" s="138">
        <f t="shared" si="9"/>
        <v>0</v>
      </c>
      <c r="H248" s="136"/>
      <c r="I248" s="137"/>
      <c r="J248" s="137">
        <f t="shared" si="10"/>
        <v>0</v>
      </c>
      <c r="K248" s="137">
        <f t="shared" si="11"/>
        <v>0</v>
      </c>
      <c r="L248" s="134"/>
    </row>
    <row r="249" spans="1:12" s="265" customFormat="1" ht="30" customHeight="1">
      <c r="A249" s="296"/>
      <c r="B249" s="298"/>
      <c r="C249" s="296"/>
      <c r="D249" s="296"/>
      <c r="E249" s="175"/>
      <c r="F249" s="177"/>
      <c r="G249" s="138">
        <f t="shared" si="9"/>
        <v>0</v>
      </c>
      <c r="H249" s="136"/>
      <c r="I249" s="137"/>
      <c r="J249" s="137">
        <f t="shared" si="10"/>
        <v>0</v>
      </c>
      <c r="K249" s="137">
        <f t="shared" si="11"/>
        <v>0</v>
      </c>
      <c r="L249" s="134"/>
    </row>
    <row r="250" spans="1:12" s="265" customFormat="1" ht="30" customHeight="1">
      <c r="A250" s="296"/>
      <c r="B250" s="298"/>
      <c r="C250" s="296"/>
      <c r="D250" s="296"/>
      <c r="E250" s="175"/>
      <c r="F250" s="177"/>
      <c r="G250" s="138">
        <f t="shared" si="9"/>
        <v>0</v>
      </c>
      <c r="H250" s="136"/>
      <c r="I250" s="137"/>
      <c r="J250" s="137">
        <f t="shared" si="10"/>
        <v>0</v>
      </c>
      <c r="K250" s="137">
        <f t="shared" si="11"/>
        <v>0</v>
      </c>
      <c r="L250" s="134"/>
    </row>
    <row r="251" spans="1:12" s="265" customFormat="1" ht="30" customHeight="1">
      <c r="A251" s="296"/>
      <c r="B251" s="298"/>
      <c r="C251" s="296"/>
      <c r="D251" s="296"/>
      <c r="E251" s="175"/>
      <c r="F251" s="177"/>
      <c r="G251" s="138">
        <f t="shared" si="9"/>
        <v>0</v>
      </c>
      <c r="H251" s="136"/>
      <c r="I251" s="137"/>
      <c r="J251" s="137">
        <f t="shared" si="10"/>
        <v>0</v>
      </c>
      <c r="K251" s="137">
        <f t="shared" si="11"/>
        <v>0</v>
      </c>
      <c r="L251" s="134"/>
    </row>
    <row r="252" spans="1:12" s="265" customFormat="1" ht="30" customHeight="1">
      <c r="A252" s="296"/>
      <c r="B252" s="298"/>
      <c r="C252" s="296"/>
      <c r="D252" s="296"/>
      <c r="E252" s="175"/>
      <c r="F252" s="177"/>
      <c r="G252" s="138">
        <f t="shared" si="9"/>
        <v>0</v>
      </c>
      <c r="H252" s="136"/>
      <c r="I252" s="137"/>
      <c r="J252" s="137">
        <f t="shared" si="10"/>
        <v>0</v>
      </c>
      <c r="K252" s="137">
        <f t="shared" si="11"/>
        <v>0</v>
      </c>
      <c r="L252" s="134"/>
    </row>
    <row r="253" spans="1:12" s="265" customFormat="1" ht="30" customHeight="1">
      <c r="A253" s="296"/>
      <c r="B253" s="298"/>
      <c r="C253" s="296"/>
      <c r="D253" s="296"/>
      <c r="E253" s="175"/>
      <c r="F253" s="177"/>
      <c r="G253" s="138">
        <f t="shared" si="9"/>
        <v>0</v>
      </c>
      <c r="H253" s="136"/>
      <c r="I253" s="137"/>
      <c r="J253" s="137">
        <f t="shared" si="10"/>
        <v>0</v>
      </c>
      <c r="K253" s="137">
        <f t="shared" si="11"/>
        <v>0</v>
      </c>
      <c r="L253" s="134"/>
    </row>
    <row r="254" spans="1:12" s="265" customFormat="1" ht="30" customHeight="1">
      <c r="A254" s="296"/>
      <c r="B254" s="298"/>
      <c r="C254" s="296"/>
      <c r="D254" s="296"/>
      <c r="E254" s="175"/>
      <c r="F254" s="177"/>
      <c r="G254" s="138">
        <f t="shared" si="9"/>
        <v>0</v>
      </c>
      <c r="H254" s="136"/>
      <c r="I254" s="137"/>
      <c r="J254" s="137">
        <f t="shared" si="10"/>
        <v>0</v>
      </c>
      <c r="K254" s="137">
        <f t="shared" si="11"/>
        <v>0</v>
      </c>
      <c r="L254" s="134"/>
    </row>
    <row r="255" spans="1:12" s="265" customFormat="1" ht="30" customHeight="1">
      <c r="A255" s="296"/>
      <c r="B255" s="298"/>
      <c r="C255" s="296"/>
      <c r="D255" s="296"/>
      <c r="E255" s="175"/>
      <c r="F255" s="177"/>
      <c r="G255" s="138">
        <f t="shared" si="9"/>
        <v>0</v>
      </c>
      <c r="H255" s="136"/>
      <c r="I255" s="137"/>
      <c r="J255" s="137">
        <f t="shared" si="10"/>
        <v>0</v>
      </c>
      <c r="K255" s="137">
        <f t="shared" si="11"/>
        <v>0</v>
      </c>
      <c r="L255" s="134"/>
    </row>
    <row r="256" spans="1:12" s="265" customFormat="1" ht="30" customHeight="1">
      <c r="A256" s="296"/>
      <c r="B256" s="298"/>
      <c r="C256" s="296"/>
      <c r="D256" s="296"/>
      <c r="E256" s="175"/>
      <c r="F256" s="177"/>
      <c r="G256" s="138">
        <f t="shared" si="9"/>
        <v>0</v>
      </c>
      <c r="H256" s="136"/>
      <c r="I256" s="137"/>
      <c r="J256" s="137">
        <f t="shared" si="10"/>
        <v>0</v>
      </c>
      <c r="K256" s="137">
        <f t="shared" si="11"/>
        <v>0</v>
      </c>
      <c r="L256" s="134"/>
    </row>
    <row r="257" spans="1:12" s="265" customFormat="1" ht="30" customHeight="1">
      <c r="A257" s="296"/>
      <c r="B257" s="298"/>
      <c r="C257" s="296"/>
      <c r="D257" s="296"/>
      <c r="E257" s="175"/>
      <c r="F257" s="177"/>
      <c r="G257" s="138">
        <f t="shared" si="9"/>
        <v>0</v>
      </c>
      <c r="H257" s="136"/>
      <c r="I257" s="137"/>
      <c r="J257" s="137">
        <f t="shared" si="10"/>
        <v>0</v>
      </c>
      <c r="K257" s="137">
        <f t="shared" si="11"/>
        <v>0</v>
      </c>
      <c r="L257" s="134"/>
    </row>
    <row r="258" spans="1:12" s="265" customFormat="1" ht="30" customHeight="1">
      <c r="A258" s="296"/>
      <c r="B258" s="298"/>
      <c r="C258" s="296"/>
      <c r="D258" s="296"/>
      <c r="E258" s="175"/>
      <c r="F258" s="177"/>
      <c r="G258" s="138">
        <f t="shared" si="9"/>
        <v>0</v>
      </c>
      <c r="H258" s="136"/>
      <c r="I258" s="137"/>
      <c r="J258" s="137">
        <f t="shared" si="10"/>
        <v>0</v>
      </c>
      <c r="K258" s="137">
        <f t="shared" si="11"/>
        <v>0</v>
      </c>
      <c r="L258" s="134"/>
    </row>
    <row r="259" spans="1:12" s="265" customFormat="1" ht="30" customHeight="1">
      <c r="A259" s="296"/>
      <c r="B259" s="298"/>
      <c r="C259" s="296"/>
      <c r="D259" s="296"/>
      <c r="E259" s="175"/>
      <c r="F259" s="177"/>
      <c r="G259" s="138">
        <f t="shared" si="9"/>
        <v>0</v>
      </c>
      <c r="H259" s="136"/>
      <c r="I259" s="137"/>
      <c r="J259" s="137">
        <f t="shared" si="10"/>
        <v>0</v>
      </c>
      <c r="K259" s="137">
        <f t="shared" si="11"/>
        <v>0</v>
      </c>
      <c r="L259" s="134"/>
    </row>
    <row r="260" spans="1:12" s="265" customFormat="1" ht="30" customHeight="1">
      <c r="A260" s="296"/>
      <c r="B260" s="298"/>
      <c r="C260" s="296"/>
      <c r="D260" s="296"/>
      <c r="E260" s="175"/>
      <c r="F260" s="177"/>
      <c r="G260" s="138">
        <f t="shared" si="9"/>
        <v>0</v>
      </c>
      <c r="H260" s="136"/>
      <c r="I260" s="137"/>
      <c r="J260" s="137">
        <f t="shared" si="10"/>
        <v>0</v>
      </c>
      <c r="K260" s="137">
        <f t="shared" si="11"/>
        <v>0</v>
      </c>
      <c r="L260" s="134"/>
    </row>
    <row r="261" spans="1:12" s="265" customFormat="1" ht="30" customHeight="1">
      <c r="A261" s="296"/>
      <c r="B261" s="298"/>
      <c r="C261" s="296"/>
      <c r="D261" s="296"/>
      <c r="E261" s="175"/>
      <c r="F261" s="177"/>
      <c r="G261" s="138">
        <f t="shared" si="9"/>
        <v>0</v>
      </c>
      <c r="H261" s="136"/>
      <c r="I261" s="137"/>
      <c r="J261" s="137">
        <f t="shared" si="10"/>
        <v>0</v>
      </c>
      <c r="K261" s="137">
        <f t="shared" si="11"/>
        <v>0</v>
      </c>
      <c r="L261" s="134"/>
    </row>
    <row r="262" spans="1:12" s="265" customFormat="1" ht="30" customHeight="1">
      <c r="A262" s="296"/>
      <c r="B262" s="298"/>
      <c r="C262" s="296"/>
      <c r="D262" s="296"/>
      <c r="E262" s="175"/>
      <c r="F262" s="177"/>
      <c r="G262" s="138">
        <f t="shared" si="9"/>
        <v>0</v>
      </c>
      <c r="H262" s="136"/>
      <c r="I262" s="137"/>
      <c r="J262" s="137">
        <f t="shared" si="10"/>
        <v>0</v>
      </c>
      <c r="K262" s="137">
        <f t="shared" si="11"/>
        <v>0</v>
      </c>
      <c r="L262" s="134"/>
    </row>
    <row r="263" spans="1:12" s="265" customFormat="1" ht="30" customHeight="1">
      <c r="A263" s="296"/>
      <c r="B263" s="298"/>
      <c r="C263" s="296"/>
      <c r="D263" s="296"/>
      <c r="E263" s="175"/>
      <c r="F263" s="177"/>
      <c r="G263" s="138">
        <f aca="true" t="shared" si="12" ref="G263:G326">IF(E263*F263&gt;E263*100%,E263*100%,E263*F263)</f>
        <v>0</v>
      </c>
      <c r="H263" s="136"/>
      <c r="I263" s="137"/>
      <c r="J263" s="137">
        <f aca="true" t="shared" si="13" ref="J263:J326">H263-I263</f>
        <v>0</v>
      </c>
      <c r="K263" s="137">
        <f aca="true" t="shared" si="14" ref="K263:K326">H263-J263</f>
        <v>0</v>
      </c>
      <c r="L263" s="134"/>
    </row>
    <row r="264" spans="1:12" s="265" customFormat="1" ht="30" customHeight="1">
      <c r="A264" s="296"/>
      <c r="B264" s="298"/>
      <c r="C264" s="296"/>
      <c r="D264" s="296"/>
      <c r="E264" s="175"/>
      <c r="F264" s="177"/>
      <c r="G264" s="138">
        <f t="shared" si="12"/>
        <v>0</v>
      </c>
      <c r="H264" s="136"/>
      <c r="I264" s="137"/>
      <c r="J264" s="137">
        <f t="shared" si="13"/>
        <v>0</v>
      </c>
      <c r="K264" s="137">
        <f t="shared" si="14"/>
        <v>0</v>
      </c>
      <c r="L264" s="134"/>
    </row>
    <row r="265" spans="1:12" s="265" customFormat="1" ht="30" customHeight="1">
      <c r="A265" s="296"/>
      <c r="B265" s="298"/>
      <c r="C265" s="296"/>
      <c r="D265" s="296"/>
      <c r="E265" s="175"/>
      <c r="F265" s="177"/>
      <c r="G265" s="138">
        <f t="shared" si="12"/>
        <v>0</v>
      </c>
      <c r="H265" s="136"/>
      <c r="I265" s="137"/>
      <c r="J265" s="137">
        <f t="shared" si="13"/>
        <v>0</v>
      </c>
      <c r="K265" s="137">
        <f t="shared" si="14"/>
        <v>0</v>
      </c>
      <c r="L265" s="134"/>
    </row>
    <row r="266" spans="1:12" s="265" customFormat="1" ht="30" customHeight="1">
      <c r="A266" s="296"/>
      <c r="B266" s="298"/>
      <c r="C266" s="296"/>
      <c r="D266" s="296"/>
      <c r="E266" s="175"/>
      <c r="F266" s="177"/>
      <c r="G266" s="138">
        <f t="shared" si="12"/>
        <v>0</v>
      </c>
      <c r="H266" s="136"/>
      <c r="I266" s="137"/>
      <c r="J266" s="137">
        <f t="shared" si="13"/>
        <v>0</v>
      </c>
      <c r="K266" s="137">
        <f t="shared" si="14"/>
        <v>0</v>
      </c>
      <c r="L266" s="134"/>
    </row>
    <row r="267" spans="1:12" s="265" customFormat="1" ht="30" customHeight="1">
      <c r="A267" s="296"/>
      <c r="B267" s="298"/>
      <c r="C267" s="296"/>
      <c r="D267" s="296"/>
      <c r="E267" s="175"/>
      <c r="F267" s="177"/>
      <c r="G267" s="138">
        <f t="shared" si="12"/>
        <v>0</v>
      </c>
      <c r="H267" s="136"/>
      <c r="I267" s="137"/>
      <c r="J267" s="137">
        <f t="shared" si="13"/>
        <v>0</v>
      </c>
      <c r="K267" s="137">
        <f t="shared" si="14"/>
        <v>0</v>
      </c>
      <c r="L267" s="134"/>
    </row>
    <row r="268" spans="1:12" s="265" customFormat="1" ht="30" customHeight="1">
      <c r="A268" s="296"/>
      <c r="B268" s="298"/>
      <c r="C268" s="296"/>
      <c r="D268" s="296"/>
      <c r="E268" s="175"/>
      <c r="F268" s="177"/>
      <c r="G268" s="138">
        <f t="shared" si="12"/>
        <v>0</v>
      </c>
      <c r="H268" s="136"/>
      <c r="I268" s="137"/>
      <c r="J268" s="137">
        <f t="shared" si="13"/>
        <v>0</v>
      </c>
      <c r="K268" s="137">
        <f t="shared" si="14"/>
        <v>0</v>
      </c>
      <c r="L268" s="134"/>
    </row>
    <row r="269" spans="1:12" s="265" customFormat="1" ht="30" customHeight="1">
      <c r="A269" s="296"/>
      <c r="B269" s="298"/>
      <c r="C269" s="296"/>
      <c r="D269" s="296"/>
      <c r="E269" s="175"/>
      <c r="F269" s="177"/>
      <c r="G269" s="138">
        <f t="shared" si="12"/>
        <v>0</v>
      </c>
      <c r="H269" s="136"/>
      <c r="I269" s="137"/>
      <c r="J269" s="137">
        <f t="shared" si="13"/>
        <v>0</v>
      </c>
      <c r="K269" s="137">
        <f t="shared" si="14"/>
        <v>0</v>
      </c>
      <c r="L269" s="134"/>
    </row>
    <row r="270" spans="1:12" s="265" customFormat="1" ht="30" customHeight="1">
      <c r="A270" s="296"/>
      <c r="B270" s="298"/>
      <c r="C270" s="296"/>
      <c r="D270" s="296"/>
      <c r="E270" s="175"/>
      <c r="F270" s="177"/>
      <c r="G270" s="138">
        <f t="shared" si="12"/>
        <v>0</v>
      </c>
      <c r="H270" s="136"/>
      <c r="I270" s="137"/>
      <c r="J270" s="137">
        <f t="shared" si="13"/>
        <v>0</v>
      </c>
      <c r="K270" s="137">
        <f t="shared" si="14"/>
        <v>0</v>
      </c>
      <c r="L270" s="134"/>
    </row>
    <row r="271" spans="1:12" s="265" customFormat="1" ht="30" customHeight="1">
      <c r="A271" s="296"/>
      <c r="B271" s="298"/>
      <c r="C271" s="296"/>
      <c r="D271" s="296"/>
      <c r="E271" s="175"/>
      <c r="F271" s="177"/>
      <c r="G271" s="138">
        <f t="shared" si="12"/>
        <v>0</v>
      </c>
      <c r="H271" s="136"/>
      <c r="I271" s="137"/>
      <c r="J271" s="137">
        <f t="shared" si="13"/>
        <v>0</v>
      </c>
      <c r="K271" s="137">
        <f t="shared" si="14"/>
        <v>0</v>
      </c>
      <c r="L271" s="134"/>
    </row>
    <row r="272" spans="1:12" s="265" customFormat="1" ht="30" customHeight="1">
      <c r="A272" s="296"/>
      <c r="B272" s="298"/>
      <c r="C272" s="296"/>
      <c r="D272" s="296"/>
      <c r="E272" s="175"/>
      <c r="F272" s="177"/>
      <c r="G272" s="138">
        <f t="shared" si="12"/>
        <v>0</v>
      </c>
      <c r="H272" s="136"/>
      <c r="I272" s="137"/>
      <c r="J272" s="137">
        <f t="shared" si="13"/>
        <v>0</v>
      </c>
      <c r="K272" s="137">
        <f t="shared" si="14"/>
        <v>0</v>
      </c>
      <c r="L272" s="134"/>
    </row>
    <row r="273" spans="1:12" s="265" customFormat="1" ht="30" customHeight="1">
      <c r="A273" s="296"/>
      <c r="B273" s="298"/>
      <c r="C273" s="296"/>
      <c r="D273" s="296"/>
      <c r="E273" s="175"/>
      <c r="F273" s="177"/>
      <c r="G273" s="138">
        <f t="shared" si="12"/>
        <v>0</v>
      </c>
      <c r="H273" s="136"/>
      <c r="I273" s="137"/>
      <c r="J273" s="137">
        <f t="shared" si="13"/>
        <v>0</v>
      </c>
      <c r="K273" s="137">
        <f t="shared" si="14"/>
        <v>0</v>
      </c>
      <c r="L273" s="134"/>
    </row>
    <row r="274" spans="1:12" s="265" customFormat="1" ht="30" customHeight="1">
      <c r="A274" s="296"/>
      <c r="B274" s="298"/>
      <c r="C274" s="296"/>
      <c r="D274" s="296"/>
      <c r="E274" s="175"/>
      <c r="F274" s="177"/>
      <c r="G274" s="138">
        <f t="shared" si="12"/>
        <v>0</v>
      </c>
      <c r="H274" s="136"/>
      <c r="I274" s="137"/>
      <c r="J274" s="137">
        <f t="shared" si="13"/>
        <v>0</v>
      </c>
      <c r="K274" s="137">
        <f t="shared" si="14"/>
        <v>0</v>
      </c>
      <c r="L274" s="134"/>
    </row>
    <row r="275" spans="1:12" s="265" customFormat="1" ht="30" customHeight="1">
      <c r="A275" s="296"/>
      <c r="B275" s="298"/>
      <c r="C275" s="296"/>
      <c r="D275" s="296"/>
      <c r="E275" s="175"/>
      <c r="F275" s="177"/>
      <c r="G275" s="138">
        <f t="shared" si="12"/>
        <v>0</v>
      </c>
      <c r="H275" s="136"/>
      <c r="I275" s="137"/>
      <c r="J275" s="137">
        <f t="shared" si="13"/>
        <v>0</v>
      </c>
      <c r="K275" s="137">
        <f t="shared" si="14"/>
        <v>0</v>
      </c>
      <c r="L275" s="134"/>
    </row>
    <row r="276" spans="1:12" s="265" customFormat="1" ht="30" customHeight="1">
      <c r="A276" s="296"/>
      <c r="B276" s="298"/>
      <c r="C276" s="296"/>
      <c r="D276" s="296"/>
      <c r="E276" s="175"/>
      <c r="F276" s="177"/>
      <c r="G276" s="138">
        <f t="shared" si="12"/>
        <v>0</v>
      </c>
      <c r="H276" s="136"/>
      <c r="I276" s="137"/>
      <c r="J276" s="137">
        <f t="shared" si="13"/>
        <v>0</v>
      </c>
      <c r="K276" s="137">
        <f t="shared" si="14"/>
        <v>0</v>
      </c>
      <c r="L276" s="134"/>
    </row>
    <row r="277" spans="1:12" s="265" customFormat="1" ht="30" customHeight="1">
      <c r="A277" s="296"/>
      <c r="B277" s="298"/>
      <c r="C277" s="296"/>
      <c r="D277" s="296"/>
      <c r="E277" s="175"/>
      <c r="F277" s="177"/>
      <c r="G277" s="138">
        <f t="shared" si="12"/>
        <v>0</v>
      </c>
      <c r="H277" s="136"/>
      <c r="I277" s="137"/>
      <c r="J277" s="137">
        <f t="shared" si="13"/>
        <v>0</v>
      </c>
      <c r="K277" s="137">
        <f t="shared" si="14"/>
        <v>0</v>
      </c>
      <c r="L277" s="134"/>
    </row>
    <row r="278" spans="1:12" s="265" customFormat="1" ht="30" customHeight="1">
      <c r="A278" s="296"/>
      <c r="B278" s="298"/>
      <c r="C278" s="296"/>
      <c r="D278" s="296"/>
      <c r="E278" s="175"/>
      <c r="F278" s="177"/>
      <c r="G278" s="138">
        <f t="shared" si="12"/>
        <v>0</v>
      </c>
      <c r="H278" s="136"/>
      <c r="I278" s="137"/>
      <c r="J278" s="137">
        <f t="shared" si="13"/>
        <v>0</v>
      </c>
      <c r="K278" s="137">
        <f t="shared" si="14"/>
        <v>0</v>
      </c>
      <c r="L278" s="134"/>
    </row>
    <row r="279" spans="1:12" s="265" customFormat="1" ht="30" customHeight="1">
      <c r="A279" s="296"/>
      <c r="B279" s="298"/>
      <c r="C279" s="296"/>
      <c r="D279" s="296"/>
      <c r="E279" s="175"/>
      <c r="F279" s="177"/>
      <c r="G279" s="138">
        <f t="shared" si="12"/>
        <v>0</v>
      </c>
      <c r="H279" s="136"/>
      <c r="I279" s="137"/>
      <c r="J279" s="137">
        <f t="shared" si="13"/>
        <v>0</v>
      </c>
      <c r="K279" s="137">
        <f t="shared" si="14"/>
        <v>0</v>
      </c>
      <c r="L279" s="134"/>
    </row>
    <row r="280" spans="1:12" s="265" customFormat="1" ht="30" customHeight="1">
      <c r="A280" s="296"/>
      <c r="B280" s="298"/>
      <c r="C280" s="296"/>
      <c r="D280" s="296"/>
      <c r="E280" s="175"/>
      <c r="F280" s="177"/>
      <c r="G280" s="138">
        <f t="shared" si="12"/>
        <v>0</v>
      </c>
      <c r="H280" s="136"/>
      <c r="I280" s="137"/>
      <c r="J280" s="137">
        <f t="shared" si="13"/>
        <v>0</v>
      </c>
      <c r="K280" s="137">
        <f t="shared" si="14"/>
        <v>0</v>
      </c>
      <c r="L280" s="134"/>
    </row>
    <row r="281" spans="1:12" s="265" customFormat="1" ht="30" customHeight="1">
      <c r="A281" s="296"/>
      <c r="B281" s="298"/>
      <c r="C281" s="296"/>
      <c r="D281" s="296"/>
      <c r="E281" s="175"/>
      <c r="F281" s="177"/>
      <c r="G281" s="138">
        <f t="shared" si="12"/>
        <v>0</v>
      </c>
      <c r="H281" s="136"/>
      <c r="I281" s="137"/>
      <c r="J281" s="137">
        <f t="shared" si="13"/>
        <v>0</v>
      </c>
      <c r="K281" s="137">
        <f t="shared" si="14"/>
        <v>0</v>
      </c>
      <c r="L281" s="134"/>
    </row>
    <row r="282" spans="1:12" s="265" customFormat="1" ht="30" customHeight="1">
      <c r="A282" s="296"/>
      <c r="B282" s="298"/>
      <c r="C282" s="296"/>
      <c r="D282" s="296"/>
      <c r="E282" s="175"/>
      <c r="F282" s="177"/>
      <c r="G282" s="138">
        <f t="shared" si="12"/>
        <v>0</v>
      </c>
      <c r="H282" s="136"/>
      <c r="I282" s="137"/>
      <c r="J282" s="137">
        <f t="shared" si="13"/>
        <v>0</v>
      </c>
      <c r="K282" s="137">
        <f t="shared" si="14"/>
        <v>0</v>
      </c>
      <c r="L282" s="134"/>
    </row>
    <row r="283" spans="1:12" s="265" customFormat="1" ht="30" customHeight="1">
      <c r="A283" s="296"/>
      <c r="B283" s="298"/>
      <c r="C283" s="296"/>
      <c r="D283" s="296"/>
      <c r="E283" s="175"/>
      <c r="F283" s="177"/>
      <c r="G283" s="138">
        <f t="shared" si="12"/>
        <v>0</v>
      </c>
      <c r="H283" s="136"/>
      <c r="I283" s="137"/>
      <c r="J283" s="137">
        <f t="shared" si="13"/>
        <v>0</v>
      </c>
      <c r="K283" s="137">
        <f t="shared" si="14"/>
        <v>0</v>
      </c>
      <c r="L283" s="134"/>
    </row>
    <row r="284" spans="1:12" s="265" customFormat="1" ht="30" customHeight="1">
      <c r="A284" s="296"/>
      <c r="B284" s="298"/>
      <c r="C284" s="296"/>
      <c r="D284" s="296"/>
      <c r="E284" s="175"/>
      <c r="F284" s="177"/>
      <c r="G284" s="138">
        <f t="shared" si="12"/>
        <v>0</v>
      </c>
      <c r="H284" s="136"/>
      <c r="I284" s="137"/>
      <c r="J284" s="137">
        <f t="shared" si="13"/>
        <v>0</v>
      </c>
      <c r="K284" s="137">
        <f t="shared" si="14"/>
        <v>0</v>
      </c>
      <c r="L284" s="134"/>
    </row>
    <row r="285" spans="1:12" s="265" customFormat="1" ht="30" customHeight="1">
      <c r="A285" s="296"/>
      <c r="B285" s="298"/>
      <c r="C285" s="296"/>
      <c r="D285" s="296"/>
      <c r="E285" s="175"/>
      <c r="F285" s="177"/>
      <c r="G285" s="138">
        <f t="shared" si="12"/>
        <v>0</v>
      </c>
      <c r="H285" s="136"/>
      <c r="I285" s="137"/>
      <c r="J285" s="137">
        <f t="shared" si="13"/>
        <v>0</v>
      </c>
      <c r="K285" s="137">
        <f t="shared" si="14"/>
        <v>0</v>
      </c>
      <c r="L285" s="134"/>
    </row>
    <row r="286" spans="1:12" s="265" customFormat="1" ht="30" customHeight="1">
      <c r="A286" s="296"/>
      <c r="B286" s="298"/>
      <c r="C286" s="296"/>
      <c r="D286" s="296"/>
      <c r="E286" s="175"/>
      <c r="F286" s="177"/>
      <c r="G286" s="138">
        <f t="shared" si="12"/>
        <v>0</v>
      </c>
      <c r="H286" s="136"/>
      <c r="I286" s="137"/>
      <c r="J286" s="137">
        <f t="shared" si="13"/>
        <v>0</v>
      </c>
      <c r="K286" s="137">
        <f t="shared" si="14"/>
        <v>0</v>
      </c>
      <c r="L286" s="134"/>
    </row>
    <row r="287" spans="1:12" s="265" customFormat="1" ht="30" customHeight="1">
      <c r="A287" s="296"/>
      <c r="B287" s="298"/>
      <c r="C287" s="296"/>
      <c r="D287" s="296"/>
      <c r="E287" s="175"/>
      <c r="F287" s="177"/>
      <c r="G287" s="138">
        <f t="shared" si="12"/>
        <v>0</v>
      </c>
      <c r="H287" s="136"/>
      <c r="I287" s="137"/>
      <c r="J287" s="137">
        <f t="shared" si="13"/>
        <v>0</v>
      </c>
      <c r="K287" s="137">
        <f t="shared" si="14"/>
        <v>0</v>
      </c>
      <c r="L287" s="134"/>
    </row>
    <row r="288" spans="1:12" s="265" customFormat="1" ht="30" customHeight="1">
      <c r="A288" s="296"/>
      <c r="B288" s="298"/>
      <c r="C288" s="296"/>
      <c r="D288" s="296"/>
      <c r="E288" s="175"/>
      <c r="F288" s="177"/>
      <c r="G288" s="138">
        <f t="shared" si="12"/>
        <v>0</v>
      </c>
      <c r="H288" s="136"/>
      <c r="I288" s="137"/>
      <c r="J288" s="137">
        <f t="shared" si="13"/>
        <v>0</v>
      </c>
      <c r="K288" s="137">
        <f t="shared" si="14"/>
        <v>0</v>
      </c>
      <c r="L288" s="134"/>
    </row>
    <row r="289" spans="1:12" s="265" customFormat="1" ht="30" customHeight="1">
      <c r="A289" s="296"/>
      <c r="B289" s="298"/>
      <c r="C289" s="296"/>
      <c r="D289" s="296"/>
      <c r="E289" s="175"/>
      <c r="F289" s="177"/>
      <c r="G289" s="138">
        <f t="shared" si="12"/>
        <v>0</v>
      </c>
      <c r="H289" s="136"/>
      <c r="I289" s="137"/>
      <c r="J289" s="137">
        <f t="shared" si="13"/>
        <v>0</v>
      </c>
      <c r="K289" s="137">
        <f t="shared" si="14"/>
        <v>0</v>
      </c>
      <c r="L289" s="134"/>
    </row>
    <row r="290" spans="1:12" s="265" customFormat="1" ht="30" customHeight="1">
      <c r="A290" s="296"/>
      <c r="B290" s="298"/>
      <c r="C290" s="296"/>
      <c r="D290" s="296"/>
      <c r="E290" s="175"/>
      <c r="F290" s="177"/>
      <c r="G290" s="138">
        <f t="shared" si="12"/>
        <v>0</v>
      </c>
      <c r="H290" s="136"/>
      <c r="I290" s="137"/>
      <c r="J290" s="137">
        <f t="shared" si="13"/>
        <v>0</v>
      </c>
      <c r="K290" s="137">
        <f t="shared" si="14"/>
        <v>0</v>
      </c>
      <c r="L290" s="134"/>
    </row>
    <row r="291" spans="1:12" s="265" customFormat="1" ht="30" customHeight="1">
      <c r="A291" s="296"/>
      <c r="B291" s="298"/>
      <c r="C291" s="296"/>
      <c r="D291" s="296"/>
      <c r="E291" s="175"/>
      <c r="F291" s="177"/>
      <c r="G291" s="138">
        <f t="shared" si="12"/>
        <v>0</v>
      </c>
      <c r="H291" s="136"/>
      <c r="I291" s="137"/>
      <c r="J291" s="137">
        <f t="shared" si="13"/>
        <v>0</v>
      </c>
      <c r="K291" s="137">
        <f t="shared" si="14"/>
        <v>0</v>
      </c>
      <c r="L291" s="134"/>
    </row>
    <row r="292" spans="1:12" s="265" customFormat="1" ht="30" customHeight="1">
      <c r="A292" s="296"/>
      <c r="B292" s="298"/>
      <c r="C292" s="296"/>
      <c r="D292" s="296"/>
      <c r="E292" s="175"/>
      <c r="F292" s="177"/>
      <c r="G292" s="138">
        <f t="shared" si="12"/>
        <v>0</v>
      </c>
      <c r="H292" s="136"/>
      <c r="I292" s="137"/>
      <c r="J292" s="137">
        <f t="shared" si="13"/>
        <v>0</v>
      </c>
      <c r="K292" s="137">
        <f t="shared" si="14"/>
        <v>0</v>
      </c>
      <c r="L292" s="134"/>
    </row>
    <row r="293" spans="1:12" s="265" customFormat="1" ht="30" customHeight="1">
      <c r="A293" s="296"/>
      <c r="B293" s="298"/>
      <c r="C293" s="296"/>
      <c r="D293" s="296"/>
      <c r="E293" s="175"/>
      <c r="F293" s="177"/>
      <c r="G293" s="138">
        <f t="shared" si="12"/>
        <v>0</v>
      </c>
      <c r="H293" s="136"/>
      <c r="I293" s="137"/>
      <c r="J293" s="137">
        <f t="shared" si="13"/>
        <v>0</v>
      </c>
      <c r="K293" s="137">
        <f t="shared" si="14"/>
        <v>0</v>
      </c>
      <c r="L293" s="134"/>
    </row>
    <row r="294" spans="1:12" s="265" customFormat="1" ht="30" customHeight="1">
      <c r="A294" s="296"/>
      <c r="B294" s="298"/>
      <c r="C294" s="296"/>
      <c r="D294" s="296"/>
      <c r="E294" s="175"/>
      <c r="F294" s="177"/>
      <c r="G294" s="138">
        <f t="shared" si="12"/>
        <v>0</v>
      </c>
      <c r="H294" s="136"/>
      <c r="I294" s="137"/>
      <c r="J294" s="137">
        <f t="shared" si="13"/>
        <v>0</v>
      </c>
      <c r="K294" s="137">
        <f t="shared" si="14"/>
        <v>0</v>
      </c>
      <c r="L294" s="134"/>
    </row>
    <row r="295" spans="1:12" s="265" customFormat="1" ht="30" customHeight="1">
      <c r="A295" s="296"/>
      <c r="B295" s="298"/>
      <c r="C295" s="296"/>
      <c r="D295" s="296"/>
      <c r="E295" s="175"/>
      <c r="F295" s="177"/>
      <c r="G295" s="138">
        <f t="shared" si="12"/>
        <v>0</v>
      </c>
      <c r="H295" s="136"/>
      <c r="I295" s="137"/>
      <c r="J295" s="137">
        <f t="shared" si="13"/>
        <v>0</v>
      </c>
      <c r="K295" s="137">
        <f t="shared" si="14"/>
        <v>0</v>
      </c>
      <c r="L295" s="134"/>
    </row>
    <row r="296" spans="1:12" s="265" customFormat="1" ht="30" customHeight="1">
      <c r="A296" s="296"/>
      <c r="B296" s="298"/>
      <c r="C296" s="296"/>
      <c r="D296" s="296"/>
      <c r="E296" s="175"/>
      <c r="F296" s="177"/>
      <c r="G296" s="138">
        <f t="shared" si="12"/>
        <v>0</v>
      </c>
      <c r="H296" s="136"/>
      <c r="I296" s="137"/>
      <c r="J296" s="137">
        <f t="shared" si="13"/>
        <v>0</v>
      </c>
      <c r="K296" s="137">
        <f t="shared" si="14"/>
        <v>0</v>
      </c>
      <c r="L296" s="134"/>
    </row>
    <row r="297" spans="1:12" s="265" customFormat="1" ht="30" customHeight="1">
      <c r="A297" s="296"/>
      <c r="B297" s="298"/>
      <c r="C297" s="296"/>
      <c r="D297" s="296"/>
      <c r="E297" s="175"/>
      <c r="F297" s="177"/>
      <c r="G297" s="138">
        <f t="shared" si="12"/>
        <v>0</v>
      </c>
      <c r="H297" s="136"/>
      <c r="I297" s="137"/>
      <c r="J297" s="137">
        <f t="shared" si="13"/>
        <v>0</v>
      </c>
      <c r="K297" s="137">
        <f t="shared" si="14"/>
        <v>0</v>
      </c>
      <c r="L297" s="134"/>
    </row>
    <row r="298" spans="1:12" s="265" customFormat="1" ht="30" customHeight="1">
      <c r="A298" s="296"/>
      <c r="B298" s="298"/>
      <c r="C298" s="296"/>
      <c r="D298" s="296"/>
      <c r="E298" s="175"/>
      <c r="F298" s="177"/>
      <c r="G298" s="138">
        <f t="shared" si="12"/>
        <v>0</v>
      </c>
      <c r="H298" s="136"/>
      <c r="I298" s="137"/>
      <c r="J298" s="137">
        <f t="shared" si="13"/>
        <v>0</v>
      </c>
      <c r="K298" s="137">
        <f t="shared" si="14"/>
        <v>0</v>
      </c>
      <c r="L298" s="134"/>
    </row>
    <row r="299" spans="1:12" s="265" customFormat="1" ht="30" customHeight="1">
      <c r="A299" s="296"/>
      <c r="B299" s="298"/>
      <c r="C299" s="296"/>
      <c r="D299" s="296"/>
      <c r="E299" s="175"/>
      <c r="F299" s="177"/>
      <c r="G299" s="138">
        <f t="shared" si="12"/>
        <v>0</v>
      </c>
      <c r="H299" s="136"/>
      <c r="I299" s="137"/>
      <c r="J299" s="137">
        <f t="shared" si="13"/>
        <v>0</v>
      </c>
      <c r="K299" s="137">
        <f t="shared" si="14"/>
        <v>0</v>
      </c>
      <c r="L299" s="134"/>
    </row>
    <row r="300" spans="1:12" s="265" customFormat="1" ht="30" customHeight="1">
      <c r="A300" s="296"/>
      <c r="B300" s="298"/>
      <c r="C300" s="296"/>
      <c r="D300" s="296"/>
      <c r="E300" s="175"/>
      <c r="F300" s="177"/>
      <c r="G300" s="138">
        <f t="shared" si="12"/>
        <v>0</v>
      </c>
      <c r="H300" s="136"/>
      <c r="I300" s="137"/>
      <c r="J300" s="137">
        <f t="shared" si="13"/>
        <v>0</v>
      </c>
      <c r="K300" s="137">
        <f t="shared" si="14"/>
        <v>0</v>
      </c>
      <c r="L300" s="134"/>
    </row>
    <row r="301" spans="1:12" s="265" customFormat="1" ht="30" customHeight="1">
      <c r="A301" s="296"/>
      <c r="B301" s="298"/>
      <c r="C301" s="296"/>
      <c r="D301" s="296"/>
      <c r="E301" s="175"/>
      <c r="F301" s="177"/>
      <c r="G301" s="138">
        <f t="shared" si="12"/>
        <v>0</v>
      </c>
      <c r="H301" s="136"/>
      <c r="I301" s="137"/>
      <c r="J301" s="137">
        <f t="shared" si="13"/>
        <v>0</v>
      </c>
      <c r="K301" s="137">
        <f t="shared" si="14"/>
        <v>0</v>
      </c>
      <c r="L301" s="134"/>
    </row>
    <row r="302" spans="1:12" s="265" customFormat="1" ht="30" customHeight="1">
      <c r="A302" s="296"/>
      <c r="B302" s="298"/>
      <c r="C302" s="296"/>
      <c r="D302" s="296"/>
      <c r="E302" s="175"/>
      <c r="F302" s="177"/>
      <c r="G302" s="138">
        <f t="shared" si="12"/>
        <v>0</v>
      </c>
      <c r="H302" s="136"/>
      <c r="I302" s="137"/>
      <c r="J302" s="137">
        <f t="shared" si="13"/>
        <v>0</v>
      </c>
      <c r="K302" s="137">
        <f t="shared" si="14"/>
        <v>0</v>
      </c>
      <c r="L302" s="134"/>
    </row>
    <row r="303" spans="1:12" s="265" customFormat="1" ht="30" customHeight="1">
      <c r="A303" s="296"/>
      <c r="B303" s="298"/>
      <c r="C303" s="296"/>
      <c r="D303" s="296"/>
      <c r="E303" s="175"/>
      <c r="F303" s="177"/>
      <c r="G303" s="138">
        <f t="shared" si="12"/>
        <v>0</v>
      </c>
      <c r="H303" s="136"/>
      <c r="I303" s="137"/>
      <c r="J303" s="137">
        <f t="shared" si="13"/>
        <v>0</v>
      </c>
      <c r="K303" s="137">
        <f t="shared" si="14"/>
        <v>0</v>
      </c>
      <c r="L303" s="134"/>
    </row>
    <row r="304" spans="1:12" s="265" customFormat="1" ht="30" customHeight="1">
      <c r="A304" s="296"/>
      <c r="B304" s="298"/>
      <c r="C304" s="296"/>
      <c r="D304" s="296"/>
      <c r="E304" s="175"/>
      <c r="F304" s="177"/>
      <c r="G304" s="138">
        <f t="shared" si="12"/>
        <v>0</v>
      </c>
      <c r="H304" s="136"/>
      <c r="I304" s="137"/>
      <c r="J304" s="137">
        <f t="shared" si="13"/>
        <v>0</v>
      </c>
      <c r="K304" s="137">
        <f t="shared" si="14"/>
        <v>0</v>
      </c>
      <c r="L304" s="134"/>
    </row>
    <row r="305" spans="1:12" s="265" customFormat="1" ht="30" customHeight="1">
      <c r="A305" s="296"/>
      <c r="B305" s="298"/>
      <c r="C305" s="296"/>
      <c r="D305" s="296"/>
      <c r="E305" s="175"/>
      <c r="F305" s="177"/>
      <c r="G305" s="138">
        <f t="shared" si="12"/>
        <v>0</v>
      </c>
      <c r="H305" s="136"/>
      <c r="I305" s="137"/>
      <c r="J305" s="137">
        <f t="shared" si="13"/>
        <v>0</v>
      </c>
      <c r="K305" s="137">
        <f t="shared" si="14"/>
        <v>0</v>
      </c>
      <c r="L305" s="134"/>
    </row>
    <row r="306" spans="1:12" s="265" customFormat="1" ht="30" customHeight="1">
      <c r="A306" s="296"/>
      <c r="B306" s="298"/>
      <c r="C306" s="296"/>
      <c r="D306" s="296"/>
      <c r="E306" s="175"/>
      <c r="F306" s="177"/>
      <c r="G306" s="138">
        <f t="shared" si="12"/>
        <v>0</v>
      </c>
      <c r="H306" s="136"/>
      <c r="I306" s="137"/>
      <c r="J306" s="137">
        <f t="shared" si="13"/>
        <v>0</v>
      </c>
      <c r="K306" s="137">
        <f t="shared" si="14"/>
        <v>0</v>
      </c>
      <c r="L306" s="134"/>
    </row>
    <row r="307" spans="1:12" s="265" customFormat="1" ht="30" customHeight="1">
      <c r="A307" s="296"/>
      <c r="B307" s="298"/>
      <c r="C307" s="296"/>
      <c r="D307" s="296"/>
      <c r="E307" s="175"/>
      <c r="F307" s="177"/>
      <c r="G307" s="138">
        <f t="shared" si="12"/>
        <v>0</v>
      </c>
      <c r="H307" s="136"/>
      <c r="I307" s="137"/>
      <c r="J307" s="137">
        <f t="shared" si="13"/>
        <v>0</v>
      </c>
      <c r="K307" s="137">
        <f t="shared" si="14"/>
        <v>0</v>
      </c>
      <c r="L307" s="134"/>
    </row>
    <row r="308" spans="1:12" s="265" customFormat="1" ht="30" customHeight="1">
      <c r="A308" s="296"/>
      <c r="B308" s="298"/>
      <c r="C308" s="296"/>
      <c r="D308" s="296"/>
      <c r="E308" s="175"/>
      <c r="F308" s="177"/>
      <c r="G308" s="138">
        <f t="shared" si="12"/>
        <v>0</v>
      </c>
      <c r="H308" s="136"/>
      <c r="I308" s="137"/>
      <c r="J308" s="137">
        <f t="shared" si="13"/>
        <v>0</v>
      </c>
      <c r="K308" s="137">
        <f t="shared" si="14"/>
        <v>0</v>
      </c>
      <c r="L308" s="134"/>
    </row>
    <row r="309" spans="1:12" s="265" customFormat="1" ht="30" customHeight="1">
      <c r="A309" s="296"/>
      <c r="B309" s="298"/>
      <c r="C309" s="296"/>
      <c r="D309" s="296"/>
      <c r="E309" s="175"/>
      <c r="F309" s="177"/>
      <c r="G309" s="138">
        <f t="shared" si="12"/>
        <v>0</v>
      </c>
      <c r="H309" s="136"/>
      <c r="I309" s="137"/>
      <c r="J309" s="137">
        <f t="shared" si="13"/>
        <v>0</v>
      </c>
      <c r="K309" s="137">
        <f t="shared" si="14"/>
        <v>0</v>
      </c>
      <c r="L309" s="134"/>
    </row>
    <row r="310" spans="1:12" s="265" customFormat="1" ht="30" customHeight="1">
      <c r="A310" s="296"/>
      <c r="B310" s="298"/>
      <c r="C310" s="296"/>
      <c r="D310" s="296"/>
      <c r="E310" s="175"/>
      <c r="F310" s="177"/>
      <c r="G310" s="138">
        <f t="shared" si="12"/>
        <v>0</v>
      </c>
      <c r="H310" s="136"/>
      <c r="I310" s="137"/>
      <c r="J310" s="137">
        <f t="shared" si="13"/>
        <v>0</v>
      </c>
      <c r="K310" s="137">
        <f t="shared" si="14"/>
        <v>0</v>
      </c>
      <c r="L310" s="134"/>
    </row>
    <row r="311" spans="1:12" s="265" customFormat="1" ht="30" customHeight="1">
      <c r="A311" s="296"/>
      <c r="B311" s="298"/>
      <c r="C311" s="296"/>
      <c r="D311" s="296"/>
      <c r="E311" s="175"/>
      <c r="F311" s="177"/>
      <c r="G311" s="138">
        <f t="shared" si="12"/>
        <v>0</v>
      </c>
      <c r="H311" s="136"/>
      <c r="I311" s="137"/>
      <c r="J311" s="137">
        <f t="shared" si="13"/>
        <v>0</v>
      </c>
      <c r="K311" s="137">
        <f t="shared" si="14"/>
        <v>0</v>
      </c>
      <c r="L311" s="134"/>
    </row>
    <row r="312" spans="1:12" s="265" customFormat="1" ht="30" customHeight="1">
      <c r="A312" s="296"/>
      <c r="B312" s="298"/>
      <c r="C312" s="296"/>
      <c r="D312" s="296"/>
      <c r="E312" s="175"/>
      <c r="F312" s="177"/>
      <c r="G312" s="138">
        <f t="shared" si="12"/>
        <v>0</v>
      </c>
      <c r="H312" s="136"/>
      <c r="I312" s="137"/>
      <c r="J312" s="137">
        <f t="shared" si="13"/>
        <v>0</v>
      </c>
      <c r="K312" s="137">
        <f t="shared" si="14"/>
        <v>0</v>
      </c>
      <c r="L312" s="134"/>
    </row>
    <row r="313" spans="1:12" s="265" customFormat="1" ht="30" customHeight="1">
      <c r="A313" s="296"/>
      <c r="B313" s="298"/>
      <c r="C313" s="296"/>
      <c r="D313" s="296"/>
      <c r="E313" s="175"/>
      <c r="F313" s="177"/>
      <c r="G313" s="138">
        <f t="shared" si="12"/>
        <v>0</v>
      </c>
      <c r="H313" s="136"/>
      <c r="I313" s="137"/>
      <c r="J313" s="137">
        <f t="shared" si="13"/>
        <v>0</v>
      </c>
      <c r="K313" s="137">
        <f t="shared" si="14"/>
        <v>0</v>
      </c>
      <c r="L313" s="134"/>
    </row>
    <row r="314" spans="1:12" s="265" customFormat="1" ht="30" customHeight="1">
      <c r="A314" s="296"/>
      <c r="B314" s="298"/>
      <c r="C314" s="296"/>
      <c r="D314" s="296"/>
      <c r="E314" s="175"/>
      <c r="F314" s="177"/>
      <c r="G314" s="138">
        <f t="shared" si="12"/>
        <v>0</v>
      </c>
      <c r="H314" s="136"/>
      <c r="I314" s="137"/>
      <c r="J314" s="137">
        <f t="shared" si="13"/>
        <v>0</v>
      </c>
      <c r="K314" s="137">
        <f t="shared" si="14"/>
        <v>0</v>
      </c>
      <c r="L314" s="134"/>
    </row>
    <row r="315" spans="1:12" s="265" customFormat="1" ht="30" customHeight="1">
      <c r="A315" s="296"/>
      <c r="B315" s="298"/>
      <c r="C315" s="296"/>
      <c r="D315" s="296"/>
      <c r="E315" s="175"/>
      <c r="F315" s="177"/>
      <c r="G315" s="138">
        <f t="shared" si="12"/>
        <v>0</v>
      </c>
      <c r="H315" s="136"/>
      <c r="I315" s="137"/>
      <c r="J315" s="137">
        <f t="shared" si="13"/>
        <v>0</v>
      </c>
      <c r="K315" s="137">
        <f t="shared" si="14"/>
        <v>0</v>
      </c>
      <c r="L315" s="134"/>
    </row>
    <row r="316" spans="1:12" s="265" customFormat="1" ht="30" customHeight="1">
      <c r="A316" s="296"/>
      <c r="B316" s="298"/>
      <c r="C316" s="296"/>
      <c r="D316" s="296"/>
      <c r="E316" s="175"/>
      <c r="F316" s="177"/>
      <c r="G316" s="138">
        <f t="shared" si="12"/>
        <v>0</v>
      </c>
      <c r="H316" s="136"/>
      <c r="I316" s="137"/>
      <c r="J316" s="137">
        <f t="shared" si="13"/>
        <v>0</v>
      </c>
      <c r="K316" s="137">
        <f t="shared" si="14"/>
        <v>0</v>
      </c>
      <c r="L316" s="134"/>
    </row>
    <row r="317" spans="1:12" s="265" customFormat="1" ht="30" customHeight="1">
      <c r="A317" s="296"/>
      <c r="B317" s="298"/>
      <c r="C317" s="296"/>
      <c r="D317" s="296"/>
      <c r="E317" s="175"/>
      <c r="F317" s="177"/>
      <c r="G317" s="138">
        <f t="shared" si="12"/>
        <v>0</v>
      </c>
      <c r="H317" s="136"/>
      <c r="I317" s="137"/>
      <c r="J317" s="137">
        <f t="shared" si="13"/>
        <v>0</v>
      </c>
      <c r="K317" s="137">
        <f t="shared" si="14"/>
        <v>0</v>
      </c>
      <c r="L317" s="134"/>
    </row>
    <row r="318" spans="1:12" s="265" customFormat="1" ht="30" customHeight="1">
      <c r="A318" s="296"/>
      <c r="B318" s="298"/>
      <c r="C318" s="296"/>
      <c r="D318" s="296"/>
      <c r="E318" s="175"/>
      <c r="F318" s="177"/>
      <c r="G318" s="138">
        <f t="shared" si="12"/>
        <v>0</v>
      </c>
      <c r="H318" s="136"/>
      <c r="I318" s="137"/>
      <c r="J318" s="137">
        <f t="shared" si="13"/>
        <v>0</v>
      </c>
      <c r="K318" s="137">
        <f t="shared" si="14"/>
        <v>0</v>
      </c>
      <c r="L318" s="134"/>
    </row>
    <row r="319" spans="1:12" s="265" customFormat="1" ht="30" customHeight="1">
      <c r="A319" s="296"/>
      <c r="B319" s="298"/>
      <c r="C319" s="296"/>
      <c r="D319" s="296"/>
      <c r="E319" s="175"/>
      <c r="F319" s="177"/>
      <c r="G319" s="138">
        <f t="shared" si="12"/>
        <v>0</v>
      </c>
      <c r="H319" s="136"/>
      <c r="I319" s="137"/>
      <c r="J319" s="137">
        <f t="shared" si="13"/>
        <v>0</v>
      </c>
      <c r="K319" s="137">
        <f t="shared" si="14"/>
        <v>0</v>
      </c>
      <c r="L319" s="134"/>
    </row>
    <row r="320" spans="1:12" s="265" customFormat="1" ht="30" customHeight="1">
      <c r="A320" s="296"/>
      <c r="B320" s="298"/>
      <c r="C320" s="296"/>
      <c r="D320" s="296"/>
      <c r="E320" s="175"/>
      <c r="F320" s="177"/>
      <c r="G320" s="138">
        <f t="shared" si="12"/>
        <v>0</v>
      </c>
      <c r="H320" s="136"/>
      <c r="I320" s="137"/>
      <c r="J320" s="137">
        <f t="shared" si="13"/>
        <v>0</v>
      </c>
      <c r="K320" s="137">
        <f t="shared" si="14"/>
        <v>0</v>
      </c>
      <c r="L320" s="134"/>
    </row>
    <row r="321" spans="1:12" s="265" customFormat="1" ht="30" customHeight="1">
      <c r="A321" s="296"/>
      <c r="B321" s="298"/>
      <c r="C321" s="296"/>
      <c r="D321" s="296"/>
      <c r="E321" s="175"/>
      <c r="F321" s="177"/>
      <c r="G321" s="138">
        <f t="shared" si="12"/>
        <v>0</v>
      </c>
      <c r="H321" s="136"/>
      <c r="I321" s="137"/>
      <c r="J321" s="137">
        <f t="shared" si="13"/>
        <v>0</v>
      </c>
      <c r="K321" s="137">
        <f t="shared" si="14"/>
        <v>0</v>
      </c>
      <c r="L321" s="134"/>
    </row>
    <row r="322" spans="1:12" s="265" customFormat="1" ht="30" customHeight="1">
      <c r="A322" s="296"/>
      <c r="B322" s="298"/>
      <c r="C322" s="296"/>
      <c r="D322" s="296"/>
      <c r="E322" s="175"/>
      <c r="F322" s="177"/>
      <c r="G322" s="138">
        <f t="shared" si="12"/>
        <v>0</v>
      </c>
      <c r="H322" s="136"/>
      <c r="I322" s="137"/>
      <c r="J322" s="137">
        <f t="shared" si="13"/>
        <v>0</v>
      </c>
      <c r="K322" s="137">
        <f t="shared" si="14"/>
        <v>0</v>
      </c>
      <c r="L322" s="134"/>
    </row>
    <row r="323" spans="1:12" s="265" customFormat="1" ht="30" customHeight="1">
      <c r="A323" s="296"/>
      <c r="B323" s="298"/>
      <c r="C323" s="296"/>
      <c r="D323" s="296"/>
      <c r="E323" s="175"/>
      <c r="F323" s="177"/>
      <c r="G323" s="138">
        <f t="shared" si="12"/>
        <v>0</v>
      </c>
      <c r="H323" s="136"/>
      <c r="I323" s="137"/>
      <c r="J323" s="137">
        <f t="shared" si="13"/>
        <v>0</v>
      </c>
      <c r="K323" s="137">
        <f t="shared" si="14"/>
        <v>0</v>
      </c>
      <c r="L323" s="134"/>
    </row>
    <row r="324" spans="1:12" s="265" customFormat="1" ht="30" customHeight="1">
      <c r="A324" s="296"/>
      <c r="B324" s="298"/>
      <c r="C324" s="296"/>
      <c r="D324" s="296"/>
      <c r="E324" s="175"/>
      <c r="F324" s="177"/>
      <c r="G324" s="138">
        <f t="shared" si="12"/>
        <v>0</v>
      </c>
      <c r="H324" s="136"/>
      <c r="I324" s="137"/>
      <c r="J324" s="137">
        <f t="shared" si="13"/>
        <v>0</v>
      </c>
      <c r="K324" s="137">
        <f t="shared" si="14"/>
        <v>0</v>
      </c>
      <c r="L324" s="134"/>
    </row>
    <row r="325" spans="1:12" s="265" customFormat="1" ht="30" customHeight="1">
      <c r="A325" s="296"/>
      <c r="B325" s="298"/>
      <c r="C325" s="296"/>
      <c r="D325" s="296"/>
      <c r="E325" s="175"/>
      <c r="F325" s="177"/>
      <c r="G325" s="138">
        <f t="shared" si="12"/>
        <v>0</v>
      </c>
      <c r="H325" s="136"/>
      <c r="I325" s="137"/>
      <c r="J325" s="137">
        <f t="shared" si="13"/>
        <v>0</v>
      </c>
      <c r="K325" s="137">
        <f t="shared" si="14"/>
        <v>0</v>
      </c>
      <c r="L325" s="134"/>
    </row>
    <row r="326" spans="1:12" s="265" customFormat="1" ht="30" customHeight="1">
      <c r="A326" s="296"/>
      <c r="B326" s="298"/>
      <c r="C326" s="296"/>
      <c r="D326" s="296"/>
      <c r="E326" s="175"/>
      <c r="F326" s="177"/>
      <c r="G326" s="138">
        <f t="shared" si="12"/>
        <v>0</v>
      </c>
      <c r="H326" s="136"/>
      <c r="I326" s="137"/>
      <c r="J326" s="137">
        <f t="shared" si="13"/>
        <v>0</v>
      </c>
      <c r="K326" s="137">
        <f t="shared" si="14"/>
        <v>0</v>
      </c>
      <c r="L326" s="134"/>
    </row>
    <row r="327" spans="1:12" s="265" customFormat="1" ht="30" customHeight="1">
      <c r="A327" s="296"/>
      <c r="B327" s="298"/>
      <c r="C327" s="296"/>
      <c r="D327" s="296"/>
      <c r="E327" s="175"/>
      <c r="F327" s="177"/>
      <c r="G327" s="138">
        <f aca="true" t="shared" si="15" ref="G327:G390">IF(E327*F327&gt;E327*100%,E327*100%,E327*F327)</f>
        <v>0</v>
      </c>
      <c r="H327" s="136"/>
      <c r="I327" s="137"/>
      <c r="J327" s="137">
        <f aca="true" t="shared" si="16" ref="J327:J390">H327-I327</f>
        <v>0</v>
      </c>
      <c r="K327" s="137">
        <f aca="true" t="shared" si="17" ref="K327:K390">H327-J327</f>
        <v>0</v>
      </c>
      <c r="L327" s="134"/>
    </row>
    <row r="328" spans="1:12" s="265" customFormat="1" ht="30" customHeight="1">
      <c r="A328" s="296"/>
      <c r="B328" s="298"/>
      <c r="C328" s="296"/>
      <c r="D328" s="296"/>
      <c r="E328" s="175"/>
      <c r="F328" s="177"/>
      <c r="G328" s="138">
        <f t="shared" si="15"/>
        <v>0</v>
      </c>
      <c r="H328" s="136"/>
      <c r="I328" s="137"/>
      <c r="J328" s="137">
        <f t="shared" si="16"/>
        <v>0</v>
      </c>
      <c r="K328" s="137">
        <f t="shared" si="17"/>
        <v>0</v>
      </c>
      <c r="L328" s="134"/>
    </row>
    <row r="329" spans="1:12" s="265" customFormat="1" ht="30" customHeight="1">
      <c r="A329" s="296"/>
      <c r="B329" s="298"/>
      <c r="C329" s="296"/>
      <c r="D329" s="296"/>
      <c r="E329" s="175"/>
      <c r="F329" s="177"/>
      <c r="G329" s="138">
        <f t="shared" si="15"/>
        <v>0</v>
      </c>
      <c r="H329" s="136"/>
      <c r="I329" s="137"/>
      <c r="J329" s="137">
        <f t="shared" si="16"/>
        <v>0</v>
      </c>
      <c r="K329" s="137">
        <f t="shared" si="17"/>
        <v>0</v>
      </c>
      <c r="L329" s="134"/>
    </row>
    <row r="330" spans="1:12" s="265" customFormat="1" ht="30" customHeight="1">
      <c r="A330" s="296"/>
      <c r="B330" s="298"/>
      <c r="C330" s="296"/>
      <c r="D330" s="296"/>
      <c r="E330" s="175"/>
      <c r="F330" s="177"/>
      <c r="G330" s="138">
        <f t="shared" si="15"/>
        <v>0</v>
      </c>
      <c r="H330" s="136"/>
      <c r="I330" s="137"/>
      <c r="J330" s="137">
        <f t="shared" si="16"/>
        <v>0</v>
      </c>
      <c r="K330" s="137">
        <f t="shared" si="17"/>
        <v>0</v>
      </c>
      <c r="L330" s="134"/>
    </row>
    <row r="331" spans="1:12" s="265" customFormat="1" ht="30" customHeight="1">
      <c r="A331" s="296"/>
      <c r="B331" s="298"/>
      <c r="C331" s="296"/>
      <c r="D331" s="296"/>
      <c r="E331" s="175"/>
      <c r="F331" s="177"/>
      <c r="G331" s="138">
        <f t="shared" si="15"/>
        <v>0</v>
      </c>
      <c r="H331" s="136"/>
      <c r="I331" s="137"/>
      <c r="J331" s="137">
        <f t="shared" si="16"/>
        <v>0</v>
      </c>
      <c r="K331" s="137">
        <f t="shared" si="17"/>
        <v>0</v>
      </c>
      <c r="L331" s="134"/>
    </row>
    <row r="332" spans="1:12" s="265" customFormat="1" ht="30" customHeight="1">
      <c r="A332" s="296"/>
      <c r="B332" s="298"/>
      <c r="C332" s="296"/>
      <c r="D332" s="296"/>
      <c r="E332" s="175"/>
      <c r="F332" s="177"/>
      <c r="G332" s="138">
        <f t="shared" si="15"/>
        <v>0</v>
      </c>
      <c r="H332" s="136"/>
      <c r="I332" s="137"/>
      <c r="J332" s="137">
        <f t="shared" si="16"/>
        <v>0</v>
      </c>
      <c r="K332" s="137">
        <f t="shared" si="17"/>
        <v>0</v>
      </c>
      <c r="L332" s="134"/>
    </row>
    <row r="333" spans="1:12" s="265" customFormat="1" ht="30" customHeight="1">
      <c r="A333" s="296"/>
      <c r="B333" s="298"/>
      <c r="C333" s="296"/>
      <c r="D333" s="296"/>
      <c r="E333" s="175"/>
      <c r="F333" s="177"/>
      <c r="G333" s="138">
        <f t="shared" si="15"/>
        <v>0</v>
      </c>
      <c r="H333" s="136"/>
      <c r="I333" s="137"/>
      <c r="J333" s="137">
        <f t="shared" si="16"/>
        <v>0</v>
      </c>
      <c r="K333" s="137">
        <f t="shared" si="17"/>
        <v>0</v>
      </c>
      <c r="L333" s="134"/>
    </row>
    <row r="334" spans="1:12" s="265" customFormat="1" ht="30" customHeight="1">
      <c r="A334" s="296"/>
      <c r="B334" s="298"/>
      <c r="C334" s="296"/>
      <c r="D334" s="296"/>
      <c r="E334" s="175"/>
      <c r="F334" s="177"/>
      <c r="G334" s="138">
        <f t="shared" si="15"/>
        <v>0</v>
      </c>
      <c r="H334" s="136"/>
      <c r="I334" s="137"/>
      <c r="J334" s="137">
        <f t="shared" si="16"/>
        <v>0</v>
      </c>
      <c r="K334" s="137">
        <f t="shared" si="17"/>
        <v>0</v>
      </c>
      <c r="L334" s="134"/>
    </row>
    <row r="335" spans="1:12" s="265" customFormat="1" ht="30" customHeight="1">
      <c r="A335" s="296"/>
      <c r="B335" s="298"/>
      <c r="C335" s="296"/>
      <c r="D335" s="296"/>
      <c r="E335" s="175"/>
      <c r="F335" s="177"/>
      <c r="G335" s="138">
        <f t="shared" si="15"/>
        <v>0</v>
      </c>
      <c r="H335" s="136"/>
      <c r="I335" s="137"/>
      <c r="J335" s="137">
        <f t="shared" si="16"/>
        <v>0</v>
      </c>
      <c r="K335" s="137">
        <f t="shared" si="17"/>
        <v>0</v>
      </c>
      <c r="L335" s="134"/>
    </row>
    <row r="336" spans="1:12" s="265" customFormat="1" ht="30" customHeight="1">
      <c r="A336" s="296"/>
      <c r="B336" s="298"/>
      <c r="C336" s="296"/>
      <c r="D336" s="296"/>
      <c r="E336" s="175"/>
      <c r="F336" s="177"/>
      <c r="G336" s="138">
        <f t="shared" si="15"/>
        <v>0</v>
      </c>
      <c r="H336" s="136"/>
      <c r="I336" s="137"/>
      <c r="J336" s="137">
        <f t="shared" si="16"/>
        <v>0</v>
      </c>
      <c r="K336" s="137">
        <f t="shared" si="17"/>
        <v>0</v>
      </c>
      <c r="L336" s="134"/>
    </row>
    <row r="337" spans="1:12" s="265" customFormat="1" ht="30" customHeight="1">
      <c r="A337" s="296"/>
      <c r="B337" s="298"/>
      <c r="C337" s="296"/>
      <c r="D337" s="296"/>
      <c r="E337" s="175"/>
      <c r="F337" s="177"/>
      <c r="G337" s="138">
        <f t="shared" si="15"/>
        <v>0</v>
      </c>
      <c r="H337" s="136"/>
      <c r="I337" s="137"/>
      <c r="J337" s="137">
        <f t="shared" si="16"/>
        <v>0</v>
      </c>
      <c r="K337" s="137">
        <f t="shared" si="17"/>
        <v>0</v>
      </c>
      <c r="L337" s="134"/>
    </row>
    <row r="338" spans="1:12" s="265" customFormat="1" ht="30" customHeight="1">
      <c r="A338" s="296"/>
      <c r="B338" s="298"/>
      <c r="C338" s="296"/>
      <c r="D338" s="296"/>
      <c r="E338" s="175"/>
      <c r="F338" s="177"/>
      <c r="G338" s="138">
        <f t="shared" si="15"/>
        <v>0</v>
      </c>
      <c r="H338" s="136"/>
      <c r="I338" s="137"/>
      <c r="J338" s="137">
        <f t="shared" si="16"/>
        <v>0</v>
      </c>
      <c r="K338" s="137">
        <f t="shared" si="17"/>
        <v>0</v>
      </c>
      <c r="L338" s="134"/>
    </row>
    <row r="339" spans="1:12" s="265" customFormat="1" ht="30" customHeight="1">
      <c r="A339" s="296"/>
      <c r="B339" s="298"/>
      <c r="C339" s="296"/>
      <c r="D339" s="296"/>
      <c r="E339" s="175"/>
      <c r="F339" s="177"/>
      <c r="G339" s="138">
        <f t="shared" si="15"/>
        <v>0</v>
      </c>
      <c r="H339" s="136"/>
      <c r="I339" s="137"/>
      <c r="J339" s="137">
        <f t="shared" si="16"/>
        <v>0</v>
      </c>
      <c r="K339" s="137">
        <f t="shared" si="17"/>
        <v>0</v>
      </c>
      <c r="L339" s="134"/>
    </row>
    <row r="340" spans="1:12" s="265" customFormat="1" ht="30" customHeight="1">
      <c r="A340" s="296"/>
      <c r="B340" s="298"/>
      <c r="C340" s="296"/>
      <c r="D340" s="296"/>
      <c r="E340" s="175"/>
      <c r="F340" s="177"/>
      <c r="G340" s="138">
        <f t="shared" si="15"/>
        <v>0</v>
      </c>
      <c r="H340" s="136"/>
      <c r="I340" s="137"/>
      <c r="J340" s="137">
        <f t="shared" si="16"/>
        <v>0</v>
      </c>
      <c r="K340" s="137">
        <f t="shared" si="17"/>
        <v>0</v>
      </c>
      <c r="L340" s="134"/>
    </row>
    <row r="341" spans="1:12" s="265" customFormat="1" ht="30" customHeight="1">
      <c r="A341" s="296"/>
      <c r="B341" s="298"/>
      <c r="C341" s="296"/>
      <c r="D341" s="296"/>
      <c r="E341" s="175"/>
      <c r="F341" s="177"/>
      <c r="G341" s="138">
        <f t="shared" si="15"/>
        <v>0</v>
      </c>
      <c r="H341" s="136"/>
      <c r="I341" s="137"/>
      <c r="J341" s="137">
        <f t="shared" si="16"/>
        <v>0</v>
      </c>
      <c r="K341" s="137">
        <f t="shared" si="17"/>
        <v>0</v>
      </c>
      <c r="L341" s="134"/>
    </row>
    <row r="342" spans="1:12" s="265" customFormat="1" ht="30" customHeight="1">
      <c r="A342" s="296"/>
      <c r="B342" s="298"/>
      <c r="C342" s="296"/>
      <c r="D342" s="296"/>
      <c r="E342" s="175"/>
      <c r="F342" s="177"/>
      <c r="G342" s="138">
        <f t="shared" si="15"/>
        <v>0</v>
      </c>
      <c r="H342" s="136"/>
      <c r="I342" s="137"/>
      <c r="J342" s="137">
        <f t="shared" si="16"/>
        <v>0</v>
      </c>
      <c r="K342" s="137">
        <f t="shared" si="17"/>
        <v>0</v>
      </c>
      <c r="L342" s="134"/>
    </row>
    <row r="343" spans="1:12" s="265" customFormat="1" ht="30" customHeight="1">
      <c r="A343" s="296"/>
      <c r="B343" s="298"/>
      <c r="C343" s="296"/>
      <c r="D343" s="296"/>
      <c r="E343" s="175"/>
      <c r="F343" s="177"/>
      <c r="G343" s="138">
        <f t="shared" si="15"/>
        <v>0</v>
      </c>
      <c r="H343" s="136"/>
      <c r="I343" s="137"/>
      <c r="J343" s="137">
        <f t="shared" si="16"/>
        <v>0</v>
      </c>
      <c r="K343" s="137">
        <f t="shared" si="17"/>
        <v>0</v>
      </c>
      <c r="L343" s="134"/>
    </row>
    <row r="344" spans="1:12" s="265" customFormat="1" ht="30" customHeight="1">
      <c r="A344" s="296"/>
      <c r="B344" s="298"/>
      <c r="C344" s="296"/>
      <c r="D344" s="296"/>
      <c r="E344" s="175"/>
      <c r="F344" s="177"/>
      <c r="G344" s="138">
        <f t="shared" si="15"/>
        <v>0</v>
      </c>
      <c r="H344" s="136"/>
      <c r="I344" s="137"/>
      <c r="J344" s="137">
        <f t="shared" si="16"/>
        <v>0</v>
      </c>
      <c r="K344" s="137">
        <f t="shared" si="17"/>
        <v>0</v>
      </c>
      <c r="L344" s="134"/>
    </row>
    <row r="345" spans="1:12" s="265" customFormat="1" ht="30" customHeight="1">
      <c r="A345" s="296"/>
      <c r="B345" s="298"/>
      <c r="C345" s="296"/>
      <c r="D345" s="296"/>
      <c r="E345" s="175"/>
      <c r="F345" s="177"/>
      <c r="G345" s="138">
        <f t="shared" si="15"/>
        <v>0</v>
      </c>
      <c r="H345" s="136"/>
      <c r="I345" s="137"/>
      <c r="J345" s="137">
        <f t="shared" si="16"/>
        <v>0</v>
      </c>
      <c r="K345" s="137">
        <f t="shared" si="17"/>
        <v>0</v>
      </c>
      <c r="L345" s="134"/>
    </row>
    <row r="346" spans="1:12" s="265" customFormat="1" ht="30" customHeight="1">
      <c r="A346" s="296"/>
      <c r="B346" s="298"/>
      <c r="C346" s="296"/>
      <c r="D346" s="296"/>
      <c r="E346" s="175"/>
      <c r="F346" s="177"/>
      <c r="G346" s="138">
        <f t="shared" si="15"/>
        <v>0</v>
      </c>
      <c r="H346" s="136"/>
      <c r="I346" s="137"/>
      <c r="J346" s="137">
        <f t="shared" si="16"/>
        <v>0</v>
      </c>
      <c r="K346" s="137">
        <f t="shared" si="17"/>
        <v>0</v>
      </c>
      <c r="L346" s="134"/>
    </row>
    <row r="347" spans="1:12" s="265" customFormat="1" ht="30" customHeight="1">
      <c r="A347" s="296"/>
      <c r="B347" s="298"/>
      <c r="C347" s="296"/>
      <c r="D347" s="296"/>
      <c r="E347" s="175"/>
      <c r="F347" s="177"/>
      <c r="G347" s="138">
        <f t="shared" si="15"/>
        <v>0</v>
      </c>
      <c r="H347" s="136"/>
      <c r="I347" s="137"/>
      <c r="J347" s="137">
        <f t="shared" si="16"/>
        <v>0</v>
      </c>
      <c r="K347" s="137">
        <f t="shared" si="17"/>
        <v>0</v>
      </c>
      <c r="L347" s="134"/>
    </row>
    <row r="348" spans="1:12" s="265" customFormat="1" ht="30" customHeight="1">
      <c r="A348" s="296"/>
      <c r="B348" s="298"/>
      <c r="C348" s="296"/>
      <c r="D348" s="296"/>
      <c r="E348" s="175"/>
      <c r="F348" s="177"/>
      <c r="G348" s="138">
        <f t="shared" si="15"/>
        <v>0</v>
      </c>
      <c r="H348" s="136"/>
      <c r="I348" s="137"/>
      <c r="J348" s="137">
        <f t="shared" si="16"/>
        <v>0</v>
      </c>
      <c r="K348" s="137">
        <f t="shared" si="17"/>
        <v>0</v>
      </c>
      <c r="L348" s="134"/>
    </row>
    <row r="349" spans="1:12" s="265" customFormat="1" ht="30" customHeight="1">
      <c r="A349" s="296"/>
      <c r="B349" s="298"/>
      <c r="C349" s="296"/>
      <c r="D349" s="296"/>
      <c r="E349" s="175"/>
      <c r="F349" s="177"/>
      <c r="G349" s="138">
        <f t="shared" si="15"/>
        <v>0</v>
      </c>
      <c r="H349" s="136"/>
      <c r="I349" s="137"/>
      <c r="J349" s="137">
        <f t="shared" si="16"/>
        <v>0</v>
      </c>
      <c r="K349" s="137">
        <f t="shared" si="17"/>
        <v>0</v>
      </c>
      <c r="L349" s="134"/>
    </row>
    <row r="350" spans="1:12" s="265" customFormat="1" ht="30" customHeight="1">
      <c r="A350" s="296"/>
      <c r="B350" s="298"/>
      <c r="C350" s="296"/>
      <c r="D350" s="296"/>
      <c r="E350" s="175"/>
      <c r="F350" s="177"/>
      <c r="G350" s="138">
        <f t="shared" si="15"/>
        <v>0</v>
      </c>
      <c r="H350" s="136"/>
      <c r="I350" s="137"/>
      <c r="J350" s="137">
        <f t="shared" si="16"/>
        <v>0</v>
      </c>
      <c r="K350" s="137">
        <f t="shared" si="17"/>
        <v>0</v>
      </c>
      <c r="L350" s="134"/>
    </row>
    <row r="351" spans="1:12" s="265" customFormat="1" ht="30" customHeight="1">
      <c r="A351" s="296"/>
      <c r="B351" s="298"/>
      <c r="C351" s="296"/>
      <c r="D351" s="296"/>
      <c r="E351" s="175"/>
      <c r="F351" s="177"/>
      <c r="G351" s="138">
        <f t="shared" si="15"/>
        <v>0</v>
      </c>
      <c r="H351" s="136"/>
      <c r="I351" s="137"/>
      <c r="J351" s="137">
        <f t="shared" si="16"/>
        <v>0</v>
      </c>
      <c r="K351" s="137">
        <f t="shared" si="17"/>
        <v>0</v>
      </c>
      <c r="L351" s="134"/>
    </row>
    <row r="352" spans="1:12" s="265" customFormat="1" ht="30" customHeight="1">
      <c r="A352" s="296"/>
      <c r="B352" s="298"/>
      <c r="C352" s="296"/>
      <c r="D352" s="296"/>
      <c r="E352" s="175"/>
      <c r="F352" s="177"/>
      <c r="G352" s="138">
        <f t="shared" si="15"/>
        <v>0</v>
      </c>
      <c r="H352" s="136"/>
      <c r="I352" s="137"/>
      <c r="J352" s="137">
        <f t="shared" si="16"/>
        <v>0</v>
      </c>
      <c r="K352" s="137">
        <f t="shared" si="17"/>
        <v>0</v>
      </c>
      <c r="L352" s="134"/>
    </row>
    <row r="353" spans="1:12" s="265" customFormat="1" ht="30" customHeight="1">
      <c r="A353" s="296"/>
      <c r="B353" s="298"/>
      <c r="C353" s="296"/>
      <c r="D353" s="296"/>
      <c r="E353" s="175"/>
      <c r="F353" s="177"/>
      <c r="G353" s="138">
        <f t="shared" si="15"/>
        <v>0</v>
      </c>
      <c r="H353" s="136"/>
      <c r="I353" s="137"/>
      <c r="J353" s="137">
        <f t="shared" si="16"/>
        <v>0</v>
      </c>
      <c r="K353" s="137">
        <f t="shared" si="17"/>
        <v>0</v>
      </c>
      <c r="L353" s="134"/>
    </row>
    <row r="354" spans="1:12" s="265" customFormat="1" ht="30" customHeight="1">
      <c r="A354" s="296"/>
      <c r="B354" s="298"/>
      <c r="C354" s="296"/>
      <c r="D354" s="296"/>
      <c r="E354" s="175"/>
      <c r="F354" s="177"/>
      <c r="G354" s="138">
        <f t="shared" si="15"/>
        <v>0</v>
      </c>
      <c r="H354" s="136"/>
      <c r="I354" s="137"/>
      <c r="J354" s="137">
        <f t="shared" si="16"/>
        <v>0</v>
      </c>
      <c r="K354" s="137">
        <f t="shared" si="17"/>
        <v>0</v>
      </c>
      <c r="L354" s="134"/>
    </row>
    <row r="355" spans="1:12" s="265" customFormat="1" ht="30" customHeight="1">
      <c r="A355" s="296"/>
      <c r="B355" s="298"/>
      <c r="C355" s="296"/>
      <c r="D355" s="296"/>
      <c r="E355" s="175"/>
      <c r="F355" s="177"/>
      <c r="G355" s="138">
        <f t="shared" si="15"/>
        <v>0</v>
      </c>
      <c r="H355" s="136"/>
      <c r="I355" s="137"/>
      <c r="J355" s="137">
        <f t="shared" si="16"/>
        <v>0</v>
      </c>
      <c r="K355" s="137">
        <f t="shared" si="17"/>
        <v>0</v>
      </c>
      <c r="L355" s="134"/>
    </row>
    <row r="356" spans="1:12" s="265" customFormat="1" ht="30" customHeight="1">
      <c r="A356" s="296"/>
      <c r="B356" s="298"/>
      <c r="C356" s="296"/>
      <c r="D356" s="296"/>
      <c r="E356" s="175"/>
      <c r="F356" s="177"/>
      <c r="G356" s="138">
        <f t="shared" si="15"/>
        <v>0</v>
      </c>
      <c r="H356" s="136"/>
      <c r="I356" s="137"/>
      <c r="J356" s="137">
        <f t="shared" si="16"/>
        <v>0</v>
      </c>
      <c r="K356" s="137">
        <f t="shared" si="17"/>
        <v>0</v>
      </c>
      <c r="L356" s="134"/>
    </row>
    <row r="357" spans="1:12" s="265" customFormat="1" ht="30" customHeight="1">
      <c r="A357" s="296"/>
      <c r="B357" s="298"/>
      <c r="C357" s="296"/>
      <c r="D357" s="296"/>
      <c r="E357" s="175"/>
      <c r="F357" s="177"/>
      <c r="G357" s="138">
        <f t="shared" si="15"/>
        <v>0</v>
      </c>
      <c r="H357" s="136"/>
      <c r="I357" s="137"/>
      <c r="J357" s="137">
        <f t="shared" si="16"/>
        <v>0</v>
      </c>
      <c r="K357" s="137">
        <f t="shared" si="17"/>
        <v>0</v>
      </c>
      <c r="L357" s="134"/>
    </row>
    <row r="358" spans="1:12" s="265" customFormat="1" ht="30" customHeight="1">
      <c r="A358" s="296"/>
      <c r="B358" s="298"/>
      <c r="C358" s="296"/>
      <c r="D358" s="296"/>
      <c r="E358" s="175"/>
      <c r="F358" s="177"/>
      <c r="G358" s="138">
        <f t="shared" si="15"/>
        <v>0</v>
      </c>
      <c r="H358" s="136"/>
      <c r="I358" s="137"/>
      <c r="J358" s="137">
        <f t="shared" si="16"/>
        <v>0</v>
      </c>
      <c r="K358" s="137">
        <f t="shared" si="17"/>
        <v>0</v>
      </c>
      <c r="L358" s="134"/>
    </row>
    <row r="359" spans="1:12" s="265" customFormat="1" ht="30" customHeight="1">
      <c r="A359" s="296"/>
      <c r="B359" s="298"/>
      <c r="C359" s="296"/>
      <c r="D359" s="296"/>
      <c r="E359" s="175"/>
      <c r="F359" s="177"/>
      <c r="G359" s="138">
        <f t="shared" si="15"/>
        <v>0</v>
      </c>
      <c r="H359" s="136"/>
      <c r="I359" s="137"/>
      <c r="J359" s="137">
        <f t="shared" si="16"/>
        <v>0</v>
      </c>
      <c r="K359" s="137">
        <f t="shared" si="17"/>
        <v>0</v>
      </c>
      <c r="L359" s="134"/>
    </row>
    <row r="360" spans="1:12" s="265" customFormat="1" ht="30" customHeight="1">
      <c r="A360" s="296"/>
      <c r="B360" s="298"/>
      <c r="C360" s="296"/>
      <c r="D360" s="296"/>
      <c r="E360" s="175"/>
      <c r="F360" s="177"/>
      <c r="G360" s="138">
        <f t="shared" si="15"/>
        <v>0</v>
      </c>
      <c r="H360" s="136"/>
      <c r="I360" s="137"/>
      <c r="J360" s="137">
        <f t="shared" si="16"/>
        <v>0</v>
      </c>
      <c r="K360" s="137">
        <f t="shared" si="17"/>
        <v>0</v>
      </c>
      <c r="L360" s="134"/>
    </row>
    <row r="361" spans="1:12" s="265" customFormat="1" ht="30" customHeight="1">
      <c r="A361" s="296"/>
      <c r="B361" s="298"/>
      <c r="C361" s="296"/>
      <c r="D361" s="296"/>
      <c r="E361" s="175"/>
      <c r="F361" s="177"/>
      <c r="G361" s="138">
        <f t="shared" si="15"/>
        <v>0</v>
      </c>
      <c r="H361" s="136"/>
      <c r="I361" s="137"/>
      <c r="J361" s="137">
        <f t="shared" si="16"/>
        <v>0</v>
      </c>
      <c r="K361" s="137">
        <f t="shared" si="17"/>
        <v>0</v>
      </c>
      <c r="L361" s="134"/>
    </row>
    <row r="362" spans="1:12" s="265" customFormat="1" ht="30" customHeight="1">
      <c r="A362" s="296"/>
      <c r="B362" s="298"/>
      <c r="C362" s="296"/>
      <c r="D362" s="296"/>
      <c r="E362" s="175"/>
      <c r="F362" s="177"/>
      <c r="G362" s="138">
        <f t="shared" si="15"/>
        <v>0</v>
      </c>
      <c r="H362" s="136"/>
      <c r="I362" s="137"/>
      <c r="J362" s="137">
        <f t="shared" si="16"/>
        <v>0</v>
      </c>
      <c r="K362" s="137">
        <f t="shared" si="17"/>
        <v>0</v>
      </c>
      <c r="L362" s="134"/>
    </row>
    <row r="363" spans="1:12" s="265" customFormat="1" ht="30" customHeight="1">
      <c r="A363" s="296"/>
      <c r="B363" s="298"/>
      <c r="C363" s="296"/>
      <c r="D363" s="296"/>
      <c r="E363" s="175"/>
      <c r="F363" s="177"/>
      <c r="G363" s="138">
        <f t="shared" si="15"/>
        <v>0</v>
      </c>
      <c r="H363" s="136"/>
      <c r="I363" s="137"/>
      <c r="J363" s="137">
        <f t="shared" si="16"/>
        <v>0</v>
      </c>
      <c r="K363" s="137">
        <f t="shared" si="17"/>
        <v>0</v>
      </c>
      <c r="L363" s="134"/>
    </row>
    <row r="364" spans="1:12" s="265" customFormat="1" ht="30" customHeight="1">
      <c r="A364" s="296"/>
      <c r="B364" s="298"/>
      <c r="C364" s="296"/>
      <c r="D364" s="296"/>
      <c r="E364" s="175"/>
      <c r="F364" s="177"/>
      <c r="G364" s="138">
        <f t="shared" si="15"/>
        <v>0</v>
      </c>
      <c r="H364" s="136"/>
      <c r="I364" s="137"/>
      <c r="J364" s="137">
        <f t="shared" si="16"/>
        <v>0</v>
      </c>
      <c r="K364" s="137">
        <f t="shared" si="17"/>
        <v>0</v>
      </c>
      <c r="L364" s="134"/>
    </row>
    <row r="365" spans="1:12" s="265" customFormat="1" ht="30" customHeight="1">
      <c r="A365" s="296"/>
      <c r="B365" s="298"/>
      <c r="C365" s="296"/>
      <c r="D365" s="296"/>
      <c r="E365" s="175"/>
      <c r="F365" s="177"/>
      <c r="G365" s="138">
        <f t="shared" si="15"/>
        <v>0</v>
      </c>
      <c r="H365" s="136"/>
      <c r="I365" s="137"/>
      <c r="J365" s="137">
        <f t="shared" si="16"/>
        <v>0</v>
      </c>
      <c r="K365" s="137">
        <f t="shared" si="17"/>
        <v>0</v>
      </c>
      <c r="L365" s="134"/>
    </row>
    <row r="366" spans="1:12" s="265" customFormat="1" ht="30" customHeight="1">
      <c r="A366" s="296"/>
      <c r="B366" s="298"/>
      <c r="C366" s="296"/>
      <c r="D366" s="296"/>
      <c r="E366" s="175"/>
      <c r="F366" s="177"/>
      <c r="G366" s="138">
        <f t="shared" si="15"/>
        <v>0</v>
      </c>
      <c r="H366" s="136"/>
      <c r="I366" s="137"/>
      <c r="J366" s="137">
        <f t="shared" si="16"/>
        <v>0</v>
      </c>
      <c r="K366" s="137">
        <f t="shared" si="17"/>
        <v>0</v>
      </c>
      <c r="L366" s="134"/>
    </row>
    <row r="367" spans="1:12" s="265" customFormat="1" ht="30" customHeight="1">
      <c r="A367" s="296"/>
      <c r="B367" s="298"/>
      <c r="C367" s="296"/>
      <c r="D367" s="296"/>
      <c r="E367" s="175"/>
      <c r="F367" s="177"/>
      <c r="G367" s="138">
        <f t="shared" si="15"/>
        <v>0</v>
      </c>
      <c r="H367" s="136"/>
      <c r="I367" s="137"/>
      <c r="J367" s="137">
        <f t="shared" si="16"/>
        <v>0</v>
      </c>
      <c r="K367" s="137">
        <f t="shared" si="17"/>
        <v>0</v>
      </c>
      <c r="L367" s="134"/>
    </row>
    <row r="368" spans="1:12" s="265" customFormat="1" ht="30" customHeight="1">
      <c r="A368" s="296"/>
      <c r="B368" s="298"/>
      <c r="C368" s="296"/>
      <c r="D368" s="296"/>
      <c r="E368" s="175"/>
      <c r="F368" s="177"/>
      <c r="G368" s="138">
        <f t="shared" si="15"/>
        <v>0</v>
      </c>
      <c r="H368" s="136"/>
      <c r="I368" s="137"/>
      <c r="J368" s="137">
        <f t="shared" si="16"/>
        <v>0</v>
      </c>
      <c r="K368" s="137">
        <f t="shared" si="17"/>
        <v>0</v>
      </c>
      <c r="L368" s="134"/>
    </row>
    <row r="369" spans="1:12" s="265" customFormat="1" ht="30" customHeight="1">
      <c r="A369" s="296"/>
      <c r="B369" s="298"/>
      <c r="C369" s="296"/>
      <c r="D369" s="296"/>
      <c r="E369" s="175"/>
      <c r="F369" s="177"/>
      <c r="G369" s="138">
        <f t="shared" si="15"/>
        <v>0</v>
      </c>
      <c r="H369" s="136"/>
      <c r="I369" s="137"/>
      <c r="J369" s="137">
        <f t="shared" si="16"/>
        <v>0</v>
      </c>
      <c r="K369" s="137">
        <f t="shared" si="17"/>
        <v>0</v>
      </c>
      <c r="L369" s="134"/>
    </row>
    <row r="370" spans="1:12" s="265" customFormat="1" ht="30" customHeight="1">
      <c r="A370" s="296"/>
      <c r="B370" s="298"/>
      <c r="C370" s="296"/>
      <c r="D370" s="296"/>
      <c r="E370" s="175"/>
      <c r="F370" s="177"/>
      <c r="G370" s="138">
        <f t="shared" si="15"/>
        <v>0</v>
      </c>
      <c r="H370" s="136"/>
      <c r="I370" s="137"/>
      <c r="J370" s="137">
        <f t="shared" si="16"/>
        <v>0</v>
      </c>
      <c r="K370" s="137">
        <f t="shared" si="17"/>
        <v>0</v>
      </c>
      <c r="L370" s="134"/>
    </row>
    <row r="371" spans="1:12" s="265" customFormat="1" ht="30" customHeight="1">
      <c r="A371" s="296"/>
      <c r="B371" s="298"/>
      <c r="C371" s="296"/>
      <c r="D371" s="296"/>
      <c r="E371" s="175"/>
      <c r="F371" s="177"/>
      <c r="G371" s="138">
        <f t="shared" si="15"/>
        <v>0</v>
      </c>
      <c r="H371" s="136"/>
      <c r="I371" s="137"/>
      <c r="J371" s="137">
        <f t="shared" si="16"/>
        <v>0</v>
      </c>
      <c r="K371" s="137">
        <f t="shared" si="17"/>
        <v>0</v>
      </c>
      <c r="L371" s="134"/>
    </row>
    <row r="372" spans="1:12" s="265" customFormat="1" ht="30" customHeight="1">
      <c r="A372" s="296"/>
      <c r="B372" s="298"/>
      <c r="C372" s="296"/>
      <c r="D372" s="296"/>
      <c r="E372" s="175"/>
      <c r="F372" s="177"/>
      <c r="G372" s="138">
        <f t="shared" si="15"/>
        <v>0</v>
      </c>
      <c r="H372" s="136"/>
      <c r="I372" s="137"/>
      <c r="J372" s="137">
        <f t="shared" si="16"/>
        <v>0</v>
      </c>
      <c r="K372" s="137">
        <f t="shared" si="17"/>
        <v>0</v>
      </c>
      <c r="L372" s="134"/>
    </row>
    <row r="373" spans="1:12" s="265" customFormat="1" ht="30" customHeight="1">
      <c r="A373" s="296"/>
      <c r="B373" s="298"/>
      <c r="C373" s="296"/>
      <c r="D373" s="296"/>
      <c r="E373" s="175"/>
      <c r="F373" s="177"/>
      <c r="G373" s="138">
        <f t="shared" si="15"/>
        <v>0</v>
      </c>
      <c r="H373" s="136"/>
      <c r="I373" s="137"/>
      <c r="J373" s="137">
        <f t="shared" si="16"/>
        <v>0</v>
      </c>
      <c r="K373" s="137">
        <f t="shared" si="17"/>
        <v>0</v>
      </c>
      <c r="L373" s="134"/>
    </row>
    <row r="374" spans="1:12" s="265" customFormat="1" ht="30" customHeight="1">
      <c r="A374" s="296"/>
      <c r="B374" s="298"/>
      <c r="C374" s="296"/>
      <c r="D374" s="296"/>
      <c r="E374" s="175"/>
      <c r="F374" s="177"/>
      <c r="G374" s="138">
        <f t="shared" si="15"/>
        <v>0</v>
      </c>
      <c r="H374" s="136"/>
      <c r="I374" s="137"/>
      <c r="J374" s="137">
        <f t="shared" si="16"/>
        <v>0</v>
      </c>
      <c r="K374" s="137">
        <f t="shared" si="17"/>
        <v>0</v>
      </c>
      <c r="L374" s="134"/>
    </row>
    <row r="375" spans="1:12" s="265" customFormat="1" ht="30" customHeight="1">
      <c r="A375" s="296"/>
      <c r="B375" s="298"/>
      <c r="C375" s="296"/>
      <c r="D375" s="296"/>
      <c r="E375" s="175"/>
      <c r="F375" s="177"/>
      <c r="G375" s="138">
        <f t="shared" si="15"/>
        <v>0</v>
      </c>
      <c r="H375" s="136"/>
      <c r="I375" s="137"/>
      <c r="J375" s="137">
        <f t="shared" si="16"/>
        <v>0</v>
      </c>
      <c r="K375" s="137">
        <f t="shared" si="17"/>
        <v>0</v>
      </c>
      <c r="L375" s="134"/>
    </row>
    <row r="376" spans="1:12" s="265" customFormat="1" ht="30" customHeight="1">
      <c r="A376" s="296"/>
      <c r="B376" s="298"/>
      <c r="C376" s="296"/>
      <c r="D376" s="296"/>
      <c r="E376" s="175"/>
      <c r="F376" s="177"/>
      <c r="G376" s="138">
        <f t="shared" si="15"/>
        <v>0</v>
      </c>
      <c r="H376" s="136"/>
      <c r="I376" s="137"/>
      <c r="J376" s="137">
        <f t="shared" si="16"/>
        <v>0</v>
      </c>
      <c r="K376" s="137">
        <f t="shared" si="17"/>
        <v>0</v>
      </c>
      <c r="L376" s="134"/>
    </row>
    <row r="377" spans="1:12" s="265" customFormat="1" ht="30" customHeight="1">
      <c r="A377" s="296"/>
      <c r="B377" s="298"/>
      <c r="C377" s="296"/>
      <c r="D377" s="296"/>
      <c r="E377" s="175"/>
      <c r="F377" s="177"/>
      <c r="G377" s="138">
        <f t="shared" si="15"/>
        <v>0</v>
      </c>
      <c r="H377" s="136"/>
      <c r="I377" s="137"/>
      <c r="J377" s="137">
        <f t="shared" si="16"/>
        <v>0</v>
      </c>
      <c r="K377" s="137">
        <f t="shared" si="17"/>
        <v>0</v>
      </c>
      <c r="L377" s="134"/>
    </row>
    <row r="378" spans="1:12" s="265" customFormat="1" ht="30" customHeight="1">
      <c r="A378" s="296"/>
      <c r="B378" s="298"/>
      <c r="C378" s="296"/>
      <c r="D378" s="296"/>
      <c r="E378" s="175"/>
      <c r="F378" s="177"/>
      <c r="G378" s="138">
        <f t="shared" si="15"/>
        <v>0</v>
      </c>
      <c r="H378" s="136"/>
      <c r="I378" s="137"/>
      <c r="J378" s="137">
        <f t="shared" si="16"/>
        <v>0</v>
      </c>
      <c r="K378" s="137">
        <f t="shared" si="17"/>
        <v>0</v>
      </c>
      <c r="L378" s="134"/>
    </row>
    <row r="379" spans="1:12" s="265" customFormat="1" ht="30" customHeight="1">
      <c r="A379" s="296"/>
      <c r="B379" s="298"/>
      <c r="C379" s="296"/>
      <c r="D379" s="296"/>
      <c r="E379" s="175"/>
      <c r="F379" s="177"/>
      <c r="G379" s="138">
        <f t="shared" si="15"/>
        <v>0</v>
      </c>
      <c r="H379" s="136"/>
      <c r="I379" s="137"/>
      <c r="J379" s="137">
        <f t="shared" si="16"/>
        <v>0</v>
      </c>
      <c r="K379" s="137">
        <f t="shared" si="17"/>
        <v>0</v>
      </c>
      <c r="L379" s="134"/>
    </row>
    <row r="380" spans="1:12" s="265" customFormat="1" ht="30" customHeight="1">
      <c r="A380" s="296"/>
      <c r="B380" s="298"/>
      <c r="C380" s="296"/>
      <c r="D380" s="296"/>
      <c r="E380" s="175"/>
      <c r="F380" s="177"/>
      <c r="G380" s="138">
        <f t="shared" si="15"/>
        <v>0</v>
      </c>
      <c r="H380" s="136"/>
      <c r="I380" s="137"/>
      <c r="J380" s="137">
        <f t="shared" si="16"/>
        <v>0</v>
      </c>
      <c r="K380" s="137">
        <f t="shared" si="17"/>
        <v>0</v>
      </c>
      <c r="L380" s="134"/>
    </row>
    <row r="381" spans="1:12" s="265" customFormat="1" ht="30" customHeight="1">
      <c r="A381" s="296"/>
      <c r="B381" s="298"/>
      <c r="C381" s="296"/>
      <c r="D381" s="296"/>
      <c r="E381" s="175"/>
      <c r="F381" s="177"/>
      <c r="G381" s="138">
        <f t="shared" si="15"/>
        <v>0</v>
      </c>
      <c r="H381" s="136"/>
      <c r="I381" s="137"/>
      <c r="J381" s="137">
        <f t="shared" si="16"/>
        <v>0</v>
      </c>
      <c r="K381" s="137">
        <f t="shared" si="17"/>
        <v>0</v>
      </c>
      <c r="L381" s="134"/>
    </row>
    <row r="382" spans="1:12" s="265" customFormat="1" ht="30" customHeight="1">
      <c r="A382" s="296"/>
      <c r="B382" s="298"/>
      <c r="C382" s="296"/>
      <c r="D382" s="296"/>
      <c r="E382" s="175"/>
      <c r="F382" s="177"/>
      <c r="G382" s="138">
        <f t="shared" si="15"/>
        <v>0</v>
      </c>
      <c r="H382" s="136"/>
      <c r="I382" s="137"/>
      <c r="J382" s="137">
        <f t="shared" si="16"/>
        <v>0</v>
      </c>
      <c r="K382" s="137">
        <f t="shared" si="17"/>
        <v>0</v>
      </c>
      <c r="L382" s="134"/>
    </row>
    <row r="383" spans="1:12" s="265" customFormat="1" ht="30" customHeight="1">
      <c r="A383" s="296"/>
      <c r="B383" s="298"/>
      <c r="C383" s="296"/>
      <c r="D383" s="296"/>
      <c r="E383" s="175"/>
      <c r="F383" s="177"/>
      <c r="G383" s="138">
        <f t="shared" si="15"/>
        <v>0</v>
      </c>
      <c r="H383" s="136"/>
      <c r="I383" s="137"/>
      <c r="J383" s="137">
        <f t="shared" si="16"/>
        <v>0</v>
      </c>
      <c r="K383" s="137">
        <f t="shared" si="17"/>
        <v>0</v>
      </c>
      <c r="L383" s="134"/>
    </row>
    <row r="384" spans="1:12" s="265" customFormat="1" ht="30" customHeight="1">
      <c r="A384" s="296"/>
      <c r="B384" s="298"/>
      <c r="C384" s="296"/>
      <c r="D384" s="296"/>
      <c r="E384" s="175"/>
      <c r="F384" s="177"/>
      <c r="G384" s="138">
        <f t="shared" si="15"/>
        <v>0</v>
      </c>
      <c r="H384" s="136"/>
      <c r="I384" s="137"/>
      <c r="J384" s="137">
        <f t="shared" si="16"/>
        <v>0</v>
      </c>
      <c r="K384" s="137">
        <f t="shared" si="17"/>
        <v>0</v>
      </c>
      <c r="L384" s="134"/>
    </row>
    <row r="385" spans="1:12" s="265" customFormat="1" ht="30" customHeight="1">
      <c r="A385" s="296"/>
      <c r="B385" s="298"/>
      <c r="C385" s="296"/>
      <c r="D385" s="296"/>
      <c r="E385" s="175"/>
      <c r="F385" s="177"/>
      <c r="G385" s="138">
        <f t="shared" si="15"/>
        <v>0</v>
      </c>
      <c r="H385" s="136"/>
      <c r="I385" s="137"/>
      <c r="J385" s="137">
        <f t="shared" si="16"/>
        <v>0</v>
      </c>
      <c r="K385" s="137">
        <f t="shared" si="17"/>
        <v>0</v>
      </c>
      <c r="L385" s="134"/>
    </row>
    <row r="386" spans="1:12" s="265" customFormat="1" ht="30" customHeight="1">
      <c r="A386" s="296"/>
      <c r="B386" s="298"/>
      <c r="C386" s="296"/>
      <c r="D386" s="296"/>
      <c r="E386" s="175"/>
      <c r="F386" s="177"/>
      <c r="G386" s="138">
        <f t="shared" si="15"/>
        <v>0</v>
      </c>
      <c r="H386" s="136"/>
      <c r="I386" s="137"/>
      <c r="J386" s="137">
        <f t="shared" si="16"/>
        <v>0</v>
      </c>
      <c r="K386" s="137">
        <f t="shared" si="17"/>
        <v>0</v>
      </c>
      <c r="L386" s="134"/>
    </row>
    <row r="387" spans="1:12" s="265" customFormat="1" ht="30" customHeight="1">
      <c r="A387" s="296"/>
      <c r="B387" s="298"/>
      <c r="C387" s="296"/>
      <c r="D387" s="296"/>
      <c r="E387" s="175"/>
      <c r="F387" s="177"/>
      <c r="G387" s="138">
        <f t="shared" si="15"/>
        <v>0</v>
      </c>
      <c r="H387" s="136"/>
      <c r="I387" s="137"/>
      <c r="J387" s="137">
        <f t="shared" si="16"/>
        <v>0</v>
      </c>
      <c r="K387" s="137">
        <f t="shared" si="17"/>
        <v>0</v>
      </c>
      <c r="L387" s="134"/>
    </row>
    <row r="388" spans="1:12" s="265" customFormat="1" ht="30" customHeight="1">
      <c r="A388" s="296"/>
      <c r="B388" s="298"/>
      <c r="C388" s="296"/>
      <c r="D388" s="296"/>
      <c r="E388" s="175"/>
      <c r="F388" s="177"/>
      <c r="G388" s="138">
        <f t="shared" si="15"/>
        <v>0</v>
      </c>
      <c r="H388" s="136"/>
      <c r="I388" s="137"/>
      <c r="J388" s="137">
        <f t="shared" si="16"/>
        <v>0</v>
      </c>
      <c r="K388" s="137">
        <f t="shared" si="17"/>
        <v>0</v>
      </c>
      <c r="L388" s="134"/>
    </row>
    <row r="389" spans="1:12" s="265" customFormat="1" ht="30" customHeight="1">
      <c r="A389" s="296"/>
      <c r="B389" s="298"/>
      <c r="C389" s="296"/>
      <c r="D389" s="296"/>
      <c r="E389" s="175"/>
      <c r="F389" s="177"/>
      <c r="G389" s="138">
        <f t="shared" si="15"/>
        <v>0</v>
      </c>
      <c r="H389" s="136"/>
      <c r="I389" s="137"/>
      <c r="J389" s="137">
        <f t="shared" si="16"/>
        <v>0</v>
      </c>
      <c r="K389" s="137">
        <f t="shared" si="17"/>
        <v>0</v>
      </c>
      <c r="L389" s="134"/>
    </row>
    <row r="390" spans="1:12" s="265" customFormat="1" ht="30" customHeight="1">
      <c r="A390" s="296"/>
      <c r="B390" s="298"/>
      <c r="C390" s="296"/>
      <c r="D390" s="296"/>
      <c r="E390" s="175"/>
      <c r="F390" s="177"/>
      <c r="G390" s="138">
        <f t="shared" si="15"/>
        <v>0</v>
      </c>
      <c r="H390" s="136"/>
      <c r="I390" s="137"/>
      <c r="J390" s="137">
        <f t="shared" si="16"/>
        <v>0</v>
      </c>
      <c r="K390" s="137">
        <f t="shared" si="17"/>
        <v>0</v>
      </c>
      <c r="L390" s="134"/>
    </row>
    <row r="391" spans="1:12" s="265" customFormat="1" ht="30" customHeight="1">
      <c r="A391" s="296"/>
      <c r="B391" s="298"/>
      <c r="C391" s="296"/>
      <c r="D391" s="296"/>
      <c r="E391" s="175"/>
      <c r="F391" s="177"/>
      <c r="G391" s="138">
        <f aca="true" t="shared" si="18" ref="G391:G454">IF(E391*F391&gt;E391*100%,E391*100%,E391*F391)</f>
        <v>0</v>
      </c>
      <c r="H391" s="136"/>
      <c r="I391" s="137"/>
      <c r="J391" s="137">
        <f aca="true" t="shared" si="19" ref="J391:J454">H391-I391</f>
        <v>0</v>
      </c>
      <c r="K391" s="137">
        <f aca="true" t="shared" si="20" ref="K391:K454">H391-J391</f>
        <v>0</v>
      </c>
      <c r="L391" s="134"/>
    </row>
    <row r="392" spans="1:12" s="265" customFormat="1" ht="30" customHeight="1">
      <c r="A392" s="296"/>
      <c r="B392" s="298"/>
      <c r="C392" s="296"/>
      <c r="D392" s="296"/>
      <c r="E392" s="175"/>
      <c r="F392" s="177"/>
      <c r="G392" s="138">
        <f t="shared" si="18"/>
        <v>0</v>
      </c>
      <c r="H392" s="136"/>
      <c r="I392" s="137"/>
      <c r="J392" s="137">
        <f t="shared" si="19"/>
        <v>0</v>
      </c>
      <c r="K392" s="137">
        <f t="shared" si="20"/>
        <v>0</v>
      </c>
      <c r="L392" s="134"/>
    </row>
    <row r="393" spans="1:12" s="265" customFormat="1" ht="30" customHeight="1">
      <c r="A393" s="296"/>
      <c r="B393" s="298"/>
      <c r="C393" s="296"/>
      <c r="D393" s="296"/>
      <c r="E393" s="175"/>
      <c r="F393" s="177"/>
      <c r="G393" s="138">
        <f t="shared" si="18"/>
        <v>0</v>
      </c>
      <c r="H393" s="136"/>
      <c r="I393" s="137"/>
      <c r="J393" s="137">
        <f t="shared" si="19"/>
        <v>0</v>
      </c>
      <c r="K393" s="137">
        <f t="shared" si="20"/>
        <v>0</v>
      </c>
      <c r="L393" s="134"/>
    </row>
    <row r="394" spans="1:12" s="265" customFormat="1" ht="30" customHeight="1">
      <c r="A394" s="296"/>
      <c r="B394" s="298"/>
      <c r="C394" s="296"/>
      <c r="D394" s="296"/>
      <c r="E394" s="175"/>
      <c r="F394" s="177"/>
      <c r="G394" s="138">
        <f t="shared" si="18"/>
        <v>0</v>
      </c>
      <c r="H394" s="136"/>
      <c r="I394" s="137"/>
      <c r="J394" s="137">
        <f t="shared" si="19"/>
        <v>0</v>
      </c>
      <c r="K394" s="137">
        <f t="shared" si="20"/>
        <v>0</v>
      </c>
      <c r="L394" s="134"/>
    </row>
    <row r="395" spans="1:12" s="265" customFormat="1" ht="30" customHeight="1">
      <c r="A395" s="296"/>
      <c r="B395" s="298"/>
      <c r="C395" s="296"/>
      <c r="D395" s="296"/>
      <c r="E395" s="175"/>
      <c r="F395" s="177"/>
      <c r="G395" s="138">
        <f t="shared" si="18"/>
        <v>0</v>
      </c>
      <c r="H395" s="136"/>
      <c r="I395" s="137"/>
      <c r="J395" s="137">
        <f t="shared" si="19"/>
        <v>0</v>
      </c>
      <c r="K395" s="137">
        <f t="shared" si="20"/>
        <v>0</v>
      </c>
      <c r="L395" s="134"/>
    </row>
    <row r="396" spans="1:12" s="265" customFormat="1" ht="30" customHeight="1">
      <c r="A396" s="296"/>
      <c r="B396" s="298"/>
      <c r="C396" s="296"/>
      <c r="D396" s="296"/>
      <c r="E396" s="175"/>
      <c r="F396" s="177"/>
      <c r="G396" s="138">
        <f t="shared" si="18"/>
        <v>0</v>
      </c>
      <c r="H396" s="136"/>
      <c r="I396" s="137"/>
      <c r="J396" s="137">
        <f t="shared" si="19"/>
        <v>0</v>
      </c>
      <c r="K396" s="137">
        <f t="shared" si="20"/>
        <v>0</v>
      </c>
      <c r="L396" s="134"/>
    </row>
    <row r="397" spans="1:12" s="265" customFormat="1" ht="30" customHeight="1">
      <c r="A397" s="296"/>
      <c r="B397" s="298"/>
      <c r="C397" s="296"/>
      <c r="D397" s="296"/>
      <c r="E397" s="175"/>
      <c r="F397" s="177"/>
      <c r="G397" s="138">
        <f t="shared" si="18"/>
        <v>0</v>
      </c>
      <c r="H397" s="136"/>
      <c r="I397" s="137"/>
      <c r="J397" s="137">
        <f t="shared" si="19"/>
        <v>0</v>
      </c>
      <c r="K397" s="137">
        <f t="shared" si="20"/>
        <v>0</v>
      </c>
      <c r="L397" s="134"/>
    </row>
    <row r="398" spans="1:12" s="265" customFormat="1" ht="30" customHeight="1">
      <c r="A398" s="296"/>
      <c r="B398" s="298"/>
      <c r="C398" s="296"/>
      <c r="D398" s="296"/>
      <c r="E398" s="175"/>
      <c r="F398" s="177"/>
      <c r="G398" s="138">
        <f t="shared" si="18"/>
        <v>0</v>
      </c>
      <c r="H398" s="136"/>
      <c r="I398" s="137"/>
      <c r="J398" s="137">
        <f t="shared" si="19"/>
        <v>0</v>
      </c>
      <c r="K398" s="137">
        <f t="shared" si="20"/>
        <v>0</v>
      </c>
      <c r="L398" s="134"/>
    </row>
    <row r="399" spans="1:12" s="265" customFormat="1" ht="30" customHeight="1">
      <c r="A399" s="296"/>
      <c r="B399" s="298"/>
      <c r="C399" s="296"/>
      <c r="D399" s="296"/>
      <c r="E399" s="175"/>
      <c r="F399" s="177"/>
      <c r="G399" s="138">
        <f t="shared" si="18"/>
        <v>0</v>
      </c>
      <c r="H399" s="136"/>
      <c r="I399" s="137"/>
      <c r="J399" s="137">
        <f t="shared" si="19"/>
        <v>0</v>
      </c>
      <c r="K399" s="137">
        <f t="shared" si="20"/>
        <v>0</v>
      </c>
      <c r="L399" s="134"/>
    </row>
    <row r="400" spans="1:12" s="265" customFormat="1" ht="30" customHeight="1">
      <c r="A400" s="296"/>
      <c r="B400" s="298"/>
      <c r="C400" s="296"/>
      <c r="D400" s="296"/>
      <c r="E400" s="175"/>
      <c r="F400" s="177"/>
      <c r="G400" s="138">
        <f t="shared" si="18"/>
        <v>0</v>
      </c>
      <c r="H400" s="136"/>
      <c r="I400" s="137"/>
      <c r="J400" s="137">
        <f t="shared" si="19"/>
        <v>0</v>
      </c>
      <c r="K400" s="137">
        <f t="shared" si="20"/>
        <v>0</v>
      </c>
      <c r="L400" s="134"/>
    </row>
    <row r="401" spans="1:12" s="265" customFormat="1" ht="30" customHeight="1">
      <c r="A401" s="296"/>
      <c r="B401" s="298"/>
      <c r="C401" s="296"/>
      <c r="D401" s="296"/>
      <c r="E401" s="175"/>
      <c r="F401" s="177"/>
      <c r="G401" s="138">
        <f t="shared" si="18"/>
        <v>0</v>
      </c>
      <c r="H401" s="136"/>
      <c r="I401" s="137"/>
      <c r="J401" s="137">
        <f t="shared" si="19"/>
        <v>0</v>
      </c>
      <c r="K401" s="137">
        <f t="shared" si="20"/>
        <v>0</v>
      </c>
      <c r="L401" s="134"/>
    </row>
    <row r="402" spans="1:12" s="265" customFormat="1" ht="30" customHeight="1">
      <c r="A402" s="296"/>
      <c r="B402" s="298"/>
      <c r="C402" s="296"/>
      <c r="D402" s="296"/>
      <c r="E402" s="175"/>
      <c r="F402" s="177"/>
      <c r="G402" s="138">
        <f t="shared" si="18"/>
        <v>0</v>
      </c>
      <c r="H402" s="136"/>
      <c r="I402" s="137"/>
      <c r="J402" s="137">
        <f t="shared" si="19"/>
        <v>0</v>
      </c>
      <c r="K402" s="137">
        <f t="shared" si="20"/>
        <v>0</v>
      </c>
      <c r="L402" s="134"/>
    </row>
    <row r="403" spans="1:12" s="265" customFormat="1" ht="30" customHeight="1">
      <c r="A403" s="296"/>
      <c r="B403" s="298"/>
      <c r="C403" s="296"/>
      <c r="D403" s="296"/>
      <c r="E403" s="175"/>
      <c r="F403" s="177"/>
      <c r="G403" s="138">
        <f t="shared" si="18"/>
        <v>0</v>
      </c>
      <c r="H403" s="136"/>
      <c r="I403" s="137"/>
      <c r="J403" s="137">
        <f t="shared" si="19"/>
        <v>0</v>
      </c>
      <c r="K403" s="137">
        <f t="shared" si="20"/>
        <v>0</v>
      </c>
      <c r="L403" s="134"/>
    </row>
    <row r="404" spans="1:12" s="265" customFormat="1" ht="30" customHeight="1">
      <c r="A404" s="296"/>
      <c r="B404" s="298"/>
      <c r="C404" s="296"/>
      <c r="D404" s="296"/>
      <c r="E404" s="175"/>
      <c r="F404" s="177"/>
      <c r="G404" s="138">
        <f t="shared" si="18"/>
        <v>0</v>
      </c>
      <c r="H404" s="136"/>
      <c r="I404" s="137"/>
      <c r="J404" s="137">
        <f t="shared" si="19"/>
        <v>0</v>
      </c>
      <c r="K404" s="137">
        <f t="shared" si="20"/>
        <v>0</v>
      </c>
      <c r="L404" s="134"/>
    </row>
    <row r="405" spans="1:12" s="265" customFormat="1" ht="30" customHeight="1">
      <c r="A405" s="296"/>
      <c r="B405" s="298"/>
      <c r="C405" s="296"/>
      <c r="D405" s="296"/>
      <c r="E405" s="175"/>
      <c r="F405" s="177"/>
      <c r="G405" s="138">
        <f t="shared" si="18"/>
        <v>0</v>
      </c>
      <c r="H405" s="136"/>
      <c r="I405" s="137"/>
      <c r="J405" s="137">
        <f t="shared" si="19"/>
        <v>0</v>
      </c>
      <c r="K405" s="137">
        <f t="shared" si="20"/>
        <v>0</v>
      </c>
      <c r="L405" s="134"/>
    </row>
    <row r="406" spans="1:12" s="265" customFormat="1" ht="30" customHeight="1">
      <c r="A406" s="296"/>
      <c r="B406" s="298"/>
      <c r="C406" s="296"/>
      <c r="D406" s="296"/>
      <c r="E406" s="175"/>
      <c r="F406" s="177"/>
      <c r="G406" s="138">
        <f t="shared" si="18"/>
        <v>0</v>
      </c>
      <c r="H406" s="136"/>
      <c r="I406" s="137"/>
      <c r="J406" s="137">
        <f t="shared" si="19"/>
        <v>0</v>
      </c>
      <c r="K406" s="137">
        <f t="shared" si="20"/>
        <v>0</v>
      </c>
      <c r="L406" s="134"/>
    </row>
    <row r="407" spans="1:12" s="265" customFormat="1" ht="30" customHeight="1">
      <c r="A407" s="296"/>
      <c r="B407" s="298"/>
      <c r="C407" s="296"/>
      <c r="D407" s="296"/>
      <c r="E407" s="175"/>
      <c r="F407" s="177"/>
      <c r="G407" s="138">
        <f t="shared" si="18"/>
        <v>0</v>
      </c>
      <c r="H407" s="136"/>
      <c r="I407" s="137"/>
      <c r="J407" s="137">
        <f t="shared" si="19"/>
        <v>0</v>
      </c>
      <c r="K407" s="137">
        <f t="shared" si="20"/>
        <v>0</v>
      </c>
      <c r="L407" s="134"/>
    </row>
    <row r="408" spans="1:12" s="265" customFormat="1" ht="30" customHeight="1">
      <c r="A408" s="296"/>
      <c r="B408" s="298"/>
      <c r="C408" s="296"/>
      <c r="D408" s="296"/>
      <c r="E408" s="175"/>
      <c r="F408" s="177"/>
      <c r="G408" s="138">
        <f t="shared" si="18"/>
        <v>0</v>
      </c>
      <c r="H408" s="136"/>
      <c r="I408" s="137"/>
      <c r="J408" s="137">
        <f t="shared" si="19"/>
        <v>0</v>
      </c>
      <c r="K408" s="137">
        <f t="shared" si="20"/>
        <v>0</v>
      </c>
      <c r="L408" s="134"/>
    </row>
    <row r="409" spans="1:12" s="265" customFormat="1" ht="30" customHeight="1">
      <c r="A409" s="296"/>
      <c r="B409" s="298"/>
      <c r="C409" s="296"/>
      <c r="D409" s="296"/>
      <c r="E409" s="175"/>
      <c r="F409" s="177"/>
      <c r="G409" s="138">
        <f t="shared" si="18"/>
        <v>0</v>
      </c>
      <c r="H409" s="136"/>
      <c r="I409" s="137"/>
      <c r="J409" s="137">
        <f t="shared" si="19"/>
        <v>0</v>
      </c>
      <c r="K409" s="137">
        <f t="shared" si="20"/>
        <v>0</v>
      </c>
      <c r="L409" s="134"/>
    </row>
    <row r="410" spans="1:12" s="265" customFormat="1" ht="30" customHeight="1">
      <c r="A410" s="296"/>
      <c r="B410" s="298"/>
      <c r="C410" s="296"/>
      <c r="D410" s="296"/>
      <c r="E410" s="175"/>
      <c r="F410" s="177"/>
      <c r="G410" s="138">
        <f t="shared" si="18"/>
        <v>0</v>
      </c>
      <c r="H410" s="136"/>
      <c r="I410" s="137"/>
      <c r="J410" s="137">
        <f t="shared" si="19"/>
        <v>0</v>
      </c>
      <c r="K410" s="137">
        <f t="shared" si="20"/>
        <v>0</v>
      </c>
      <c r="L410" s="134"/>
    </row>
    <row r="411" spans="1:12" s="265" customFormat="1" ht="30" customHeight="1">
      <c r="A411" s="296"/>
      <c r="B411" s="298"/>
      <c r="C411" s="296"/>
      <c r="D411" s="296"/>
      <c r="E411" s="175"/>
      <c r="F411" s="177"/>
      <c r="G411" s="138">
        <f t="shared" si="18"/>
        <v>0</v>
      </c>
      <c r="H411" s="136"/>
      <c r="I411" s="137"/>
      <c r="J411" s="137">
        <f t="shared" si="19"/>
        <v>0</v>
      </c>
      <c r="K411" s="137">
        <f t="shared" si="20"/>
        <v>0</v>
      </c>
      <c r="L411" s="134"/>
    </row>
    <row r="412" spans="1:12" s="265" customFormat="1" ht="30" customHeight="1">
      <c r="A412" s="296"/>
      <c r="B412" s="298"/>
      <c r="C412" s="296"/>
      <c r="D412" s="296"/>
      <c r="E412" s="175"/>
      <c r="F412" s="177"/>
      <c r="G412" s="138">
        <f t="shared" si="18"/>
        <v>0</v>
      </c>
      <c r="H412" s="136"/>
      <c r="I412" s="137"/>
      <c r="J412" s="137">
        <f t="shared" si="19"/>
        <v>0</v>
      </c>
      <c r="K412" s="137">
        <f t="shared" si="20"/>
        <v>0</v>
      </c>
      <c r="L412" s="134"/>
    </row>
    <row r="413" spans="1:12" s="265" customFormat="1" ht="30" customHeight="1">
      <c r="A413" s="296"/>
      <c r="B413" s="298"/>
      <c r="C413" s="296"/>
      <c r="D413" s="296"/>
      <c r="E413" s="175"/>
      <c r="F413" s="177"/>
      <c r="G413" s="138">
        <f t="shared" si="18"/>
        <v>0</v>
      </c>
      <c r="H413" s="136"/>
      <c r="I413" s="137"/>
      <c r="J413" s="137">
        <f t="shared" si="19"/>
        <v>0</v>
      </c>
      <c r="K413" s="137">
        <f t="shared" si="20"/>
        <v>0</v>
      </c>
      <c r="L413" s="134"/>
    </row>
    <row r="414" spans="1:12" s="265" customFormat="1" ht="30" customHeight="1">
      <c r="A414" s="296"/>
      <c r="B414" s="298"/>
      <c r="C414" s="296"/>
      <c r="D414" s="296"/>
      <c r="E414" s="175"/>
      <c r="F414" s="177"/>
      <c r="G414" s="138">
        <f t="shared" si="18"/>
        <v>0</v>
      </c>
      <c r="H414" s="136"/>
      <c r="I414" s="137"/>
      <c r="J414" s="137">
        <f t="shared" si="19"/>
        <v>0</v>
      </c>
      <c r="K414" s="137">
        <f t="shared" si="20"/>
        <v>0</v>
      </c>
      <c r="L414" s="134"/>
    </row>
    <row r="415" spans="1:12" s="265" customFormat="1" ht="30" customHeight="1">
      <c r="A415" s="296"/>
      <c r="B415" s="298"/>
      <c r="C415" s="296"/>
      <c r="D415" s="296"/>
      <c r="E415" s="175"/>
      <c r="F415" s="177"/>
      <c r="G415" s="138">
        <f t="shared" si="18"/>
        <v>0</v>
      </c>
      <c r="H415" s="136"/>
      <c r="I415" s="137"/>
      <c r="J415" s="137">
        <f t="shared" si="19"/>
        <v>0</v>
      </c>
      <c r="K415" s="137">
        <f t="shared" si="20"/>
        <v>0</v>
      </c>
      <c r="L415" s="134"/>
    </row>
    <row r="416" spans="1:12" s="265" customFormat="1" ht="30" customHeight="1">
      <c r="A416" s="296"/>
      <c r="B416" s="298"/>
      <c r="C416" s="296"/>
      <c r="D416" s="296"/>
      <c r="E416" s="175"/>
      <c r="F416" s="177"/>
      <c r="G416" s="138">
        <f t="shared" si="18"/>
        <v>0</v>
      </c>
      <c r="H416" s="136"/>
      <c r="I416" s="137"/>
      <c r="J416" s="137">
        <f t="shared" si="19"/>
        <v>0</v>
      </c>
      <c r="K416" s="137">
        <f t="shared" si="20"/>
        <v>0</v>
      </c>
      <c r="L416" s="134"/>
    </row>
    <row r="417" spans="1:12" s="265" customFormat="1" ht="30" customHeight="1">
      <c r="A417" s="296"/>
      <c r="B417" s="298"/>
      <c r="C417" s="296"/>
      <c r="D417" s="296"/>
      <c r="E417" s="175"/>
      <c r="F417" s="177"/>
      <c r="G417" s="138">
        <f t="shared" si="18"/>
        <v>0</v>
      </c>
      <c r="H417" s="136"/>
      <c r="I417" s="137"/>
      <c r="J417" s="137">
        <f t="shared" si="19"/>
        <v>0</v>
      </c>
      <c r="K417" s="137">
        <f t="shared" si="20"/>
        <v>0</v>
      </c>
      <c r="L417" s="134"/>
    </row>
    <row r="418" spans="1:12" s="265" customFormat="1" ht="30" customHeight="1">
      <c r="A418" s="296"/>
      <c r="B418" s="298"/>
      <c r="C418" s="296"/>
      <c r="D418" s="296"/>
      <c r="E418" s="175"/>
      <c r="F418" s="177"/>
      <c r="G418" s="138">
        <f t="shared" si="18"/>
        <v>0</v>
      </c>
      <c r="H418" s="136"/>
      <c r="I418" s="137"/>
      <c r="J418" s="137">
        <f t="shared" si="19"/>
        <v>0</v>
      </c>
      <c r="K418" s="137">
        <f t="shared" si="20"/>
        <v>0</v>
      </c>
      <c r="L418" s="134"/>
    </row>
    <row r="419" spans="1:12" s="265" customFormat="1" ht="30" customHeight="1">
      <c r="A419" s="296"/>
      <c r="B419" s="298"/>
      <c r="C419" s="296"/>
      <c r="D419" s="296"/>
      <c r="E419" s="175"/>
      <c r="F419" s="177"/>
      <c r="G419" s="138">
        <f t="shared" si="18"/>
        <v>0</v>
      </c>
      <c r="H419" s="136"/>
      <c r="I419" s="137"/>
      <c r="J419" s="137">
        <f t="shared" si="19"/>
        <v>0</v>
      </c>
      <c r="K419" s="137">
        <f t="shared" si="20"/>
        <v>0</v>
      </c>
      <c r="L419" s="134"/>
    </row>
    <row r="420" spans="1:12" s="265" customFormat="1" ht="30" customHeight="1">
      <c r="A420" s="296"/>
      <c r="B420" s="298"/>
      <c r="C420" s="296"/>
      <c r="D420" s="296"/>
      <c r="E420" s="175"/>
      <c r="F420" s="177"/>
      <c r="G420" s="138">
        <f t="shared" si="18"/>
        <v>0</v>
      </c>
      <c r="H420" s="136"/>
      <c r="I420" s="137"/>
      <c r="J420" s="137">
        <f t="shared" si="19"/>
        <v>0</v>
      </c>
      <c r="K420" s="137">
        <f t="shared" si="20"/>
        <v>0</v>
      </c>
      <c r="L420" s="134"/>
    </row>
    <row r="421" spans="1:12" s="265" customFormat="1" ht="30" customHeight="1">
      <c r="A421" s="296"/>
      <c r="B421" s="298"/>
      <c r="C421" s="296"/>
      <c r="D421" s="296"/>
      <c r="E421" s="175"/>
      <c r="F421" s="177"/>
      <c r="G421" s="138">
        <f t="shared" si="18"/>
        <v>0</v>
      </c>
      <c r="H421" s="136"/>
      <c r="I421" s="137"/>
      <c r="J421" s="137">
        <f t="shared" si="19"/>
        <v>0</v>
      </c>
      <c r="K421" s="137">
        <f t="shared" si="20"/>
        <v>0</v>
      </c>
      <c r="L421" s="134"/>
    </row>
    <row r="422" spans="1:12" s="265" customFormat="1" ht="30" customHeight="1">
      <c r="A422" s="296"/>
      <c r="B422" s="298"/>
      <c r="C422" s="296"/>
      <c r="D422" s="296"/>
      <c r="E422" s="175"/>
      <c r="F422" s="177"/>
      <c r="G422" s="138">
        <f t="shared" si="18"/>
        <v>0</v>
      </c>
      <c r="H422" s="136"/>
      <c r="I422" s="137"/>
      <c r="J422" s="137">
        <f t="shared" si="19"/>
        <v>0</v>
      </c>
      <c r="K422" s="137">
        <f t="shared" si="20"/>
        <v>0</v>
      </c>
      <c r="L422" s="134"/>
    </row>
    <row r="423" spans="1:12" s="265" customFormat="1" ht="30" customHeight="1">
      <c r="A423" s="296"/>
      <c r="B423" s="298"/>
      <c r="C423" s="296"/>
      <c r="D423" s="296"/>
      <c r="E423" s="175"/>
      <c r="F423" s="177"/>
      <c r="G423" s="138">
        <f t="shared" si="18"/>
        <v>0</v>
      </c>
      <c r="H423" s="136"/>
      <c r="I423" s="137"/>
      <c r="J423" s="137">
        <f t="shared" si="19"/>
        <v>0</v>
      </c>
      <c r="K423" s="137">
        <f t="shared" si="20"/>
        <v>0</v>
      </c>
      <c r="L423" s="134"/>
    </row>
    <row r="424" spans="1:12" s="265" customFormat="1" ht="30" customHeight="1">
      <c r="A424" s="296"/>
      <c r="B424" s="298"/>
      <c r="C424" s="296"/>
      <c r="D424" s="296"/>
      <c r="E424" s="175"/>
      <c r="F424" s="177"/>
      <c r="G424" s="138">
        <f t="shared" si="18"/>
        <v>0</v>
      </c>
      <c r="H424" s="136"/>
      <c r="I424" s="137"/>
      <c r="J424" s="137">
        <f t="shared" si="19"/>
        <v>0</v>
      </c>
      <c r="K424" s="137">
        <f t="shared" si="20"/>
        <v>0</v>
      </c>
      <c r="L424" s="134"/>
    </row>
    <row r="425" spans="1:12" s="265" customFormat="1" ht="30" customHeight="1">
      <c r="A425" s="296"/>
      <c r="B425" s="298"/>
      <c r="C425" s="296"/>
      <c r="D425" s="296"/>
      <c r="E425" s="175"/>
      <c r="F425" s="177"/>
      <c r="G425" s="138">
        <f t="shared" si="18"/>
        <v>0</v>
      </c>
      <c r="H425" s="136"/>
      <c r="I425" s="137"/>
      <c r="J425" s="137">
        <f t="shared" si="19"/>
        <v>0</v>
      </c>
      <c r="K425" s="137">
        <f t="shared" si="20"/>
        <v>0</v>
      </c>
      <c r="L425" s="134"/>
    </row>
    <row r="426" spans="1:12" s="265" customFormat="1" ht="30" customHeight="1">
      <c r="A426" s="296"/>
      <c r="B426" s="298"/>
      <c r="C426" s="296"/>
      <c r="D426" s="296"/>
      <c r="E426" s="175"/>
      <c r="F426" s="177"/>
      <c r="G426" s="138">
        <f t="shared" si="18"/>
        <v>0</v>
      </c>
      <c r="H426" s="136"/>
      <c r="I426" s="137"/>
      <c r="J426" s="137">
        <f t="shared" si="19"/>
        <v>0</v>
      </c>
      <c r="K426" s="137">
        <f t="shared" si="20"/>
        <v>0</v>
      </c>
      <c r="L426" s="134"/>
    </row>
    <row r="427" spans="1:12" s="265" customFormat="1" ht="30" customHeight="1">
      <c r="A427" s="296"/>
      <c r="B427" s="298"/>
      <c r="C427" s="296"/>
      <c r="D427" s="296"/>
      <c r="E427" s="175"/>
      <c r="F427" s="177"/>
      <c r="G427" s="138">
        <f t="shared" si="18"/>
        <v>0</v>
      </c>
      <c r="H427" s="136"/>
      <c r="I427" s="137"/>
      <c r="J427" s="137">
        <f t="shared" si="19"/>
        <v>0</v>
      </c>
      <c r="K427" s="137">
        <f t="shared" si="20"/>
        <v>0</v>
      </c>
      <c r="L427" s="134"/>
    </row>
    <row r="428" spans="1:12" s="265" customFormat="1" ht="30" customHeight="1">
      <c r="A428" s="296"/>
      <c r="B428" s="298"/>
      <c r="C428" s="296"/>
      <c r="D428" s="296"/>
      <c r="E428" s="175"/>
      <c r="F428" s="177"/>
      <c r="G428" s="138">
        <f t="shared" si="18"/>
        <v>0</v>
      </c>
      <c r="H428" s="136"/>
      <c r="I428" s="137"/>
      <c r="J428" s="137">
        <f t="shared" si="19"/>
        <v>0</v>
      </c>
      <c r="K428" s="137">
        <f t="shared" si="20"/>
        <v>0</v>
      </c>
      <c r="L428" s="134"/>
    </row>
    <row r="429" spans="1:12" s="265" customFormat="1" ht="30" customHeight="1">
      <c r="A429" s="296"/>
      <c r="B429" s="298"/>
      <c r="C429" s="296"/>
      <c r="D429" s="296"/>
      <c r="E429" s="175"/>
      <c r="F429" s="177"/>
      <c r="G429" s="138">
        <f t="shared" si="18"/>
        <v>0</v>
      </c>
      <c r="H429" s="136"/>
      <c r="I429" s="137"/>
      <c r="J429" s="137">
        <f t="shared" si="19"/>
        <v>0</v>
      </c>
      <c r="K429" s="137">
        <f t="shared" si="20"/>
        <v>0</v>
      </c>
      <c r="L429" s="134"/>
    </row>
    <row r="430" spans="1:12" s="265" customFormat="1" ht="30" customHeight="1">
      <c r="A430" s="296"/>
      <c r="B430" s="298"/>
      <c r="C430" s="296"/>
      <c r="D430" s="296"/>
      <c r="E430" s="175"/>
      <c r="F430" s="177"/>
      <c r="G430" s="138">
        <f t="shared" si="18"/>
        <v>0</v>
      </c>
      <c r="H430" s="136"/>
      <c r="I430" s="137"/>
      <c r="J430" s="137">
        <f t="shared" si="19"/>
        <v>0</v>
      </c>
      <c r="K430" s="137">
        <f t="shared" si="20"/>
        <v>0</v>
      </c>
      <c r="L430" s="134"/>
    </row>
    <row r="431" spans="1:12" s="265" customFormat="1" ht="30" customHeight="1">
      <c r="A431" s="296"/>
      <c r="B431" s="298"/>
      <c r="C431" s="296"/>
      <c r="D431" s="296"/>
      <c r="E431" s="175"/>
      <c r="F431" s="177"/>
      <c r="G431" s="138">
        <f t="shared" si="18"/>
        <v>0</v>
      </c>
      <c r="H431" s="136"/>
      <c r="I431" s="137"/>
      <c r="J431" s="137">
        <f t="shared" si="19"/>
        <v>0</v>
      </c>
      <c r="K431" s="137">
        <f t="shared" si="20"/>
        <v>0</v>
      </c>
      <c r="L431" s="134"/>
    </row>
    <row r="432" spans="1:12" s="265" customFormat="1" ht="30" customHeight="1">
      <c r="A432" s="296"/>
      <c r="B432" s="298"/>
      <c r="C432" s="296"/>
      <c r="D432" s="296"/>
      <c r="E432" s="175"/>
      <c r="F432" s="177"/>
      <c r="G432" s="138">
        <f t="shared" si="18"/>
        <v>0</v>
      </c>
      <c r="H432" s="136"/>
      <c r="I432" s="137"/>
      <c r="J432" s="137">
        <f t="shared" si="19"/>
        <v>0</v>
      </c>
      <c r="K432" s="137">
        <f t="shared" si="20"/>
        <v>0</v>
      </c>
      <c r="L432" s="134"/>
    </row>
    <row r="433" spans="1:12" s="265" customFormat="1" ht="30" customHeight="1">
      <c r="A433" s="296"/>
      <c r="B433" s="298"/>
      <c r="C433" s="296"/>
      <c r="D433" s="296"/>
      <c r="E433" s="175"/>
      <c r="F433" s="177"/>
      <c r="G433" s="138">
        <f t="shared" si="18"/>
        <v>0</v>
      </c>
      <c r="H433" s="136"/>
      <c r="I433" s="137"/>
      <c r="J433" s="137">
        <f t="shared" si="19"/>
        <v>0</v>
      </c>
      <c r="K433" s="137">
        <f t="shared" si="20"/>
        <v>0</v>
      </c>
      <c r="L433" s="134"/>
    </row>
    <row r="434" spans="1:12" s="265" customFormat="1" ht="30" customHeight="1">
      <c r="A434" s="296"/>
      <c r="B434" s="298"/>
      <c r="C434" s="296"/>
      <c r="D434" s="296"/>
      <c r="E434" s="175"/>
      <c r="F434" s="177"/>
      <c r="G434" s="138">
        <f t="shared" si="18"/>
        <v>0</v>
      </c>
      <c r="H434" s="136"/>
      <c r="I434" s="137"/>
      <c r="J434" s="137">
        <f t="shared" si="19"/>
        <v>0</v>
      </c>
      <c r="K434" s="137">
        <f t="shared" si="20"/>
        <v>0</v>
      </c>
      <c r="L434" s="134"/>
    </row>
    <row r="435" spans="1:12" s="265" customFormat="1" ht="30" customHeight="1">
      <c r="A435" s="296"/>
      <c r="B435" s="298"/>
      <c r="C435" s="296"/>
      <c r="D435" s="296"/>
      <c r="E435" s="175"/>
      <c r="F435" s="177"/>
      <c r="G435" s="138">
        <f t="shared" si="18"/>
        <v>0</v>
      </c>
      <c r="H435" s="136"/>
      <c r="I435" s="137"/>
      <c r="J435" s="137">
        <f t="shared" si="19"/>
        <v>0</v>
      </c>
      <c r="K435" s="137">
        <f t="shared" si="20"/>
        <v>0</v>
      </c>
      <c r="L435" s="134"/>
    </row>
    <row r="436" spans="1:12" s="265" customFormat="1" ht="30" customHeight="1">
      <c r="A436" s="296"/>
      <c r="B436" s="298"/>
      <c r="C436" s="296"/>
      <c r="D436" s="296"/>
      <c r="E436" s="175"/>
      <c r="F436" s="177"/>
      <c r="G436" s="138">
        <f t="shared" si="18"/>
        <v>0</v>
      </c>
      <c r="H436" s="136"/>
      <c r="I436" s="137"/>
      <c r="J436" s="137">
        <f t="shared" si="19"/>
        <v>0</v>
      </c>
      <c r="K436" s="137">
        <f t="shared" si="20"/>
        <v>0</v>
      </c>
      <c r="L436" s="134"/>
    </row>
    <row r="437" spans="1:12" s="265" customFormat="1" ht="30" customHeight="1">
      <c r="A437" s="296"/>
      <c r="B437" s="298"/>
      <c r="C437" s="296"/>
      <c r="D437" s="296"/>
      <c r="E437" s="175"/>
      <c r="F437" s="177"/>
      <c r="G437" s="138">
        <f t="shared" si="18"/>
        <v>0</v>
      </c>
      <c r="H437" s="136"/>
      <c r="I437" s="137"/>
      <c r="J437" s="137">
        <f t="shared" si="19"/>
        <v>0</v>
      </c>
      <c r="K437" s="137">
        <f t="shared" si="20"/>
        <v>0</v>
      </c>
      <c r="L437" s="134"/>
    </row>
    <row r="438" spans="1:12" s="265" customFormat="1" ht="30" customHeight="1">
      <c r="A438" s="296"/>
      <c r="B438" s="298"/>
      <c r="C438" s="296"/>
      <c r="D438" s="296"/>
      <c r="E438" s="175"/>
      <c r="F438" s="177"/>
      <c r="G438" s="138">
        <f t="shared" si="18"/>
        <v>0</v>
      </c>
      <c r="H438" s="136"/>
      <c r="I438" s="137"/>
      <c r="J438" s="137">
        <f t="shared" si="19"/>
        <v>0</v>
      </c>
      <c r="K438" s="137">
        <f t="shared" si="20"/>
        <v>0</v>
      </c>
      <c r="L438" s="134"/>
    </row>
    <row r="439" spans="1:12" s="265" customFormat="1" ht="30" customHeight="1">
      <c r="A439" s="296"/>
      <c r="B439" s="298"/>
      <c r="C439" s="296"/>
      <c r="D439" s="296"/>
      <c r="E439" s="175"/>
      <c r="F439" s="177"/>
      <c r="G439" s="138">
        <f t="shared" si="18"/>
        <v>0</v>
      </c>
      <c r="H439" s="136"/>
      <c r="I439" s="137"/>
      <c r="J439" s="137">
        <f t="shared" si="19"/>
        <v>0</v>
      </c>
      <c r="K439" s="137">
        <f t="shared" si="20"/>
        <v>0</v>
      </c>
      <c r="L439" s="134"/>
    </row>
    <row r="440" spans="1:12" s="265" customFormat="1" ht="30" customHeight="1">
      <c r="A440" s="296"/>
      <c r="B440" s="298"/>
      <c r="C440" s="296"/>
      <c r="D440" s="296"/>
      <c r="E440" s="175"/>
      <c r="F440" s="177"/>
      <c r="G440" s="138">
        <f t="shared" si="18"/>
        <v>0</v>
      </c>
      <c r="H440" s="136"/>
      <c r="I440" s="137"/>
      <c r="J440" s="137">
        <f t="shared" si="19"/>
        <v>0</v>
      </c>
      <c r="K440" s="137">
        <f t="shared" si="20"/>
        <v>0</v>
      </c>
      <c r="L440" s="134"/>
    </row>
    <row r="441" spans="1:12" s="265" customFormat="1" ht="30" customHeight="1">
      <c r="A441" s="296"/>
      <c r="B441" s="298"/>
      <c r="C441" s="296"/>
      <c r="D441" s="296"/>
      <c r="E441" s="175"/>
      <c r="F441" s="177"/>
      <c r="G441" s="138">
        <f t="shared" si="18"/>
        <v>0</v>
      </c>
      <c r="H441" s="136"/>
      <c r="I441" s="137"/>
      <c r="J441" s="137">
        <f t="shared" si="19"/>
        <v>0</v>
      </c>
      <c r="K441" s="137">
        <f t="shared" si="20"/>
        <v>0</v>
      </c>
      <c r="L441" s="134"/>
    </row>
    <row r="442" spans="1:12" s="265" customFormat="1" ht="30" customHeight="1">
      <c r="A442" s="296"/>
      <c r="B442" s="298"/>
      <c r="C442" s="296"/>
      <c r="D442" s="296"/>
      <c r="E442" s="175"/>
      <c r="F442" s="177"/>
      <c r="G442" s="138">
        <f t="shared" si="18"/>
        <v>0</v>
      </c>
      <c r="H442" s="136"/>
      <c r="I442" s="137"/>
      <c r="J442" s="137">
        <f t="shared" si="19"/>
        <v>0</v>
      </c>
      <c r="K442" s="137">
        <f t="shared" si="20"/>
        <v>0</v>
      </c>
      <c r="L442" s="134"/>
    </row>
    <row r="443" spans="1:12" s="265" customFormat="1" ht="30" customHeight="1">
      <c r="A443" s="296"/>
      <c r="B443" s="298"/>
      <c r="C443" s="296"/>
      <c r="D443" s="296"/>
      <c r="E443" s="175"/>
      <c r="F443" s="177"/>
      <c r="G443" s="138">
        <f t="shared" si="18"/>
        <v>0</v>
      </c>
      <c r="H443" s="136"/>
      <c r="I443" s="137"/>
      <c r="J443" s="137">
        <f t="shared" si="19"/>
        <v>0</v>
      </c>
      <c r="K443" s="137">
        <f t="shared" si="20"/>
        <v>0</v>
      </c>
      <c r="L443" s="134"/>
    </row>
    <row r="444" spans="1:12" s="265" customFormat="1" ht="30" customHeight="1">
      <c r="A444" s="296"/>
      <c r="B444" s="298"/>
      <c r="C444" s="296"/>
      <c r="D444" s="296"/>
      <c r="E444" s="175"/>
      <c r="F444" s="177"/>
      <c r="G444" s="138">
        <f t="shared" si="18"/>
        <v>0</v>
      </c>
      <c r="H444" s="136"/>
      <c r="I444" s="137"/>
      <c r="J444" s="137">
        <f t="shared" si="19"/>
        <v>0</v>
      </c>
      <c r="K444" s="137">
        <f t="shared" si="20"/>
        <v>0</v>
      </c>
      <c r="L444" s="134"/>
    </row>
    <row r="445" spans="1:12" s="265" customFormat="1" ht="30" customHeight="1">
      <c r="A445" s="296"/>
      <c r="B445" s="298"/>
      <c r="C445" s="296"/>
      <c r="D445" s="296"/>
      <c r="E445" s="175"/>
      <c r="F445" s="177"/>
      <c r="G445" s="138">
        <f t="shared" si="18"/>
        <v>0</v>
      </c>
      <c r="H445" s="136"/>
      <c r="I445" s="137"/>
      <c r="J445" s="137">
        <f t="shared" si="19"/>
        <v>0</v>
      </c>
      <c r="K445" s="137">
        <f t="shared" si="20"/>
        <v>0</v>
      </c>
      <c r="L445" s="134"/>
    </row>
    <row r="446" spans="1:12" s="265" customFormat="1" ht="30" customHeight="1">
      <c r="A446" s="296"/>
      <c r="B446" s="298"/>
      <c r="C446" s="296"/>
      <c r="D446" s="296"/>
      <c r="E446" s="175"/>
      <c r="F446" s="177"/>
      <c r="G446" s="138">
        <f t="shared" si="18"/>
        <v>0</v>
      </c>
      <c r="H446" s="136"/>
      <c r="I446" s="137"/>
      <c r="J446" s="137">
        <f t="shared" si="19"/>
        <v>0</v>
      </c>
      <c r="K446" s="137">
        <f t="shared" si="20"/>
        <v>0</v>
      </c>
      <c r="L446" s="134"/>
    </row>
    <row r="447" spans="1:12" s="265" customFormat="1" ht="30" customHeight="1">
      <c r="A447" s="296"/>
      <c r="B447" s="298"/>
      <c r="C447" s="296"/>
      <c r="D447" s="296"/>
      <c r="E447" s="175"/>
      <c r="F447" s="177"/>
      <c r="G447" s="138">
        <f t="shared" si="18"/>
        <v>0</v>
      </c>
      <c r="H447" s="136"/>
      <c r="I447" s="137"/>
      <c r="J447" s="137">
        <f t="shared" si="19"/>
        <v>0</v>
      </c>
      <c r="K447" s="137">
        <f t="shared" si="20"/>
        <v>0</v>
      </c>
      <c r="L447" s="134"/>
    </row>
    <row r="448" spans="1:12" s="265" customFormat="1" ht="30" customHeight="1">
      <c r="A448" s="296"/>
      <c r="B448" s="298"/>
      <c r="C448" s="296"/>
      <c r="D448" s="296"/>
      <c r="E448" s="175"/>
      <c r="F448" s="177"/>
      <c r="G448" s="138">
        <f t="shared" si="18"/>
        <v>0</v>
      </c>
      <c r="H448" s="136"/>
      <c r="I448" s="137"/>
      <c r="J448" s="137">
        <f t="shared" si="19"/>
        <v>0</v>
      </c>
      <c r="K448" s="137">
        <f t="shared" si="20"/>
        <v>0</v>
      </c>
      <c r="L448" s="134"/>
    </row>
    <row r="449" spans="1:12" s="265" customFormat="1" ht="30" customHeight="1">
      <c r="A449" s="296"/>
      <c r="B449" s="298"/>
      <c r="C449" s="296"/>
      <c r="D449" s="296"/>
      <c r="E449" s="175"/>
      <c r="F449" s="177"/>
      <c r="G449" s="138">
        <f t="shared" si="18"/>
        <v>0</v>
      </c>
      <c r="H449" s="136"/>
      <c r="I449" s="137"/>
      <c r="J449" s="137">
        <f t="shared" si="19"/>
        <v>0</v>
      </c>
      <c r="K449" s="137">
        <f t="shared" si="20"/>
        <v>0</v>
      </c>
      <c r="L449" s="134"/>
    </row>
    <row r="450" spans="1:12" s="265" customFormat="1" ht="30" customHeight="1">
      <c r="A450" s="296"/>
      <c r="B450" s="298"/>
      <c r="C450" s="296"/>
      <c r="D450" s="296"/>
      <c r="E450" s="175"/>
      <c r="F450" s="177"/>
      <c r="G450" s="138">
        <f t="shared" si="18"/>
        <v>0</v>
      </c>
      <c r="H450" s="136"/>
      <c r="I450" s="137"/>
      <c r="J450" s="137">
        <f t="shared" si="19"/>
        <v>0</v>
      </c>
      <c r="K450" s="137">
        <f t="shared" si="20"/>
        <v>0</v>
      </c>
      <c r="L450" s="134"/>
    </row>
    <row r="451" spans="1:12" s="265" customFormat="1" ht="30" customHeight="1">
      <c r="A451" s="296"/>
      <c r="B451" s="298"/>
      <c r="C451" s="296"/>
      <c r="D451" s="296"/>
      <c r="E451" s="175"/>
      <c r="F451" s="177"/>
      <c r="G451" s="138">
        <f t="shared" si="18"/>
        <v>0</v>
      </c>
      <c r="H451" s="136"/>
      <c r="I451" s="137"/>
      <c r="J451" s="137">
        <f t="shared" si="19"/>
        <v>0</v>
      </c>
      <c r="K451" s="137">
        <f t="shared" si="20"/>
        <v>0</v>
      </c>
      <c r="L451" s="134"/>
    </row>
    <row r="452" spans="1:12" s="265" customFormat="1" ht="30" customHeight="1">
      <c r="A452" s="296"/>
      <c r="B452" s="298"/>
      <c r="C452" s="296"/>
      <c r="D452" s="296"/>
      <c r="E452" s="175"/>
      <c r="F452" s="177"/>
      <c r="G452" s="138">
        <f t="shared" si="18"/>
        <v>0</v>
      </c>
      <c r="H452" s="136"/>
      <c r="I452" s="137"/>
      <c r="J452" s="137">
        <f t="shared" si="19"/>
        <v>0</v>
      </c>
      <c r="K452" s="137">
        <f t="shared" si="20"/>
        <v>0</v>
      </c>
      <c r="L452" s="134"/>
    </row>
    <row r="453" spans="1:12" s="265" customFormat="1" ht="30" customHeight="1">
      <c r="A453" s="296"/>
      <c r="B453" s="298"/>
      <c r="C453" s="296"/>
      <c r="D453" s="296"/>
      <c r="E453" s="175"/>
      <c r="F453" s="177"/>
      <c r="G453" s="138">
        <f t="shared" si="18"/>
        <v>0</v>
      </c>
      <c r="H453" s="136"/>
      <c r="I453" s="137"/>
      <c r="J453" s="137">
        <f t="shared" si="19"/>
        <v>0</v>
      </c>
      <c r="K453" s="137">
        <f t="shared" si="20"/>
        <v>0</v>
      </c>
      <c r="L453" s="134"/>
    </row>
    <row r="454" spans="1:12" s="265" customFormat="1" ht="30" customHeight="1">
      <c r="A454" s="296"/>
      <c r="B454" s="298"/>
      <c r="C454" s="296"/>
      <c r="D454" s="296"/>
      <c r="E454" s="175"/>
      <c r="F454" s="177"/>
      <c r="G454" s="138">
        <f t="shared" si="18"/>
        <v>0</v>
      </c>
      <c r="H454" s="136"/>
      <c r="I454" s="137"/>
      <c r="J454" s="137">
        <f t="shared" si="19"/>
        <v>0</v>
      </c>
      <c r="K454" s="137">
        <f t="shared" si="20"/>
        <v>0</v>
      </c>
      <c r="L454" s="134"/>
    </row>
    <row r="455" spans="1:12" s="265" customFormat="1" ht="30" customHeight="1">
      <c r="A455" s="296"/>
      <c r="B455" s="298"/>
      <c r="C455" s="296"/>
      <c r="D455" s="296"/>
      <c r="E455" s="175"/>
      <c r="F455" s="177"/>
      <c r="G455" s="138">
        <f aca="true" t="shared" si="21" ref="G455:G498">IF(E455*F455&gt;E455*100%,E455*100%,E455*F455)</f>
        <v>0</v>
      </c>
      <c r="H455" s="136"/>
      <c r="I455" s="137"/>
      <c r="J455" s="137">
        <f aca="true" t="shared" si="22" ref="J455:J498">H455-I455</f>
        <v>0</v>
      </c>
      <c r="K455" s="137">
        <f aca="true" t="shared" si="23" ref="K455:K498">H455-J455</f>
        <v>0</v>
      </c>
      <c r="L455" s="134"/>
    </row>
    <row r="456" spans="1:12" s="265" customFormat="1" ht="30" customHeight="1">
      <c r="A456" s="296"/>
      <c r="B456" s="298"/>
      <c r="C456" s="296"/>
      <c r="D456" s="296"/>
      <c r="E456" s="175"/>
      <c r="F456" s="177"/>
      <c r="G456" s="138">
        <f t="shared" si="21"/>
        <v>0</v>
      </c>
      <c r="H456" s="136"/>
      <c r="I456" s="137"/>
      <c r="J456" s="137">
        <f t="shared" si="22"/>
        <v>0</v>
      </c>
      <c r="K456" s="137">
        <f t="shared" si="23"/>
        <v>0</v>
      </c>
      <c r="L456" s="134"/>
    </row>
    <row r="457" spans="1:12" s="265" customFormat="1" ht="30" customHeight="1">
      <c r="A457" s="296"/>
      <c r="B457" s="298"/>
      <c r="C457" s="296"/>
      <c r="D457" s="296"/>
      <c r="E457" s="175"/>
      <c r="F457" s="177"/>
      <c r="G457" s="138">
        <f t="shared" si="21"/>
        <v>0</v>
      </c>
      <c r="H457" s="136"/>
      <c r="I457" s="137"/>
      <c r="J457" s="137">
        <f t="shared" si="22"/>
        <v>0</v>
      </c>
      <c r="K457" s="137">
        <f t="shared" si="23"/>
        <v>0</v>
      </c>
      <c r="L457" s="134"/>
    </row>
    <row r="458" spans="1:12" s="265" customFormat="1" ht="30" customHeight="1">
      <c r="A458" s="296"/>
      <c r="B458" s="298"/>
      <c r="C458" s="296"/>
      <c r="D458" s="296"/>
      <c r="E458" s="175"/>
      <c r="F458" s="177"/>
      <c r="G458" s="138">
        <f t="shared" si="21"/>
        <v>0</v>
      </c>
      <c r="H458" s="136"/>
      <c r="I458" s="137"/>
      <c r="J458" s="137">
        <f t="shared" si="22"/>
        <v>0</v>
      </c>
      <c r="K458" s="137">
        <f t="shared" si="23"/>
        <v>0</v>
      </c>
      <c r="L458" s="134"/>
    </row>
    <row r="459" spans="1:12" s="265" customFormat="1" ht="30" customHeight="1">
      <c r="A459" s="296"/>
      <c r="B459" s="298"/>
      <c r="C459" s="296"/>
      <c r="D459" s="296"/>
      <c r="E459" s="175"/>
      <c r="F459" s="177"/>
      <c r="G459" s="138">
        <f t="shared" si="21"/>
        <v>0</v>
      </c>
      <c r="H459" s="136"/>
      <c r="I459" s="137"/>
      <c r="J459" s="137">
        <f t="shared" si="22"/>
        <v>0</v>
      </c>
      <c r="K459" s="137">
        <f t="shared" si="23"/>
        <v>0</v>
      </c>
      <c r="L459" s="134"/>
    </row>
    <row r="460" spans="1:12" s="265" customFormat="1" ht="30" customHeight="1">
      <c r="A460" s="296"/>
      <c r="B460" s="298"/>
      <c r="C460" s="296"/>
      <c r="D460" s="296"/>
      <c r="E460" s="175"/>
      <c r="F460" s="177"/>
      <c r="G460" s="138">
        <f t="shared" si="21"/>
        <v>0</v>
      </c>
      <c r="H460" s="136"/>
      <c r="I460" s="137"/>
      <c r="J460" s="137">
        <f t="shared" si="22"/>
        <v>0</v>
      </c>
      <c r="K460" s="137">
        <f t="shared" si="23"/>
        <v>0</v>
      </c>
      <c r="L460" s="134"/>
    </row>
    <row r="461" spans="1:12" s="265" customFormat="1" ht="30" customHeight="1">
      <c r="A461" s="296"/>
      <c r="B461" s="298"/>
      <c r="C461" s="296"/>
      <c r="D461" s="296"/>
      <c r="E461" s="175"/>
      <c r="F461" s="177"/>
      <c r="G461" s="138">
        <f t="shared" si="21"/>
        <v>0</v>
      </c>
      <c r="H461" s="136"/>
      <c r="I461" s="137"/>
      <c r="J461" s="137">
        <f t="shared" si="22"/>
        <v>0</v>
      </c>
      <c r="K461" s="137">
        <f t="shared" si="23"/>
        <v>0</v>
      </c>
      <c r="L461" s="134"/>
    </row>
    <row r="462" spans="1:12" s="265" customFormat="1" ht="30" customHeight="1">
      <c r="A462" s="296"/>
      <c r="B462" s="298"/>
      <c r="C462" s="296"/>
      <c r="D462" s="296"/>
      <c r="E462" s="175"/>
      <c r="F462" s="177"/>
      <c r="G462" s="138">
        <f t="shared" si="21"/>
        <v>0</v>
      </c>
      <c r="H462" s="136"/>
      <c r="I462" s="137"/>
      <c r="J462" s="137">
        <f t="shared" si="22"/>
        <v>0</v>
      </c>
      <c r="K462" s="137">
        <f t="shared" si="23"/>
        <v>0</v>
      </c>
      <c r="L462" s="134"/>
    </row>
    <row r="463" spans="1:12" s="265" customFormat="1" ht="30" customHeight="1">
      <c r="A463" s="296"/>
      <c r="B463" s="298"/>
      <c r="C463" s="296"/>
      <c r="D463" s="296"/>
      <c r="E463" s="175"/>
      <c r="F463" s="177"/>
      <c r="G463" s="138">
        <f t="shared" si="21"/>
        <v>0</v>
      </c>
      <c r="H463" s="136"/>
      <c r="I463" s="137"/>
      <c r="J463" s="137">
        <f t="shared" si="22"/>
        <v>0</v>
      </c>
      <c r="K463" s="137">
        <f t="shared" si="23"/>
        <v>0</v>
      </c>
      <c r="L463" s="134"/>
    </row>
    <row r="464" spans="1:12" s="265" customFormat="1" ht="30" customHeight="1">
      <c r="A464" s="296"/>
      <c r="B464" s="298"/>
      <c r="C464" s="296"/>
      <c r="D464" s="296"/>
      <c r="E464" s="175"/>
      <c r="F464" s="177"/>
      <c r="G464" s="138">
        <f t="shared" si="21"/>
        <v>0</v>
      </c>
      <c r="H464" s="136"/>
      <c r="I464" s="137"/>
      <c r="J464" s="137">
        <f t="shared" si="22"/>
        <v>0</v>
      </c>
      <c r="K464" s="137">
        <f t="shared" si="23"/>
        <v>0</v>
      </c>
      <c r="L464" s="134"/>
    </row>
    <row r="465" spans="1:12" s="265" customFormat="1" ht="30" customHeight="1">
      <c r="A465" s="296"/>
      <c r="B465" s="298"/>
      <c r="C465" s="296"/>
      <c r="D465" s="296"/>
      <c r="E465" s="175"/>
      <c r="F465" s="177"/>
      <c r="G465" s="138">
        <f t="shared" si="21"/>
        <v>0</v>
      </c>
      <c r="H465" s="136"/>
      <c r="I465" s="137"/>
      <c r="J465" s="137">
        <f t="shared" si="22"/>
        <v>0</v>
      </c>
      <c r="K465" s="137">
        <f t="shared" si="23"/>
        <v>0</v>
      </c>
      <c r="L465" s="134"/>
    </row>
    <row r="466" spans="1:12" s="265" customFormat="1" ht="30" customHeight="1">
      <c r="A466" s="296"/>
      <c r="B466" s="298"/>
      <c r="C466" s="296"/>
      <c r="D466" s="296"/>
      <c r="E466" s="175"/>
      <c r="F466" s="177"/>
      <c r="G466" s="138">
        <f t="shared" si="21"/>
        <v>0</v>
      </c>
      <c r="H466" s="136"/>
      <c r="I466" s="137"/>
      <c r="J466" s="137">
        <f t="shared" si="22"/>
        <v>0</v>
      </c>
      <c r="K466" s="137">
        <f t="shared" si="23"/>
        <v>0</v>
      </c>
      <c r="L466" s="134"/>
    </row>
    <row r="467" spans="1:12" s="265" customFormat="1" ht="30" customHeight="1">
      <c r="A467" s="296"/>
      <c r="B467" s="298"/>
      <c r="C467" s="296"/>
      <c r="D467" s="296"/>
      <c r="E467" s="175"/>
      <c r="F467" s="177"/>
      <c r="G467" s="138">
        <f t="shared" si="21"/>
        <v>0</v>
      </c>
      <c r="H467" s="136"/>
      <c r="I467" s="137"/>
      <c r="J467" s="137">
        <f t="shared" si="22"/>
        <v>0</v>
      </c>
      <c r="K467" s="137">
        <f t="shared" si="23"/>
        <v>0</v>
      </c>
      <c r="L467" s="134"/>
    </row>
    <row r="468" spans="1:12" s="265" customFormat="1" ht="30" customHeight="1">
      <c r="A468" s="296"/>
      <c r="B468" s="298"/>
      <c r="C468" s="296"/>
      <c r="D468" s="296"/>
      <c r="E468" s="175"/>
      <c r="F468" s="177"/>
      <c r="G468" s="138">
        <f t="shared" si="21"/>
        <v>0</v>
      </c>
      <c r="H468" s="136"/>
      <c r="I468" s="137"/>
      <c r="J468" s="137">
        <f t="shared" si="22"/>
        <v>0</v>
      </c>
      <c r="K468" s="137">
        <f t="shared" si="23"/>
        <v>0</v>
      </c>
      <c r="L468" s="134"/>
    </row>
    <row r="469" spans="1:12" s="265" customFormat="1" ht="30" customHeight="1">
      <c r="A469" s="296"/>
      <c r="B469" s="298"/>
      <c r="C469" s="296"/>
      <c r="D469" s="296"/>
      <c r="E469" s="175"/>
      <c r="F469" s="177"/>
      <c r="G469" s="138">
        <f t="shared" si="21"/>
        <v>0</v>
      </c>
      <c r="H469" s="136"/>
      <c r="I469" s="137"/>
      <c r="J469" s="137">
        <f t="shared" si="22"/>
        <v>0</v>
      </c>
      <c r="K469" s="137">
        <f t="shared" si="23"/>
        <v>0</v>
      </c>
      <c r="L469" s="134"/>
    </row>
    <row r="470" spans="1:12" s="265" customFormat="1" ht="30" customHeight="1">
      <c r="A470" s="296"/>
      <c r="B470" s="298"/>
      <c r="C470" s="296"/>
      <c r="D470" s="296"/>
      <c r="E470" s="175"/>
      <c r="F470" s="177"/>
      <c r="G470" s="138">
        <f t="shared" si="21"/>
        <v>0</v>
      </c>
      <c r="H470" s="136"/>
      <c r="I470" s="137"/>
      <c r="J470" s="137">
        <f t="shared" si="22"/>
        <v>0</v>
      </c>
      <c r="K470" s="137">
        <f t="shared" si="23"/>
        <v>0</v>
      </c>
      <c r="L470" s="134"/>
    </row>
    <row r="471" spans="1:12" s="265" customFormat="1" ht="30" customHeight="1">
      <c r="A471" s="296"/>
      <c r="B471" s="298"/>
      <c r="C471" s="296"/>
      <c r="D471" s="296"/>
      <c r="E471" s="175"/>
      <c r="F471" s="177"/>
      <c r="G471" s="138">
        <f t="shared" si="21"/>
        <v>0</v>
      </c>
      <c r="H471" s="136"/>
      <c r="I471" s="137"/>
      <c r="J471" s="137">
        <f t="shared" si="22"/>
        <v>0</v>
      </c>
      <c r="K471" s="137">
        <f t="shared" si="23"/>
        <v>0</v>
      </c>
      <c r="L471" s="134"/>
    </row>
    <row r="472" spans="1:12" s="265" customFormat="1" ht="30" customHeight="1">
      <c r="A472" s="296"/>
      <c r="B472" s="298"/>
      <c r="C472" s="296"/>
      <c r="D472" s="296"/>
      <c r="E472" s="175"/>
      <c r="F472" s="177"/>
      <c r="G472" s="138">
        <f t="shared" si="21"/>
        <v>0</v>
      </c>
      <c r="H472" s="136"/>
      <c r="I472" s="137"/>
      <c r="J472" s="137">
        <f t="shared" si="22"/>
        <v>0</v>
      </c>
      <c r="K472" s="137">
        <f t="shared" si="23"/>
        <v>0</v>
      </c>
      <c r="L472" s="134"/>
    </row>
    <row r="473" spans="1:12" s="265" customFormat="1" ht="30" customHeight="1">
      <c r="A473" s="296"/>
      <c r="B473" s="298"/>
      <c r="C473" s="296"/>
      <c r="D473" s="296"/>
      <c r="E473" s="175"/>
      <c r="F473" s="177"/>
      <c r="G473" s="138">
        <f t="shared" si="21"/>
        <v>0</v>
      </c>
      <c r="H473" s="136"/>
      <c r="I473" s="137"/>
      <c r="J473" s="137">
        <f t="shared" si="22"/>
        <v>0</v>
      </c>
      <c r="K473" s="137">
        <f t="shared" si="23"/>
        <v>0</v>
      </c>
      <c r="L473" s="134"/>
    </row>
    <row r="474" spans="1:12" s="265" customFormat="1" ht="30" customHeight="1">
      <c r="A474" s="296"/>
      <c r="B474" s="298"/>
      <c r="C474" s="296"/>
      <c r="D474" s="296"/>
      <c r="E474" s="175"/>
      <c r="F474" s="177"/>
      <c r="G474" s="138">
        <f t="shared" si="21"/>
        <v>0</v>
      </c>
      <c r="H474" s="136"/>
      <c r="I474" s="137"/>
      <c r="J474" s="137">
        <f t="shared" si="22"/>
        <v>0</v>
      </c>
      <c r="K474" s="137">
        <f t="shared" si="23"/>
        <v>0</v>
      </c>
      <c r="L474" s="134"/>
    </row>
    <row r="475" spans="1:12" s="265" customFormat="1" ht="30" customHeight="1">
      <c r="A475" s="296"/>
      <c r="B475" s="298"/>
      <c r="C475" s="296"/>
      <c r="D475" s="296"/>
      <c r="E475" s="175"/>
      <c r="F475" s="177"/>
      <c r="G475" s="138">
        <f t="shared" si="21"/>
        <v>0</v>
      </c>
      <c r="H475" s="136"/>
      <c r="I475" s="137"/>
      <c r="J475" s="137">
        <f t="shared" si="22"/>
        <v>0</v>
      </c>
      <c r="K475" s="137">
        <f t="shared" si="23"/>
        <v>0</v>
      </c>
      <c r="L475" s="134"/>
    </row>
    <row r="476" spans="1:12" s="265" customFormat="1" ht="30" customHeight="1">
      <c r="A476" s="296"/>
      <c r="B476" s="298"/>
      <c r="C476" s="296"/>
      <c r="D476" s="296"/>
      <c r="E476" s="175"/>
      <c r="F476" s="177"/>
      <c r="G476" s="138">
        <f t="shared" si="21"/>
        <v>0</v>
      </c>
      <c r="H476" s="136"/>
      <c r="I476" s="137"/>
      <c r="J476" s="137">
        <f t="shared" si="22"/>
        <v>0</v>
      </c>
      <c r="K476" s="137">
        <f t="shared" si="23"/>
        <v>0</v>
      </c>
      <c r="L476" s="134"/>
    </row>
    <row r="477" spans="1:12" s="265" customFormat="1" ht="30" customHeight="1">
      <c r="A477" s="296"/>
      <c r="B477" s="298"/>
      <c r="C477" s="296"/>
      <c r="D477" s="296"/>
      <c r="E477" s="175"/>
      <c r="F477" s="177"/>
      <c r="G477" s="138">
        <f t="shared" si="21"/>
        <v>0</v>
      </c>
      <c r="H477" s="136"/>
      <c r="I477" s="137"/>
      <c r="J477" s="137">
        <f t="shared" si="22"/>
        <v>0</v>
      </c>
      <c r="K477" s="137">
        <f t="shared" si="23"/>
        <v>0</v>
      </c>
      <c r="L477" s="134"/>
    </row>
    <row r="478" spans="1:12" s="265" customFormat="1" ht="30" customHeight="1">
      <c r="A478" s="296"/>
      <c r="B478" s="298"/>
      <c r="C478" s="296"/>
      <c r="D478" s="296"/>
      <c r="E478" s="175"/>
      <c r="F478" s="177"/>
      <c r="G478" s="138">
        <f t="shared" si="21"/>
        <v>0</v>
      </c>
      <c r="H478" s="136"/>
      <c r="I478" s="137"/>
      <c r="J478" s="137">
        <f t="shared" si="22"/>
        <v>0</v>
      </c>
      <c r="K478" s="137">
        <f t="shared" si="23"/>
        <v>0</v>
      </c>
      <c r="L478" s="134"/>
    </row>
    <row r="479" spans="1:12" s="265" customFormat="1" ht="30" customHeight="1">
      <c r="A479" s="296"/>
      <c r="B479" s="298"/>
      <c r="C479" s="296"/>
      <c r="D479" s="296"/>
      <c r="E479" s="175"/>
      <c r="F479" s="177"/>
      <c r="G479" s="138">
        <f t="shared" si="21"/>
        <v>0</v>
      </c>
      <c r="H479" s="136"/>
      <c r="I479" s="137"/>
      <c r="J479" s="137">
        <f t="shared" si="22"/>
        <v>0</v>
      </c>
      <c r="K479" s="137">
        <f t="shared" si="23"/>
        <v>0</v>
      </c>
      <c r="L479" s="134"/>
    </row>
    <row r="480" spans="1:12" s="265" customFormat="1" ht="30" customHeight="1">
      <c r="A480" s="296"/>
      <c r="B480" s="298"/>
      <c r="C480" s="296"/>
      <c r="D480" s="296"/>
      <c r="E480" s="175"/>
      <c r="F480" s="177"/>
      <c r="G480" s="138">
        <f t="shared" si="21"/>
        <v>0</v>
      </c>
      <c r="H480" s="136"/>
      <c r="I480" s="137"/>
      <c r="J480" s="137">
        <f t="shared" si="22"/>
        <v>0</v>
      </c>
      <c r="K480" s="137">
        <f t="shared" si="23"/>
        <v>0</v>
      </c>
      <c r="L480" s="134"/>
    </row>
    <row r="481" spans="1:12" s="265" customFormat="1" ht="30" customHeight="1">
      <c r="A481" s="296"/>
      <c r="B481" s="298"/>
      <c r="C481" s="296"/>
      <c r="D481" s="296"/>
      <c r="E481" s="175"/>
      <c r="F481" s="177"/>
      <c r="G481" s="138">
        <f t="shared" si="21"/>
        <v>0</v>
      </c>
      <c r="H481" s="136"/>
      <c r="I481" s="137"/>
      <c r="J481" s="137">
        <f t="shared" si="22"/>
        <v>0</v>
      </c>
      <c r="K481" s="137">
        <f t="shared" si="23"/>
        <v>0</v>
      </c>
      <c r="L481" s="134"/>
    </row>
    <row r="482" spans="1:12" s="265" customFormat="1" ht="30" customHeight="1">
      <c r="A482" s="296"/>
      <c r="B482" s="298"/>
      <c r="C482" s="296"/>
      <c r="D482" s="296"/>
      <c r="E482" s="175"/>
      <c r="F482" s="177"/>
      <c r="G482" s="138">
        <f t="shared" si="21"/>
        <v>0</v>
      </c>
      <c r="H482" s="136"/>
      <c r="I482" s="137"/>
      <c r="J482" s="137">
        <f t="shared" si="22"/>
        <v>0</v>
      </c>
      <c r="K482" s="137">
        <f t="shared" si="23"/>
        <v>0</v>
      </c>
      <c r="L482" s="134"/>
    </row>
    <row r="483" spans="1:12" s="265" customFormat="1" ht="30" customHeight="1">
      <c r="A483" s="296"/>
      <c r="B483" s="298"/>
      <c r="C483" s="296"/>
      <c r="D483" s="296"/>
      <c r="E483" s="175"/>
      <c r="F483" s="177"/>
      <c r="G483" s="138">
        <f t="shared" si="21"/>
        <v>0</v>
      </c>
      <c r="H483" s="136"/>
      <c r="I483" s="137"/>
      <c r="J483" s="137">
        <f t="shared" si="22"/>
        <v>0</v>
      </c>
      <c r="K483" s="137">
        <f t="shared" si="23"/>
        <v>0</v>
      </c>
      <c r="L483" s="134"/>
    </row>
    <row r="484" spans="1:12" s="265" customFormat="1" ht="30" customHeight="1">
      <c r="A484" s="296"/>
      <c r="B484" s="298"/>
      <c r="C484" s="296"/>
      <c r="D484" s="296"/>
      <c r="E484" s="175"/>
      <c r="F484" s="177"/>
      <c r="G484" s="138">
        <f t="shared" si="21"/>
        <v>0</v>
      </c>
      <c r="H484" s="136"/>
      <c r="I484" s="137"/>
      <c r="J484" s="137">
        <f t="shared" si="22"/>
        <v>0</v>
      </c>
      <c r="K484" s="137">
        <f t="shared" si="23"/>
        <v>0</v>
      </c>
      <c r="L484" s="134"/>
    </row>
    <row r="485" spans="1:12" s="265" customFormat="1" ht="30" customHeight="1">
      <c r="A485" s="296"/>
      <c r="B485" s="298"/>
      <c r="C485" s="296"/>
      <c r="D485" s="296"/>
      <c r="E485" s="175"/>
      <c r="F485" s="177"/>
      <c r="G485" s="138">
        <f t="shared" si="21"/>
        <v>0</v>
      </c>
      <c r="H485" s="136"/>
      <c r="I485" s="137"/>
      <c r="J485" s="137">
        <f t="shared" si="22"/>
        <v>0</v>
      </c>
      <c r="K485" s="137">
        <f t="shared" si="23"/>
        <v>0</v>
      </c>
      <c r="L485" s="134"/>
    </row>
    <row r="486" spans="1:12" s="265" customFormat="1" ht="30" customHeight="1">
      <c r="A486" s="296"/>
      <c r="B486" s="298"/>
      <c r="C486" s="296"/>
      <c r="D486" s="296"/>
      <c r="E486" s="175"/>
      <c r="F486" s="177"/>
      <c r="G486" s="138">
        <f t="shared" si="21"/>
        <v>0</v>
      </c>
      <c r="H486" s="136"/>
      <c r="I486" s="137"/>
      <c r="J486" s="137">
        <f t="shared" si="22"/>
        <v>0</v>
      </c>
      <c r="K486" s="137">
        <f t="shared" si="23"/>
        <v>0</v>
      </c>
      <c r="L486" s="134"/>
    </row>
    <row r="487" spans="1:12" s="265" customFormat="1" ht="30" customHeight="1">
      <c r="A487" s="296"/>
      <c r="B487" s="298"/>
      <c r="C487" s="296"/>
      <c r="D487" s="296"/>
      <c r="E487" s="175"/>
      <c r="F487" s="177"/>
      <c r="G487" s="138">
        <f t="shared" si="21"/>
        <v>0</v>
      </c>
      <c r="H487" s="136"/>
      <c r="I487" s="137"/>
      <c r="J487" s="137">
        <f t="shared" si="22"/>
        <v>0</v>
      </c>
      <c r="K487" s="137">
        <f t="shared" si="23"/>
        <v>0</v>
      </c>
      <c r="L487" s="134"/>
    </row>
    <row r="488" spans="1:12" s="265" customFormat="1" ht="30" customHeight="1">
      <c r="A488" s="296"/>
      <c r="B488" s="298"/>
      <c r="C488" s="296"/>
      <c r="D488" s="296"/>
      <c r="E488" s="175"/>
      <c r="F488" s="177"/>
      <c r="G488" s="138">
        <f t="shared" si="21"/>
        <v>0</v>
      </c>
      <c r="H488" s="136"/>
      <c r="I488" s="137"/>
      <c r="J488" s="137">
        <f t="shared" si="22"/>
        <v>0</v>
      </c>
      <c r="K488" s="137">
        <f t="shared" si="23"/>
        <v>0</v>
      </c>
      <c r="L488" s="134"/>
    </row>
    <row r="489" spans="1:12" s="265" customFormat="1" ht="30" customHeight="1">
      <c r="A489" s="296"/>
      <c r="B489" s="298"/>
      <c r="C489" s="296"/>
      <c r="D489" s="296"/>
      <c r="E489" s="175"/>
      <c r="F489" s="177"/>
      <c r="G489" s="138">
        <f t="shared" si="21"/>
        <v>0</v>
      </c>
      <c r="H489" s="136"/>
      <c r="I489" s="137"/>
      <c r="J489" s="137">
        <f t="shared" si="22"/>
        <v>0</v>
      </c>
      <c r="K489" s="137">
        <f t="shared" si="23"/>
        <v>0</v>
      </c>
      <c r="L489" s="134"/>
    </row>
    <row r="490" spans="1:12" s="265" customFormat="1" ht="30" customHeight="1">
      <c r="A490" s="296"/>
      <c r="B490" s="298"/>
      <c r="C490" s="296"/>
      <c r="D490" s="296"/>
      <c r="E490" s="175"/>
      <c r="F490" s="177"/>
      <c r="G490" s="138">
        <f t="shared" si="21"/>
        <v>0</v>
      </c>
      <c r="H490" s="136"/>
      <c r="I490" s="137"/>
      <c r="J490" s="137">
        <f t="shared" si="22"/>
        <v>0</v>
      </c>
      <c r="K490" s="137">
        <f t="shared" si="23"/>
        <v>0</v>
      </c>
      <c r="L490" s="134"/>
    </row>
    <row r="491" spans="1:12" s="265" customFormat="1" ht="30" customHeight="1">
      <c r="A491" s="296"/>
      <c r="B491" s="298"/>
      <c r="C491" s="296"/>
      <c r="D491" s="296"/>
      <c r="E491" s="175"/>
      <c r="F491" s="177"/>
      <c r="G491" s="138">
        <f t="shared" si="21"/>
        <v>0</v>
      </c>
      <c r="H491" s="136"/>
      <c r="I491" s="137"/>
      <c r="J491" s="137">
        <f t="shared" si="22"/>
        <v>0</v>
      </c>
      <c r="K491" s="137">
        <f t="shared" si="23"/>
        <v>0</v>
      </c>
      <c r="L491" s="134"/>
    </row>
    <row r="492" spans="1:12" s="265" customFormat="1" ht="30" customHeight="1">
      <c r="A492" s="296"/>
      <c r="B492" s="298"/>
      <c r="C492" s="296"/>
      <c r="D492" s="296"/>
      <c r="E492" s="175"/>
      <c r="F492" s="177"/>
      <c r="G492" s="138">
        <f t="shared" si="21"/>
        <v>0</v>
      </c>
      <c r="H492" s="136"/>
      <c r="I492" s="137"/>
      <c r="J492" s="137">
        <f t="shared" si="22"/>
        <v>0</v>
      </c>
      <c r="K492" s="137">
        <f t="shared" si="23"/>
        <v>0</v>
      </c>
      <c r="L492" s="134"/>
    </row>
    <row r="493" spans="1:12" s="265" customFormat="1" ht="30" customHeight="1">
      <c r="A493" s="296"/>
      <c r="B493" s="298"/>
      <c r="C493" s="296"/>
      <c r="D493" s="296"/>
      <c r="E493" s="175"/>
      <c r="F493" s="177"/>
      <c r="G493" s="138">
        <f t="shared" si="21"/>
        <v>0</v>
      </c>
      <c r="H493" s="136"/>
      <c r="I493" s="137"/>
      <c r="J493" s="137">
        <f t="shared" si="22"/>
        <v>0</v>
      </c>
      <c r="K493" s="137">
        <f t="shared" si="23"/>
        <v>0</v>
      </c>
      <c r="L493" s="134"/>
    </row>
    <row r="494" spans="1:12" s="265" customFormat="1" ht="30" customHeight="1">
      <c r="A494" s="296"/>
      <c r="B494" s="298"/>
      <c r="C494" s="296"/>
      <c r="D494" s="296"/>
      <c r="E494" s="175"/>
      <c r="F494" s="177"/>
      <c r="G494" s="138">
        <f t="shared" si="21"/>
        <v>0</v>
      </c>
      <c r="H494" s="136"/>
      <c r="I494" s="137"/>
      <c r="J494" s="137">
        <f t="shared" si="22"/>
        <v>0</v>
      </c>
      <c r="K494" s="137">
        <f t="shared" si="23"/>
        <v>0</v>
      </c>
      <c r="L494" s="134"/>
    </row>
    <row r="495" spans="1:12" s="265" customFormat="1" ht="30" customHeight="1">
      <c r="A495" s="296"/>
      <c r="B495" s="298"/>
      <c r="C495" s="296"/>
      <c r="D495" s="296"/>
      <c r="E495" s="175"/>
      <c r="F495" s="177"/>
      <c r="G495" s="138">
        <f t="shared" si="21"/>
        <v>0</v>
      </c>
      <c r="H495" s="136"/>
      <c r="I495" s="137"/>
      <c r="J495" s="137">
        <f t="shared" si="22"/>
        <v>0</v>
      </c>
      <c r="K495" s="137">
        <f t="shared" si="23"/>
        <v>0</v>
      </c>
      <c r="L495" s="134"/>
    </row>
    <row r="496" spans="1:12" s="265" customFormat="1" ht="30" customHeight="1">
      <c r="A496" s="296"/>
      <c r="B496" s="298"/>
      <c r="C496" s="296"/>
      <c r="D496" s="296"/>
      <c r="E496" s="175"/>
      <c r="F496" s="177"/>
      <c r="G496" s="138">
        <f t="shared" si="21"/>
        <v>0</v>
      </c>
      <c r="H496" s="136"/>
      <c r="I496" s="137"/>
      <c r="J496" s="137">
        <f t="shared" si="22"/>
        <v>0</v>
      </c>
      <c r="K496" s="137">
        <f t="shared" si="23"/>
        <v>0</v>
      </c>
      <c r="L496" s="134"/>
    </row>
    <row r="497" spans="1:12" s="265" customFormat="1" ht="30" customHeight="1">
      <c r="A497" s="296"/>
      <c r="B497" s="298"/>
      <c r="C497" s="296"/>
      <c r="D497" s="296"/>
      <c r="E497" s="175"/>
      <c r="F497" s="177"/>
      <c r="G497" s="138">
        <f t="shared" si="21"/>
        <v>0</v>
      </c>
      <c r="H497" s="136"/>
      <c r="I497" s="137"/>
      <c r="J497" s="137">
        <f t="shared" si="22"/>
        <v>0</v>
      </c>
      <c r="K497" s="137">
        <f t="shared" si="23"/>
        <v>0</v>
      </c>
      <c r="L497" s="134"/>
    </row>
    <row r="498" spans="1:12" s="265" customFormat="1" ht="30" customHeight="1">
      <c r="A498" s="296"/>
      <c r="B498" s="298"/>
      <c r="C498" s="296"/>
      <c r="D498" s="296"/>
      <c r="E498" s="175"/>
      <c r="F498" s="177"/>
      <c r="G498" s="138">
        <f t="shared" si="21"/>
        <v>0</v>
      </c>
      <c r="H498" s="136"/>
      <c r="I498" s="137"/>
      <c r="J498" s="137">
        <f t="shared" si="22"/>
        <v>0</v>
      </c>
      <c r="K498" s="137">
        <f t="shared" si="23"/>
        <v>0</v>
      </c>
      <c r="L498" s="134"/>
    </row>
  </sheetData>
  <sheetProtection password="C66B" sheet="1" objects="1" scenarios="1"/>
  <mergeCells count="3">
    <mergeCell ref="H1:J1"/>
    <mergeCell ref="H2:J2"/>
    <mergeCell ref="H3:J3"/>
  </mergeCells>
  <conditionalFormatting sqref="K3">
    <cfRule type="cellIs" priority="2" dxfId="7" operator="equal" stopIfTrue="1">
      <formula>"oui"</formula>
    </cfRule>
  </conditionalFormatting>
  <conditionalFormatting sqref="K2">
    <cfRule type="cellIs" priority="3" dxfId="7" operator="equal" stopIfTrue="1">
      <formula>"non"</formula>
    </cfRule>
  </conditionalFormatting>
  <conditionalFormatting sqref="G6:G498">
    <cfRule type="cellIs" priority="6" dxfId="6" operator="greaterThanOrEqual" stopIfTrue="1">
      <formula>500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20" horizontalDpi="600" verticalDpi="600" orientation="landscape" paperSize="9" scale="50" r:id="rId1"/>
  <headerFooter alignWithMargins="0">
    <oddHeader>&amp;L&amp;F
&amp;A&amp;R&amp;D</oddHeader>
    <oddFooter>&amp;LEsra Tuncer
Tom Droeshout&amp;RP.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Y508"/>
  <sheetViews>
    <sheetView showGridLines="0" zoomScale="80" zoomScaleNormal="80" zoomScalePageLayoutView="0" workbookViewId="0" topLeftCell="A9">
      <pane xSplit="3" ySplit="5" topLeftCell="D14" activePane="bottomRight" state="frozen"/>
      <selection pane="topLeft" activeCell="A9" sqref="A9"/>
      <selection pane="topRight" activeCell="D9" sqref="D9"/>
      <selection pane="bottomLeft" activeCell="A14" sqref="A14"/>
      <selection pane="bottomRight" activeCell="A14" sqref="A14"/>
    </sheetView>
  </sheetViews>
  <sheetFormatPr defaultColWidth="11.421875" defaultRowHeight="12.75" outlineLevelRow="1"/>
  <cols>
    <col min="1" max="1" width="8.7109375" style="319" customWidth="1"/>
    <col min="2" max="2" width="42.7109375" style="300" customWidth="1"/>
    <col min="3" max="4" width="12.7109375" style="299" customWidth="1"/>
    <col min="5" max="5" width="20.7109375" style="299" customWidth="1"/>
    <col min="6" max="6" width="33.8515625" style="299" customWidth="1"/>
    <col min="7" max="7" width="12.7109375" style="301" customWidth="1"/>
    <col min="8" max="8" width="12.57421875" style="302" customWidth="1"/>
    <col min="9" max="13" width="12.7109375" style="301" customWidth="1"/>
    <col min="14" max="14" width="47.00390625" style="299" customWidth="1"/>
    <col min="15" max="27" width="11.421875" style="299" customWidth="1"/>
    <col min="28" max="28" width="69.7109375" style="299" customWidth="1"/>
    <col min="29" max="30" width="11.421875" style="299" customWidth="1"/>
    <col min="31" max="31" width="14.8515625" style="299" customWidth="1"/>
    <col min="32" max="32" width="12.7109375" style="299" bestFit="1" customWidth="1"/>
    <col min="33" max="49" width="11.421875" style="299" customWidth="1"/>
    <col min="50" max="50" width="66.421875" style="300" customWidth="1"/>
    <col min="51" max="51" width="3.421875" style="300" customWidth="1"/>
    <col min="52" max="52" width="11.421875" style="299" customWidth="1"/>
    <col min="53" max="53" width="17.140625" style="299" customWidth="1"/>
    <col min="54" max="54" width="12.7109375" style="299" customWidth="1"/>
    <col min="55" max="55" width="11.421875" style="299" customWidth="1"/>
    <col min="56" max="16384" width="11.421875" style="299" customWidth="1"/>
  </cols>
  <sheetData>
    <row r="1" spans="28:32" ht="25.5" hidden="1" outlineLevel="1">
      <c r="AB1" s="305"/>
      <c r="AC1" s="305"/>
      <c r="AD1" s="306">
        <f>SUM(AD2:AD6)</f>
        <v>0</v>
      </c>
      <c r="AE1" s="410" t="s">
        <v>150</v>
      </c>
      <c r="AF1" s="410" t="s">
        <v>151</v>
      </c>
    </row>
    <row r="2" spans="28:32" ht="12.75" hidden="1" outlineLevel="1">
      <c r="AB2" s="411" t="s">
        <v>146</v>
      </c>
      <c r="AC2" s="305" t="s">
        <v>5</v>
      </c>
      <c r="AD2" s="306">
        <f>SUMIF($A:$A,$AC:$AC,$I:$I)</f>
        <v>0</v>
      </c>
      <c r="AE2" s="306">
        <f>SUMIF($A:$A,$AC:$AC,$L:$L)</f>
        <v>0</v>
      </c>
      <c r="AF2" s="306">
        <f>SUMIF($A:$A,$AC:$AC,$M:$M)</f>
        <v>0</v>
      </c>
    </row>
    <row r="3" spans="28:32" ht="12.75" hidden="1" outlineLevel="1">
      <c r="AB3" s="411" t="s">
        <v>147</v>
      </c>
      <c r="AC3" s="305" t="s">
        <v>6</v>
      </c>
      <c r="AD3" s="306">
        <f>SUMIF($A:$A,$AC:$AC,$I:$I)</f>
        <v>0</v>
      </c>
      <c r="AE3" s="306">
        <f>SUMIF($A:$A,$AC:$AC,$L:$L)</f>
        <v>0</v>
      </c>
      <c r="AF3" s="306">
        <f>SUMIF($A:$A,$AC:$AC,$M:$M)</f>
        <v>0</v>
      </c>
    </row>
    <row r="4" spans="28:32" ht="12.75" hidden="1" outlineLevel="1">
      <c r="AB4" s="386" t="s">
        <v>247</v>
      </c>
      <c r="AC4" s="386" t="s">
        <v>7</v>
      </c>
      <c r="AD4" s="309">
        <f>SUMIF($A:$A,$AC:$AC,$I:$I)</f>
        <v>0</v>
      </c>
      <c r="AE4" s="306">
        <f>SUMIF($A:$A,$AC:$AC,$L:$L)</f>
        <v>0</v>
      </c>
      <c r="AF4" s="306">
        <f>SUMIF($A:$A,$AC:$AC,$M:$M)</f>
        <v>0</v>
      </c>
    </row>
    <row r="5" spans="28:32" ht="12.75" hidden="1" outlineLevel="1">
      <c r="AB5" s="411" t="s">
        <v>148</v>
      </c>
      <c r="AC5" s="305" t="s">
        <v>3</v>
      </c>
      <c r="AD5" s="306">
        <f>SUMIF($A:$A,$AC:$AC,$I:$I)</f>
        <v>0</v>
      </c>
      <c r="AE5" s="306">
        <f>SUMIF($A:$A,$AC:$AC,$L:$L)</f>
        <v>0</v>
      </c>
      <c r="AF5" s="306">
        <f>SUMIF($A:$A,$AC:$AC,$M:$M)</f>
        <v>0</v>
      </c>
    </row>
    <row r="6" spans="28:32" ht="12.75" hidden="1" outlineLevel="1">
      <c r="AB6" s="386" t="s">
        <v>149</v>
      </c>
      <c r="AC6" s="289" t="s">
        <v>4</v>
      </c>
      <c r="AD6" s="275">
        <f>SUMIF($A:$A,$AC:$AC,$I:$I)</f>
        <v>0</v>
      </c>
      <c r="AE6" s="306">
        <f>SUMIF($A:$A,$AC:$AC,$L:$L)</f>
        <v>0</v>
      </c>
      <c r="AF6" s="306">
        <f>SUMIF($A:$A,$AC:$AC,$M:$M)</f>
        <v>0</v>
      </c>
    </row>
    <row r="7" ht="12.75" hidden="1" outlineLevel="1"/>
    <row r="8" ht="12.75" hidden="1" outlineLevel="1"/>
    <row r="9" spans="1:51" ht="12.75" customHeight="1" collapsed="1">
      <c r="A9" s="481" t="s">
        <v>145</v>
      </c>
      <c r="J9" s="595" t="s">
        <v>223</v>
      </c>
      <c r="K9" s="595"/>
      <c r="L9" s="595"/>
      <c r="M9" s="304">
        <f>$I$12*20%</f>
        <v>0</v>
      </c>
      <c r="AX9" s="299"/>
      <c r="AY9" s="299"/>
    </row>
    <row r="10" spans="1:51" ht="12.75" customHeight="1">
      <c r="A10" s="317"/>
      <c r="J10" s="595" t="s">
        <v>224</v>
      </c>
      <c r="K10" s="595"/>
      <c r="L10" s="595"/>
      <c r="M10" s="278" t="str">
        <f>IF(J12&gt;=M9,"oui","non")</f>
        <v>oui</v>
      </c>
      <c r="AX10" s="299"/>
      <c r="AY10" s="299"/>
    </row>
    <row r="11" spans="1:51" ht="12.75" customHeight="1">
      <c r="A11" s="317"/>
      <c r="J11" s="595" t="s">
        <v>221</v>
      </c>
      <c r="K11" s="595"/>
      <c r="L11" s="595"/>
      <c r="M11" s="278" t="str">
        <f>IF($L$12&gt;($M$9*10%),"oui","non")</f>
        <v>non</v>
      </c>
      <c r="AX11" s="299"/>
      <c r="AY11" s="299"/>
    </row>
    <row r="12" spans="1:51" ht="12.75">
      <c r="A12" s="318"/>
      <c r="G12" s="303">
        <f>SUM(G14:G508)</f>
        <v>0</v>
      </c>
      <c r="I12" s="307">
        <f>SUM(I14:I508)</f>
        <v>0</v>
      </c>
      <c r="J12" s="308">
        <f>SUM(J14:J508)</f>
        <v>0</v>
      </c>
      <c r="K12" s="304">
        <f>SUM(K14:K508)</f>
        <v>0</v>
      </c>
      <c r="L12" s="304">
        <f>SUM(L14:L508)</f>
        <v>0</v>
      </c>
      <c r="M12" s="304">
        <f>SUM(M14:M508)</f>
        <v>0</v>
      </c>
      <c r="AX12" s="299"/>
      <c r="AY12" s="299"/>
    </row>
    <row r="13" spans="1:14" s="233" customFormat="1" ht="55.5" customHeight="1">
      <c r="A13" s="28" t="s">
        <v>41</v>
      </c>
      <c r="B13" s="28" t="s">
        <v>331</v>
      </c>
      <c r="C13" s="28" t="s">
        <v>152</v>
      </c>
      <c r="D13" s="28" t="s">
        <v>242</v>
      </c>
      <c r="E13" s="28" t="s">
        <v>153</v>
      </c>
      <c r="F13" s="28" t="s">
        <v>243</v>
      </c>
      <c r="G13" s="180" t="s">
        <v>154</v>
      </c>
      <c r="H13" s="179" t="s">
        <v>313</v>
      </c>
      <c r="I13" s="181" t="s">
        <v>155</v>
      </c>
      <c r="J13" s="261" t="s">
        <v>222</v>
      </c>
      <c r="K13" s="262" t="s">
        <v>219</v>
      </c>
      <c r="L13" s="262" t="s">
        <v>321</v>
      </c>
      <c r="M13" s="262" t="s">
        <v>322</v>
      </c>
      <c r="N13" s="263" t="s">
        <v>220</v>
      </c>
    </row>
    <row r="14" spans="1:14" s="265" customFormat="1" ht="30.75" customHeight="1">
      <c r="A14" s="178" t="e">
        <f>VLOOKUP($B:$B,$AB:$AF,2,0)</f>
        <v>#N/A</v>
      </c>
      <c r="B14" s="296"/>
      <c r="C14" s="296"/>
      <c r="D14" s="320"/>
      <c r="E14" s="296"/>
      <c r="F14" s="296"/>
      <c r="G14" s="175"/>
      <c r="H14" s="177"/>
      <c r="I14" s="138">
        <f>IF(G14*H14&gt;G14*100%,G14*100%,G14*H14)</f>
        <v>0</v>
      </c>
      <c r="J14" s="136"/>
      <c r="K14" s="137"/>
      <c r="L14" s="137">
        <f>J14-K14</f>
        <v>0</v>
      </c>
      <c r="M14" s="137">
        <f>J14-L14</f>
        <v>0</v>
      </c>
      <c r="N14" s="134"/>
    </row>
    <row r="15" spans="1:51" s="265" customFormat="1" ht="30.75" customHeight="1">
      <c r="A15" s="178" t="e">
        <f aca="true" t="shared" si="0" ref="A15:A78">VLOOKUP($B:$B,$AB:$AF,2,0)</f>
        <v>#N/A</v>
      </c>
      <c r="B15" s="296"/>
      <c r="C15" s="296"/>
      <c r="D15" s="320"/>
      <c r="E15" s="296"/>
      <c r="F15" s="296"/>
      <c r="G15" s="175"/>
      <c r="H15" s="177"/>
      <c r="I15" s="138">
        <f aca="true" t="shared" si="1" ref="I15:I78">IF(G15*H15&gt;G15*100%,G15*100%,G15*H15)</f>
        <v>0</v>
      </c>
      <c r="J15" s="136"/>
      <c r="K15" s="137"/>
      <c r="L15" s="137">
        <f aca="true" t="shared" si="2" ref="L15:L78">J15-K15</f>
        <v>0</v>
      </c>
      <c r="M15" s="137">
        <f aca="true" t="shared" si="3" ref="M15:M78">J15-L15</f>
        <v>0</v>
      </c>
      <c r="N15" s="134"/>
      <c r="AX15" s="294"/>
      <c r="AY15" s="294"/>
    </row>
    <row r="16" spans="1:51" s="265" customFormat="1" ht="30.75" customHeight="1">
      <c r="A16" s="178" t="e">
        <f t="shared" si="0"/>
        <v>#N/A</v>
      </c>
      <c r="B16" s="296"/>
      <c r="C16" s="296"/>
      <c r="D16" s="320"/>
      <c r="E16" s="296"/>
      <c r="F16" s="296"/>
      <c r="G16" s="175"/>
      <c r="H16" s="177"/>
      <c r="I16" s="138">
        <f t="shared" si="1"/>
        <v>0</v>
      </c>
      <c r="J16" s="136"/>
      <c r="K16" s="137"/>
      <c r="L16" s="137">
        <f t="shared" si="2"/>
        <v>0</v>
      </c>
      <c r="M16" s="137">
        <f t="shared" si="3"/>
        <v>0</v>
      </c>
      <c r="N16" s="134"/>
      <c r="AX16" s="294"/>
      <c r="AY16" s="294"/>
    </row>
    <row r="17" spans="1:51" s="265" customFormat="1" ht="30.75" customHeight="1">
      <c r="A17" s="178" t="e">
        <f t="shared" si="0"/>
        <v>#N/A</v>
      </c>
      <c r="B17" s="296"/>
      <c r="C17" s="296"/>
      <c r="D17" s="320"/>
      <c r="E17" s="296"/>
      <c r="F17" s="296"/>
      <c r="G17" s="175"/>
      <c r="H17" s="177"/>
      <c r="I17" s="138">
        <f t="shared" si="1"/>
        <v>0</v>
      </c>
      <c r="J17" s="136"/>
      <c r="K17" s="137"/>
      <c r="L17" s="137">
        <f t="shared" si="2"/>
        <v>0</v>
      </c>
      <c r="M17" s="137">
        <f t="shared" si="3"/>
        <v>0</v>
      </c>
      <c r="N17" s="134"/>
      <c r="AX17" s="294"/>
      <c r="AY17" s="294"/>
    </row>
    <row r="18" spans="1:51" s="265" customFormat="1" ht="30.75" customHeight="1">
      <c r="A18" s="178" t="e">
        <f t="shared" si="0"/>
        <v>#N/A</v>
      </c>
      <c r="B18" s="296"/>
      <c r="C18" s="296"/>
      <c r="D18" s="320"/>
      <c r="E18" s="296"/>
      <c r="F18" s="296"/>
      <c r="G18" s="175"/>
      <c r="H18" s="177"/>
      <c r="I18" s="138">
        <f t="shared" si="1"/>
        <v>0</v>
      </c>
      <c r="J18" s="136"/>
      <c r="K18" s="137"/>
      <c r="L18" s="137">
        <f t="shared" si="2"/>
        <v>0</v>
      </c>
      <c r="M18" s="137">
        <f t="shared" si="3"/>
        <v>0</v>
      </c>
      <c r="N18" s="134"/>
      <c r="AX18" s="294"/>
      <c r="AY18" s="294"/>
    </row>
    <row r="19" spans="1:51" s="265" customFormat="1" ht="30.75" customHeight="1">
      <c r="A19" s="178" t="e">
        <f t="shared" si="0"/>
        <v>#N/A</v>
      </c>
      <c r="B19" s="296"/>
      <c r="C19" s="296"/>
      <c r="D19" s="320"/>
      <c r="E19" s="296"/>
      <c r="F19" s="296"/>
      <c r="G19" s="175"/>
      <c r="H19" s="177"/>
      <c r="I19" s="138">
        <f t="shared" si="1"/>
        <v>0</v>
      </c>
      <c r="J19" s="136"/>
      <c r="K19" s="137"/>
      <c r="L19" s="137">
        <f t="shared" si="2"/>
        <v>0</v>
      </c>
      <c r="M19" s="137">
        <f t="shared" si="3"/>
        <v>0</v>
      </c>
      <c r="N19" s="134"/>
      <c r="AX19" s="294"/>
      <c r="AY19" s="294"/>
    </row>
    <row r="20" spans="1:51" s="265" customFormat="1" ht="30.75" customHeight="1">
      <c r="A20" s="178" t="e">
        <f t="shared" si="0"/>
        <v>#N/A</v>
      </c>
      <c r="B20" s="296"/>
      <c r="C20" s="296"/>
      <c r="D20" s="320"/>
      <c r="E20" s="296"/>
      <c r="F20" s="296"/>
      <c r="G20" s="175"/>
      <c r="H20" s="177"/>
      <c r="I20" s="138">
        <f t="shared" si="1"/>
        <v>0</v>
      </c>
      <c r="J20" s="136"/>
      <c r="K20" s="137"/>
      <c r="L20" s="137">
        <f t="shared" si="2"/>
        <v>0</v>
      </c>
      <c r="M20" s="137">
        <f t="shared" si="3"/>
        <v>0</v>
      </c>
      <c r="N20" s="134"/>
      <c r="AX20" s="294"/>
      <c r="AY20" s="294"/>
    </row>
    <row r="21" spans="1:51" s="265" customFormat="1" ht="30.75" customHeight="1">
      <c r="A21" s="178" t="e">
        <f t="shared" si="0"/>
        <v>#N/A</v>
      </c>
      <c r="B21" s="296"/>
      <c r="C21" s="296"/>
      <c r="D21" s="320"/>
      <c r="E21" s="296"/>
      <c r="F21" s="296"/>
      <c r="G21" s="175"/>
      <c r="H21" s="177"/>
      <c r="I21" s="138">
        <f t="shared" si="1"/>
        <v>0</v>
      </c>
      <c r="J21" s="136"/>
      <c r="K21" s="137"/>
      <c r="L21" s="137">
        <f t="shared" si="2"/>
        <v>0</v>
      </c>
      <c r="M21" s="137">
        <f t="shared" si="3"/>
        <v>0</v>
      </c>
      <c r="N21" s="134"/>
      <c r="AX21" s="294"/>
      <c r="AY21" s="294"/>
    </row>
    <row r="22" spans="1:51" s="265" customFormat="1" ht="30.75" customHeight="1">
      <c r="A22" s="178" t="e">
        <f t="shared" si="0"/>
        <v>#N/A</v>
      </c>
      <c r="B22" s="296"/>
      <c r="C22" s="296"/>
      <c r="D22" s="320"/>
      <c r="E22" s="296"/>
      <c r="F22" s="296"/>
      <c r="G22" s="175"/>
      <c r="H22" s="177"/>
      <c r="I22" s="138">
        <f t="shared" si="1"/>
        <v>0</v>
      </c>
      <c r="J22" s="136"/>
      <c r="K22" s="137"/>
      <c r="L22" s="137">
        <f t="shared" si="2"/>
        <v>0</v>
      </c>
      <c r="M22" s="137">
        <f t="shared" si="3"/>
        <v>0</v>
      </c>
      <c r="N22" s="134"/>
      <c r="AX22" s="294"/>
      <c r="AY22" s="294"/>
    </row>
    <row r="23" spans="1:51" s="265" customFormat="1" ht="30.75" customHeight="1">
      <c r="A23" s="178" t="e">
        <f t="shared" si="0"/>
        <v>#N/A</v>
      </c>
      <c r="B23" s="296"/>
      <c r="C23" s="296"/>
      <c r="D23" s="320"/>
      <c r="E23" s="296"/>
      <c r="F23" s="296"/>
      <c r="G23" s="175"/>
      <c r="H23" s="177"/>
      <c r="I23" s="138">
        <f t="shared" si="1"/>
        <v>0</v>
      </c>
      <c r="J23" s="136"/>
      <c r="K23" s="137"/>
      <c r="L23" s="137">
        <f t="shared" si="2"/>
        <v>0</v>
      </c>
      <c r="M23" s="137">
        <f t="shared" si="3"/>
        <v>0</v>
      </c>
      <c r="N23" s="134"/>
      <c r="AX23" s="294"/>
      <c r="AY23" s="294"/>
    </row>
    <row r="24" spans="1:51" s="265" customFormat="1" ht="30.75" customHeight="1">
      <c r="A24" s="178" t="e">
        <f t="shared" si="0"/>
        <v>#N/A</v>
      </c>
      <c r="B24" s="296"/>
      <c r="C24" s="296"/>
      <c r="D24" s="320"/>
      <c r="E24" s="296"/>
      <c r="F24" s="296"/>
      <c r="G24" s="175"/>
      <c r="H24" s="177"/>
      <c r="I24" s="138">
        <f t="shared" si="1"/>
        <v>0</v>
      </c>
      <c r="J24" s="136"/>
      <c r="K24" s="137"/>
      <c r="L24" s="137">
        <f t="shared" si="2"/>
        <v>0</v>
      </c>
      <c r="M24" s="137">
        <f t="shared" si="3"/>
        <v>0</v>
      </c>
      <c r="N24" s="134"/>
      <c r="AX24" s="294"/>
      <c r="AY24" s="294"/>
    </row>
    <row r="25" spans="1:51" s="265" customFormat="1" ht="30.75" customHeight="1">
      <c r="A25" s="178" t="e">
        <f t="shared" si="0"/>
        <v>#N/A</v>
      </c>
      <c r="B25" s="296"/>
      <c r="C25" s="296"/>
      <c r="D25" s="320"/>
      <c r="E25" s="296"/>
      <c r="F25" s="296"/>
      <c r="G25" s="175"/>
      <c r="H25" s="177"/>
      <c r="I25" s="138">
        <f t="shared" si="1"/>
        <v>0</v>
      </c>
      <c r="J25" s="136"/>
      <c r="K25" s="137"/>
      <c r="L25" s="137">
        <f t="shared" si="2"/>
        <v>0</v>
      </c>
      <c r="M25" s="137">
        <f t="shared" si="3"/>
        <v>0</v>
      </c>
      <c r="N25" s="134"/>
      <c r="AX25" s="294"/>
      <c r="AY25" s="294"/>
    </row>
    <row r="26" spans="1:51" s="265" customFormat="1" ht="30.75" customHeight="1">
      <c r="A26" s="178" t="e">
        <f t="shared" si="0"/>
        <v>#N/A</v>
      </c>
      <c r="B26" s="296"/>
      <c r="C26" s="296"/>
      <c r="D26" s="320"/>
      <c r="E26" s="296"/>
      <c r="F26" s="296"/>
      <c r="G26" s="175"/>
      <c r="H26" s="177"/>
      <c r="I26" s="138">
        <f t="shared" si="1"/>
        <v>0</v>
      </c>
      <c r="J26" s="136"/>
      <c r="K26" s="137"/>
      <c r="L26" s="137">
        <f t="shared" si="2"/>
        <v>0</v>
      </c>
      <c r="M26" s="137">
        <f t="shared" si="3"/>
        <v>0</v>
      </c>
      <c r="N26" s="134"/>
      <c r="AX26" s="294"/>
      <c r="AY26" s="294"/>
    </row>
    <row r="27" spans="1:51" s="265" customFormat="1" ht="30.75" customHeight="1">
      <c r="A27" s="178" t="e">
        <f t="shared" si="0"/>
        <v>#N/A</v>
      </c>
      <c r="B27" s="296"/>
      <c r="C27" s="296"/>
      <c r="D27" s="320"/>
      <c r="E27" s="296"/>
      <c r="F27" s="296"/>
      <c r="G27" s="175"/>
      <c r="H27" s="177"/>
      <c r="I27" s="138">
        <f t="shared" si="1"/>
        <v>0</v>
      </c>
      <c r="J27" s="136"/>
      <c r="K27" s="137"/>
      <c r="L27" s="137">
        <f t="shared" si="2"/>
        <v>0</v>
      </c>
      <c r="M27" s="137">
        <f t="shared" si="3"/>
        <v>0</v>
      </c>
      <c r="N27" s="134"/>
      <c r="AX27" s="294"/>
      <c r="AY27" s="294"/>
    </row>
    <row r="28" spans="1:51" s="265" customFormat="1" ht="30.75" customHeight="1">
      <c r="A28" s="178" t="e">
        <f t="shared" si="0"/>
        <v>#N/A</v>
      </c>
      <c r="B28" s="296"/>
      <c r="C28" s="296"/>
      <c r="D28" s="320"/>
      <c r="E28" s="296"/>
      <c r="F28" s="296"/>
      <c r="G28" s="175"/>
      <c r="H28" s="177"/>
      <c r="I28" s="138">
        <f t="shared" si="1"/>
        <v>0</v>
      </c>
      <c r="J28" s="136"/>
      <c r="K28" s="137"/>
      <c r="L28" s="137">
        <f t="shared" si="2"/>
        <v>0</v>
      </c>
      <c r="M28" s="137">
        <f t="shared" si="3"/>
        <v>0</v>
      </c>
      <c r="N28" s="134"/>
      <c r="AX28" s="294"/>
      <c r="AY28" s="294"/>
    </row>
    <row r="29" spans="1:51" s="265" customFormat="1" ht="30.75" customHeight="1">
      <c r="A29" s="178" t="e">
        <f t="shared" si="0"/>
        <v>#N/A</v>
      </c>
      <c r="B29" s="296"/>
      <c r="C29" s="296"/>
      <c r="D29" s="320"/>
      <c r="E29" s="296"/>
      <c r="F29" s="296"/>
      <c r="G29" s="175"/>
      <c r="H29" s="177"/>
      <c r="I29" s="138">
        <f t="shared" si="1"/>
        <v>0</v>
      </c>
      <c r="J29" s="136"/>
      <c r="K29" s="137"/>
      <c r="L29" s="137">
        <f t="shared" si="2"/>
        <v>0</v>
      </c>
      <c r="M29" s="137">
        <f t="shared" si="3"/>
        <v>0</v>
      </c>
      <c r="N29" s="134"/>
      <c r="AX29" s="294"/>
      <c r="AY29" s="294"/>
    </row>
    <row r="30" spans="1:51" s="265" customFormat="1" ht="30.75" customHeight="1">
      <c r="A30" s="178" t="e">
        <f t="shared" si="0"/>
        <v>#N/A</v>
      </c>
      <c r="B30" s="296"/>
      <c r="C30" s="296"/>
      <c r="D30" s="320"/>
      <c r="E30" s="296"/>
      <c r="F30" s="296"/>
      <c r="G30" s="175"/>
      <c r="H30" s="177"/>
      <c r="I30" s="138">
        <f t="shared" si="1"/>
        <v>0</v>
      </c>
      <c r="J30" s="136"/>
      <c r="K30" s="137"/>
      <c r="L30" s="137">
        <f t="shared" si="2"/>
        <v>0</v>
      </c>
      <c r="M30" s="137">
        <f t="shared" si="3"/>
        <v>0</v>
      </c>
      <c r="N30" s="134"/>
      <c r="AX30" s="294"/>
      <c r="AY30" s="294"/>
    </row>
    <row r="31" spans="1:51" s="265" customFormat="1" ht="30.75" customHeight="1">
      <c r="A31" s="178" t="e">
        <f t="shared" si="0"/>
        <v>#N/A</v>
      </c>
      <c r="B31" s="296"/>
      <c r="C31" s="296"/>
      <c r="D31" s="320"/>
      <c r="E31" s="296"/>
      <c r="F31" s="296"/>
      <c r="G31" s="175"/>
      <c r="H31" s="177"/>
      <c r="I31" s="138">
        <f t="shared" si="1"/>
        <v>0</v>
      </c>
      <c r="J31" s="136"/>
      <c r="K31" s="137"/>
      <c r="L31" s="137">
        <f t="shared" si="2"/>
        <v>0</v>
      </c>
      <c r="M31" s="137">
        <f t="shared" si="3"/>
        <v>0</v>
      </c>
      <c r="N31" s="134"/>
      <c r="AX31" s="294"/>
      <c r="AY31" s="294"/>
    </row>
    <row r="32" spans="1:51" s="265" customFormat="1" ht="30.75" customHeight="1">
      <c r="A32" s="178" t="e">
        <f t="shared" si="0"/>
        <v>#N/A</v>
      </c>
      <c r="B32" s="296"/>
      <c r="C32" s="296"/>
      <c r="D32" s="320"/>
      <c r="E32" s="296"/>
      <c r="F32" s="296"/>
      <c r="G32" s="175"/>
      <c r="H32" s="177"/>
      <c r="I32" s="138">
        <f t="shared" si="1"/>
        <v>0</v>
      </c>
      <c r="J32" s="136"/>
      <c r="K32" s="137"/>
      <c r="L32" s="137">
        <f t="shared" si="2"/>
        <v>0</v>
      </c>
      <c r="M32" s="137">
        <f t="shared" si="3"/>
        <v>0</v>
      </c>
      <c r="N32" s="134"/>
      <c r="AX32" s="294"/>
      <c r="AY32" s="294"/>
    </row>
    <row r="33" spans="1:51" s="265" customFormat="1" ht="30.75" customHeight="1">
      <c r="A33" s="178" t="e">
        <f t="shared" si="0"/>
        <v>#N/A</v>
      </c>
      <c r="B33" s="296"/>
      <c r="C33" s="296"/>
      <c r="D33" s="320"/>
      <c r="E33" s="296"/>
      <c r="F33" s="296"/>
      <c r="G33" s="175"/>
      <c r="H33" s="177"/>
      <c r="I33" s="138">
        <f t="shared" si="1"/>
        <v>0</v>
      </c>
      <c r="J33" s="136"/>
      <c r="K33" s="137"/>
      <c r="L33" s="137">
        <f t="shared" si="2"/>
        <v>0</v>
      </c>
      <c r="M33" s="137">
        <f t="shared" si="3"/>
        <v>0</v>
      </c>
      <c r="N33" s="134"/>
      <c r="AX33" s="294"/>
      <c r="AY33" s="294"/>
    </row>
    <row r="34" spans="1:51" s="265" customFormat="1" ht="30.75" customHeight="1">
      <c r="A34" s="178" t="e">
        <f t="shared" si="0"/>
        <v>#N/A</v>
      </c>
      <c r="B34" s="296"/>
      <c r="C34" s="296"/>
      <c r="D34" s="320"/>
      <c r="E34" s="296"/>
      <c r="F34" s="296"/>
      <c r="G34" s="175"/>
      <c r="H34" s="177"/>
      <c r="I34" s="138">
        <f t="shared" si="1"/>
        <v>0</v>
      </c>
      <c r="J34" s="136"/>
      <c r="K34" s="137"/>
      <c r="L34" s="137">
        <f t="shared" si="2"/>
        <v>0</v>
      </c>
      <c r="M34" s="137">
        <f t="shared" si="3"/>
        <v>0</v>
      </c>
      <c r="N34" s="134"/>
      <c r="AX34" s="294"/>
      <c r="AY34" s="294"/>
    </row>
    <row r="35" spans="1:51" s="265" customFormat="1" ht="30.75" customHeight="1">
      <c r="A35" s="178" t="e">
        <f t="shared" si="0"/>
        <v>#N/A</v>
      </c>
      <c r="B35" s="296"/>
      <c r="C35" s="296"/>
      <c r="D35" s="320"/>
      <c r="E35" s="296"/>
      <c r="F35" s="296"/>
      <c r="G35" s="175"/>
      <c r="H35" s="177"/>
      <c r="I35" s="138">
        <f t="shared" si="1"/>
        <v>0</v>
      </c>
      <c r="J35" s="136"/>
      <c r="K35" s="137"/>
      <c r="L35" s="137">
        <f t="shared" si="2"/>
        <v>0</v>
      </c>
      <c r="M35" s="137">
        <f t="shared" si="3"/>
        <v>0</v>
      </c>
      <c r="N35" s="134"/>
      <c r="AX35" s="294"/>
      <c r="AY35" s="294"/>
    </row>
    <row r="36" spans="1:51" s="265" customFormat="1" ht="30.75" customHeight="1">
      <c r="A36" s="178" t="e">
        <f t="shared" si="0"/>
        <v>#N/A</v>
      </c>
      <c r="B36" s="296"/>
      <c r="C36" s="296"/>
      <c r="D36" s="320"/>
      <c r="E36" s="296"/>
      <c r="F36" s="296"/>
      <c r="G36" s="175"/>
      <c r="H36" s="177"/>
      <c r="I36" s="138">
        <f t="shared" si="1"/>
        <v>0</v>
      </c>
      <c r="J36" s="136"/>
      <c r="K36" s="137"/>
      <c r="L36" s="137">
        <f t="shared" si="2"/>
        <v>0</v>
      </c>
      <c r="M36" s="137">
        <f t="shared" si="3"/>
        <v>0</v>
      </c>
      <c r="N36" s="134"/>
      <c r="AX36" s="294"/>
      <c r="AY36" s="294"/>
    </row>
    <row r="37" spans="1:51" s="265" customFormat="1" ht="30.75" customHeight="1">
      <c r="A37" s="178" t="e">
        <f t="shared" si="0"/>
        <v>#N/A</v>
      </c>
      <c r="B37" s="296"/>
      <c r="C37" s="296"/>
      <c r="D37" s="320"/>
      <c r="E37" s="296"/>
      <c r="F37" s="296"/>
      <c r="G37" s="175"/>
      <c r="H37" s="177"/>
      <c r="I37" s="138">
        <f t="shared" si="1"/>
        <v>0</v>
      </c>
      <c r="J37" s="136"/>
      <c r="K37" s="137"/>
      <c r="L37" s="137">
        <f t="shared" si="2"/>
        <v>0</v>
      </c>
      <c r="M37" s="137">
        <f t="shared" si="3"/>
        <v>0</v>
      </c>
      <c r="N37" s="134"/>
      <c r="AX37" s="294"/>
      <c r="AY37" s="294"/>
    </row>
    <row r="38" spans="1:51" s="265" customFormat="1" ht="30.75" customHeight="1">
      <c r="A38" s="178" t="e">
        <f t="shared" si="0"/>
        <v>#N/A</v>
      </c>
      <c r="B38" s="296"/>
      <c r="C38" s="296"/>
      <c r="D38" s="320"/>
      <c r="E38" s="296"/>
      <c r="F38" s="296"/>
      <c r="G38" s="175"/>
      <c r="H38" s="177"/>
      <c r="I38" s="138">
        <f t="shared" si="1"/>
        <v>0</v>
      </c>
      <c r="J38" s="136"/>
      <c r="K38" s="137"/>
      <c r="L38" s="137">
        <f t="shared" si="2"/>
        <v>0</v>
      </c>
      <c r="M38" s="137">
        <f t="shared" si="3"/>
        <v>0</v>
      </c>
      <c r="N38" s="134"/>
      <c r="AX38" s="294"/>
      <c r="AY38" s="294"/>
    </row>
    <row r="39" spans="1:51" s="265" customFormat="1" ht="30.75" customHeight="1">
      <c r="A39" s="178" t="e">
        <f t="shared" si="0"/>
        <v>#N/A</v>
      </c>
      <c r="B39" s="296"/>
      <c r="C39" s="296"/>
      <c r="D39" s="320"/>
      <c r="E39" s="296"/>
      <c r="F39" s="296"/>
      <c r="G39" s="175"/>
      <c r="H39" s="177"/>
      <c r="I39" s="138">
        <f t="shared" si="1"/>
        <v>0</v>
      </c>
      <c r="J39" s="136"/>
      <c r="K39" s="137"/>
      <c r="L39" s="137">
        <f t="shared" si="2"/>
        <v>0</v>
      </c>
      <c r="M39" s="137">
        <f t="shared" si="3"/>
        <v>0</v>
      </c>
      <c r="N39" s="134"/>
      <c r="AX39" s="294"/>
      <c r="AY39" s="294"/>
    </row>
    <row r="40" spans="1:51" s="265" customFormat="1" ht="30.75" customHeight="1">
      <c r="A40" s="178" t="e">
        <f t="shared" si="0"/>
        <v>#N/A</v>
      </c>
      <c r="B40" s="296"/>
      <c r="C40" s="296"/>
      <c r="D40" s="320"/>
      <c r="E40" s="296"/>
      <c r="F40" s="296"/>
      <c r="G40" s="175"/>
      <c r="H40" s="177"/>
      <c r="I40" s="138">
        <f t="shared" si="1"/>
        <v>0</v>
      </c>
      <c r="J40" s="136"/>
      <c r="K40" s="137"/>
      <c r="L40" s="137">
        <f t="shared" si="2"/>
        <v>0</v>
      </c>
      <c r="M40" s="137">
        <f t="shared" si="3"/>
        <v>0</v>
      </c>
      <c r="N40" s="134"/>
      <c r="AX40" s="294"/>
      <c r="AY40" s="294"/>
    </row>
    <row r="41" spans="1:51" s="265" customFormat="1" ht="30.75" customHeight="1">
      <c r="A41" s="178" t="e">
        <f t="shared" si="0"/>
        <v>#N/A</v>
      </c>
      <c r="B41" s="296"/>
      <c r="C41" s="296"/>
      <c r="D41" s="320"/>
      <c r="E41" s="296"/>
      <c r="F41" s="296"/>
      <c r="G41" s="175"/>
      <c r="H41" s="177"/>
      <c r="I41" s="138">
        <f t="shared" si="1"/>
        <v>0</v>
      </c>
      <c r="J41" s="136"/>
      <c r="K41" s="137"/>
      <c r="L41" s="137">
        <f t="shared" si="2"/>
        <v>0</v>
      </c>
      <c r="M41" s="137">
        <f t="shared" si="3"/>
        <v>0</v>
      </c>
      <c r="N41" s="134"/>
      <c r="AX41" s="294"/>
      <c r="AY41" s="294"/>
    </row>
    <row r="42" spans="1:51" s="265" customFormat="1" ht="30.75" customHeight="1">
      <c r="A42" s="178" t="e">
        <f t="shared" si="0"/>
        <v>#N/A</v>
      </c>
      <c r="B42" s="296"/>
      <c r="C42" s="296"/>
      <c r="D42" s="320"/>
      <c r="E42" s="296"/>
      <c r="F42" s="296"/>
      <c r="G42" s="175"/>
      <c r="H42" s="177"/>
      <c r="I42" s="138">
        <f t="shared" si="1"/>
        <v>0</v>
      </c>
      <c r="J42" s="136"/>
      <c r="K42" s="137"/>
      <c r="L42" s="137">
        <f t="shared" si="2"/>
        <v>0</v>
      </c>
      <c r="M42" s="137">
        <f t="shared" si="3"/>
        <v>0</v>
      </c>
      <c r="N42" s="134"/>
      <c r="AX42" s="294"/>
      <c r="AY42" s="294"/>
    </row>
    <row r="43" spans="1:51" s="265" customFormat="1" ht="30.75" customHeight="1">
      <c r="A43" s="178" t="e">
        <f t="shared" si="0"/>
        <v>#N/A</v>
      </c>
      <c r="B43" s="296"/>
      <c r="C43" s="296"/>
      <c r="D43" s="320"/>
      <c r="E43" s="296"/>
      <c r="F43" s="296"/>
      <c r="G43" s="175"/>
      <c r="H43" s="177"/>
      <c r="I43" s="138">
        <f t="shared" si="1"/>
        <v>0</v>
      </c>
      <c r="J43" s="136"/>
      <c r="K43" s="137"/>
      <c r="L43" s="137">
        <f t="shared" si="2"/>
        <v>0</v>
      </c>
      <c r="M43" s="137">
        <f t="shared" si="3"/>
        <v>0</v>
      </c>
      <c r="N43" s="134"/>
      <c r="AX43" s="294"/>
      <c r="AY43" s="294"/>
    </row>
    <row r="44" spans="1:51" s="265" customFormat="1" ht="30.75" customHeight="1">
      <c r="A44" s="178" t="e">
        <f t="shared" si="0"/>
        <v>#N/A</v>
      </c>
      <c r="B44" s="296"/>
      <c r="C44" s="296"/>
      <c r="D44" s="320"/>
      <c r="E44" s="296"/>
      <c r="F44" s="296"/>
      <c r="G44" s="175"/>
      <c r="H44" s="177"/>
      <c r="I44" s="138">
        <f t="shared" si="1"/>
        <v>0</v>
      </c>
      <c r="J44" s="136"/>
      <c r="K44" s="137"/>
      <c r="L44" s="137">
        <f t="shared" si="2"/>
        <v>0</v>
      </c>
      <c r="M44" s="137">
        <f t="shared" si="3"/>
        <v>0</v>
      </c>
      <c r="N44" s="134"/>
      <c r="AX44" s="294"/>
      <c r="AY44" s="294"/>
    </row>
    <row r="45" spans="1:51" s="265" customFormat="1" ht="30.75" customHeight="1">
      <c r="A45" s="178" t="e">
        <f t="shared" si="0"/>
        <v>#N/A</v>
      </c>
      <c r="B45" s="296"/>
      <c r="C45" s="296"/>
      <c r="D45" s="320"/>
      <c r="E45" s="296"/>
      <c r="F45" s="296"/>
      <c r="G45" s="175"/>
      <c r="H45" s="177"/>
      <c r="I45" s="138">
        <f t="shared" si="1"/>
        <v>0</v>
      </c>
      <c r="J45" s="136"/>
      <c r="K45" s="137"/>
      <c r="L45" s="137">
        <f t="shared" si="2"/>
        <v>0</v>
      </c>
      <c r="M45" s="137">
        <f t="shared" si="3"/>
        <v>0</v>
      </c>
      <c r="N45" s="134"/>
      <c r="AX45" s="294"/>
      <c r="AY45" s="294"/>
    </row>
    <row r="46" spans="1:51" s="265" customFormat="1" ht="30.75" customHeight="1">
      <c r="A46" s="178" t="e">
        <f t="shared" si="0"/>
        <v>#N/A</v>
      </c>
      <c r="B46" s="296"/>
      <c r="C46" s="296"/>
      <c r="D46" s="320"/>
      <c r="E46" s="296"/>
      <c r="F46" s="296"/>
      <c r="G46" s="175"/>
      <c r="H46" s="177"/>
      <c r="I46" s="138">
        <f t="shared" si="1"/>
        <v>0</v>
      </c>
      <c r="J46" s="136"/>
      <c r="K46" s="137"/>
      <c r="L46" s="137">
        <f t="shared" si="2"/>
        <v>0</v>
      </c>
      <c r="M46" s="137">
        <f t="shared" si="3"/>
        <v>0</v>
      </c>
      <c r="N46" s="134"/>
      <c r="AX46" s="294"/>
      <c r="AY46" s="294"/>
    </row>
    <row r="47" spans="1:51" s="265" customFormat="1" ht="30.75" customHeight="1">
      <c r="A47" s="178" t="e">
        <f t="shared" si="0"/>
        <v>#N/A</v>
      </c>
      <c r="B47" s="296"/>
      <c r="C47" s="296"/>
      <c r="D47" s="320"/>
      <c r="E47" s="296"/>
      <c r="F47" s="296"/>
      <c r="G47" s="175"/>
      <c r="H47" s="177"/>
      <c r="I47" s="138">
        <f t="shared" si="1"/>
        <v>0</v>
      </c>
      <c r="J47" s="136"/>
      <c r="K47" s="137"/>
      <c r="L47" s="137">
        <f t="shared" si="2"/>
        <v>0</v>
      </c>
      <c r="M47" s="137">
        <f t="shared" si="3"/>
        <v>0</v>
      </c>
      <c r="N47" s="134"/>
      <c r="AX47" s="294"/>
      <c r="AY47" s="294"/>
    </row>
    <row r="48" spans="1:51" s="265" customFormat="1" ht="30.75" customHeight="1">
      <c r="A48" s="178" t="e">
        <f t="shared" si="0"/>
        <v>#N/A</v>
      </c>
      <c r="B48" s="296"/>
      <c r="C48" s="296"/>
      <c r="D48" s="320"/>
      <c r="E48" s="296"/>
      <c r="F48" s="296"/>
      <c r="G48" s="175"/>
      <c r="H48" s="177"/>
      <c r="I48" s="138">
        <f t="shared" si="1"/>
        <v>0</v>
      </c>
      <c r="J48" s="136"/>
      <c r="K48" s="137"/>
      <c r="L48" s="137">
        <f t="shared" si="2"/>
        <v>0</v>
      </c>
      <c r="M48" s="137">
        <f t="shared" si="3"/>
        <v>0</v>
      </c>
      <c r="N48" s="134"/>
      <c r="AX48" s="294"/>
      <c r="AY48" s="294"/>
    </row>
    <row r="49" spans="1:51" s="265" customFormat="1" ht="30.75" customHeight="1">
      <c r="A49" s="178" t="e">
        <f t="shared" si="0"/>
        <v>#N/A</v>
      </c>
      <c r="B49" s="296"/>
      <c r="C49" s="296"/>
      <c r="D49" s="320"/>
      <c r="E49" s="296"/>
      <c r="F49" s="296"/>
      <c r="G49" s="175"/>
      <c r="H49" s="177"/>
      <c r="I49" s="138">
        <f t="shared" si="1"/>
        <v>0</v>
      </c>
      <c r="J49" s="136"/>
      <c r="K49" s="137"/>
      <c r="L49" s="137">
        <f t="shared" si="2"/>
        <v>0</v>
      </c>
      <c r="M49" s="137">
        <f t="shared" si="3"/>
        <v>0</v>
      </c>
      <c r="N49" s="134"/>
      <c r="AX49" s="294"/>
      <c r="AY49" s="294"/>
    </row>
    <row r="50" spans="1:51" s="265" customFormat="1" ht="30.75" customHeight="1">
      <c r="A50" s="178" t="e">
        <f t="shared" si="0"/>
        <v>#N/A</v>
      </c>
      <c r="B50" s="296"/>
      <c r="C50" s="296"/>
      <c r="D50" s="320"/>
      <c r="E50" s="296"/>
      <c r="F50" s="296"/>
      <c r="G50" s="175"/>
      <c r="H50" s="177"/>
      <c r="I50" s="138">
        <f t="shared" si="1"/>
        <v>0</v>
      </c>
      <c r="J50" s="136"/>
      <c r="K50" s="137"/>
      <c r="L50" s="137">
        <f t="shared" si="2"/>
        <v>0</v>
      </c>
      <c r="M50" s="137">
        <f t="shared" si="3"/>
        <v>0</v>
      </c>
      <c r="N50" s="134"/>
      <c r="AX50" s="294"/>
      <c r="AY50" s="294"/>
    </row>
    <row r="51" spans="1:51" s="265" customFormat="1" ht="30.75" customHeight="1">
      <c r="A51" s="178" t="e">
        <f t="shared" si="0"/>
        <v>#N/A</v>
      </c>
      <c r="B51" s="296"/>
      <c r="C51" s="296"/>
      <c r="D51" s="320"/>
      <c r="E51" s="296"/>
      <c r="F51" s="296"/>
      <c r="G51" s="175"/>
      <c r="H51" s="177"/>
      <c r="I51" s="138">
        <f t="shared" si="1"/>
        <v>0</v>
      </c>
      <c r="J51" s="136"/>
      <c r="K51" s="137"/>
      <c r="L51" s="137">
        <f t="shared" si="2"/>
        <v>0</v>
      </c>
      <c r="M51" s="137">
        <f t="shared" si="3"/>
        <v>0</v>
      </c>
      <c r="N51" s="134"/>
      <c r="AX51" s="294"/>
      <c r="AY51" s="294"/>
    </row>
    <row r="52" spans="1:51" s="265" customFormat="1" ht="30.75" customHeight="1">
      <c r="A52" s="178" t="e">
        <f t="shared" si="0"/>
        <v>#N/A</v>
      </c>
      <c r="B52" s="296"/>
      <c r="C52" s="296"/>
      <c r="D52" s="320"/>
      <c r="E52" s="296"/>
      <c r="F52" s="296"/>
      <c r="G52" s="175"/>
      <c r="H52" s="177"/>
      <c r="I52" s="138">
        <f t="shared" si="1"/>
        <v>0</v>
      </c>
      <c r="J52" s="136"/>
      <c r="K52" s="137"/>
      <c r="L52" s="137">
        <f t="shared" si="2"/>
        <v>0</v>
      </c>
      <c r="M52" s="137">
        <f t="shared" si="3"/>
        <v>0</v>
      </c>
      <c r="N52" s="134"/>
      <c r="AX52" s="294"/>
      <c r="AY52" s="294"/>
    </row>
    <row r="53" spans="1:51" s="265" customFormat="1" ht="30.75" customHeight="1">
      <c r="A53" s="178" t="e">
        <f t="shared" si="0"/>
        <v>#N/A</v>
      </c>
      <c r="B53" s="296"/>
      <c r="C53" s="296"/>
      <c r="D53" s="320"/>
      <c r="E53" s="296"/>
      <c r="F53" s="296"/>
      <c r="G53" s="175"/>
      <c r="H53" s="177"/>
      <c r="I53" s="138">
        <f t="shared" si="1"/>
        <v>0</v>
      </c>
      <c r="J53" s="136"/>
      <c r="K53" s="137"/>
      <c r="L53" s="137">
        <f t="shared" si="2"/>
        <v>0</v>
      </c>
      <c r="M53" s="137">
        <f t="shared" si="3"/>
        <v>0</v>
      </c>
      <c r="N53" s="134"/>
      <c r="AX53" s="294"/>
      <c r="AY53" s="294"/>
    </row>
    <row r="54" spans="1:51" s="265" customFormat="1" ht="30.75" customHeight="1">
      <c r="A54" s="178" t="e">
        <f t="shared" si="0"/>
        <v>#N/A</v>
      </c>
      <c r="B54" s="296"/>
      <c r="C54" s="296"/>
      <c r="D54" s="320"/>
      <c r="E54" s="296"/>
      <c r="F54" s="296"/>
      <c r="G54" s="175"/>
      <c r="H54" s="177"/>
      <c r="I54" s="138">
        <f t="shared" si="1"/>
        <v>0</v>
      </c>
      <c r="J54" s="136"/>
      <c r="K54" s="137"/>
      <c r="L54" s="137">
        <f t="shared" si="2"/>
        <v>0</v>
      </c>
      <c r="M54" s="137">
        <f t="shared" si="3"/>
        <v>0</v>
      </c>
      <c r="N54" s="134"/>
      <c r="AX54" s="294"/>
      <c r="AY54" s="294"/>
    </row>
    <row r="55" spans="1:51" s="265" customFormat="1" ht="30.75" customHeight="1">
      <c r="A55" s="178" t="e">
        <f t="shared" si="0"/>
        <v>#N/A</v>
      </c>
      <c r="B55" s="296"/>
      <c r="C55" s="296"/>
      <c r="D55" s="320"/>
      <c r="E55" s="296"/>
      <c r="F55" s="296"/>
      <c r="G55" s="175"/>
      <c r="H55" s="177"/>
      <c r="I55" s="138">
        <f t="shared" si="1"/>
        <v>0</v>
      </c>
      <c r="J55" s="136"/>
      <c r="K55" s="137"/>
      <c r="L55" s="137">
        <f t="shared" si="2"/>
        <v>0</v>
      </c>
      <c r="M55" s="137">
        <f t="shared" si="3"/>
        <v>0</v>
      </c>
      <c r="N55" s="134"/>
      <c r="AX55" s="294"/>
      <c r="AY55" s="294"/>
    </row>
    <row r="56" spans="1:51" s="265" customFormat="1" ht="30.75" customHeight="1">
      <c r="A56" s="178" t="e">
        <f t="shared" si="0"/>
        <v>#N/A</v>
      </c>
      <c r="B56" s="296"/>
      <c r="C56" s="296"/>
      <c r="D56" s="320"/>
      <c r="E56" s="296"/>
      <c r="F56" s="296"/>
      <c r="G56" s="175"/>
      <c r="H56" s="177"/>
      <c r="I56" s="138">
        <f t="shared" si="1"/>
        <v>0</v>
      </c>
      <c r="J56" s="136"/>
      <c r="K56" s="137"/>
      <c r="L56" s="137">
        <f t="shared" si="2"/>
        <v>0</v>
      </c>
      <c r="M56" s="137">
        <f t="shared" si="3"/>
        <v>0</v>
      </c>
      <c r="N56" s="134"/>
      <c r="AX56" s="294"/>
      <c r="AY56" s="294"/>
    </row>
    <row r="57" spans="1:51" s="265" customFormat="1" ht="30.75" customHeight="1">
      <c r="A57" s="178" t="e">
        <f t="shared" si="0"/>
        <v>#N/A</v>
      </c>
      <c r="B57" s="296"/>
      <c r="C57" s="296"/>
      <c r="D57" s="320"/>
      <c r="E57" s="296"/>
      <c r="F57" s="296"/>
      <c r="G57" s="175"/>
      <c r="H57" s="177"/>
      <c r="I57" s="138">
        <f t="shared" si="1"/>
        <v>0</v>
      </c>
      <c r="J57" s="136"/>
      <c r="K57" s="137"/>
      <c r="L57" s="137">
        <f t="shared" si="2"/>
        <v>0</v>
      </c>
      <c r="M57" s="137">
        <f t="shared" si="3"/>
        <v>0</v>
      </c>
      <c r="N57" s="134"/>
      <c r="AX57" s="294"/>
      <c r="AY57" s="294"/>
    </row>
    <row r="58" spans="1:51" s="265" customFormat="1" ht="30.75" customHeight="1">
      <c r="A58" s="178" t="e">
        <f t="shared" si="0"/>
        <v>#N/A</v>
      </c>
      <c r="B58" s="296"/>
      <c r="C58" s="296"/>
      <c r="D58" s="320"/>
      <c r="E58" s="296"/>
      <c r="F58" s="296"/>
      <c r="G58" s="175"/>
      <c r="H58" s="177"/>
      <c r="I58" s="138">
        <f t="shared" si="1"/>
        <v>0</v>
      </c>
      <c r="J58" s="136"/>
      <c r="K58" s="137"/>
      <c r="L58" s="137">
        <f t="shared" si="2"/>
        <v>0</v>
      </c>
      <c r="M58" s="137">
        <f t="shared" si="3"/>
        <v>0</v>
      </c>
      <c r="N58" s="134"/>
      <c r="AX58" s="294"/>
      <c r="AY58" s="294"/>
    </row>
    <row r="59" spans="1:51" s="265" customFormat="1" ht="30.75" customHeight="1">
      <c r="A59" s="178" t="e">
        <f t="shared" si="0"/>
        <v>#N/A</v>
      </c>
      <c r="B59" s="296"/>
      <c r="C59" s="296"/>
      <c r="D59" s="320"/>
      <c r="E59" s="296"/>
      <c r="F59" s="296"/>
      <c r="G59" s="175"/>
      <c r="H59" s="177"/>
      <c r="I59" s="138">
        <f t="shared" si="1"/>
        <v>0</v>
      </c>
      <c r="J59" s="136"/>
      <c r="K59" s="137"/>
      <c r="L59" s="137">
        <f t="shared" si="2"/>
        <v>0</v>
      </c>
      <c r="M59" s="137">
        <f t="shared" si="3"/>
        <v>0</v>
      </c>
      <c r="N59" s="134"/>
      <c r="AX59" s="294"/>
      <c r="AY59" s="294"/>
    </row>
    <row r="60" spans="1:51" s="265" customFormat="1" ht="30.75" customHeight="1">
      <c r="A60" s="178" t="e">
        <f t="shared" si="0"/>
        <v>#N/A</v>
      </c>
      <c r="B60" s="296"/>
      <c r="C60" s="296"/>
      <c r="D60" s="320"/>
      <c r="E60" s="296"/>
      <c r="F60" s="296"/>
      <c r="G60" s="175"/>
      <c r="H60" s="177"/>
      <c r="I60" s="138">
        <f t="shared" si="1"/>
        <v>0</v>
      </c>
      <c r="J60" s="136"/>
      <c r="K60" s="137"/>
      <c r="L60" s="137">
        <f t="shared" si="2"/>
        <v>0</v>
      </c>
      <c r="M60" s="137">
        <f t="shared" si="3"/>
        <v>0</v>
      </c>
      <c r="N60" s="134"/>
      <c r="AX60" s="294"/>
      <c r="AY60" s="294"/>
    </row>
    <row r="61" spans="1:51" s="265" customFormat="1" ht="30.75" customHeight="1">
      <c r="A61" s="178" t="e">
        <f t="shared" si="0"/>
        <v>#N/A</v>
      </c>
      <c r="B61" s="296"/>
      <c r="C61" s="296"/>
      <c r="D61" s="320"/>
      <c r="E61" s="296"/>
      <c r="F61" s="296"/>
      <c r="G61" s="175"/>
      <c r="H61" s="177"/>
      <c r="I61" s="138">
        <f t="shared" si="1"/>
        <v>0</v>
      </c>
      <c r="J61" s="136"/>
      <c r="K61" s="137"/>
      <c r="L61" s="137">
        <f t="shared" si="2"/>
        <v>0</v>
      </c>
      <c r="M61" s="137">
        <f t="shared" si="3"/>
        <v>0</v>
      </c>
      <c r="N61" s="134"/>
      <c r="AX61" s="294"/>
      <c r="AY61" s="294"/>
    </row>
    <row r="62" spans="1:51" s="265" customFormat="1" ht="30.75" customHeight="1">
      <c r="A62" s="178" t="e">
        <f t="shared" si="0"/>
        <v>#N/A</v>
      </c>
      <c r="B62" s="296"/>
      <c r="C62" s="296"/>
      <c r="D62" s="320"/>
      <c r="E62" s="296"/>
      <c r="F62" s="296"/>
      <c r="G62" s="175"/>
      <c r="H62" s="177"/>
      <c r="I62" s="138">
        <f t="shared" si="1"/>
        <v>0</v>
      </c>
      <c r="J62" s="136"/>
      <c r="K62" s="137"/>
      <c r="L62" s="137">
        <f t="shared" si="2"/>
        <v>0</v>
      </c>
      <c r="M62" s="137">
        <f t="shared" si="3"/>
        <v>0</v>
      </c>
      <c r="N62" s="134"/>
      <c r="AX62" s="294"/>
      <c r="AY62" s="294"/>
    </row>
    <row r="63" spans="1:51" s="265" customFormat="1" ht="30.75" customHeight="1">
      <c r="A63" s="178" t="e">
        <f t="shared" si="0"/>
        <v>#N/A</v>
      </c>
      <c r="B63" s="296"/>
      <c r="C63" s="296"/>
      <c r="D63" s="320"/>
      <c r="E63" s="296"/>
      <c r="F63" s="296"/>
      <c r="G63" s="175"/>
      <c r="H63" s="177"/>
      <c r="I63" s="138">
        <f t="shared" si="1"/>
        <v>0</v>
      </c>
      <c r="J63" s="136"/>
      <c r="K63" s="137"/>
      <c r="L63" s="137">
        <f t="shared" si="2"/>
        <v>0</v>
      </c>
      <c r="M63" s="137">
        <f t="shared" si="3"/>
        <v>0</v>
      </c>
      <c r="N63" s="134"/>
      <c r="AX63" s="294"/>
      <c r="AY63" s="294"/>
    </row>
    <row r="64" spans="1:51" s="265" customFormat="1" ht="30.75" customHeight="1">
      <c r="A64" s="178" t="e">
        <f t="shared" si="0"/>
        <v>#N/A</v>
      </c>
      <c r="B64" s="296"/>
      <c r="C64" s="296"/>
      <c r="D64" s="320"/>
      <c r="E64" s="296"/>
      <c r="F64" s="296"/>
      <c r="G64" s="175"/>
      <c r="H64" s="177"/>
      <c r="I64" s="138">
        <f t="shared" si="1"/>
        <v>0</v>
      </c>
      <c r="J64" s="136"/>
      <c r="K64" s="137"/>
      <c r="L64" s="137">
        <f t="shared" si="2"/>
        <v>0</v>
      </c>
      <c r="M64" s="137">
        <f t="shared" si="3"/>
        <v>0</v>
      </c>
      <c r="N64" s="134"/>
      <c r="AX64" s="294"/>
      <c r="AY64" s="294"/>
    </row>
    <row r="65" spans="1:51" s="265" customFormat="1" ht="30.75" customHeight="1">
      <c r="A65" s="178" t="e">
        <f t="shared" si="0"/>
        <v>#N/A</v>
      </c>
      <c r="B65" s="296"/>
      <c r="C65" s="296"/>
      <c r="D65" s="320"/>
      <c r="E65" s="296"/>
      <c r="F65" s="296"/>
      <c r="G65" s="175"/>
      <c r="H65" s="177"/>
      <c r="I65" s="138">
        <f t="shared" si="1"/>
        <v>0</v>
      </c>
      <c r="J65" s="136"/>
      <c r="K65" s="137"/>
      <c r="L65" s="137">
        <f t="shared" si="2"/>
        <v>0</v>
      </c>
      <c r="M65" s="137">
        <f t="shared" si="3"/>
        <v>0</v>
      </c>
      <c r="N65" s="134"/>
      <c r="AX65" s="294"/>
      <c r="AY65" s="294"/>
    </row>
    <row r="66" spans="1:51" s="265" customFormat="1" ht="30.75" customHeight="1">
      <c r="A66" s="178" t="e">
        <f t="shared" si="0"/>
        <v>#N/A</v>
      </c>
      <c r="B66" s="296"/>
      <c r="C66" s="296"/>
      <c r="D66" s="320"/>
      <c r="E66" s="296"/>
      <c r="F66" s="296"/>
      <c r="G66" s="175"/>
      <c r="H66" s="177"/>
      <c r="I66" s="138">
        <f t="shared" si="1"/>
        <v>0</v>
      </c>
      <c r="J66" s="136"/>
      <c r="K66" s="137"/>
      <c r="L66" s="137">
        <f t="shared" si="2"/>
        <v>0</v>
      </c>
      <c r="M66" s="137">
        <f t="shared" si="3"/>
        <v>0</v>
      </c>
      <c r="N66" s="134"/>
      <c r="AX66" s="294"/>
      <c r="AY66" s="294"/>
    </row>
    <row r="67" spans="1:51" s="265" customFormat="1" ht="30.75" customHeight="1">
      <c r="A67" s="178" t="e">
        <f t="shared" si="0"/>
        <v>#N/A</v>
      </c>
      <c r="B67" s="296"/>
      <c r="C67" s="296"/>
      <c r="D67" s="320"/>
      <c r="E67" s="296"/>
      <c r="F67" s="296"/>
      <c r="G67" s="175"/>
      <c r="H67" s="177"/>
      <c r="I67" s="138">
        <f t="shared" si="1"/>
        <v>0</v>
      </c>
      <c r="J67" s="136"/>
      <c r="K67" s="137"/>
      <c r="L67" s="137">
        <f t="shared" si="2"/>
        <v>0</v>
      </c>
      <c r="M67" s="137">
        <f t="shared" si="3"/>
        <v>0</v>
      </c>
      <c r="N67" s="134"/>
      <c r="AX67" s="294"/>
      <c r="AY67" s="294"/>
    </row>
    <row r="68" spans="1:51" s="265" customFormat="1" ht="30.75" customHeight="1">
      <c r="A68" s="178" t="e">
        <f t="shared" si="0"/>
        <v>#N/A</v>
      </c>
      <c r="B68" s="296"/>
      <c r="C68" s="296"/>
      <c r="D68" s="320"/>
      <c r="E68" s="296"/>
      <c r="F68" s="296"/>
      <c r="G68" s="175"/>
      <c r="H68" s="177"/>
      <c r="I68" s="138">
        <f t="shared" si="1"/>
        <v>0</v>
      </c>
      <c r="J68" s="136"/>
      <c r="K68" s="137"/>
      <c r="L68" s="137">
        <f t="shared" si="2"/>
        <v>0</v>
      </c>
      <c r="M68" s="137">
        <f t="shared" si="3"/>
        <v>0</v>
      </c>
      <c r="N68" s="134"/>
      <c r="AX68" s="294"/>
      <c r="AY68" s="294"/>
    </row>
    <row r="69" spans="1:51" s="265" customFormat="1" ht="30.75" customHeight="1">
      <c r="A69" s="178" t="e">
        <f t="shared" si="0"/>
        <v>#N/A</v>
      </c>
      <c r="B69" s="296"/>
      <c r="C69" s="296"/>
      <c r="D69" s="320"/>
      <c r="E69" s="296"/>
      <c r="F69" s="296"/>
      <c r="G69" s="175"/>
      <c r="H69" s="177"/>
      <c r="I69" s="138">
        <f t="shared" si="1"/>
        <v>0</v>
      </c>
      <c r="J69" s="136"/>
      <c r="K69" s="137"/>
      <c r="L69" s="137">
        <f t="shared" si="2"/>
        <v>0</v>
      </c>
      <c r="M69" s="137">
        <f t="shared" si="3"/>
        <v>0</v>
      </c>
      <c r="N69" s="134"/>
      <c r="AX69" s="294"/>
      <c r="AY69" s="294"/>
    </row>
    <row r="70" spans="1:51" s="265" customFormat="1" ht="30.75" customHeight="1">
      <c r="A70" s="178" t="e">
        <f t="shared" si="0"/>
        <v>#N/A</v>
      </c>
      <c r="B70" s="296"/>
      <c r="C70" s="296"/>
      <c r="D70" s="320"/>
      <c r="E70" s="296"/>
      <c r="F70" s="296"/>
      <c r="G70" s="175"/>
      <c r="H70" s="177"/>
      <c r="I70" s="138">
        <f t="shared" si="1"/>
        <v>0</v>
      </c>
      <c r="J70" s="136"/>
      <c r="K70" s="137"/>
      <c r="L70" s="137">
        <f t="shared" si="2"/>
        <v>0</v>
      </c>
      <c r="M70" s="137">
        <f t="shared" si="3"/>
        <v>0</v>
      </c>
      <c r="N70" s="134"/>
      <c r="AX70" s="294"/>
      <c r="AY70" s="294"/>
    </row>
    <row r="71" spans="1:51" s="265" customFormat="1" ht="30.75" customHeight="1">
      <c r="A71" s="178" t="e">
        <f t="shared" si="0"/>
        <v>#N/A</v>
      </c>
      <c r="B71" s="296"/>
      <c r="C71" s="296"/>
      <c r="D71" s="320"/>
      <c r="E71" s="296"/>
      <c r="F71" s="296"/>
      <c r="G71" s="175"/>
      <c r="H71" s="177"/>
      <c r="I71" s="138">
        <f t="shared" si="1"/>
        <v>0</v>
      </c>
      <c r="J71" s="136"/>
      <c r="K71" s="137"/>
      <c r="L71" s="137">
        <f t="shared" si="2"/>
        <v>0</v>
      </c>
      <c r="M71" s="137">
        <f t="shared" si="3"/>
        <v>0</v>
      </c>
      <c r="N71" s="134"/>
      <c r="AX71" s="294"/>
      <c r="AY71" s="294"/>
    </row>
    <row r="72" spans="1:51" s="265" customFormat="1" ht="30.75" customHeight="1">
      <c r="A72" s="178" t="e">
        <f t="shared" si="0"/>
        <v>#N/A</v>
      </c>
      <c r="B72" s="296"/>
      <c r="C72" s="296"/>
      <c r="D72" s="320"/>
      <c r="E72" s="296"/>
      <c r="F72" s="296"/>
      <c r="G72" s="175"/>
      <c r="H72" s="177"/>
      <c r="I72" s="138">
        <f t="shared" si="1"/>
        <v>0</v>
      </c>
      <c r="J72" s="136"/>
      <c r="K72" s="137"/>
      <c r="L72" s="137">
        <f t="shared" si="2"/>
        <v>0</v>
      </c>
      <c r="M72" s="137">
        <f t="shared" si="3"/>
        <v>0</v>
      </c>
      <c r="N72" s="134"/>
      <c r="AX72" s="294"/>
      <c r="AY72" s="294"/>
    </row>
    <row r="73" spans="1:51" s="265" customFormat="1" ht="30.75" customHeight="1">
      <c r="A73" s="178" t="e">
        <f t="shared" si="0"/>
        <v>#N/A</v>
      </c>
      <c r="B73" s="296"/>
      <c r="C73" s="296"/>
      <c r="D73" s="320"/>
      <c r="E73" s="296"/>
      <c r="F73" s="296"/>
      <c r="G73" s="175"/>
      <c r="H73" s="177"/>
      <c r="I73" s="138">
        <f t="shared" si="1"/>
        <v>0</v>
      </c>
      <c r="J73" s="136"/>
      <c r="K73" s="137"/>
      <c r="L73" s="137">
        <f t="shared" si="2"/>
        <v>0</v>
      </c>
      <c r="M73" s="137">
        <f t="shared" si="3"/>
        <v>0</v>
      </c>
      <c r="N73" s="134"/>
      <c r="AX73" s="294"/>
      <c r="AY73" s="294"/>
    </row>
    <row r="74" spans="1:51" s="265" customFormat="1" ht="30.75" customHeight="1">
      <c r="A74" s="178" t="e">
        <f t="shared" si="0"/>
        <v>#N/A</v>
      </c>
      <c r="B74" s="296"/>
      <c r="C74" s="296"/>
      <c r="D74" s="320"/>
      <c r="E74" s="296"/>
      <c r="F74" s="296"/>
      <c r="G74" s="175"/>
      <c r="H74" s="177"/>
      <c r="I74" s="138">
        <f t="shared" si="1"/>
        <v>0</v>
      </c>
      <c r="J74" s="136"/>
      <c r="K74" s="137"/>
      <c r="L74" s="137">
        <f t="shared" si="2"/>
        <v>0</v>
      </c>
      <c r="M74" s="137">
        <f t="shared" si="3"/>
        <v>0</v>
      </c>
      <c r="N74" s="134"/>
      <c r="AX74" s="294"/>
      <c r="AY74" s="294"/>
    </row>
    <row r="75" spans="1:51" s="265" customFormat="1" ht="30.75" customHeight="1">
      <c r="A75" s="178" t="e">
        <f t="shared" si="0"/>
        <v>#N/A</v>
      </c>
      <c r="B75" s="296"/>
      <c r="C75" s="296"/>
      <c r="D75" s="320"/>
      <c r="E75" s="296"/>
      <c r="F75" s="296"/>
      <c r="G75" s="175"/>
      <c r="H75" s="177"/>
      <c r="I75" s="138">
        <f t="shared" si="1"/>
        <v>0</v>
      </c>
      <c r="J75" s="136"/>
      <c r="K75" s="137"/>
      <c r="L75" s="137">
        <f t="shared" si="2"/>
        <v>0</v>
      </c>
      <c r="M75" s="137">
        <f t="shared" si="3"/>
        <v>0</v>
      </c>
      <c r="N75" s="134"/>
      <c r="AX75" s="294"/>
      <c r="AY75" s="294"/>
    </row>
    <row r="76" spans="1:51" s="265" customFormat="1" ht="30.75" customHeight="1">
      <c r="A76" s="178" t="e">
        <f t="shared" si="0"/>
        <v>#N/A</v>
      </c>
      <c r="B76" s="296"/>
      <c r="C76" s="296"/>
      <c r="D76" s="320"/>
      <c r="E76" s="296"/>
      <c r="F76" s="296"/>
      <c r="G76" s="175"/>
      <c r="H76" s="177"/>
      <c r="I76" s="138">
        <f t="shared" si="1"/>
        <v>0</v>
      </c>
      <c r="J76" s="136"/>
      <c r="K76" s="137"/>
      <c r="L76" s="137">
        <f t="shared" si="2"/>
        <v>0</v>
      </c>
      <c r="M76" s="137">
        <f t="shared" si="3"/>
        <v>0</v>
      </c>
      <c r="N76" s="134"/>
      <c r="AX76" s="294"/>
      <c r="AY76" s="294"/>
    </row>
    <row r="77" spans="1:51" s="265" customFormat="1" ht="30.75" customHeight="1">
      <c r="A77" s="178" t="e">
        <f t="shared" si="0"/>
        <v>#N/A</v>
      </c>
      <c r="B77" s="296"/>
      <c r="C77" s="296"/>
      <c r="D77" s="320"/>
      <c r="E77" s="296"/>
      <c r="F77" s="296"/>
      <c r="G77" s="175"/>
      <c r="H77" s="177"/>
      <c r="I77" s="138">
        <f t="shared" si="1"/>
        <v>0</v>
      </c>
      <c r="J77" s="136"/>
      <c r="K77" s="137"/>
      <c r="L77" s="137">
        <f t="shared" si="2"/>
        <v>0</v>
      </c>
      <c r="M77" s="137">
        <f t="shared" si="3"/>
        <v>0</v>
      </c>
      <c r="N77" s="134"/>
      <c r="AX77" s="294"/>
      <c r="AY77" s="294"/>
    </row>
    <row r="78" spans="1:51" s="265" customFormat="1" ht="30.75" customHeight="1">
      <c r="A78" s="178" t="e">
        <f t="shared" si="0"/>
        <v>#N/A</v>
      </c>
      <c r="B78" s="296"/>
      <c r="C78" s="296"/>
      <c r="D78" s="320"/>
      <c r="E78" s="296"/>
      <c r="F78" s="296"/>
      <c r="G78" s="175"/>
      <c r="H78" s="177"/>
      <c r="I78" s="138">
        <f t="shared" si="1"/>
        <v>0</v>
      </c>
      <c r="J78" s="136"/>
      <c r="K78" s="137"/>
      <c r="L78" s="137">
        <f t="shared" si="2"/>
        <v>0</v>
      </c>
      <c r="M78" s="137">
        <f t="shared" si="3"/>
        <v>0</v>
      </c>
      <c r="N78" s="134"/>
      <c r="AX78" s="294"/>
      <c r="AY78" s="294"/>
    </row>
    <row r="79" spans="1:51" s="265" customFormat="1" ht="30.75" customHeight="1">
      <c r="A79" s="178" t="e">
        <f aca="true" t="shared" si="4" ref="A79:A142">VLOOKUP($B:$B,$AB:$AF,2,0)</f>
        <v>#N/A</v>
      </c>
      <c r="B79" s="296"/>
      <c r="C79" s="296"/>
      <c r="D79" s="320"/>
      <c r="E79" s="296"/>
      <c r="F79" s="296"/>
      <c r="G79" s="175"/>
      <c r="H79" s="177"/>
      <c r="I79" s="138">
        <f aca="true" t="shared" si="5" ref="I79:I142">IF(G79*H79&gt;G79*100%,G79*100%,G79*H79)</f>
        <v>0</v>
      </c>
      <c r="J79" s="136"/>
      <c r="K79" s="137"/>
      <c r="L79" s="137">
        <f aca="true" t="shared" si="6" ref="L79:L142">J79-K79</f>
        <v>0</v>
      </c>
      <c r="M79" s="137">
        <f aca="true" t="shared" si="7" ref="M79:M142">J79-L79</f>
        <v>0</v>
      </c>
      <c r="N79" s="134"/>
      <c r="AX79" s="294"/>
      <c r="AY79" s="294"/>
    </row>
    <row r="80" spans="1:51" s="265" customFormat="1" ht="30.75" customHeight="1">
      <c r="A80" s="178" t="e">
        <f t="shared" si="4"/>
        <v>#N/A</v>
      </c>
      <c r="B80" s="296"/>
      <c r="C80" s="296"/>
      <c r="D80" s="320"/>
      <c r="E80" s="296"/>
      <c r="F80" s="296"/>
      <c r="G80" s="175"/>
      <c r="H80" s="177"/>
      <c r="I80" s="138">
        <f t="shared" si="5"/>
        <v>0</v>
      </c>
      <c r="J80" s="136"/>
      <c r="K80" s="137"/>
      <c r="L80" s="137">
        <f t="shared" si="6"/>
        <v>0</v>
      </c>
      <c r="M80" s="137">
        <f t="shared" si="7"/>
        <v>0</v>
      </c>
      <c r="N80" s="134"/>
      <c r="AX80" s="294"/>
      <c r="AY80" s="294"/>
    </row>
    <row r="81" spans="1:51" s="265" customFormat="1" ht="30.75" customHeight="1">
      <c r="A81" s="178" t="e">
        <f t="shared" si="4"/>
        <v>#N/A</v>
      </c>
      <c r="B81" s="296"/>
      <c r="C81" s="296"/>
      <c r="D81" s="320"/>
      <c r="E81" s="296"/>
      <c r="F81" s="296"/>
      <c r="G81" s="175"/>
      <c r="H81" s="177"/>
      <c r="I81" s="138">
        <f t="shared" si="5"/>
        <v>0</v>
      </c>
      <c r="J81" s="136"/>
      <c r="K81" s="137"/>
      <c r="L81" s="137">
        <f t="shared" si="6"/>
        <v>0</v>
      </c>
      <c r="M81" s="137">
        <f t="shared" si="7"/>
        <v>0</v>
      </c>
      <c r="N81" s="134"/>
      <c r="AX81" s="294"/>
      <c r="AY81" s="294"/>
    </row>
    <row r="82" spans="1:51" s="265" customFormat="1" ht="30.75" customHeight="1">
      <c r="A82" s="178" t="e">
        <f t="shared" si="4"/>
        <v>#N/A</v>
      </c>
      <c r="B82" s="296"/>
      <c r="C82" s="296"/>
      <c r="D82" s="320"/>
      <c r="E82" s="296"/>
      <c r="F82" s="296"/>
      <c r="G82" s="175"/>
      <c r="H82" s="177"/>
      <c r="I82" s="138">
        <f t="shared" si="5"/>
        <v>0</v>
      </c>
      <c r="J82" s="136"/>
      <c r="K82" s="137"/>
      <c r="L82" s="137">
        <f t="shared" si="6"/>
        <v>0</v>
      </c>
      <c r="M82" s="137">
        <f t="shared" si="7"/>
        <v>0</v>
      </c>
      <c r="N82" s="134"/>
      <c r="AX82" s="294"/>
      <c r="AY82" s="294"/>
    </row>
    <row r="83" spans="1:51" s="265" customFormat="1" ht="30.75" customHeight="1">
      <c r="A83" s="178" t="e">
        <f t="shared" si="4"/>
        <v>#N/A</v>
      </c>
      <c r="B83" s="296"/>
      <c r="C83" s="296"/>
      <c r="D83" s="320"/>
      <c r="E83" s="296"/>
      <c r="F83" s="296"/>
      <c r="G83" s="175"/>
      <c r="H83" s="177"/>
      <c r="I83" s="138">
        <f t="shared" si="5"/>
        <v>0</v>
      </c>
      <c r="J83" s="136"/>
      <c r="K83" s="137"/>
      <c r="L83" s="137">
        <f t="shared" si="6"/>
        <v>0</v>
      </c>
      <c r="M83" s="137">
        <f t="shared" si="7"/>
        <v>0</v>
      </c>
      <c r="N83" s="134"/>
      <c r="AX83" s="294"/>
      <c r="AY83" s="294"/>
    </row>
    <row r="84" spans="1:51" s="265" customFormat="1" ht="30.75" customHeight="1">
      <c r="A84" s="178" t="e">
        <f t="shared" si="4"/>
        <v>#N/A</v>
      </c>
      <c r="B84" s="296"/>
      <c r="C84" s="296"/>
      <c r="D84" s="320"/>
      <c r="E84" s="296"/>
      <c r="F84" s="296"/>
      <c r="G84" s="175"/>
      <c r="H84" s="177"/>
      <c r="I84" s="138">
        <f t="shared" si="5"/>
        <v>0</v>
      </c>
      <c r="J84" s="136"/>
      <c r="K84" s="137"/>
      <c r="L84" s="137">
        <f t="shared" si="6"/>
        <v>0</v>
      </c>
      <c r="M84" s="137">
        <f t="shared" si="7"/>
        <v>0</v>
      </c>
      <c r="N84" s="134"/>
      <c r="AX84" s="294"/>
      <c r="AY84" s="294"/>
    </row>
    <row r="85" spans="1:51" s="265" customFormat="1" ht="30.75" customHeight="1">
      <c r="A85" s="178" t="e">
        <f t="shared" si="4"/>
        <v>#N/A</v>
      </c>
      <c r="B85" s="296"/>
      <c r="C85" s="296"/>
      <c r="D85" s="320"/>
      <c r="E85" s="296"/>
      <c r="F85" s="296"/>
      <c r="G85" s="175"/>
      <c r="H85" s="177"/>
      <c r="I85" s="138">
        <f t="shared" si="5"/>
        <v>0</v>
      </c>
      <c r="J85" s="136"/>
      <c r="K85" s="137"/>
      <c r="L85" s="137">
        <f t="shared" si="6"/>
        <v>0</v>
      </c>
      <c r="M85" s="137">
        <f t="shared" si="7"/>
        <v>0</v>
      </c>
      <c r="N85" s="134"/>
      <c r="AX85" s="294"/>
      <c r="AY85" s="294"/>
    </row>
    <row r="86" spans="1:51" s="265" customFormat="1" ht="30.75" customHeight="1">
      <c r="A86" s="178" t="e">
        <f t="shared" si="4"/>
        <v>#N/A</v>
      </c>
      <c r="B86" s="296"/>
      <c r="C86" s="296"/>
      <c r="D86" s="320"/>
      <c r="E86" s="296"/>
      <c r="F86" s="296"/>
      <c r="G86" s="175"/>
      <c r="H86" s="177"/>
      <c r="I86" s="138">
        <f t="shared" si="5"/>
        <v>0</v>
      </c>
      <c r="J86" s="136"/>
      <c r="K86" s="137"/>
      <c r="L86" s="137">
        <f t="shared" si="6"/>
        <v>0</v>
      </c>
      <c r="M86" s="137">
        <f t="shared" si="7"/>
        <v>0</v>
      </c>
      <c r="N86" s="134"/>
      <c r="AX86" s="294"/>
      <c r="AY86" s="294"/>
    </row>
    <row r="87" spans="1:51" s="265" customFormat="1" ht="30.75" customHeight="1">
      <c r="A87" s="178" t="e">
        <f t="shared" si="4"/>
        <v>#N/A</v>
      </c>
      <c r="B87" s="296"/>
      <c r="C87" s="296"/>
      <c r="D87" s="320"/>
      <c r="E87" s="296"/>
      <c r="F87" s="296"/>
      <c r="G87" s="175"/>
      <c r="H87" s="177"/>
      <c r="I87" s="138">
        <f t="shared" si="5"/>
        <v>0</v>
      </c>
      <c r="J87" s="136"/>
      <c r="K87" s="137"/>
      <c r="L87" s="137">
        <f t="shared" si="6"/>
        <v>0</v>
      </c>
      <c r="M87" s="137">
        <f t="shared" si="7"/>
        <v>0</v>
      </c>
      <c r="N87" s="134"/>
      <c r="AX87" s="294"/>
      <c r="AY87" s="294"/>
    </row>
    <row r="88" spans="1:51" s="265" customFormat="1" ht="30.75" customHeight="1">
      <c r="A88" s="178" t="e">
        <f t="shared" si="4"/>
        <v>#N/A</v>
      </c>
      <c r="B88" s="296"/>
      <c r="C88" s="296"/>
      <c r="D88" s="320"/>
      <c r="E88" s="296"/>
      <c r="F88" s="296"/>
      <c r="G88" s="175"/>
      <c r="H88" s="177"/>
      <c r="I88" s="138">
        <f t="shared" si="5"/>
        <v>0</v>
      </c>
      <c r="J88" s="136"/>
      <c r="K88" s="137"/>
      <c r="L88" s="137">
        <f t="shared" si="6"/>
        <v>0</v>
      </c>
      <c r="M88" s="137">
        <f t="shared" si="7"/>
        <v>0</v>
      </c>
      <c r="N88" s="134"/>
      <c r="AX88" s="294"/>
      <c r="AY88" s="294"/>
    </row>
    <row r="89" spans="1:51" s="265" customFormat="1" ht="30.75" customHeight="1">
      <c r="A89" s="178" t="e">
        <f t="shared" si="4"/>
        <v>#N/A</v>
      </c>
      <c r="B89" s="296"/>
      <c r="C89" s="296"/>
      <c r="D89" s="320"/>
      <c r="E89" s="296"/>
      <c r="F89" s="296"/>
      <c r="G89" s="175"/>
      <c r="H89" s="177"/>
      <c r="I89" s="138">
        <f t="shared" si="5"/>
        <v>0</v>
      </c>
      <c r="J89" s="136"/>
      <c r="K89" s="137"/>
      <c r="L89" s="137">
        <f t="shared" si="6"/>
        <v>0</v>
      </c>
      <c r="M89" s="137">
        <f t="shared" si="7"/>
        <v>0</v>
      </c>
      <c r="N89" s="134"/>
      <c r="AX89" s="294"/>
      <c r="AY89" s="294"/>
    </row>
    <row r="90" spans="1:51" s="265" customFormat="1" ht="30.75" customHeight="1">
      <c r="A90" s="178" t="e">
        <f t="shared" si="4"/>
        <v>#N/A</v>
      </c>
      <c r="B90" s="296"/>
      <c r="C90" s="296"/>
      <c r="D90" s="320"/>
      <c r="E90" s="296"/>
      <c r="F90" s="296"/>
      <c r="G90" s="175"/>
      <c r="H90" s="177"/>
      <c r="I90" s="138">
        <f t="shared" si="5"/>
        <v>0</v>
      </c>
      <c r="J90" s="136"/>
      <c r="K90" s="137"/>
      <c r="L90" s="137">
        <f t="shared" si="6"/>
        <v>0</v>
      </c>
      <c r="M90" s="137">
        <f t="shared" si="7"/>
        <v>0</v>
      </c>
      <c r="N90" s="134"/>
      <c r="AX90" s="294"/>
      <c r="AY90" s="294"/>
    </row>
    <row r="91" spans="1:51" s="265" customFormat="1" ht="30.75" customHeight="1">
      <c r="A91" s="178" t="e">
        <f t="shared" si="4"/>
        <v>#N/A</v>
      </c>
      <c r="B91" s="296"/>
      <c r="C91" s="296"/>
      <c r="D91" s="320"/>
      <c r="E91" s="296"/>
      <c r="F91" s="296"/>
      <c r="G91" s="175"/>
      <c r="H91" s="177"/>
      <c r="I91" s="138">
        <f t="shared" si="5"/>
        <v>0</v>
      </c>
      <c r="J91" s="136"/>
      <c r="K91" s="137"/>
      <c r="L91" s="137">
        <f t="shared" si="6"/>
        <v>0</v>
      </c>
      <c r="M91" s="137">
        <f t="shared" si="7"/>
        <v>0</v>
      </c>
      <c r="N91" s="134"/>
      <c r="AX91" s="294"/>
      <c r="AY91" s="294"/>
    </row>
    <row r="92" spans="1:51" s="265" customFormat="1" ht="30.75" customHeight="1">
      <c r="A92" s="178" t="e">
        <f t="shared" si="4"/>
        <v>#N/A</v>
      </c>
      <c r="B92" s="296"/>
      <c r="C92" s="296"/>
      <c r="D92" s="320"/>
      <c r="E92" s="296"/>
      <c r="F92" s="296"/>
      <c r="G92" s="175"/>
      <c r="H92" s="177"/>
      <c r="I92" s="138">
        <f t="shared" si="5"/>
        <v>0</v>
      </c>
      <c r="J92" s="136"/>
      <c r="K92" s="137"/>
      <c r="L92" s="137">
        <f t="shared" si="6"/>
        <v>0</v>
      </c>
      <c r="M92" s="137">
        <f t="shared" si="7"/>
        <v>0</v>
      </c>
      <c r="N92" s="134"/>
      <c r="AX92" s="294"/>
      <c r="AY92" s="294"/>
    </row>
    <row r="93" spans="1:51" s="265" customFormat="1" ht="30.75" customHeight="1">
      <c r="A93" s="178" t="e">
        <f t="shared" si="4"/>
        <v>#N/A</v>
      </c>
      <c r="B93" s="296"/>
      <c r="C93" s="296"/>
      <c r="D93" s="320"/>
      <c r="E93" s="296"/>
      <c r="F93" s="296"/>
      <c r="G93" s="175"/>
      <c r="H93" s="177"/>
      <c r="I93" s="138">
        <f t="shared" si="5"/>
        <v>0</v>
      </c>
      <c r="J93" s="136"/>
      <c r="K93" s="137"/>
      <c r="L93" s="137">
        <f t="shared" si="6"/>
        <v>0</v>
      </c>
      <c r="M93" s="137">
        <f t="shared" si="7"/>
        <v>0</v>
      </c>
      <c r="N93" s="134"/>
      <c r="AX93" s="294"/>
      <c r="AY93" s="294"/>
    </row>
    <row r="94" spans="1:51" s="265" customFormat="1" ht="30.75" customHeight="1">
      <c r="A94" s="178" t="e">
        <f t="shared" si="4"/>
        <v>#N/A</v>
      </c>
      <c r="B94" s="296"/>
      <c r="C94" s="296"/>
      <c r="D94" s="320"/>
      <c r="E94" s="296"/>
      <c r="F94" s="296"/>
      <c r="G94" s="175"/>
      <c r="H94" s="177"/>
      <c r="I94" s="138">
        <f t="shared" si="5"/>
        <v>0</v>
      </c>
      <c r="J94" s="136"/>
      <c r="K94" s="137"/>
      <c r="L94" s="137">
        <f t="shared" si="6"/>
        <v>0</v>
      </c>
      <c r="M94" s="137">
        <f t="shared" si="7"/>
        <v>0</v>
      </c>
      <c r="N94" s="134"/>
      <c r="AX94" s="294"/>
      <c r="AY94" s="294"/>
    </row>
    <row r="95" spans="1:51" s="265" customFormat="1" ht="30.75" customHeight="1">
      <c r="A95" s="178" t="e">
        <f t="shared" si="4"/>
        <v>#N/A</v>
      </c>
      <c r="B95" s="296"/>
      <c r="C95" s="296"/>
      <c r="D95" s="320"/>
      <c r="E95" s="296"/>
      <c r="F95" s="296"/>
      <c r="G95" s="175"/>
      <c r="H95" s="177"/>
      <c r="I95" s="138">
        <f t="shared" si="5"/>
        <v>0</v>
      </c>
      <c r="J95" s="136"/>
      <c r="K95" s="137"/>
      <c r="L95" s="137">
        <f t="shared" si="6"/>
        <v>0</v>
      </c>
      <c r="M95" s="137">
        <f t="shared" si="7"/>
        <v>0</v>
      </c>
      <c r="N95" s="134"/>
      <c r="AX95" s="294"/>
      <c r="AY95" s="294"/>
    </row>
    <row r="96" spans="1:51" s="265" customFormat="1" ht="30.75" customHeight="1">
      <c r="A96" s="178" t="e">
        <f t="shared" si="4"/>
        <v>#N/A</v>
      </c>
      <c r="B96" s="296"/>
      <c r="C96" s="296"/>
      <c r="D96" s="320"/>
      <c r="E96" s="296"/>
      <c r="F96" s="296"/>
      <c r="G96" s="175"/>
      <c r="H96" s="177"/>
      <c r="I96" s="138">
        <f t="shared" si="5"/>
        <v>0</v>
      </c>
      <c r="J96" s="136"/>
      <c r="K96" s="137"/>
      <c r="L96" s="137">
        <f t="shared" si="6"/>
        <v>0</v>
      </c>
      <c r="M96" s="137">
        <f t="shared" si="7"/>
        <v>0</v>
      </c>
      <c r="N96" s="134"/>
      <c r="AX96" s="294"/>
      <c r="AY96" s="294"/>
    </row>
    <row r="97" spans="1:51" s="265" customFormat="1" ht="30.75" customHeight="1">
      <c r="A97" s="178" t="e">
        <f t="shared" si="4"/>
        <v>#N/A</v>
      </c>
      <c r="B97" s="296"/>
      <c r="C97" s="296"/>
      <c r="D97" s="320"/>
      <c r="E97" s="296"/>
      <c r="F97" s="296"/>
      <c r="G97" s="175"/>
      <c r="H97" s="177"/>
      <c r="I97" s="138">
        <f t="shared" si="5"/>
        <v>0</v>
      </c>
      <c r="J97" s="136"/>
      <c r="K97" s="137"/>
      <c r="L97" s="137">
        <f t="shared" si="6"/>
        <v>0</v>
      </c>
      <c r="M97" s="137">
        <f t="shared" si="7"/>
        <v>0</v>
      </c>
      <c r="N97" s="134"/>
      <c r="AX97" s="294"/>
      <c r="AY97" s="294"/>
    </row>
    <row r="98" spans="1:51" s="265" customFormat="1" ht="30.75" customHeight="1">
      <c r="A98" s="178" t="e">
        <f t="shared" si="4"/>
        <v>#N/A</v>
      </c>
      <c r="B98" s="296"/>
      <c r="C98" s="296"/>
      <c r="D98" s="320"/>
      <c r="E98" s="296"/>
      <c r="F98" s="296"/>
      <c r="G98" s="175"/>
      <c r="H98" s="177"/>
      <c r="I98" s="138">
        <f t="shared" si="5"/>
        <v>0</v>
      </c>
      <c r="J98" s="136"/>
      <c r="K98" s="137"/>
      <c r="L98" s="137">
        <f t="shared" si="6"/>
        <v>0</v>
      </c>
      <c r="M98" s="137">
        <f t="shared" si="7"/>
        <v>0</v>
      </c>
      <c r="N98" s="134"/>
      <c r="AX98" s="294"/>
      <c r="AY98" s="294"/>
    </row>
    <row r="99" spans="1:51" s="265" customFormat="1" ht="30.75" customHeight="1">
      <c r="A99" s="178" t="e">
        <f t="shared" si="4"/>
        <v>#N/A</v>
      </c>
      <c r="B99" s="296"/>
      <c r="C99" s="296"/>
      <c r="D99" s="320"/>
      <c r="E99" s="296"/>
      <c r="F99" s="296"/>
      <c r="G99" s="175"/>
      <c r="H99" s="177"/>
      <c r="I99" s="138">
        <f t="shared" si="5"/>
        <v>0</v>
      </c>
      <c r="J99" s="136"/>
      <c r="K99" s="137"/>
      <c r="L99" s="137">
        <f t="shared" si="6"/>
        <v>0</v>
      </c>
      <c r="M99" s="137">
        <f t="shared" si="7"/>
        <v>0</v>
      </c>
      <c r="N99" s="134"/>
      <c r="AX99" s="294"/>
      <c r="AY99" s="294"/>
    </row>
    <row r="100" spans="1:51" s="265" customFormat="1" ht="30.75" customHeight="1">
      <c r="A100" s="178" t="e">
        <f t="shared" si="4"/>
        <v>#N/A</v>
      </c>
      <c r="B100" s="296"/>
      <c r="C100" s="296"/>
      <c r="D100" s="320"/>
      <c r="E100" s="296"/>
      <c r="F100" s="296"/>
      <c r="G100" s="175"/>
      <c r="H100" s="177"/>
      <c r="I100" s="138">
        <f t="shared" si="5"/>
        <v>0</v>
      </c>
      <c r="J100" s="136"/>
      <c r="K100" s="137"/>
      <c r="L100" s="137">
        <f t="shared" si="6"/>
        <v>0</v>
      </c>
      <c r="M100" s="137">
        <f t="shared" si="7"/>
        <v>0</v>
      </c>
      <c r="N100" s="134"/>
      <c r="AX100" s="294"/>
      <c r="AY100" s="294"/>
    </row>
    <row r="101" spans="1:51" s="265" customFormat="1" ht="30.75" customHeight="1">
      <c r="A101" s="178" t="e">
        <f t="shared" si="4"/>
        <v>#N/A</v>
      </c>
      <c r="B101" s="296"/>
      <c r="C101" s="296"/>
      <c r="D101" s="320"/>
      <c r="E101" s="296"/>
      <c r="F101" s="296"/>
      <c r="G101" s="175"/>
      <c r="H101" s="177"/>
      <c r="I101" s="138">
        <f t="shared" si="5"/>
        <v>0</v>
      </c>
      <c r="J101" s="136"/>
      <c r="K101" s="137"/>
      <c r="L101" s="137">
        <f t="shared" si="6"/>
        <v>0</v>
      </c>
      <c r="M101" s="137">
        <f t="shared" si="7"/>
        <v>0</v>
      </c>
      <c r="N101" s="134"/>
      <c r="AX101" s="294"/>
      <c r="AY101" s="294"/>
    </row>
    <row r="102" spans="1:51" s="265" customFormat="1" ht="30.75" customHeight="1">
      <c r="A102" s="178" t="e">
        <f t="shared" si="4"/>
        <v>#N/A</v>
      </c>
      <c r="B102" s="296"/>
      <c r="C102" s="296"/>
      <c r="D102" s="320"/>
      <c r="E102" s="296"/>
      <c r="F102" s="296"/>
      <c r="G102" s="175"/>
      <c r="H102" s="177"/>
      <c r="I102" s="138">
        <f t="shared" si="5"/>
        <v>0</v>
      </c>
      <c r="J102" s="136"/>
      <c r="K102" s="137"/>
      <c r="L102" s="137">
        <f t="shared" si="6"/>
        <v>0</v>
      </c>
      <c r="M102" s="137">
        <f t="shared" si="7"/>
        <v>0</v>
      </c>
      <c r="N102" s="134"/>
      <c r="AX102" s="294"/>
      <c r="AY102" s="294"/>
    </row>
    <row r="103" spans="1:51" s="265" customFormat="1" ht="30.75" customHeight="1">
      <c r="A103" s="178" t="e">
        <f t="shared" si="4"/>
        <v>#N/A</v>
      </c>
      <c r="B103" s="296"/>
      <c r="C103" s="296"/>
      <c r="D103" s="320"/>
      <c r="E103" s="296"/>
      <c r="F103" s="296"/>
      <c r="G103" s="175"/>
      <c r="H103" s="177"/>
      <c r="I103" s="138">
        <f t="shared" si="5"/>
        <v>0</v>
      </c>
      <c r="J103" s="136"/>
      <c r="K103" s="137"/>
      <c r="L103" s="137">
        <f t="shared" si="6"/>
        <v>0</v>
      </c>
      <c r="M103" s="137">
        <f t="shared" si="7"/>
        <v>0</v>
      </c>
      <c r="N103" s="134"/>
      <c r="AX103" s="294"/>
      <c r="AY103" s="294"/>
    </row>
    <row r="104" spans="1:51" s="265" customFormat="1" ht="30.75" customHeight="1">
      <c r="A104" s="178" t="e">
        <f t="shared" si="4"/>
        <v>#N/A</v>
      </c>
      <c r="B104" s="296"/>
      <c r="C104" s="296"/>
      <c r="D104" s="320"/>
      <c r="E104" s="296"/>
      <c r="F104" s="296"/>
      <c r="G104" s="175"/>
      <c r="H104" s="177"/>
      <c r="I104" s="138">
        <f t="shared" si="5"/>
        <v>0</v>
      </c>
      <c r="J104" s="136"/>
      <c r="K104" s="137"/>
      <c r="L104" s="137">
        <f t="shared" si="6"/>
        <v>0</v>
      </c>
      <c r="M104" s="137">
        <f t="shared" si="7"/>
        <v>0</v>
      </c>
      <c r="N104" s="134"/>
      <c r="AX104" s="294"/>
      <c r="AY104" s="294"/>
    </row>
    <row r="105" spans="1:51" s="265" customFormat="1" ht="30.75" customHeight="1">
      <c r="A105" s="178" t="e">
        <f t="shared" si="4"/>
        <v>#N/A</v>
      </c>
      <c r="B105" s="296"/>
      <c r="C105" s="296"/>
      <c r="D105" s="320"/>
      <c r="E105" s="296"/>
      <c r="F105" s="296"/>
      <c r="G105" s="175"/>
      <c r="H105" s="177"/>
      <c r="I105" s="138">
        <f t="shared" si="5"/>
        <v>0</v>
      </c>
      <c r="J105" s="136"/>
      <c r="K105" s="137"/>
      <c r="L105" s="137">
        <f t="shared" si="6"/>
        <v>0</v>
      </c>
      <c r="M105" s="137">
        <f t="shared" si="7"/>
        <v>0</v>
      </c>
      <c r="N105" s="134"/>
      <c r="AX105" s="294"/>
      <c r="AY105" s="294"/>
    </row>
    <row r="106" spans="1:51" s="265" customFormat="1" ht="30.75" customHeight="1">
      <c r="A106" s="178" t="e">
        <f t="shared" si="4"/>
        <v>#N/A</v>
      </c>
      <c r="B106" s="296"/>
      <c r="C106" s="296"/>
      <c r="D106" s="320"/>
      <c r="E106" s="296"/>
      <c r="F106" s="296"/>
      <c r="G106" s="175"/>
      <c r="H106" s="177"/>
      <c r="I106" s="138">
        <f t="shared" si="5"/>
        <v>0</v>
      </c>
      <c r="J106" s="136"/>
      <c r="K106" s="137"/>
      <c r="L106" s="137">
        <f t="shared" si="6"/>
        <v>0</v>
      </c>
      <c r="M106" s="137">
        <f t="shared" si="7"/>
        <v>0</v>
      </c>
      <c r="N106" s="134"/>
      <c r="AX106" s="294"/>
      <c r="AY106" s="294"/>
    </row>
    <row r="107" spans="1:51" s="265" customFormat="1" ht="30.75" customHeight="1">
      <c r="A107" s="178" t="e">
        <f t="shared" si="4"/>
        <v>#N/A</v>
      </c>
      <c r="B107" s="296"/>
      <c r="C107" s="296"/>
      <c r="D107" s="320"/>
      <c r="E107" s="296"/>
      <c r="F107" s="296"/>
      <c r="G107" s="175"/>
      <c r="H107" s="177"/>
      <c r="I107" s="138">
        <f t="shared" si="5"/>
        <v>0</v>
      </c>
      <c r="J107" s="136"/>
      <c r="K107" s="137"/>
      <c r="L107" s="137">
        <f t="shared" si="6"/>
        <v>0</v>
      </c>
      <c r="M107" s="137">
        <f t="shared" si="7"/>
        <v>0</v>
      </c>
      <c r="N107" s="134"/>
      <c r="AX107" s="294"/>
      <c r="AY107" s="294"/>
    </row>
    <row r="108" spans="1:51" s="265" customFormat="1" ht="30.75" customHeight="1">
      <c r="A108" s="178" t="e">
        <f t="shared" si="4"/>
        <v>#N/A</v>
      </c>
      <c r="B108" s="296"/>
      <c r="C108" s="296"/>
      <c r="D108" s="320"/>
      <c r="E108" s="296"/>
      <c r="F108" s="296"/>
      <c r="G108" s="175"/>
      <c r="H108" s="177"/>
      <c r="I108" s="138">
        <f t="shared" si="5"/>
        <v>0</v>
      </c>
      <c r="J108" s="136"/>
      <c r="K108" s="137"/>
      <c r="L108" s="137">
        <f t="shared" si="6"/>
        <v>0</v>
      </c>
      <c r="M108" s="137">
        <f t="shared" si="7"/>
        <v>0</v>
      </c>
      <c r="N108" s="134"/>
      <c r="AX108" s="294"/>
      <c r="AY108" s="294"/>
    </row>
    <row r="109" spans="1:51" s="265" customFormat="1" ht="30.75" customHeight="1">
      <c r="A109" s="178" t="e">
        <f t="shared" si="4"/>
        <v>#N/A</v>
      </c>
      <c r="B109" s="296"/>
      <c r="C109" s="296"/>
      <c r="D109" s="320"/>
      <c r="E109" s="296"/>
      <c r="F109" s="296"/>
      <c r="G109" s="175"/>
      <c r="H109" s="177"/>
      <c r="I109" s="138">
        <f t="shared" si="5"/>
        <v>0</v>
      </c>
      <c r="J109" s="136"/>
      <c r="K109" s="137"/>
      <c r="L109" s="137">
        <f t="shared" si="6"/>
        <v>0</v>
      </c>
      <c r="M109" s="137">
        <f t="shared" si="7"/>
        <v>0</v>
      </c>
      <c r="N109" s="134"/>
      <c r="AX109" s="294"/>
      <c r="AY109" s="294"/>
    </row>
    <row r="110" spans="1:51" s="265" customFormat="1" ht="30.75" customHeight="1">
      <c r="A110" s="178" t="e">
        <f t="shared" si="4"/>
        <v>#N/A</v>
      </c>
      <c r="B110" s="296"/>
      <c r="C110" s="296"/>
      <c r="D110" s="320"/>
      <c r="E110" s="296"/>
      <c r="F110" s="296"/>
      <c r="G110" s="175"/>
      <c r="H110" s="177"/>
      <c r="I110" s="138">
        <f t="shared" si="5"/>
        <v>0</v>
      </c>
      <c r="J110" s="136"/>
      <c r="K110" s="137"/>
      <c r="L110" s="137">
        <f t="shared" si="6"/>
        <v>0</v>
      </c>
      <c r="M110" s="137">
        <f t="shared" si="7"/>
        <v>0</v>
      </c>
      <c r="N110" s="134"/>
      <c r="AX110" s="294"/>
      <c r="AY110" s="294"/>
    </row>
    <row r="111" spans="1:51" s="265" customFormat="1" ht="30.75" customHeight="1">
      <c r="A111" s="178" t="e">
        <f t="shared" si="4"/>
        <v>#N/A</v>
      </c>
      <c r="B111" s="296"/>
      <c r="C111" s="296"/>
      <c r="D111" s="320"/>
      <c r="E111" s="296"/>
      <c r="F111" s="296"/>
      <c r="G111" s="175"/>
      <c r="H111" s="177"/>
      <c r="I111" s="138">
        <f t="shared" si="5"/>
        <v>0</v>
      </c>
      <c r="J111" s="136"/>
      <c r="K111" s="137"/>
      <c r="L111" s="137">
        <f t="shared" si="6"/>
        <v>0</v>
      </c>
      <c r="M111" s="137">
        <f t="shared" si="7"/>
        <v>0</v>
      </c>
      <c r="N111" s="134"/>
      <c r="AX111" s="294"/>
      <c r="AY111" s="294"/>
    </row>
    <row r="112" spans="1:51" s="265" customFormat="1" ht="30.75" customHeight="1">
      <c r="A112" s="178" t="e">
        <f t="shared" si="4"/>
        <v>#N/A</v>
      </c>
      <c r="B112" s="296"/>
      <c r="C112" s="296"/>
      <c r="D112" s="320"/>
      <c r="E112" s="296"/>
      <c r="F112" s="296"/>
      <c r="G112" s="175"/>
      <c r="H112" s="177"/>
      <c r="I112" s="138">
        <f t="shared" si="5"/>
        <v>0</v>
      </c>
      <c r="J112" s="136"/>
      <c r="K112" s="137"/>
      <c r="L112" s="137">
        <f t="shared" si="6"/>
        <v>0</v>
      </c>
      <c r="M112" s="137">
        <f t="shared" si="7"/>
        <v>0</v>
      </c>
      <c r="N112" s="134"/>
      <c r="AX112" s="294"/>
      <c r="AY112" s="294"/>
    </row>
    <row r="113" spans="1:51" s="265" customFormat="1" ht="30.75" customHeight="1">
      <c r="A113" s="178" t="e">
        <f t="shared" si="4"/>
        <v>#N/A</v>
      </c>
      <c r="B113" s="296"/>
      <c r="C113" s="296"/>
      <c r="D113" s="320"/>
      <c r="E113" s="296"/>
      <c r="F113" s="296"/>
      <c r="G113" s="175"/>
      <c r="H113" s="177"/>
      <c r="I113" s="138">
        <f t="shared" si="5"/>
        <v>0</v>
      </c>
      <c r="J113" s="136"/>
      <c r="K113" s="137"/>
      <c r="L113" s="137">
        <f t="shared" si="6"/>
        <v>0</v>
      </c>
      <c r="M113" s="137">
        <f t="shared" si="7"/>
        <v>0</v>
      </c>
      <c r="N113" s="134"/>
      <c r="AX113" s="294"/>
      <c r="AY113" s="294"/>
    </row>
    <row r="114" spans="1:51" s="265" customFormat="1" ht="30.75" customHeight="1">
      <c r="A114" s="178" t="e">
        <f t="shared" si="4"/>
        <v>#N/A</v>
      </c>
      <c r="B114" s="296"/>
      <c r="C114" s="296"/>
      <c r="D114" s="320"/>
      <c r="E114" s="296"/>
      <c r="F114" s="296"/>
      <c r="G114" s="175"/>
      <c r="H114" s="177"/>
      <c r="I114" s="138">
        <f t="shared" si="5"/>
        <v>0</v>
      </c>
      <c r="J114" s="136"/>
      <c r="K114" s="137"/>
      <c r="L114" s="137">
        <f t="shared" si="6"/>
        <v>0</v>
      </c>
      <c r="M114" s="137">
        <f t="shared" si="7"/>
        <v>0</v>
      </c>
      <c r="N114" s="134"/>
      <c r="AX114" s="294"/>
      <c r="AY114" s="294"/>
    </row>
    <row r="115" spans="1:51" s="265" customFormat="1" ht="30.75" customHeight="1">
      <c r="A115" s="178" t="e">
        <f t="shared" si="4"/>
        <v>#N/A</v>
      </c>
      <c r="B115" s="296"/>
      <c r="C115" s="296"/>
      <c r="D115" s="320"/>
      <c r="E115" s="296"/>
      <c r="F115" s="296"/>
      <c r="G115" s="175"/>
      <c r="H115" s="177"/>
      <c r="I115" s="138">
        <f t="shared" si="5"/>
        <v>0</v>
      </c>
      <c r="J115" s="136"/>
      <c r="K115" s="137"/>
      <c r="L115" s="137">
        <f t="shared" si="6"/>
        <v>0</v>
      </c>
      <c r="M115" s="137">
        <f t="shared" si="7"/>
        <v>0</v>
      </c>
      <c r="N115" s="134"/>
      <c r="AX115" s="294"/>
      <c r="AY115" s="294"/>
    </row>
    <row r="116" spans="1:51" s="265" customFormat="1" ht="30.75" customHeight="1">
      <c r="A116" s="178" t="e">
        <f t="shared" si="4"/>
        <v>#N/A</v>
      </c>
      <c r="B116" s="296"/>
      <c r="C116" s="296"/>
      <c r="D116" s="320"/>
      <c r="E116" s="296"/>
      <c r="F116" s="296"/>
      <c r="G116" s="175"/>
      <c r="H116" s="177"/>
      <c r="I116" s="138">
        <f t="shared" si="5"/>
        <v>0</v>
      </c>
      <c r="J116" s="136"/>
      <c r="K116" s="137"/>
      <c r="L116" s="137">
        <f t="shared" si="6"/>
        <v>0</v>
      </c>
      <c r="M116" s="137">
        <f t="shared" si="7"/>
        <v>0</v>
      </c>
      <c r="N116" s="134"/>
      <c r="AX116" s="294"/>
      <c r="AY116" s="294"/>
    </row>
    <row r="117" spans="1:51" s="265" customFormat="1" ht="30.75" customHeight="1">
      <c r="A117" s="178" t="e">
        <f t="shared" si="4"/>
        <v>#N/A</v>
      </c>
      <c r="B117" s="296"/>
      <c r="C117" s="296"/>
      <c r="D117" s="320"/>
      <c r="E117" s="296"/>
      <c r="F117" s="296"/>
      <c r="G117" s="175"/>
      <c r="H117" s="177"/>
      <c r="I117" s="138">
        <f t="shared" si="5"/>
        <v>0</v>
      </c>
      <c r="J117" s="136"/>
      <c r="K117" s="137"/>
      <c r="L117" s="137">
        <f t="shared" si="6"/>
        <v>0</v>
      </c>
      <c r="M117" s="137">
        <f t="shared" si="7"/>
        <v>0</v>
      </c>
      <c r="N117" s="134"/>
      <c r="AX117" s="294"/>
      <c r="AY117" s="294"/>
    </row>
    <row r="118" spans="1:51" s="265" customFormat="1" ht="30.75" customHeight="1">
      <c r="A118" s="178" t="e">
        <f t="shared" si="4"/>
        <v>#N/A</v>
      </c>
      <c r="B118" s="296"/>
      <c r="C118" s="296"/>
      <c r="D118" s="320"/>
      <c r="E118" s="296"/>
      <c r="F118" s="296"/>
      <c r="G118" s="175"/>
      <c r="H118" s="177"/>
      <c r="I118" s="138">
        <f t="shared" si="5"/>
        <v>0</v>
      </c>
      <c r="J118" s="136"/>
      <c r="K118" s="137"/>
      <c r="L118" s="137">
        <f t="shared" si="6"/>
        <v>0</v>
      </c>
      <c r="M118" s="137">
        <f t="shared" si="7"/>
        <v>0</v>
      </c>
      <c r="N118" s="134"/>
      <c r="AX118" s="294"/>
      <c r="AY118" s="294"/>
    </row>
    <row r="119" spans="1:51" s="265" customFormat="1" ht="30.75" customHeight="1">
      <c r="A119" s="178" t="e">
        <f t="shared" si="4"/>
        <v>#N/A</v>
      </c>
      <c r="B119" s="296"/>
      <c r="C119" s="296"/>
      <c r="D119" s="320"/>
      <c r="E119" s="296"/>
      <c r="F119" s="296"/>
      <c r="G119" s="175"/>
      <c r="H119" s="177"/>
      <c r="I119" s="138">
        <f t="shared" si="5"/>
        <v>0</v>
      </c>
      <c r="J119" s="136"/>
      <c r="K119" s="137"/>
      <c r="L119" s="137">
        <f t="shared" si="6"/>
        <v>0</v>
      </c>
      <c r="M119" s="137">
        <f t="shared" si="7"/>
        <v>0</v>
      </c>
      <c r="N119" s="134"/>
      <c r="AX119" s="294"/>
      <c r="AY119" s="294"/>
    </row>
    <row r="120" spans="1:51" s="265" customFormat="1" ht="30.75" customHeight="1">
      <c r="A120" s="178" t="e">
        <f t="shared" si="4"/>
        <v>#N/A</v>
      </c>
      <c r="B120" s="296"/>
      <c r="C120" s="296"/>
      <c r="D120" s="320"/>
      <c r="E120" s="296"/>
      <c r="F120" s="296"/>
      <c r="G120" s="175"/>
      <c r="H120" s="177"/>
      <c r="I120" s="138">
        <f t="shared" si="5"/>
        <v>0</v>
      </c>
      <c r="J120" s="136"/>
      <c r="K120" s="137"/>
      <c r="L120" s="137">
        <f t="shared" si="6"/>
        <v>0</v>
      </c>
      <c r="M120" s="137">
        <f t="shared" si="7"/>
        <v>0</v>
      </c>
      <c r="N120" s="134"/>
      <c r="AX120" s="294"/>
      <c r="AY120" s="294"/>
    </row>
    <row r="121" spans="1:51" s="265" customFormat="1" ht="30.75" customHeight="1">
      <c r="A121" s="178" t="e">
        <f t="shared" si="4"/>
        <v>#N/A</v>
      </c>
      <c r="B121" s="296"/>
      <c r="C121" s="296"/>
      <c r="D121" s="320"/>
      <c r="E121" s="296"/>
      <c r="F121" s="296"/>
      <c r="G121" s="175"/>
      <c r="H121" s="177"/>
      <c r="I121" s="138">
        <f t="shared" si="5"/>
        <v>0</v>
      </c>
      <c r="J121" s="136"/>
      <c r="K121" s="137"/>
      <c r="L121" s="137">
        <f t="shared" si="6"/>
        <v>0</v>
      </c>
      <c r="M121" s="137">
        <f t="shared" si="7"/>
        <v>0</v>
      </c>
      <c r="N121" s="134"/>
      <c r="AX121" s="294"/>
      <c r="AY121" s="294"/>
    </row>
    <row r="122" spans="1:51" s="265" customFormat="1" ht="30.75" customHeight="1">
      <c r="A122" s="178" t="e">
        <f t="shared" si="4"/>
        <v>#N/A</v>
      </c>
      <c r="B122" s="296"/>
      <c r="C122" s="296"/>
      <c r="D122" s="320"/>
      <c r="E122" s="296"/>
      <c r="F122" s="296"/>
      <c r="G122" s="175"/>
      <c r="H122" s="177"/>
      <c r="I122" s="138">
        <f t="shared" si="5"/>
        <v>0</v>
      </c>
      <c r="J122" s="136"/>
      <c r="K122" s="137"/>
      <c r="L122" s="137">
        <f t="shared" si="6"/>
        <v>0</v>
      </c>
      <c r="M122" s="137">
        <f t="shared" si="7"/>
        <v>0</v>
      </c>
      <c r="N122" s="134"/>
      <c r="AX122" s="294"/>
      <c r="AY122" s="294"/>
    </row>
    <row r="123" spans="1:51" s="265" customFormat="1" ht="30.75" customHeight="1">
      <c r="A123" s="178" t="e">
        <f t="shared" si="4"/>
        <v>#N/A</v>
      </c>
      <c r="B123" s="296"/>
      <c r="C123" s="296"/>
      <c r="D123" s="320"/>
      <c r="E123" s="296"/>
      <c r="F123" s="296"/>
      <c r="G123" s="175"/>
      <c r="H123" s="177"/>
      <c r="I123" s="138">
        <f t="shared" si="5"/>
        <v>0</v>
      </c>
      <c r="J123" s="136"/>
      <c r="K123" s="137"/>
      <c r="L123" s="137">
        <f t="shared" si="6"/>
        <v>0</v>
      </c>
      <c r="M123" s="137">
        <f t="shared" si="7"/>
        <v>0</v>
      </c>
      <c r="N123" s="134"/>
      <c r="AX123" s="294"/>
      <c r="AY123" s="294"/>
    </row>
    <row r="124" spans="1:51" s="265" customFormat="1" ht="30.75" customHeight="1">
      <c r="A124" s="178" t="e">
        <f t="shared" si="4"/>
        <v>#N/A</v>
      </c>
      <c r="B124" s="296"/>
      <c r="C124" s="296"/>
      <c r="D124" s="320"/>
      <c r="E124" s="296"/>
      <c r="F124" s="296"/>
      <c r="G124" s="175"/>
      <c r="H124" s="177"/>
      <c r="I124" s="138">
        <f t="shared" si="5"/>
        <v>0</v>
      </c>
      <c r="J124" s="136"/>
      <c r="K124" s="137"/>
      <c r="L124" s="137">
        <f t="shared" si="6"/>
        <v>0</v>
      </c>
      <c r="M124" s="137">
        <f t="shared" si="7"/>
        <v>0</v>
      </c>
      <c r="N124" s="134"/>
      <c r="AX124" s="294"/>
      <c r="AY124" s="294"/>
    </row>
    <row r="125" spans="1:51" s="265" customFormat="1" ht="30.75" customHeight="1">
      <c r="A125" s="178" t="e">
        <f t="shared" si="4"/>
        <v>#N/A</v>
      </c>
      <c r="B125" s="296"/>
      <c r="C125" s="296"/>
      <c r="D125" s="320"/>
      <c r="E125" s="296"/>
      <c r="F125" s="296"/>
      <c r="G125" s="175"/>
      <c r="H125" s="177"/>
      <c r="I125" s="138">
        <f t="shared" si="5"/>
        <v>0</v>
      </c>
      <c r="J125" s="136"/>
      <c r="K125" s="137"/>
      <c r="L125" s="137">
        <f t="shared" si="6"/>
        <v>0</v>
      </c>
      <c r="M125" s="137">
        <f t="shared" si="7"/>
        <v>0</v>
      </c>
      <c r="N125" s="134"/>
      <c r="AX125" s="294"/>
      <c r="AY125" s="294"/>
    </row>
    <row r="126" spans="1:51" s="265" customFormat="1" ht="30.75" customHeight="1">
      <c r="A126" s="178" t="e">
        <f t="shared" si="4"/>
        <v>#N/A</v>
      </c>
      <c r="B126" s="296"/>
      <c r="C126" s="296"/>
      <c r="D126" s="320"/>
      <c r="E126" s="296"/>
      <c r="F126" s="296"/>
      <c r="G126" s="175"/>
      <c r="H126" s="177"/>
      <c r="I126" s="138">
        <f t="shared" si="5"/>
        <v>0</v>
      </c>
      <c r="J126" s="136"/>
      <c r="K126" s="137"/>
      <c r="L126" s="137">
        <f t="shared" si="6"/>
        <v>0</v>
      </c>
      <c r="M126" s="137">
        <f t="shared" si="7"/>
        <v>0</v>
      </c>
      <c r="N126" s="134"/>
      <c r="AX126" s="294"/>
      <c r="AY126" s="294"/>
    </row>
    <row r="127" spans="1:51" s="265" customFormat="1" ht="30.75" customHeight="1">
      <c r="A127" s="178" t="e">
        <f t="shared" si="4"/>
        <v>#N/A</v>
      </c>
      <c r="B127" s="296"/>
      <c r="C127" s="296"/>
      <c r="D127" s="320"/>
      <c r="E127" s="296"/>
      <c r="F127" s="296"/>
      <c r="G127" s="175"/>
      <c r="H127" s="177"/>
      <c r="I127" s="138">
        <f t="shared" si="5"/>
        <v>0</v>
      </c>
      <c r="J127" s="136"/>
      <c r="K127" s="137"/>
      <c r="L127" s="137">
        <f t="shared" si="6"/>
        <v>0</v>
      </c>
      <c r="M127" s="137">
        <f t="shared" si="7"/>
        <v>0</v>
      </c>
      <c r="N127" s="134"/>
      <c r="AX127" s="294"/>
      <c r="AY127" s="294"/>
    </row>
    <row r="128" spans="1:51" s="265" customFormat="1" ht="30.75" customHeight="1">
      <c r="A128" s="178" t="e">
        <f t="shared" si="4"/>
        <v>#N/A</v>
      </c>
      <c r="B128" s="296"/>
      <c r="C128" s="296"/>
      <c r="D128" s="320"/>
      <c r="E128" s="296"/>
      <c r="F128" s="296"/>
      <c r="G128" s="175"/>
      <c r="H128" s="177"/>
      <c r="I128" s="138">
        <f t="shared" si="5"/>
        <v>0</v>
      </c>
      <c r="J128" s="136"/>
      <c r="K128" s="137"/>
      <c r="L128" s="137">
        <f t="shared" si="6"/>
        <v>0</v>
      </c>
      <c r="M128" s="137">
        <f t="shared" si="7"/>
        <v>0</v>
      </c>
      <c r="N128" s="134"/>
      <c r="AX128" s="294"/>
      <c r="AY128" s="294"/>
    </row>
    <row r="129" spans="1:51" s="265" customFormat="1" ht="30.75" customHeight="1">
      <c r="A129" s="178" t="e">
        <f t="shared" si="4"/>
        <v>#N/A</v>
      </c>
      <c r="B129" s="296"/>
      <c r="C129" s="296"/>
      <c r="D129" s="320"/>
      <c r="E129" s="296"/>
      <c r="F129" s="296"/>
      <c r="G129" s="175"/>
      <c r="H129" s="177"/>
      <c r="I129" s="138">
        <f t="shared" si="5"/>
        <v>0</v>
      </c>
      <c r="J129" s="136"/>
      <c r="K129" s="137"/>
      <c r="L129" s="137">
        <f t="shared" si="6"/>
        <v>0</v>
      </c>
      <c r="M129" s="137">
        <f t="shared" si="7"/>
        <v>0</v>
      </c>
      <c r="N129" s="134"/>
      <c r="AX129" s="294"/>
      <c r="AY129" s="294"/>
    </row>
    <row r="130" spans="1:51" s="265" customFormat="1" ht="30.75" customHeight="1">
      <c r="A130" s="178" t="e">
        <f t="shared" si="4"/>
        <v>#N/A</v>
      </c>
      <c r="B130" s="296"/>
      <c r="C130" s="296"/>
      <c r="D130" s="320"/>
      <c r="E130" s="296"/>
      <c r="F130" s="296"/>
      <c r="G130" s="175"/>
      <c r="H130" s="177"/>
      <c r="I130" s="138">
        <f t="shared" si="5"/>
        <v>0</v>
      </c>
      <c r="J130" s="136"/>
      <c r="K130" s="137"/>
      <c r="L130" s="137">
        <f t="shared" si="6"/>
        <v>0</v>
      </c>
      <c r="M130" s="137">
        <f t="shared" si="7"/>
        <v>0</v>
      </c>
      <c r="N130" s="134"/>
      <c r="AX130" s="294"/>
      <c r="AY130" s="294"/>
    </row>
    <row r="131" spans="1:51" s="265" customFormat="1" ht="30.75" customHeight="1">
      <c r="A131" s="178" t="e">
        <f t="shared" si="4"/>
        <v>#N/A</v>
      </c>
      <c r="B131" s="296"/>
      <c r="C131" s="296"/>
      <c r="D131" s="320"/>
      <c r="E131" s="296"/>
      <c r="F131" s="296"/>
      <c r="G131" s="175"/>
      <c r="H131" s="177"/>
      <c r="I131" s="138">
        <f t="shared" si="5"/>
        <v>0</v>
      </c>
      <c r="J131" s="136"/>
      <c r="K131" s="137"/>
      <c r="L131" s="137">
        <f t="shared" si="6"/>
        <v>0</v>
      </c>
      <c r="M131" s="137">
        <f t="shared" si="7"/>
        <v>0</v>
      </c>
      <c r="N131" s="134"/>
      <c r="AX131" s="294"/>
      <c r="AY131" s="294"/>
    </row>
    <row r="132" spans="1:51" s="265" customFormat="1" ht="30.75" customHeight="1">
      <c r="A132" s="178" t="e">
        <f t="shared" si="4"/>
        <v>#N/A</v>
      </c>
      <c r="B132" s="296"/>
      <c r="C132" s="296"/>
      <c r="D132" s="320"/>
      <c r="E132" s="296"/>
      <c r="F132" s="296"/>
      <c r="G132" s="175"/>
      <c r="H132" s="177"/>
      <c r="I132" s="138">
        <f t="shared" si="5"/>
        <v>0</v>
      </c>
      <c r="J132" s="136"/>
      <c r="K132" s="137"/>
      <c r="L132" s="137">
        <f t="shared" si="6"/>
        <v>0</v>
      </c>
      <c r="M132" s="137">
        <f t="shared" si="7"/>
        <v>0</v>
      </c>
      <c r="N132" s="134"/>
      <c r="AX132" s="294"/>
      <c r="AY132" s="294"/>
    </row>
    <row r="133" spans="1:51" s="265" customFormat="1" ht="30.75" customHeight="1">
      <c r="A133" s="178" t="e">
        <f t="shared" si="4"/>
        <v>#N/A</v>
      </c>
      <c r="B133" s="296"/>
      <c r="C133" s="296"/>
      <c r="D133" s="320"/>
      <c r="E133" s="296"/>
      <c r="F133" s="296"/>
      <c r="G133" s="175"/>
      <c r="H133" s="177"/>
      <c r="I133" s="138">
        <f t="shared" si="5"/>
        <v>0</v>
      </c>
      <c r="J133" s="136"/>
      <c r="K133" s="137"/>
      <c r="L133" s="137">
        <f t="shared" si="6"/>
        <v>0</v>
      </c>
      <c r="M133" s="137">
        <f t="shared" si="7"/>
        <v>0</v>
      </c>
      <c r="N133" s="134"/>
      <c r="AX133" s="294"/>
      <c r="AY133" s="294"/>
    </row>
    <row r="134" spans="1:51" s="265" customFormat="1" ht="30.75" customHeight="1">
      <c r="A134" s="178" t="e">
        <f t="shared" si="4"/>
        <v>#N/A</v>
      </c>
      <c r="B134" s="296"/>
      <c r="C134" s="296"/>
      <c r="D134" s="320"/>
      <c r="E134" s="296"/>
      <c r="F134" s="296"/>
      <c r="G134" s="175"/>
      <c r="H134" s="177"/>
      <c r="I134" s="138">
        <f t="shared" si="5"/>
        <v>0</v>
      </c>
      <c r="J134" s="136"/>
      <c r="K134" s="137"/>
      <c r="L134" s="137">
        <f t="shared" si="6"/>
        <v>0</v>
      </c>
      <c r="M134" s="137">
        <f t="shared" si="7"/>
        <v>0</v>
      </c>
      <c r="N134" s="134"/>
      <c r="AX134" s="294"/>
      <c r="AY134" s="294"/>
    </row>
    <row r="135" spans="1:51" s="265" customFormat="1" ht="30.75" customHeight="1">
      <c r="A135" s="178" t="e">
        <f t="shared" si="4"/>
        <v>#N/A</v>
      </c>
      <c r="B135" s="296"/>
      <c r="C135" s="296"/>
      <c r="D135" s="320"/>
      <c r="E135" s="296"/>
      <c r="F135" s="296"/>
      <c r="G135" s="175"/>
      <c r="H135" s="177"/>
      <c r="I135" s="138">
        <f t="shared" si="5"/>
        <v>0</v>
      </c>
      <c r="J135" s="136"/>
      <c r="K135" s="137"/>
      <c r="L135" s="137">
        <f t="shared" si="6"/>
        <v>0</v>
      </c>
      <c r="M135" s="137">
        <f t="shared" si="7"/>
        <v>0</v>
      </c>
      <c r="N135" s="134"/>
      <c r="AX135" s="294"/>
      <c r="AY135" s="294"/>
    </row>
    <row r="136" spans="1:51" s="265" customFormat="1" ht="30.75" customHeight="1">
      <c r="A136" s="178" t="e">
        <f t="shared" si="4"/>
        <v>#N/A</v>
      </c>
      <c r="B136" s="296"/>
      <c r="C136" s="296"/>
      <c r="D136" s="320"/>
      <c r="E136" s="296"/>
      <c r="F136" s="296"/>
      <c r="G136" s="175"/>
      <c r="H136" s="177"/>
      <c r="I136" s="138">
        <f t="shared" si="5"/>
        <v>0</v>
      </c>
      <c r="J136" s="136"/>
      <c r="K136" s="137"/>
      <c r="L136" s="137">
        <f t="shared" si="6"/>
        <v>0</v>
      </c>
      <c r="M136" s="137">
        <f t="shared" si="7"/>
        <v>0</v>
      </c>
      <c r="N136" s="134"/>
      <c r="AX136" s="294"/>
      <c r="AY136" s="294"/>
    </row>
    <row r="137" spans="1:51" s="265" customFormat="1" ht="30.75" customHeight="1">
      <c r="A137" s="178" t="e">
        <f t="shared" si="4"/>
        <v>#N/A</v>
      </c>
      <c r="B137" s="296"/>
      <c r="C137" s="296"/>
      <c r="D137" s="320"/>
      <c r="E137" s="296"/>
      <c r="F137" s="296"/>
      <c r="G137" s="175"/>
      <c r="H137" s="177"/>
      <c r="I137" s="138">
        <f t="shared" si="5"/>
        <v>0</v>
      </c>
      <c r="J137" s="136"/>
      <c r="K137" s="137"/>
      <c r="L137" s="137">
        <f t="shared" si="6"/>
        <v>0</v>
      </c>
      <c r="M137" s="137">
        <f t="shared" si="7"/>
        <v>0</v>
      </c>
      <c r="N137" s="134"/>
      <c r="AX137" s="294"/>
      <c r="AY137" s="294"/>
    </row>
    <row r="138" spans="1:51" s="265" customFormat="1" ht="30.75" customHeight="1">
      <c r="A138" s="178" t="e">
        <f t="shared" si="4"/>
        <v>#N/A</v>
      </c>
      <c r="B138" s="296"/>
      <c r="C138" s="296"/>
      <c r="D138" s="320"/>
      <c r="E138" s="296"/>
      <c r="F138" s="296"/>
      <c r="G138" s="175"/>
      <c r="H138" s="177"/>
      <c r="I138" s="138">
        <f t="shared" si="5"/>
        <v>0</v>
      </c>
      <c r="J138" s="136"/>
      <c r="K138" s="137"/>
      <c r="L138" s="137">
        <f t="shared" si="6"/>
        <v>0</v>
      </c>
      <c r="M138" s="137">
        <f t="shared" si="7"/>
        <v>0</v>
      </c>
      <c r="N138" s="134"/>
      <c r="AX138" s="294"/>
      <c r="AY138" s="294"/>
    </row>
    <row r="139" spans="1:51" s="265" customFormat="1" ht="30.75" customHeight="1">
      <c r="A139" s="178" t="e">
        <f t="shared" si="4"/>
        <v>#N/A</v>
      </c>
      <c r="B139" s="296"/>
      <c r="C139" s="296"/>
      <c r="D139" s="320"/>
      <c r="E139" s="296"/>
      <c r="F139" s="296"/>
      <c r="G139" s="175"/>
      <c r="H139" s="177"/>
      <c r="I139" s="138">
        <f t="shared" si="5"/>
        <v>0</v>
      </c>
      <c r="J139" s="136"/>
      <c r="K139" s="137"/>
      <c r="L139" s="137">
        <f t="shared" si="6"/>
        <v>0</v>
      </c>
      <c r="M139" s="137">
        <f t="shared" si="7"/>
        <v>0</v>
      </c>
      <c r="N139" s="134"/>
      <c r="AX139" s="294"/>
      <c r="AY139" s="294"/>
    </row>
    <row r="140" spans="1:51" s="265" customFormat="1" ht="30.75" customHeight="1">
      <c r="A140" s="178" t="e">
        <f t="shared" si="4"/>
        <v>#N/A</v>
      </c>
      <c r="B140" s="296"/>
      <c r="C140" s="296"/>
      <c r="D140" s="320"/>
      <c r="E140" s="296"/>
      <c r="F140" s="296"/>
      <c r="G140" s="175"/>
      <c r="H140" s="177"/>
      <c r="I140" s="138">
        <f t="shared" si="5"/>
        <v>0</v>
      </c>
      <c r="J140" s="136"/>
      <c r="K140" s="137"/>
      <c r="L140" s="137">
        <f t="shared" si="6"/>
        <v>0</v>
      </c>
      <c r="M140" s="137">
        <f t="shared" si="7"/>
        <v>0</v>
      </c>
      <c r="N140" s="134"/>
      <c r="AX140" s="294"/>
      <c r="AY140" s="294"/>
    </row>
    <row r="141" spans="1:51" s="265" customFormat="1" ht="30.75" customHeight="1">
      <c r="A141" s="178" t="e">
        <f t="shared" si="4"/>
        <v>#N/A</v>
      </c>
      <c r="B141" s="296"/>
      <c r="C141" s="296"/>
      <c r="D141" s="320"/>
      <c r="E141" s="296"/>
      <c r="F141" s="296"/>
      <c r="G141" s="175"/>
      <c r="H141" s="177"/>
      <c r="I141" s="138">
        <f t="shared" si="5"/>
        <v>0</v>
      </c>
      <c r="J141" s="136"/>
      <c r="K141" s="137"/>
      <c r="L141" s="137">
        <f t="shared" si="6"/>
        <v>0</v>
      </c>
      <c r="M141" s="137">
        <f t="shared" si="7"/>
        <v>0</v>
      </c>
      <c r="N141" s="134"/>
      <c r="AX141" s="294"/>
      <c r="AY141" s="294"/>
    </row>
    <row r="142" spans="1:51" s="265" customFormat="1" ht="30.75" customHeight="1">
      <c r="A142" s="178" t="e">
        <f t="shared" si="4"/>
        <v>#N/A</v>
      </c>
      <c r="B142" s="296"/>
      <c r="C142" s="296"/>
      <c r="D142" s="320"/>
      <c r="E142" s="296"/>
      <c r="F142" s="296"/>
      <c r="G142" s="175"/>
      <c r="H142" s="177"/>
      <c r="I142" s="138">
        <f t="shared" si="5"/>
        <v>0</v>
      </c>
      <c r="J142" s="136"/>
      <c r="K142" s="137"/>
      <c r="L142" s="137">
        <f t="shared" si="6"/>
        <v>0</v>
      </c>
      <c r="M142" s="137">
        <f t="shared" si="7"/>
        <v>0</v>
      </c>
      <c r="N142" s="134"/>
      <c r="AX142" s="294"/>
      <c r="AY142" s="294"/>
    </row>
    <row r="143" spans="1:51" s="265" customFormat="1" ht="30.75" customHeight="1">
      <c r="A143" s="178" t="e">
        <f aca="true" t="shared" si="8" ref="A143:A206">VLOOKUP($B:$B,$AB:$AF,2,0)</f>
        <v>#N/A</v>
      </c>
      <c r="B143" s="296"/>
      <c r="C143" s="296"/>
      <c r="D143" s="320"/>
      <c r="E143" s="296"/>
      <c r="F143" s="296"/>
      <c r="G143" s="175"/>
      <c r="H143" s="177"/>
      <c r="I143" s="138">
        <f aca="true" t="shared" si="9" ref="I143:I206">IF(G143*H143&gt;G143*100%,G143*100%,G143*H143)</f>
        <v>0</v>
      </c>
      <c r="J143" s="136"/>
      <c r="K143" s="137"/>
      <c r="L143" s="137">
        <f aca="true" t="shared" si="10" ref="L143:L206">J143-K143</f>
        <v>0</v>
      </c>
      <c r="M143" s="137">
        <f aca="true" t="shared" si="11" ref="M143:M206">J143-L143</f>
        <v>0</v>
      </c>
      <c r="N143" s="134"/>
      <c r="AX143" s="294"/>
      <c r="AY143" s="294"/>
    </row>
    <row r="144" spans="1:51" s="265" customFormat="1" ht="30.75" customHeight="1">
      <c r="A144" s="178" t="e">
        <f t="shared" si="8"/>
        <v>#N/A</v>
      </c>
      <c r="B144" s="296"/>
      <c r="C144" s="296"/>
      <c r="D144" s="320"/>
      <c r="E144" s="296"/>
      <c r="F144" s="296"/>
      <c r="G144" s="175"/>
      <c r="H144" s="177"/>
      <c r="I144" s="138">
        <f t="shared" si="9"/>
        <v>0</v>
      </c>
      <c r="J144" s="136"/>
      <c r="K144" s="137"/>
      <c r="L144" s="137">
        <f t="shared" si="10"/>
        <v>0</v>
      </c>
      <c r="M144" s="137">
        <f t="shared" si="11"/>
        <v>0</v>
      </c>
      <c r="N144" s="134"/>
      <c r="AX144" s="294"/>
      <c r="AY144" s="294"/>
    </row>
    <row r="145" spans="1:51" s="265" customFormat="1" ht="30.75" customHeight="1">
      <c r="A145" s="178" t="e">
        <f t="shared" si="8"/>
        <v>#N/A</v>
      </c>
      <c r="B145" s="296"/>
      <c r="C145" s="296"/>
      <c r="D145" s="320"/>
      <c r="E145" s="296"/>
      <c r="F145" s="296"/>
      <c r="G145" s="175"/>
      <c r="H145" s="177"/>
      <c r="I145" s="138">
        <f t="shared" si="9"/>
        <v>0</v>
      </c>
      <c r="J145" s="136"/>
      <c r="K145" s="137"/>
      <c r="L145" s="137">
        <f t="shared" si="10"/>
        <v>0</v>
      </c>
      <c r="M145" s="137">
        <f t="shared" si="11"/>
        <v>0</v>
      </c>
      <c r="N145" s="134"/>
      <c r="AX145" s="294"/>
      <c r="AY145" s="294"/>
    </row>
    <row r="146" spans="1:51" s="265" customFormat="1" ht="30.75" customHeight="1">
      <c r="A146" s="178" t="e">
        <f t="shared" si="8"/>
        <v>#N/A</v>
      </c>
      <c r="B146" s="296"/>
      <c r="C146" s="296"/>
      <c r="D146" s="320"/>
      <c r="E146" s="296"/>
      <c r="F146" s="296"/>
      <c r="G146" s="175"/>
      <c r="H146" s="177"/>
      <c r="I146" s="138">
        <f t="shared" si="9"/>
        <v>0</v>
      </c>
      <c r="J146" s="136"/>
      <c r="K146" s="137"/>
      <c r="L146" s="137">
        <f t="shared" si="10"/>
        <v>0</v>
      </c>
      <c r="M146" s="137">
        <f t="shared" si="11"/>
        <v>0</v>
      </c>
      <c r="N146" s="134"/>
      <c r="AX146" s="294"/>
      <c r="AY146" s="294"/>
    </row>
    <row r="147" spans="1:51" s="265" customFormat="1" ht="30.75" customHeight="1">
      <c r="A147" s="178" t="e">
        <f t="shared" si="8"/>
        <v>#N/A</v>
      </c>
      <c r="B147" s="296"/>
      <c r="C147" s="296"/>
      <c r="D147" s="320"/>
      <c r="E147" s="296"/>
      <c r="F147" s="296"/>
      <c r="G147" s="175"/>
      <c r="H147" s="177"/>
      <c r="I147" s="138">
        <f t="shared" si="9"/>
        <v>0</v>
      </c>
      <c r="J147" s="136"/>
      <c r="K147" s="137"/>
      <c r="L147" s="137">
        <f t="shared" si="10"/>
        <v>0</v>
      </c>
      <c r="M147" s="137">
        <f t="shared" si="11"/>
        <v>0</v>
      </c>
      <c r="N147" s="134"/>
      <c r="AX147" s="294"/>
      <c r="AY147" s="294"/>
    </row>
    <row r="148" spans="1:51" s="265" customFormat="1" ht="30.75" customHeight="1">
      <c r="A148" s="178" t="e">
        <f t="shared" si="8"/>
        <v>#N/A</v>
      </c>
      <c r="B148" s="296"/>
      <c r="C148" s="296"/>
      <c r="D148" s="320"/>
      <c r="E148" s="296"/>
      <c r="F148" s="296"/>
      <c r="G148" s="175"/>
      <c r="H148" s="177"/>
      <c r="I148" s="138">
        <f t="shared" si="9"/>
        <v>0</v>
      </c>
      <c r="J148" s="136"/>
      <c r="K148" s="137"/>
      <c r="L148" s="137">
        <f t="shared" si="10"/>
        <v>0</v>
      </c>
      <c r="M148" s="137">
        <f t="shared" si="11"/>
        <v>0</v>
      </c>
      <c r="N148" s="134"/>
      <c r="AX148" s="294"/>
      <c r="AY148" s="294"/>
    </row>
    <row r="149" spans="1:51" s="265" customFormat="1" ht="30.75" customHeight="1">
      <c r="A149" s="178" t="e">
        <f t="shared" si="8"/>
        <v>#N/A</v>
      </c>
      <c r="B149" s="296"/>
      <c r="C149" s="296"/>
      <c r="D149" s="320"/>
      <c r="E149" s="296"/>
      <c r="F149" s="296"/>
      <c r="G149" s="175"/>
      <c r="H149" s="177"/>
      <c r="I149" s="138">
        <f t="shared" si="9"/>
        <v>0</v>
      </c>
      <c r="J149" s="136"/>
      <c r="K149" s="137"/>
      <c r="L149" s="137">
        <f t="shared" si="10"/>
        <v>0</v>
      </c>
      <c r="M149" s="137">
        <f t="shared" si="11"/>
        <v>0</v>
      </c>
      <c r="N149" s="134"/>
      <c r="AX149" s="294"/>
      <c r="AY149" s="294"/>
    </row>
    <row r="150" spans="1:51" s="265" customFormat="1" ht="30.75" customHeight="1">
      <c r="A150" s="178" t="e">
        <f t="shared" si="8"/>
        <v>#N/A</v>
      </c>
      <c r="B150" s="296"/>
      <c r="C150" s="296"/>
      <c r="D150" s="320"/>
      <c r="E150" s="296"/>
      <c r="F150" s="296"/>
      <c r="G150" s="175"/>
      <c r="H150" s="177"/>
      <c r="I150" s="138">
        <f t="shared" si="9"/>
        <v>0</v>
      </c>
      <c r="J150" s="136"/>
      <c r="K150" s="137"/>
      <c r="L150" s="137">
        <f t="shared" si="10"/>
        <v>0</v>
      </c>
      <c r="M150" s="137">
        <f t="shared" si="11"/>
        <v>0</v>
      </c>
      <c r="N150" s="134"/>
      <c r="AX150" s="294"/>
      <c r="AY150" s="294"/>
    </row>
    <row r="151" spans="1:51" s="265" customFormat="1" ht="30.75" customHeight="1">
      <c r="A151" s="178" t="e">
        <f t="shared" si="8"/>
        <v>#N/A</v>
      </c>
      <c r="B151" s="296"/>
      <c r="C151" s="296"/>
      <c r="D151" s="320"/>
      <c r="E151" s="296"/>
      <c r="F151" s="296"/>
      <c r="G151" s="175"/>
      <c r="H151" s="177"/>
      <c r="I151" s="138">
        <f t="shared" si="9"/>
        <v>0</v>
      </c>
      <c r="J151" s="136"/>
      <c r="K151" s="137"/>
      <c r="L151" s="137">
        <f t="shared" si="10"/>
        <v>0</v>
      </c>
      <c r="M151" s="137">
        <f t="shared" si="11"/>
        <v>0</v>
      </c>
      <c r="N151" s="134"/>
      <c r="AX151" s="294"/>
      <c r="AY151" s="294"/>
    </row>
    <row r="152" spans="1:51" s="265" customFormat="1" ht="30.75" customHeight="1">
      <c r="A152" s="178" t="e">
        <f t="shared" si="8"/>
        <v>#N/A</v>
      </c>
      <c r="B152" s="296"/>
      <c r="C152" s="296"/>
      <c r="D152" s="320"/>
      <c r="E152" s="296"/>
      <c r="F152" s="296"/>
      <c r="G152" s="175"/>
      <c r="H152" s="177"/>
      <c r="I152" s="138">
        <f t="shared" si="9"/>
        <v>0</v>
      </c>
      <c r="J152" s="136"/>
      <c r="K152" s="137"/>
      <c r="L152" s="137">
        <f t="shared" si="10"/>
        <v>0</v>
      </c>
      <c r="M152" s="137">
        <f t="shared" si="11"/>
        <v>0</v>
      </c>
      <c r="N152" s="134"/>
      <c r="AX152" s="294"/>
      <c r="AY152" s="294"/>
    </row>
    <row r="153" spans="1:51" s="265" customFormat="1" ht="30.75" customHeight="1">
      <c r="A153" s="178" t="e">
        <f t="shared" si="8"/>
        <v>#N/A</v>
      </c>
      <c r="B153" s="296"/>
      <c r="C153" s="296"/>
      <c r="D153" s="320"/>
      <c r="E153" s="296"/>
      <c r="F153" s="296"/>
      <c r="G153" s="175"/>
      <c r="H153" s="177"/>
      <c r="I153" s="138">
        <f t="shared" si="9"/>
        <v>0</v>
      </c>
      <c r="J153" s="136"/>
      <c r="K153" s="137"/>
      <c r="L153" s="137">
        <f t="shared" si="10"/>
        <v>0</v>
      </c>
      <c r="M153" s="137">
        <f t="shared" si="11"/>
        <v>0</v>
      </c>
      <c r="N153" s="134"/>
      <c r="AX153" s="294"/>
      <c r="AY153" s="294"/>
    </row>
    <row r="154" spans="1:51" s="265" customFormat="1" ht="30.75" customHeight="1">
      <c r="A154" s="178" t="e">
        <f t="shared" si="8"/>
        <v>#N/A</v>
      </c>
      <c r="B154" s="296"/>
      <c r="C154" s="296"/>
      <c r="D154" s="320"/>
      <c r="E154" s="296"/>
      <c r="F154" s="296"/>
      <c r="G154" s="175"/>
      <c r="H154" s="177"/>
      <c r="I154" s="138">
        <f t="shared" si="9"/>
        <v>0</v>
      </c>
      <c r="J154" s="136"/>
      <c r="K154" s="137"/>
      <c r="L154" s="137">
        <f t="shared" si="10"/>
        <v>0</v>
      </c>
      <c r="M154" s="137">
        <f t="shared" si="11"/>
        <v>0</v>
      </c>
      <c r="N154" s="134"/>
      <c r="AX154" s="294"/>
      <c r="AY154" s="294"/>
    </row>
    <row r="155" spans="1:51" s="265" customFormat="1" ht="30.75" customHeight="1">
      <c r="A155" s="178" t="e">
        <f t="shared" si="8"/>
        <v>#N/A</v>
      </c>
      <c r="B155" s="296"/>
      <c r="C155" s="296"/>
      <c r="D155" s="320"/>
      <c r="E155" s="296"/>
      <c r="F155" s="296"/>
      <c r="G155" s="175"/>
      <c r="H155" s="177"/>
      <c r="I155" s="138">
        <f t="shared" si="9"/>
        <v>0</v>
      </c>
      <c r="J155" s="136"/>
      <c r="K155" s="137"/>
      <c r="L155" s="137">
        <f t="shared" si="10"/>
        <v>0</v>
      </c>
      <c r="M155" s="137">
        <f t="shared" si="11"/>
        <v>0</v>
      </c>
      <c r="N155" s="134"/>
      <c r="AX155" s="294"/>
      <c r="AY155" s="294"/>
    </row>
    <row r="156" spans="1:51" s="265" customFormat="1" ht="30.75" customHeight="1">
      <c r="A156" s="178" t="e">
        <f t="shared" si="8"/>
        <v>#N/A</v>
      </c>
      <c r="B156" s="296"/>
      <c r="C156" s="296"/>
      <c r="D156" s="320"/>
      <c r="E156" s="296"/>
      <c r="F156" s="296"/>
      <c r="G156" s="175"/>
      <c r="H156" s="177"/>
      <c r="I156" s="138">
        <f t="shared" si="9"/>
        <v>0</v>
      </c>
      <c r="J156" s="136"/>
      <c r="K156" s="137"/>
      <c r="L156" s="137">
        <f t="shared" si="10"/>
        <v>0</v>
      </c>
      <c r="M156" s="137">
        <f t="shared" si="11"/>
        <v>0</v>
      </c>
      <c r="N156" s="134"/>
      <c r="AX156" s="294"/>
      <c r="AY156" s="294"/>
    </row>
    <row r="157" spans="1:51" s="265" customFormat="1" ht="30.75" customHeight="1">
      <c r="A157" s="178" t="e">
        <f t="shared" si="8"/>
        <v>#N/A</v>
      </c>
      <c r="B157" s="296"/>
      <c r="C157" s="296"/>
      <c r="D157" s="320"/>
      <c r="E157" s="296"/>
      <c r="F157" s="296"/>
      <c r="G157" s="175"/>
      <c r="H157" s="177"/>
      <c r="I157" s="138">
        <f t="shared" si="9"/>
        <v>0</v>
      </c>
      <c r="J157" s="136"/>
      <c r="K157" s="137"/>
      <c r="L157" s="137">
        <f t="shared" si="10"/>
        <v>0</v>
      </c>
      <c r="M157" s="137">
        <f t="shared" si="11"/>
        <v>0</v>
      </c>
      <c r="N157" s="134"/>
      <c r="AX157" s="294"/>
      <c r="AY157" s="294"/>
    </row>
    <row r="158" spans="1:51" s="265" customFormat="1" ht="30.75" customHeight="1">
      <c r="A158" s="178" t="e">
        <f t="shared" si="8"/>
        <v>#N/A</v>
      </c>
      <c r="B158" s="296"/>
      <c r="C158" s="296"/>
      <c r="D158" s="320"/>
      <c r="E158" s="296"/>
      <c r="F158" s="296"/>
      <c r="G158" s="175"/>
      <c r="H158" s="177"/>
      <c r="I158" s="138">
        <f t="shared" si="9"/>
        <v>0</v>
      </c>
      <c r="J158" s="136"/>
      <c r="K158" s="137"/>
      <c r="L158" s="137">
        <f t="shared" si="10"/>
        <v>0</v>
      </c>
      <c r="M158" s="137">
        <f t="shared" si="11"/>
        <v>0</v>
      </c>
      <c r="N158" s="134"/>
      <c r="AX158" s="294"/>
      <c r="AY158" s="294"/>
    </row>
    <row r="159" spans="1:51" s="265" customFormat="1" ht="30.75" customHeight="1">
      <c r="A159" s="178" t="e">
        <f t="shared" si="8"/>
        <v>#N/A</v>
      </c>
      <c r="B159" s="296"/>
      <c r="C159" s="296"/>
      <c r="D159" s="320"/>
      <c r="E159" s="296"/>
      <c r="F159" s="296"/>
      <c r="G159" s="175"/>
      <c r="H159" s="177"/>
      <c r="I159" s="138">
        <f t="shared" si="9"/>
        <v>0</v>
      </c>
      <c r="J159" s="136"/>
      <c r="K159" s="137"/>
      <c r="L159" s="137">
        <f t="shared" si="10"/>
        <v>0</v>
      </c>
      <c r="M159" s="137">
        <f t="shared" si="11"/>
        <v>0</v>
      </c>
      <c r="N159" s="134"/>
      <c r="AX159" s="294"/>
      <c r="AY159" s="294"/>
    </row>
    <row r="160" spans="1:51" s="265" customFormat="1" ht="30.75" customHeight="1">
      <c r="A160" s="178" t="e">
        <f t="shared" si="8"/>
        <v>#N/A</v>
      </c>
      <c r="B160" s="296"/>
      <c r="C160" s="296"/>
      <c r="D160" s="320"/>
      <c r="E160" s="296"/>
      <c r="F160" s="296"/>
      <c r="G160" s="175"/>
      <c r="H160" s="177"/>
      <c r="I160" s="138">
        <f t="shared" si="9"/>
        <v>0</v>
      </c>
      <c r="J160" s="136"/>
      <c r="K160" s="137"/>
      <c r="L160" s="137">
        <f t="shared" si="10"/>
        <v>0</v>
      </c>
      <c r="M160" s="137">
        <f t="shared" si="11"/>
        <v>0</v>
      </c>
      <c r="N160" s="134"/>
      <c r="AX160" s="294"/>
      <c r="AY160" s="294"/>
    </row>
    <row r="161" spans="1:51" s="265" customFormat="1" ht="30.75" customHeight="1">
      <c r="A161" s="178" t="e">
        <f t="shared" si="8"/>
        <v>#N/A</v>
      </c>
      <c r="B161" s="296"/>
      <c r="C161" s="296"/>
      <c r="D161" s="320"/>
      <c r="E161" s="296"/>
      <c r="F161" s="296"/>
      <c r="G161" s="175"/>
      <c r="H161" s="177"/>
      <c r="I161" s="138">
        <f t="shared" si="9"/>
        <v>0</v>
      </c>
      <c r="J161" s="136"/>
      <c r="K161" s="137"/>
      <c r="L161" s="137">
        <f t="shared" si="10"/>
        <v>0</v>
      </c>
      <c r="M161" s="137">
        <f t="shared" si="11"/>
        <v>0</v>
      </c>
      <c r="N161" s="134"/>
      <c r="AX161" s="294"/>
      <c r="AY161" s="294"/>
    </row>
    <row r="162" spans="1:51" s="265" customFormat="1" ht="30.75" customHeight="1">
      <c r="A162" s="178" t="e">
        <f t="shared" si="8"/>
        <v>#N/A</v>
      </c>
      <c r="B162" s="296"/>
      <c r="C162" s="296"/>
      <c r="D162" s="320"/>
      <c r="E162" s="296"/>
      <c r="F162" s="296"/>
      <c r="G162" s="175"/>
      <c r="H162" s="177"/>
      <c r="I162" s="138">
        <f t="shared" si="9"/>
        <v>0</v>
      </c>
      <c r="J162" s="136"/>
      <c r="K162" s="137"/>
      <c r="L162" s="137">
        <f t="shared" si="10"/>
        <v>0</v>
      </c>
      <c r="M162" s="137">
        <f t="shared" si="11"/>
        <v>0</v>
      </c>
      <c r="N162" s="134"/>
      <c r="AX162" s="294"/>
      <c r="AY162" s="294"/>
    </row>
    <row r="163" spans="1:51" s="265" customFormat="1" ht="30.75" customHeight="1">
      <c r="A163" s="178" t="e">
        <f t="shared" si="8"/>
        <v>#N/A</v>
      </c>
      <c r="B163" s="296"/>
      <c r="C163" s="296"/>
      <c r="D163" s="320"/>
      <c r="E163" s="296"/>
      <c r="F163" s="296"/>
      <c r="G163" s="175"/>
      <c r="H163" s="177"/>
      <c r="I163" s="138">
        <f t="shared" si="9"/>
        <v>0</v>
      </c>
      <c r="J163" s="136"/>
      <c r="K163" s="137"/>
      <c r="L163" s="137">
        <f t="shared" si="10"/>
        <v>0</v>
      </c>
      <c r="M163" s="137">
        <f t="shared" si="11"/>
        <v>0</v>
      </c>
      <c r="N163" s="134"/>
      <c r="AX163" s="294"/>
      <c r="AY163" s="294"/>
    </row>
    <row r="164" spans="1:51" s="265" customFormat="1" ht="30.75" customHeight="1">
      <c r="A164" s="178" t="e">
        <f t="shared" si="8"/>
        <v>#N/A</v>
      </c>
      <c r="B164" s="296"/>
      <c r="C164" s="296"/>
      <c r="D164" s="320"/>
      <c r="E164" s="296"/>
      <c r="F164" s="296"/>
      <c r="G164" s="175"/>
      <c r="H164" s="177"/>
      <c r="I164" s="138">
        <f t="shared" si="9"/>
        <v>0</v>
      </c>
      <c r="J164" s="136"/>
      <c r="K164" s="137"/>
      <c r="L164" s="137">
        <f t="shared" si="10"/>
        <v>0</v>
      </c>
      <c r="M164" s="137">
        <f t="shared" si="11"/>
        <v>0</v>
      </c>
      <c r="N164" s="134"/>
      <c r="AX164" s="294"/>
      <c r="AY164" s="294"/>
    </row>
    <row r="165" spans="1:51" s="265" customFormat="1" ht="30.75" customHeight="1">
      <c r="A165" s="178" t="e">
        <f t="shared" si="8"/>
        <v>#N/A</v>
      </c>
      <c r="B165" s="296"/>
      <c r="C165" s="296"/>
      <c r="D165" s="320"/>
      <c r="E165" s="296"/>
      <c r="F165" s="296"/>
      <c r="G165" s="175"/>
      <c r="H165" s="177"/>
      <c r="I165" s="138">
        <f t="shared" si="9"/>
        <v>0</v>
      </c>
      <c r="J165" s="136"/>
      <c r="K165" s="137"/>
      <c r="L165" s="137">
        <f t="shared" si="10"/>
        <v>0</v>
      </c>
      <c r="M165" s="137">
        <f t="shared" si="11"/>
        <v>0</v>
      </c>
      <c r="N165" s="134"/>
      <c r="AX165" s="294"/>
      <c r="AY165" s="294"/>
    </row>
    <row r="166" spans="1:51" s="265" customFormat="1" ht="30.75" customHeight="1">
      <c r="A166" s="178" t="e">
        <f t="shared" si="8"/>
        <v>#N/A</v>
      </c>
      <c r="B166" s="296"/>
      <c r="C166" s="296"/>
      <c r="D166" s="320"/>
      <c r="E166" s="296"/>
      <c r="F166" s="296"/>
      <c r="G166" s="175"/>
      <c r="H166" s="177"/>
      <c r="I166" s="138">
        <f t="shared" si="9"/>
        <v>0</v>
      </c>
      <c r="J166" s="136"/>
      <c r="K166" s="137"/>
      <c r="L166" s="137">
        <f t="shared" si="10"/>
        <v>0</v>
      </c>
      <c r="M166" s="137">
        <f t="shared" si="11"/>
        <v>0</v>
      </c>
      <c r="N166" s="134"/>
      <c r="AX166" s="294"/>
      <c r="AY166" s="294"/>
    </row>
    <row r="167" spans="1:51" s="265" customFormat="1" ht="30.75" customHeight="1">
      <c r="A167" s="178" t="e">
        <f t="shared" si="8"/>
        <v>#N/A</v>
      </c>
      <c r="B167" s="296"/>
      <c r="C167" s="296"/>
      <c r="D167" s="320"/>
      <c r="E167" s="296"/>
      <c r="F167" s="296"/>
      <c r="G167" s="175"/>
      <c r="H167" s="177"/>
      <c r="I167" s="138">
        <f t="shared" si="9"/>
        <v>0</v>
      </c>
      <c r="J167" s="136"/>
      <c r="K167" s="137"/>
      <c r="L167" s="137">
        <f t="shared" si="10"/>
        <v>0</v>
      </c>
      <c r="M167" s="137">
        <f t="shared" si="11"/>
        <v>0</v>
      </c>
      <c r="N167" s="134"/>
      <c r="AX167" s="294"/>
      <c r="AY167" s="294"/>
    </row>
    <row r="168" spans="1:51" s="265" customFormat="1" ht="30.75" customHeight="1">
      <c r="A168" s="178" t="e">
        <f t="shared" si="8"/>
        <v>#N/A</v>
      </c>
      <c r="B168" s="296"/>
      <c r="C168" s="296"/>
      <c r="D168" s="320"/>
      <c r="E168" s="296"/>
      <c r="F168" s="296"/>
      <c r="G168" s="175"/>
      <c r="H168" s="177"/>
      <c r="I168" s="138">
        <f t="shared" si="9"/>
        <v>0</v>
      </c>
      <c r="J168" s="136"/>
      <c r="K168" s="137"/>
      <c r="L168" s="137">
        <f t="shared" si="10"/>
        <v>0</v>
      </c>
      <c r="M168" s="137">
        <f t="shared" si="11"/>
        <v>0</v>
      </c>
      <c r="N168" s="134"/>
      <c r="AX168" s="294"/>
      <c r="AY168" s="294"/>
    </row>
    <row r="169" spans="1:51" s="265" customFormat="1" ht="30.75" customHeight="1">
      <c r="A169" s="178" t="e">
        <f t="shared" si="8"/>
        <v>#N/A</v>
      </c>
      <c r="B169" s="296"/>
      <c r="C169" s="296"/>
      <c r="D169" s="320"/>
      <c r="E169" s="296"/>
      <c r="F169" s="296"/>
      <c r="G169" s="175"/>
      <c r="H169" s="177"/>
      <c r="I169" s="138">
        <f t="shared" si="9"/>
        <v>0</v>
      </c>
      <c r="J169" s="136"/>
      <c r="K169" s="137"/>
      <c r="L169" s="137">
        <f t="shared" si="10"/>
        <v>0</v>
      </c>
      <c r="M169" s="137">
        <f t="shared" si="11"/>
        <v>0</v>
      </c>
      <c r="N169" s="134"/>
      <c r="AX169" s="294"/>
      <c r="AY169" s="294"/>
    </row>
    <row r="170" spans="1:51" s="265" customFormat="1" ht="30.75" customHeight="1">
      <c r="A170" s="178" t="e">
        <f t="shared" si="8"/>
        <v>#N/A</v>
      </c>
      <c r="B170" s="296"/>
      <c r="C170" s="296"/>
      <c r="D170" s="320"/>
      <c r="E170" s="296"/>
      <c r="F170" s="296"/>
      <c r="G170" s="175"/>
      <c r="H170" s="177"/>
      <c r="I170" s="138">
        <f t="shared" si="9"/>
        <v>0</v>
      </c>
      <c r="J170" s="136"/>
      <c r="K170" s="137"/>
      <c r="L170" s="137">
        <f t="shared" si="10"/>
        <v>0</v>
      </c>
      <c r="M170" s="137">
        <f t="shared" si="11"/>
        <v>0</v>
      </c>
      <c r="N170" s="134"/>
      <c r="AX170" s="294"/>
      <c r="AY170" s="294"/>
    </row>
    <row r="171" spans="1:51" s="265" customFormat="1" ht="30.75" customHeight="1">
      <c r="A171" s="178" t="e">
        <f t="shared" si="8"/>
        <v>#N/A</v>
      </c>
      <c r="B171" s="296"/>
      <c r="C171" s="296"/>
      <c r="D171" s="320"/>
      <c r="E171" s="296"/>
      <c r="F171" s="296"/>
      <c r="G171" s="175"/>
      <c r="H171" s="177"/>
      <c r="I171" s="138">
        <f t="shared" si="9"/>
        <v>0</v>
      </c>
      <c r="J171" s="136"/>
      <c r="K171" s="137"/>
      <c r="L171" s="137">
        <f t="shared" si="10"/>
        <v>0</v>
      </c>
      <c r="M171" s="137">
        <f t="shared" si="11"/>
        <v>0</v>
      </c>
      <c r="N171" s="134"/>
      <c r="AX171" s="294"/>
      <c r="AY171" s="294"/>
    </row>
    <row r="172" spans="1:51" s="265" customFormat="1" ht="30.75" customHeight="1">
      <c r="A172" s="178" t="e">
        <f t="shared" si="8"/>
        <v>#N/A</v>
      </c>
      <c r="B172" s="296"/>
      <c r="C172" s="296"/>
      <c r="D172" s="320"/>
      <c r="E172" s="296"/>
      <c r="F172" s="296"/>
      <c r="G172" s="175"/>
      <c r="H172" s="177"/>
      <c r="I172" s="138">
        <f t="shared" si="9"/>
        <v>0</v>
      </c>
      <c r="J172" s="136"/>
      <c r="K172" s="137"/>
      <c r="L172" s="137">
        <f t="shared" si="10"/>
        <v>0</v>
      </c>
      <c r="M172" s="137">
        <f t="shared" si="11"/>
        <v>0</v>
      </c>
      <c r="N172" s="134"/>
      <c r="AX172" s="294"/>
      <c r="AY172" s="294"/>
    </row>
    <row r="173" spans="1:51" s="265" customFormat="1" ht="30.75" customHeight="1">
      <c r="A173" s="178" t="e">
        <f t="shared" si="8"/>
        <v>#N/A</v>
      </c>
      <c r="B173" s="296"/>
      <c r="C173" s="296"/>
      <c r="D173" s="320"/>
      <c r="E173" s="296"/>
      <c r="F173" s="296"/>
      <c r="G173" s="175"/>
      <c r="H173" s="177"/>
      <c r="I173" s="138">
        <f t="shared" si="9"/>
        <v>0</v>
      </c>
      <c r="J173" s="136"/>
      <c r="K173" s="137"/>
      <c r="L173" s="137">
        <f t="shared" si="10"/>
        <v>0</v>
      </c>
      <c r="M173" s="137">
        <f t="shared" si="11"/>
        <v>0</v>
      </c>
      <c r="N173" s="134"/>
      <c r="AX173" s="294"/>
      <c r="AY173" s="294"/>
    </row>
    <row r="174" spans="1:51" s="265" customFormat="1" ht="30.75" customHeight="1">
      <c r="A174" s="178" t="e">
        <f t="shared" si="8"/>
        <v>#N/A</v>
      </c>
      <c r="B174" s="296"/>
      <c r="C174" s="296"/>
      <c r="D174" s="320"/>
      <c r="E174" s="296"/>
      <c r="F174" s="296"/>
      <c r="G174" s="175"/>
      <c r="H174" s="177"/>
      <c r="I174" s="138">
        <f t="shared" si="9"/>
        <v>0</v>
      </c>
      <c r="J174" s="136"/>
      <c r="K174" s="137"/>
      <c r="L174" s="137">
        <f t="shared" si="10"/>
        <v>0</v>
      </c>
      <c r="M174" s="137">
        <f t="shared" si="11"/>
        <v>0</v>
      </c>
      <c r="N174" s="134"/>
      <c r="AX174" s="294"/>
      <c r="AY174" s="294"/>
    </row>
    <row r="175" spans="1:51" s="265" customFormat="1" ht="30.75" customHeight="1">
      <c r="A175" s="178" t="e">
        <f t="shared" si="8"/>
        <v>#N/A</v>
      </c>
      <c r="B175" s="296"/>
      <c r="C175" s="296"/>
      <c r="D175" s="320"/>
      <c r="E175" s="296"/>
      <c r="F175" s="296"/>
      <c r="G175" s="175"/>
      <c r="H175" s="177"/>
      <c r="I175" s="138">
        <f t="shared" si="9"/>
        <v>0</v>
      </c>
      <c r="J175" s="136"/>
      <c r="K175" s="137"/>
      <c r="L175" s="137">
        <f t="shared" si="10"/>
        <v>0</v>
      </c>
      <c r="M175" s="137">
        <f t="shared" si="11"/>
        <v>0</v>
      </c>
      <c r="N175" s="134"/>
      <c r="AX175" s="294"/>
      <c r="AY175" s="294"/>
    </row>
    <row r="176" spans="1:51" s="265" customFormat="1" ht="30.75" customHeight="1">
      <c r="A176" s="178" t="e">
        <f t="shared" si="8"/>
        <v>#N/A</v>
      </c>
      <c r="B176" s="296"/>
      <c r="C176" s="296"/>
      <c r="D176" s="320"/>
      <c r="E176" s="296"/>
      <c r="F176" s="296"/>
      <c r="G176" s="175"/>
      <c r="H176" s="177"/>
      <c r="I176" s="138">
        <f t="shared" si="9"/>
        <v>0</v>
      </c>
      <c r="J176" s="136"/>
      <c r="K176" s="137"/>
      <c r="L176" s="137">
        <f t="shared" si="10"/>
        <v>0</v>
      </c>
      <c r="M176" s="137">
        <f t="shared" si="11"/>
        <v>0</v>
      </c>
      <c r="N176" s="134"/>
      <c r="AX176" s="294"/>
      <c r="AY176" s="294"/>
    </row>
    <row r="177" spans="1:51" s="265" customFormat="1" ht="30.75" customHeight="1">
      <c r="A177" s="178" t="e">
        <f t="shared" si="8"/>
        <v>#N/A</v>
      </c>
      <c r="B177" s="296"/>
      <c r="C177" s="296"/>
      <c r="D177" s="320"/>
      <c r="E177" s="296"/>
      <c r="F177" s="296"/>
      <c r="G177" s="175"/>
      <c r="H177" s="177"/>
      <c r="I177" s="138">
        <f t="shared" si="9"/>
        <v>0</v>
      </c>
      <c r="J177" s="136"/>
      <c r="K177" s="137"/>
      <c r="L177" s="137">
        <f t="shared" si="10"/>
        <v>0</v>
      </c>
      <c r="M177" s="137">
        <f t="shared" si="11"/>
        <v>0</v>
      </c>
      <c r="N177" s="134"/>
      <c r="AX177" s="294"/>
      <c r="AY177" s="294"/>
    </row>
    <row r="178" spans="1:51" s="265" customFormat="1" ht="30.75" customHeight="1">
      <c r="A178" s="178" t="e">
        <f t="shared" si="8"/>
        <v>#N/A</v>
      </c>
      <c r="B178" s="296"/>
      <c r="C178" s="296"/>
      <c r="D178" s="320"/>
      <c r="E178" s="296"/>
      <c r="F178" s="296"/>
      <c r="G178" s="175"/>
      <c r="H178" s="177"/>
      <c r="I178" s="138">
        <f t="shared" si="9"/>
        <v>0</v>
      </c>
      <c r="J178" s="136"/>
      <c r="K178" s="137"/>
      <c r="L178" s="137">
        <f t="shared" si="10"/>
        <v>0</v>
      </c>
      <c r="M178" s="137">
        <f t="shared" si="11"/>
        <v>0</v>
      </c>
      <c r="N178" s="134"/>
      <c r="AX178" s="294"/>
      <c r="AY178" s="294"/>
    </row>
    <row r="179" spans="1:51" s="265" customFormat="1" ht="30.75" customHeight="1">
      <c r="A179" s="178" t="e">
        <f t="shared" si="8"/>
        <v>#N/A</v>
      </c>
      <c r="B179" s="296"/>
      <c r="C179" s="296"/>
      <c r="D179" s="320"/>
      <c r="E179" s="296"/>
      <c r="F179" s="296"/>
      <c r="G179" s="175"/>
      <c r="H179" s="177"/>
      <c r="I179" s="138">
        <f t="shared" si="9"/>
        <v>0</v>
      </c>
      <c r="J179" s="136"/>
      <c r="K179" s="137"/>
      <c r="L179" s="137">
        <f t="shared" si="10"/>
        <v>0</v>
      </c>
      <c r="M179" s="137">
        <f t="shared" si="11"/>
        <v>0</v>
      </c>
      <c r="N179" s="134"/>
      <c r="AX179" s="294"/>
      <c r="AY179" s="294"/>
    </row>
    <row r="180" spans="1:51" s="265" customFormat="1" ht="30.75" customHeight="1">
      <c r="A180" s="178" t="e">
        <f t="shared" si="8"/>
        <v>#N/A</v>
      </c>
      <c r="B180" s="296"/>
      <c r="C180" s="296"/>
      <c r="D180" s="320"/>
      <c r="E180" s="296"/>
      <c r="F180" s="296"/>
      <c r="G180" s="175"/>
      <c r="H180" s="177"/>
      <c r="I180" s="138">
        <f t="shared" si="9"/>
        <v>0</v>
      </c>
      <c r="J180" s="136"/>
      <c r="K180" s="137"/>
      <c r="L180" s="137">
        <f t="shared" si="10"/>
        <v>0</v>
      </c>
      <c r="M180" s="137">
        <f t="shared" si="11"/>
        <v>0</v>
      </c>
      <c r="N180" s="134"/>
      <c r="AX180" s="294"/>
      <c r="AY180" s="294"/>
    </row>
    <row r="181" spans="1:51" s="265" customFormat="1" ht="30.75" customHeight="1">
      <c r="A181" s="178" t="e">
        <f t="shared" si="8"/>
        <v>#N/A</v>
      </c>
      <c r="B181" s="296"/>
      <c r="C181" s="296"/>
      <c r="D181" s="320"/>
      <c r="E181" s="296"/>
      <c r="F181" s="296"/>
      <c r="G181" s="175"/>
      <c r="H181" s="177"/>
      <c r="I181" s="138">
        <f t="shared" si="9"/>
        <v>0</v>
      </c>
      <c r="J181" s="136"/>
      <c r="K181" s="137"/>
      <c r="L181" s="137">
        <f t="shared" si="10"/>
        <v>0</v>
      </c>
      <c r="M181" s="137">
        <f t="shared" si="11"/>
        <v>0</v>
      </c>
      <c r="N181" s="134"/>
      <c r="AX181" s="294"/>
      <c r="AY181" s="294"/>
    </row>
    <row r="182" spans="1:51" s="265" customFormat="1" ht="30.75" customHeight="1">
      <c r="A182" s="178" t="e">
        <f t="shared" si="8"/>
        <v>#N/A</v>
      </c>
      <c r="B182" s="296"/>
      <c r="C182" s="296"/>
      <c r="D182" s="320"/>
      <c r="E182" s="296"/>
      <c r="F182" s="296"/>
      <c r="G182" s="175"/>
      <c r="H182" s="177"/>
      <c r="I182" s="138">
        <f t="shared" si="9"/>
        <v>0</v>
      </c>
      <c r="J182" s="136"/>
      <c r="K182" s="137"/>
      <c r="L182" s="137">
        <f t="shared" si="10"/>
        <v>0</v>
      </c>
      <c r="M182" s="137">
        <f t="shared" si="11"/>
        <v>0</v>
      </c>
      <c r="N182" s="134"/>
      <c r="AX182" s="294"/>
      <c r="AY182" s="294"/>
    </row>
    <row r="183" spans="1:51" s="265" customFormat="1" ht="30.75" customHeight="1">
      <c r="A183" s="178" t="e">
        <f t="shared" si="8"/>
        <v>#N/A</v>
      </c>
      <c r="B183" s="296"/>
      <c r="C183" s="296"/>
      <c r="D183" s="320"/>
      <c r="E183" s="296"/>
      <c r="F183" s="296"/>
      <c r="G183" s="175"/>
      <c r="H183" s="177"/>
      <c r="I183" s="138">
        <f t="shared" si="9"/>
        <v>0</v>
      </c>
      <c r="J183" s="136"/>
      <c r="K183" s="137"/>
      <c r="L183" s="137">
        <f t="shared" si="10"/>
        <v>0</v>
      </c>
      <c r="M183" s="137">
        <f t="shared" si="11"/>
        <v>0</v>
      </c>
      <c r="N183" s="134"/>
      <c r="AX183" s="294"/>
      <c r="AY183" s="294"/>
    </row>
    <row r="184" spans="1:51" s="265" customFormat="1" ht="30.75" customHeight="1">
      <c r="A184" s="178" t="e">
        <f t="shared" si="8"/>
        <v>#N/A</v>
      </c>
      <c r="B184" s="296"/>
      <c r="C184" s="296"/>
      <c r="D184" s="320"/>
      <c r="E184" s="296"/>
      <c r="F184" s="296"/>
      <c r="G184" s="175"/>
      <c r="H184" s="177"/>
      <c r="I184" s="138">
        <f t="shared" si="9"/>
        <v>0</v>
      </c>
      <c r="J184" s="136"/>
      <c r="K184" s="137"/>
      <c r="L184" s="137">
        <f t="shared" si="10"/>
        <v>0</v>
      </c>
      <c r="M184" s="137">
        <f t="shared" si="11"/>
        <v>0</v>
      </c>
      <c r="N184" s="134"/>
      <c r="AX184" s="294"/>
      <c r="AY184" s="294"/>
    </row>
    <row r="185" spans="1:51" s="265" customFormat="1" ht="30.75" customHeight="1">
      <c r="A185" s="178" t="e">
        <f t="shared" si="8"/>
        <v>#N/A</v>
      </c>
      <c r="B185" s="296"/>
      <c r="C185" s="296"/>
      <c r="D185" s="320"/>
      <c r="E185" s="296"/>
      <c r="F185" s="296"/>
      <c r="G185" s="175"/>
      <c r="H185" s="177"/>
      <c r="I185" s="138">
        <f t="shared" si="9"/>
        <v>0</v>
      </c>
      <c r="J185" s="136"/>
      <c r="K185" s="137"/>
      <c r="L185" s="137">
        <f t="shared" si="10"/>
        <v>0</v>
      </c>
      <c r="M185" s="137">
        <f t="shared" si="11"/>
        <v>0</v>
      </c>
      <c r="N185" s="134"/>
      <c r="AX185" s="294"/>
      <c r="AY185" s="294"/>
    </row>
    <row r="186" spans="1:51" s="265" customFormat="1" ht="30.75" customHeight="1">
      <c r="A186" s="178" t="e">
        <f t="shared" si="8"/>
        <v>#N/A</v>
      </c>
      <c r="B186" s="296"/>
      <c r="C186" s="296"/>
      <c r="D186" s="320"/>
      <c r="E186" s="296"/>
      <c r="F186" s="296"/>
      <c r="G186" s="175"/>
      <c r="H186" s="177"/>
      <c r="I186" s="138">
        <f t="shared" si="9"/>
        <v>0</v>
      </c>
      <c r="J186" s="136"/>
      <c r="K186" s="137"/>
      <c r="L186" s="137">
        <f t="shared" si="10"/>
        <v>0</v>
      </c>
      <c r="M186" s="137">
        <f t="shared" si="11"/>
        <v>0</v>
      </c>
      <c r="N186" s="134"/>
      <c r="AX186" s="294"/>
      <c r="AY186" s="294"/>
    </row>
    <row r="187" spans="1:51" s="265" customFormat="1" ht="30.75" customHeight="1">
      <c r="A187" s="178" t="e">
        <f t="shared" si="8"/>
        <v>#N/A</v>
      </c>
      <c r="B187" s="296"/>
      <c r="C187" s="296"/>
      <c r="D187" s="320"/>
      <c r="E187" s="296"/>
      <c r="F187" s="296"/>
      <c r="G187" s="175"/>
      <c r="H187" s="177"/>
      <c r="I187" s="138">
        <f t="shared" si="9"/>
        <v>0</v>
      </c>
      <c r="J187" s="136"/>
      <c r="K187" s="137"/>
      <c r="L187" s="137">
        <f t="shared" si="10"/>
        <v>0</v>
      </c>
      <c r="M187" s="137">
        <f t="shared" si="11"/>
        <v>0</v>
      </c>
      <c r="N187" s="134"/>
      <c r="AX187" s="294"/>
      <c r="AY187" s="294"/>
    </row>
    <row r="188" spans="1:51" s="265" customFormat="1" ht="30.75" customHeight="1">
      <c r="A188" s="178" t="e">
        <f t="shared" si="8"/>
        <v>#N/A</v>
      </c>
      <c r="B188" s="296"/>
      <c r="C188" s="296"/>
      <c r="D188" s="320"/>
      <c r="E188" s="296"/>
      <c r="F188" s="296"/>
      <c r="G188" s="175"/>
      <c r="H188" s="177"/>
      <c r="I188" s="138">
        <f t="shared" si="9"/>
        <v>0</v>
      </c>
      <c r="J188" s="136"/>
      <c r="K188" s="137"/>
      <c r="L188" s="137">
        <f t="shared" si="10"/>
        <v>0</v>
      </c>
      <c r="M188" s="137">
        <f t="shared" si="11"/>
        <v>0</v>
      </c>
      <c r="N188" s="134"/>
      <c r="AX188" s="294"/>
      <c r="AY188" s="294"/>
    </row>
    <row r="189" spans="1:51" s="265" customFormat="1" ht="30.75" customHeight="1">
      <c r="A189" s="178" t="e">
        <f t="shared" si="8"/>
        <v>#N/A</v>
      </c>
      <c r="B189" s="296"/>
      <c r="C189" s="296"/>
      <c r="D189" s="320"/>
      <c r="E189" s="296"/>
      <c r="F189" s="296"/>
      <c r="G189" s="175"/>
      <c r="H189" s="177"/>
      <c r="I189" s="138">
        <f t="shared" si="9"/>
        <v>0</v>
      </c>
      <c r="J189" s="136"/>
      <c r="K189" s="137"/>
      <c r="L189" s="137">
        <f t="shared" si="10"/>
        <v>0</v>
      </c>
      <c r="M189" s="137">
        <f t="shared" si="11"/>
        <v>0</v>
      </c>
      <c r="N189" s="134"/>
      <c r="AX189" s="294"/>
      <c r="AY189" s="294"/>
    </row>
    <row r="190" spans="1:51" s="265" customFormat="1" ht="30.75" customHeight="1">
      <c r="A190" s="178" t="e">
        <f t="shared" si="8"/>
        <v>#N/A</v>
      </c>
      <c r="B190" s="296"/>
      <c r="C190" s="296"/>
      <c r="D190" s="320"/>
      <c r="E190" s="296"/>
      <c r="F190" s="296"/>
      <c r="G190" s="175"/>
      <c r="H190" s="177"/>
      <c r="I190" s="138">
        <f t="shared" si="9"/>
        <v>0</v>
      </c>
      <c r="J190" s="136"/>
      <c r="K190" s="137"/>
      <c r="L190" s="137">
        <f t="shared" si="10"/>
        <v>0</v>
      </c>
      <c r="M190" s="137">
        <f t="shared" si="11"/>
        <v>0</v>
      </c>
      <c r="N190" s="134"/>
      <c r="AX190" s="294"/>
      <c r="AY190" s="294"/>
    </row>
    <row r="191" spans="1:51" s="265" customFormat="1" ht="30.75" customHeight="1">
      <c r="A191" s="178" t="e">
        <f t="shared" si="8"/>
        <v>#N/A</v>
      </c>
      <c r="B191" s="296"/>
      <c r="C191" s="296"/>
      <c r="D191" s="320"/>
      <c r="E191" s="296"/>
      <c r="F191" s="296"/>
      <c r="G191" s="175"/>
      <c r="H191" s="177"/>
      <c r="I191" s="138">
        <f t="shared" si="9"/>
        <v>0</v>
      </c>
      <c r="J191" s="136"/>
      <c r="K191" s="137"/>
      <c r="L191" s="137">
        <f t="shared" si="10"/>
        <v>0</v>
      </c>
      <c r="M191" s="137">
        <f t="shared" si="11"/>
        <v>0</v>
      </c>
      <c r="N191" s="134"/>
      <c r="AX191" s="294"/>
      <c r="AY191" s="294"/>
    </row>
    <row r="192" spans="1:51" s="265" customFormat="1" ht="30.75" customHeight="1">
      <c r="A192" s="178" t="e">
        <f t="shared" si="8"/>
        <v>#N/A</v>
      </c>
      <c r="B192" s="296"/>
      <c r="C192" s="296"/>
      <c r="D192" s="320"/>
      <c r="E192" s="296"/>
      <c r="F192" s="296"/>
      <c r="G192" s="175"/>
      <c r="H192" s="177"/>
      <c r="I192" s="138">
        <f t="shared" si="9"/>
        <v>0</v>
      </c>
      <c r="J192" s="136"/>
      <c r="K192" s="137"/>
      <c r="L192" s="137">
        <f t="shared" si="10"/>
        <v>0</v>
      </c>
      <c r="M192" s="137">
        <f t="shared" si="11"/>
        <v>0</v>
      </c>
      <c r="N192" s="134"/>
      <c r="AX192" s="294"/>
      <c r="AY192" s="294"/>
    </row>
    <row r="193" spans="1:51" s="265" customFormat="1" ht="30.75" customHeight="1">
      <c r="A193" s="178" t="e">
        <f t="shared" si="8"/>
        <v>#N/A</v>
      </c>
      <c r="B193" s="296"/>
      <c r="C193" s="296"/>
      <c r="D193" s="320"/>
      <c r="E193" s="296"/>
      <c r="F193" s="296"/>
      <c r="G193" s="175"/>
      <c r="H193" s="177"/>
      <c r="I193" s="138">
        <f t="shared" si="9"/>
        <v>0</v>
      </c>
      <c r="J193" s="136"/>
      <c r="K193" s="137"/>
      <c r="L193" s="137">
        <f t="shared" si="10"/>
        <v>0</v>
      </c>
      <c r="M193" s="137">
        <f t="shared" si="11"/>
        <v>0</v>
      </c>
      <c r="N193" s="134"/>
      <c r="AX193" s="294"/>
      <c r="AY193" s="294"/>
    </row>
    <row r="194" spans="1:51" s="265" customFormat="1" ht="30.75" customHeight="1">
      <c r="A194" s="178" t="e">
        <f t="shared" si="8"/>
        <v>#N/A</v>
      </c>
      <c r="B194" s="296"/>
      <c r="C194" s="296"/>
      <c r="D194" s="320"/>
      <c r="E194" s="296"/>
      <c r="F194" s="296"/>
      <c r="G194" s="175"/>
      <c r="H194" s="177"/>
      <c r="I194" s="138">
        <f t="shared" si="9"/>
        <v>0</v>
      </c>
      <c r="J194" s="136"/>
      <c r="K194" s="137"/>
      <c r="L194" s="137">
        <f t="shared" si="10"/>
        <v>0</v>
      </c>
      <c r="M194" s="137">
        <f t="shared" si="11"/>
        <v>0</v>
      </c>
      <c r="N194" s="134"/>
      <c r="AX194" s="294"/>
      <c r="AY194" s="294"/>
    </row>
    <row r="195" spans="1:51" s="265" customFormat="1" ht="30.75" customHeight="1">
      <c r="A195" s="178" t="e">
        <f t="shared" si="8"/>
        <v>#N/A</v>
      </c>
      <c r="B195" s="296"/>
      <c r="C195" s="296"/>
      <c r="D195" s="320"/>
      <c r="E195" s="296"/>
      <c r="F195" s="296"/>
      <c r="G195" s="175"/>
      <c r="H195" s="177"/>
      <c r="I195" s="138">
        <f t="shared" si="9"/>
        <v>0</v>
      </c>
      <c r="J195" s="136"/>
      <c r="K195" s="137"/>
      <c r="L195" s="137">
        <f t="shared" si="10"/>
        <v>0</v>
      </c>
      <c r="M195" s="137">
        <f t="shared" si="11"/>
        <v>0</v>
      </c>
      <c r="N195" s="134"/>
      <c r="AX195" s="294"/>
      <c r="AY195" s="294"/>
    </row>
    <row r="196" spans="1:51" s="265" customFormat="1" ht="30.75" customHeight="1">
      <c r="A196" s="178" t="e">
        <f t="shared" si="8"/>
        <v>#N/A</v>
      </c>
      <c r="B196" s="296"/>
      <c r="C196" s="296"/>
      <c r="D196" s="320"/>
      <c r="E196" s="296"/>
      <c r="F196" s="296"/>
      <c r="G196" s="175"/>
      <c r="H196" s="177"/>
      <c r="I196" s="138">
        <f t="shared" si="9"/>
        <v>0</v>
      </c>
      <c r="J196" s="136"/>
      <c r="K196" s="137"/>
      <c r="L196" s="137">
        <f t="shared" si="10"/>
        <v>0</v>
      </c>
      <c r="M196" s="137">
        <f t="shared" si="11"/>
        <v>0</v>
      </c>
      <c r="N196" s="134"/>
      <c r="AX196" s="294"/>
      <c r="AY196" s="294"/>
    </row>
    <row r="197" spans="1:51" s="265" customFormat="1" ht="30.75" customHeight="1">
      <c r="A197" s="178" t="e">
        <f t="shared" si="8"/>
        <v>#N/A</v>
      </c>
      <c r="B197" s="296"/>
      <c r="C197" s="296"/>
      <c r="D197" s="320"/>
      <c r="E197" s="296"/>
      <c r="F197" s="296"/>
      <c r="G197" s="175"/>
      <c r="H197" s="177"/>
      <c r="I197" s="138">
        <f t="shared" si="9"/>
        <v>0</v>
      </c>
      <c r="J197" s="136"/>
      <c r="K197" s="137"/>
      <c r="L197" s="137">
        <f t="shared" si="10"/>
        <v>0</v>
      </c>
      <c r="M197" s="137">
        <f t="shared" si="11"/>
        <v>0</v>
      </c>
      <c r="N197" s="134"/>
      <c r="AX197" s="294"/>
      <c r="AY197" s="294"/>
    </row>
    <row r="198" spans="1:51" s="265" customFormat="1" ht="30.75" customHeight="1">
      <c r="A198" s="178" t="e">
        <f t="shared" si="8"/>
        <v>#N/A</v>
      </c>
      <c r="B198" s="296"/>
      <c r="C198" s="296"/>
      <c r="D198" s="320"/>
      <c r="E198" s="296"/>
      <c r="F198" s="296"/>
      <c r="G198" s="175"/>
      <c r="H198" s="177"/>
      <c r="I198" s="138">
        <f t="shared" si="9"/>
        <v>0</v>
      </c>
      <c r="J198" s="136"/>
      <c r="K198" s="137"/>
      <c r="L198" s="137">
        <f t="shared" si="10"/>
        <v>0</v>
      </c>
      <c r="M198" s="137">
        <f t="shared" si="11"/>
        <v>0</v>
      </c>
      <c r="N198" s="134"/>
      <c r="AX198" s="294"/>
      <c r="AY198" s="294"/>
    </row>
    <row r="199" spans="1:51" s="265" customFormat="1" ht="30.75" customHeight="1">
      <c r="A199" s="178" t="e">
        <f t="shared" si="8"/>
        <v>#N/A</v>
      </c>
      <c r="B199" s="296"/>
      <c r="C199" s="296"/>
      <c r="D199" s="320"/>
      <c r="E199" s="296"/>
      <c r="F199" s="296"/>
      <c r="G199" s="175"/>
      <c r="H199" s="177"/>
      <c r="I199" s="138">
        <f t="shared" si="9"/>
        <v>0</v>
      </c>
      <c r="J199" s="136"/>
      <c r="K199" s="137"/>
      <c r="L199" s="137">
        <f t="shared" si="10"/>
        <v>0</v>
      </c>
      <c r="M199" s="137">
        <f t="shared" si="11"/>
        <v>0</v>
      </c>
      <c r="N199" s="134"/>
      <c r="AX199" s="294"/>
      <c r="AY199" s="294"/>
    </row>
    <row r="200" spans="1:51" s="265" customFormat="1" ht="30.75" customHeight="1">
      <c r="A200" s="178" t="e">
        <f t="shared" si="8"/>
        <v>#N/A</v>
      </c>
      <c r="B200" s="296"/>
      <c r="C200" s="296"/>
      <c r="D200" s="320"/>
      <c r="E200" s="296"/>
      <c r="F200" s="296"/>
      <c r="G200" s="175"/>
      <c r="H200" s="177"/>
      <c r="I200" s="138">
        <f t="shared" si="9"/>
        <v>0</v>
      </c>
      <c r="J200" s="136"/>
      <c r="K200" s="137"/>
      <c r="L200" s="137">
        <f t="shared" si="10"/>
        <v>0</v>
      </c>
      <c r="M200" s="137">
        <f t="shared" si="11"/>
        <v>0</v>
      </c>
      <c r="N200" s="134"/>
      <c r="AX200" s="294"/>
      <c r="AY200" s="294"/>
    </row>
    <row r="201" spans="1:51" s="265" customFormat="1" ht="30.75" customHeight="1">
      <c r="A201" s="178" t="e">
        <f t="shared" si="8"/>
        <v>#N/A</v>
      </c>
      <c r="B201" s="296"/>
      <c r="C201" s="296"/>
      <c r="D201" s="320"/>
      <c r="E201" s="296"/>
      <c r="F201" s="296"/>
      <c r="G201" s="175"/>
      <c r="H201" s="177"/>
      <c r="I201" s="138">
        <f t="shared" si="9"/>
        <v>0</v>
      </c>
      <c r="J201" s="136"/>
      <c r="K201" s="137"/>
      <c r="L201" s="137">
        <f t="shared" si="10"/>
        <v>0</v>
      </c>
      <c r="M201" s="137">
        <f t="shared" si="11"/>
        <v>0</v>
      </c>
      <c r="N201" s="134"/>
      <c r="AX201" s="294"/>
      <c r="AY201" s="294"/>
    </row>
    <row r="202" spans="1:51" s="265" customFormat="1" ht="30.75" customHeight="1">
      <c r="A202" s="178" t="e">
        <f t="shared" si="8"/>
        <v>#N/A</v>
      </c>
      <c r="B202" s="296"/>
      <c r="C202" s="296"/>
      <c r="D202" s="320"/>
      <c r="E202" s="296"/>
      <c r="F202" s="296"/>
      <c r="G202" s="175"/>
      <c r="H202" s="177"/>
      <c r="I202" s="138">
        <f t="shared" si="9"/>
        <v>0</v>
      </c>
      <c r="J202" s="136"/>
      <c r="K202" s="137"/>
      <c r="L202" s="137">
        <f t="shared" si="10"/>
        <v>0</v>
      </c>
      <c r="M202" s="137">
        <f t="shared" si="11"/>
        <v>0</v>
      </c>
      <c r="N202" s="134"/>
      <c r="AX202" s="294"/>
      <c r="AY202" s="294"/>
    </row>
    <row r="203" spans="1:51" s="265" customFormat="1" ht="30.75" customHeight="1">
      <c r="A203" s="178" t="e">
        <f t="shared" si="8"/>
        <v>#N/A</v>
      </c>
      <c r="B203" s="296"/>
      <c r="C203" s="296"/>
      <c r="D203" s="320"/>
      <c r="E203" s="296"/>
      <c r="F203" s="296"/>
      <c r="G203" s="175"/>
      <c r="H203" s="177"/>
      <c r="I203" s="138">
        <f t="shared" si="9"/>
        <v>0</v>
      </c>
      <c r="J203" s="136"/>
      <c r="K203" s="137"/>
      <c r="L203" s="137">
        <f t="shared" si="10"/>
        <v>0</v>
      </c>
      <c r="M203" s="137">
        <f t="shared" si="11"/>
        <v>0</v>
      </c>
      <c r="N203" s="134"/>
      <c r="AX203" s="294"/>
      <c r="AY203" s="294"/>
    </row>
    <row r="204" spans="1:51" s="265" customFormat="1" ht="30.75" customHeight="1">
      <c r="A204" s="178" t="e">
        <f t="shared" si="8"/>
        <v>#N/A</v>
      </c>
      <c r="B204" s="296"/>
      <c r="C204" s="296"/>
      <c r="D204" s="320"/>
      <c r="E204" s="296"/>
      <c r="F204" s="296"/>
      <c r="G204" s="175"/>
      <c r="H204" s="177"/>
      <c r="I204" s="138">
        <f t="shared" si="9"/>
        <v>0</v>
      </c>
      <c r="J204" s="136"/>
      <c r="K204" s="137"/>
      <c r="L204" s="137">
        <f t="shared" si="10"/>
        <v>0</v>
      </c>
      <c r="M204" s="137">
        <f t="shared" si="11"/>
        <v>0</v>
      </c>
      <c r="N204" s="134"/>
      <c r="AX204" s="294"/>
      <c r="AY204" s="294"/>
    </row>
    <row r="205" spans="1:51" s="265" customFormat="1" ht="30.75" customHeight="1">
      <c r="A205" s="178" t="e">
        <f t="shared" si="8"/>
        <v>#N/A</v>
      </c>
      <c r="B205" s="296"/>
      <c r="C205" s="296"/>
      <c r="D205" s="320"/>
      <c r="E205" s="296"/>
      <c r="F205" s="296"/>
      <c r="G205" s="175"/>
      <c r="H205" s="177"/>
      <c r="I205" s="138">
        <f t="shared" si="9"/>
        <v>0</v>
      </c>
      <c r="J205" s="136"/>
      <c r="K205" s="137"/>
      <c r="L205" s="137">
        <f t="shared" si="10"/>
        <v>0</v>
      </c>
      <c r="M205" s="137">
        <f t="shared" si="11"/>
        <v>0</v>
      </c>
      <c r="N205" s="134"/>
      <c r="AX205" s="294"/>
      <c r="AY205" s="294"/>
    </row>
    <row r="206" spans="1:51" s="265" customFormat="1" ht="30.75" customHeight="1">
      <c r="A206" s="178" t="e">
        <f t="shared" si="8"/>
        <v>#N/A</v>
      </c>
      <c r="B206" s="296"/>
      <c r="C206" s="296"/>
      <c r="D206" s="320"/>
      <c r="E206" s="296"/>
      <c r="F206" s="296"/>
      <c r="G206" s="175"/>
      <c r="H206" s="177"/>
      <c r="I206" s="138">
        <f t="shared" si="9"/>
        <v>0</v>
      </c>
      <c r="J206" s="136"/>
      <c r="K206" s="137"/>
      <c r="L206" s="137">
        <f t="shared" si="10"/>
        <v>0</v>
      </c>
      <c r="M206" s="137">
        <f t="shared" si="11"/>
        <v>0</v>
      </c>
      <c r="N206" s="134"/>
      <c r="AX206" s="294"/>
      <c r="AY206" s="294"/>
    </row>
    <row r="207" spans="1:51" s="265" customFormat="1" ht="30.75" customHeight="1">
      <c r="A207" s="178" t="e">
        <f aca="true" t="shared" si="12" ref="A207:A270">VLOOKUP($B:$B,$AB:$AF,2,0)</f>
        <v>#N/A</v>
      </c>
      <c r="B207" s="296"/>
      <c r="C207" s="296"/>
      <c r="D207" s="320"/>
      <c r="E207" s="296"/>
      <c r="F207" s="296"/>
      <c r="G207" s="175"/>
      <c r="H207" s="177"/>
      <c r="I207" s="138">
        <f aca="true" t="shared" si="13" ref="I207:I270">IF(G207*H207&gt;G207*100%,G207*100%,G207*H207)</f>
        <v>0</v>
      </c>
      <c r="J207" s="136"/>
      <c r="K207" s="137"/>
      <c r="L207" s="137">
        <f aca="true" t="shared" si="14" ref="L207:L270">J207-K207</f>
        <v>0</v>
      </c>
      <c r="M207" s="137">
        <f aca="true" t="shared" si="15" ref="M207:M270">J207-L207</f>
        <v>0</v>
      </c>
      <c r="N207" s="134"/>
      <c r="AX207" s="294"/>
      <c r="AY207" s="294"/>
    </row>
    <row r="208" spans="1:51" s="265" customFormat="1" ht="30.75" customHeight="1">
      <c r="A208" s="178" t="e">
        <f t="shared" si="12"/>
        <v>#N/A</v>
      </c>
      <c r="B208" s="296"/>
      <c r="C208" s="296"/>
      <c r="D208" s="320"/>
      <c r="E208" s="296"/>
      <c r="F208" s="296"/>
      <c r="G208" s="175"/>
      <c r="H208" s="177"/>
      <c r="I208" s="138">
        <f t="shared" si="13"/>
        <v>0</v>
      </c>
      <c r="J208" s="136"/>
      <c r="K208" s="137"/>
      <c r="L208" s="137">
        <f t="shared" si="14"/>
        <v>0</v>
      </c>
      <c r="M208" s="137">
        <f t="shared" si="15"/>
        <v>0</v>
      </c>
      <c r="N208" s="134"/>
      <c r="AX208" s="294"/>
      <c r="AY208" s="294"/>
    </row>
    <row r="209" spans="1:51" s="265" customFormat="1" ht="30.75" customHeight="1">
      <c r="A209" s="178" t="e">
        <f t="shared" si="12"/>
        <v>#N/A</v>
      </c>
      <c r="B209" s="296"/>
      <c r="C209" s="296"/>
      <c r="D209" s="320"/>
      <c r="E209" s="296"/>
      <c r="F209" s="296"/>
      <c r="G209" s="175"/>
      <c r="H209" s="177"/>
      <c r="I209" s="138">
        <f t="shared" si="13"/>
        <v>0</v>
      </c>
      <c r="J209" s="136"/>
      <c r="K209" s="137"/>
      <c r="L209" s="137">
        <f t="shared" si="14"/>
        <v>0</v>
      </c>
      <c r="M209" s="137">
        <f t="shared" si="15"/>
        <v>0</v>
      </c>
      <c r="N209" s="134"/>
      <c r="AX209" s="294"/>
      <c r="AY209" s="294"/>
    </row>
    <row r="210" spans="1:51" s="265" customFormat="1" ht="30.75" customHeight="1">
      <c r="A210" s="178" t="e">
        <f t="shared" si="12"/>
        <v>#N/A</v>
      </c>
      <c r="B210" s="296"/>
      <c r="C210" s="296"/>
      <c r="D210" s="320"/>
      <c r="E210" s="296"/>
      <c r="F210" s="296"/>
      <c r="G210" s="175"/>
      <c r="H210" s="177"/>
      <c r="I210" s="138">
        <f t="shared" si="13"/>
        <v>0</v>
      </c>
      <c r="J210" s="136"/>
      <c r="K210" s="137"/>
      <c r="L210" s="137">
        <f t="shared" si="14"/>
        <v>0</v>
      </c>
      <c r="M210" s="137">
        <f t="shared" si="15"/>
        <v>0</v>
      </c>
      <c r="N210" s="134"/>
      <c r="AX210" s="294"/>
      <c r="AY210" s="294"/>
    </row>
    <row r="211" spans="1:51" s="265" customFormat="1" ht="30.75" customHeight="1">
      <c r="A211" s="178" t="e">
        <f t="shared" si="12"/>
        <v>#N/A</v>
      </c>
      <c r="B211" s="296"/>
      <c r="C211" s="296"/>
      <c r="D211" s="320"/>
      <c r="E211" s="296"/>
      <c r="F211" s="296"/>
      <c r="G211" s="175"/>
      <c r="H211" s="177"/>
      <c r="I211" s="138">
        <f t="shared" si="13"/>
        <v>0</v>
      </c>
      <c r="J211" s="136"/>
      <c r="K211" s="137"/>
      <c r="L211" s="137">
        <f t="shared" si="14"/>
        <v>0</v>
      </c>
      <c r="M211" s="137">
        <f t="shared" si="15"/>
        <v>0</v>
      </c>
      <c r="N211" s="134"/>
      <c r="AX211" s="294"/>
      <c r="AY211" s="294"/>
    </row>
    <row r="212" spans="1:51" s="265" customFormat="1" ht="30.75" customHeight="1">
      <c r="A212" s="178" t="e">
        <f t="shared" si="12"/>
        <v>#N/A</v>
      </c>
      <c r="B212" s="296"/>
      <c r="C212" s="296"/>
      <c r="D212" s="320"/>
      <c r="E212" s="296"/>
      <c r="F212" s="296"/>
      <c r="G212" s="175"/>
      <c r="H212" s="177"/>
      <c r="I212" s="138">
        <f t="shared" si="13"/>
        <v>0</v>
      </c>
      <c r="J212" s="136"/>
      <c r="K212" s="137"/>
      <c r="L212" s="137">
        <f t="shared" si="14"/>
        <v>0</v>
      </c>
      <c r="M212" s="137">
        <f t="shared" si="15"/>
        <v>0</v>
      </c>
      <c r="N212" s="134"/>
      <c r="AX212" s="294"/>
      <c r="AY212" s="294"/>
    </row>
    <row r="213" spans="1:51" s="265" customFormat="1" ht="30.75" customHeight="1">
      <c r="A213" s="178" t="e">
        <f t="shared" si="12"/>
        <v>#N/A</v>
      </c>
      <c r="B213" s="296"/>
      <c r="C213" s="296"/>
      <c r="D213" s="320"/>
      <c r="E213" s="296"/>
      <c r="F213" s="296"/>
      <c r="G213" s="175"/>
      <c r="H213" s="177"/>
      <c r="I213" s="138">
        <f t="shared" si="13"/>
        <v>0</v>
      </c>
      <c r="J213" s="136"/>
      <c r="K213" s="137"/>
      <c r="L213" s="137">
        <f t="shared" si="14"/>
        <v>0</v>
      </c>
      <c r="M213" s="137">
        <f t="shared" si="15"/>
        <v>0</v>
      </c>
      <c r="N213" s="134"/>
      <c r="AX213" s="294"/>
      <c r="AY213" s="294"/>
    </row>
    <row r="214" spans="1:51" s="265" customFormat="1" ht="30.75" customHeight="1">
      <c r="A214" s="178" t="e">
        <f t="shared" si="12"/>
        <v>#N/A</v>
      </c>
      <c r="B214" s="296"/>
      <c r="C214" s="296"/>
      <c r="D214" s="320"/>
      <c r="E214" s="296"/>
      <c r="F214" s="296"/>
      <c r="G214" s="175"/>
      <c r="H214" s="177"/>
      <c r="I214" s="138">
        <f t="shared" si="13"/>
        <v>0</v>
      </c>
      <c r="J214" s="136"/>
      <c r="K214" s="137"/>
      <c r="L214" s="137">
        <f t="shared" si="14"/>
        <v>0</v>
      </c>
      <c r="M214" s="137">
        <f t="shared" si="15"/>
        <v>0</v>
      </c>
      <c r="N214" s="134"/>
      <c r="AX214" s="294"/>
      <c r="AY214" s="294"/>
    </row>
    <row r="215" spans="1:51" s="265" customFormat="1" ht="30.75" customHeight="1">
      <c r="A215" s="178" t="e">
        <f t="shared" si="12"/>
        <v>#N/A</v>
      </c>
      <c r="B215" s="296"/>
      <c r="C215" s="296"/>
      <c r="D215" s="320"/>
      <c r="E215" s="296"/>
      <c r="F215" s="296"/>
      <c r="G215" s="175"/>
      <c r="H215" s="177"/>
      <c r="I215" s="138">
        <f t="shared" si="13"/>
        <v>0</v>
      </c>
      <c r="J215" s="136"/>
      <c r="K215" s="137"/>
      <c r="L215" s="137">
        <f t="shared" si="14"/>
        <v>0</v>
      </c>
      <c r="M215" s="137">
        <f t="shared" si="15"/>
        <v>0</v>
      </c>
      <c r="N215" s="134"/>
      <c r="AX215" s="294"/>
      <c r="AY215" s="294"/>
    </row>
    <row r="216" spans="1:51" s="265" customFormat="1" ht="30.75" customHeight="1">
      <c r="A216" s="178" t="e">
        <f t="shared" si="12"/>
        <v>#N/A</v>
      </c>
      <c r="B216" s="296"/>
      <c r="C216" s="296"/>
      <c r="D216" s="320"/>
      <c r="E216" s="296"/>
      <c r="F216" s="296"/>
      <c r="G216" s="175"/>
      <c r="H216" s="177"/>
      <c r="I216" s="138">
        <f t="shared" si="13"/>
        <v>0</v>
      </c>
      <c r="J216" s="136"/>
      <c r="K216" s="137"/>
      <c r="L216" s="137">
        <f t="shared" si="14"/>
        <v>0</v>
      </c>
      <c r="M216" s="137">
        <f t="shared" si="15"/>
        <v>0</v>
      </c>
      <c r="N216" s="134"/>
      <c r="AX216" s="294"/>
      <c r="AY216" s="294"/>
    </row>
    <row r="217" spans="1:51" s="265" customFormat="1" ht="30.75" customHeight="1">
      <c r="A217" s="178" t="e">
        <f t="shared" si="12"/>
        <v>#N/A</v>
      </c>
      <c r="B217" s="296"/>
      <c r="C217" s="296"/>
      <c r="D217" s="320"/>
      <c r="E217" s="296"/>
      <c r="F217" s="296"/>
      <c r="G217" s="175"/>
      <c r="H217" s="177"/>
      <c r="I217" s="138">
        <f t="shared" si="13"/>
        <v>0</v>
      </c>
      <c r="J217" s="136"/>
      <c r="K217" s="137"/>
      <c r="L217" s="137">
        <f t="shared" si="14"/>
        <v>0</v>
      </c>
      <c r="M217" s="137">
        <f t="shared" si="15"/>
        <v>0</v>
      </c>
      <c r="N217" s="134"/>
      <c r="AX217" s="294"/>
      <c r="AY217" s="294"/>
    </row>
    <row r="218" spans="1:51" s="265" customFormat="1" ht="30.75" customHeight="1">
      <c r="A218" s="178" t="e">
        <f t="shared" si="12"/>
        <v>#N/A</v>
      </c>
      <c r="B218" s="296"/>
      <c r="C218" s="296"/>
      <c r="D218" s="320"/>
      <c r="E218" s="296"/>
      <c r="F218" s="296"/>
      <c r="G218" s="175"/>
      <c r="H218" s="177"/>
      <c r="I218" s="138">
        <f t="shared" si="13"/>
        <v>0</v>
      </c>
      <c r="J218" s="136"/>
      <c r="K218" s="137"/>
      <c r="L218" s="137">
        <f t="shared" si="14"/>
        <v>0</v>
      </c>
      <c r="M218" s="137">
        <f t="shared" si="15"/>
        <v>0</v>
      </c>
      <c r="N218" s="134"/>
      <c r="AX218" s="294"/>
      <c r="AY218" s="294"/>
    </row>
    <row r="219" spans="1:51" s="265" customFormat="1" ht="30.75" customHeight="1">
      <c r="A219" s="178" t="e">
        <f t="shared" si="12"/>
        <v>#N/A</v>
      </c>
      <c r="B219" s="296"/>
      <c r="C219" s="296"/>
      <c r="D219" s="320"/>
      <c r="E219" s="296"/>
      <c r="F219" s="296"/>
      <c r="G219" s="175"/>
      <c r="H219" s="177"/>
      <c r="I219" s="138">
        <f t="shared" si="13"/>
        <v>0</v>
      </c>
      <c r="J219" s="136"/>
      <c r="K219" s="137"/>
      <c r="L219" s="137">
        <f t="shared" si="14"/>
        <v>0</v>
      </c>
      <c r="M219" s="137">
        <f t="shared" si="15"/>
        <v>0</v>
      </c>
      <c r="N219" s="134"/>
      <c r="AX219" s="294"/>
      <c r="AY219" s="294"/>
    </row>
    <row r="220" spans="1:51" s="265" customFormat="1" ht="30.75" customHeight="1">
      <c r="A220" s="178" t="e">
        <f t="shared" si="12"/>
        <v>#N/A</v>
      </c>
      <c r="B220" s="296"/>
      <c r="C220" s="296"/>
      <c r="D220" s="320"/>
      <c r="E220" s="296"/>
      <c r="F220" s="296"/>
      <c r="G220" s="175"/>
      <c r="H220" s="177"/>
      <c r="I220" s="138">
        <f t="shared" si="13"/>
        <v>0</v>
      </c>
      <c r="J220" s="136"/>
      <c r="K220" s="137"/>
      <c r="L220" s="137">
        <f t="shared" si="14"/>
        <v>0</v>
      </c>
      <c r="M220" s="137">
        <f t="shared" si="15"/>
        <v>0</v>
      </c>
      <c r="N220" s="134"/>
      <c r="AX220" s="294"/>
      <c r="AY220" s="294"/>
    </row>
    <row r="221" spans="1:51" s="265" customFormat="1" ht="30.75" customHeight="1">
      <c r="A221" s="178" t="e">
        <f t="shared" si="12"/>
        <v>#N/A</v>
      </c>
      <c r="B221" s="296"/>
      <c r="C221" s="296"/>
      <c r="D221" s="320"/>
      <c r="E221" s="296"/>
      <c r="F221" s="296"/>
      <c r="G221" s="175"/>
      <c r="H221" s="177"/>
      <c r="I221" s="138">
        <f t="shared" si="13"/>
        <v>0</v>
      </c>
      <c r="J221" s="136"/>
      <c r="K221" s="137"/>
      <c r="L221" s="137">
        <f t="shared" si="14"/>
        <v>0</v>
      </c>
      <c r="M221" s="137">
        <f t="shared" si="15"/>
        <v>0</v>
      </c>
      <c r="N221" s="134"/>
      <c r="AX221" s="294"/>
      <c r="AY221" s="294"/>
    </row>
    <row r="222" spans="1:51" s="265" customFormat="1" ht="30.75" customHeight="1">
      <c r="A222" s="178" t="e">
        <f t="shared" si="12"/>
        <v>#N/A</v>
      </c>
      <c r="B222" s="296"/>
      <c r="C222" s="296"/>
      <c r="D222" s="320"/>
      <c r="E222" s="296"/>
      <c r="F222" s="296"/>
      <c r="G222" s="175"/>
      <c r="H222" s="177"/>
      <c r="I222" s="138">
        <f t="shared" si="13"/>
        <v>0</v>
      </c>
      <c r="J222" s="136"/>
      <c r="K222" s="137"/>
      <c r="L222" s="137">
        <f t="shared" si="14"/>
        <v>0</v>
      </c>
      <c r="M222" s="137">
        <f t="shared" si="15"/>
        <v>0</v>
      </c>
      <c r="N222" s="134"/>
      <c r="AX222" s="294"/>
      <c r="AY222" s="294"/>
    </row>
    <row r="223" spans="1:51" s="265" customFormat="1" ht="30.75" customHeight="1">
      <c r="A223" s="178" t="e">
        <f t="shared" si="12"/>
        <v>#N/A</v>
      </c>
      <c r="B223" s="296"/>
      <c r="C223" s="296"/>
      <c r="D223" s="320"/>
      <c r="E223" s="296"/>
      <c r="F223" s="296"/>
      <c r="G223" s="175"/>
      <c r="H223" s="177"/>
      <c r="I223" s="138">
        <f t="shared" si="13"/>
        <v>0</v>
      </c>
      <c r="J223" s="136"/>
      <c r="K223" s="137"/>
      <c r="L223" s="137">
        <f t="shared" si="14"/>
        <v>0</v>
      </c>
      <c r="M223" s="137">
        <f t="shared" si="15"/>
        <v>0</v>
      </c>
      <c r="N223" s="134"/>
      <c r="AX223" s="294"/>
      <c r="AY223" s="294"/>
    </row>
    <row r="224" spans="1:51" s="265" customFormat="1" ht="30.75" customHeight="1">
      <c r="A224" s="178" t="e">
        <f t="shared" si="12"/>
        <v>#N/A</v>
      </c>
      <c r="B224" s="296"/>
      <c r="C224" s="296"/>
      <c r="D224" s="320"/>
      <c r="E224" s="296"/>
      <c r="F224" s="296"/>
      <c r="G224" s="175"/>
      <c r="H224" s="177"/>
      <c r="I224" s="138">
        <f t="shared" si="13"/>
        <v>0</v>
      </c>
      <c r="J224" s="136"/>
      <c r="K224" s="137"/>
      <c r="L224" s="137">
        <f t="shared" si="14"/>
        <v>0</v>
      </c>
      <c r="M224" s="137">
        <f t="shared" si="15"/>
        <v>0</v>
      </c>
      <c r="N224" s="134"/>
      <c r="AX224" s="294"/>
      <c r="AY224" s="294"/>
    </row>
    <row r="225" spans="1:51" s="265" customFormat="1" ht="30.75" customHeight="1">
      <c r="A225" s="178" t="e">
        <f t="shared" si="12"/>
        <v>#N/A</v>
      </c>
      <c r="B225" s="296"/>
      <c r="C225" s="296"/>
      <c r="D225" s="320"/>
      <c r="E225" s="296"/>
      <c r="F225" s="296"/>
      <c r="G225" s="175"/>
      <c r="H225" s="177"/>
      <c r="I225" s="138">
        <f t="shared" si="13"/>
        <v>0</v>
      </c>
      <c r="J225" s="136"/>
      <c r="K225" s="137"/>
      <c r="L225" s="137">
        <f t="shared" si="14"/>
        <v>0</v>
      </c>
      <c r="M225" s="137">
        <f t="shared" si="15"/>
        <v>0</v>
      </c>
      <c r="N225" s="134"/>
      <c r="AX225" s="294"/>
      <c r="AY225" s="294"/>
    </row>
    <row r="226" spans="1:51" s="265" customFormat="1" ht="30.75" customHeight="1">
      <c r="A226" s="178" t="e">
        <f t="shared" si="12"/>
        <v>#N/A</v>
      </c>
      <c r="B226" s="296"/>
      <c r="C226" s="296"/>
      <c r="D226" s="320"/>
      <c r="E226" s="296"/>
      <c r="F226" s="296"/>
      <c r="G226" s="175"/>
      <c r="H226" s="177"/>
      <c r="I226" s="138">
        <f t="shared" si="13"/>
        <v>0</v>
      </c>
      <c r="J226" s="136"/>
      <c r="K226" s="137"/>
      <c r="L226" s="137">
        <f t="shared" si="14"/>
        <v>0</v>
      </c>
      <c r="M226" s="137">
        <f t="shared" si="15"/>
        <v>0</v>
      </c>
      <c r="N226" s="134"/>
      <c r="AX226" s="294"/>
      <c r="AY226" s="294"/>
    </row>
    <row r="227" spans="1:51" s="265" customFormat="1" ht="30.75" customHeight="1">
      <c r="A227" s="178" t="e">
        <f t="shared" si="12"/>
        <v>#N/A</v>
      </c>
      <c r="B227" s="296"/>
      <c r="C227" s="296"/>
      <c r="D227" s="320"/>
      <c r="E227" s="296"/>
      <c r="F227" s="296"/>
      <c r="G227" s="175"/>
      <c r="H227" s="177"/>
      <c r="I227" s="138">
        <f t="shared" si="13"/>
        <v>0</v>
      </c>
      <c r="J227" s="136"/>
      <c r="K227" s="137"/>
      <c r="L227" s="137">
        <f t="shared" si="14"/>
        <v>0</v>
      </c>
      <c r="M227" s="137">
        <f t="shared" si="15"/>
        <v>0</v>
      </c>
      <c r="N227" s="134"/>
      <c r="AX227" s="294"/>
      <c r="AY227" s="294"/>
    </row>
    <row r="228" spans="1:51" s="265" customFormat="1" ht="30.75" customHeight="1">
      <c r="A228" s="178" t="e">
        <f t="shared" si="12"/>
        <v>#N/A</v>
      </c>
      <c r="B228" s="296"/>
      <c r="C228" s="296"/>
      <c r="D228" s="320"/>
      <c r="E228" s="296"/>
      <c r="F228" s="296"/>
      <c r="G228" s="175"/>
      <c r="H228" s="177"/>
      <c r="I228" s="138">
        <f t="shared" si="13"/>
        <v>0</v>
      </c>
      <c r="J228" s="136"/>
      <c r="K228" s="137"/>
      <c r="L228" s="137">
        <f t="shared" si="14"/>
        <v>0</v>
      </c>
      <c r="M228" s="137">
        <f t="shared" si="15"/>
        <v>0</v>
      </c>
      <c r="N228" s="134"/>
      <c r="AX228" s="294"/>
      <c r="AY228" s="294"/>
    </row>
    <row r="229" spans="1:51" s="265" customFormat="1" ht="30.75" customHeight="1">
      <c r="A229" s="178" t="e">
        <f t="shared" si="12"/>
        <v>#N/A</v>
      </c>
      <c r="B229" s="296"/>
      <c r="C229" s="296"/>
      <c r="D229" s="320"/>
      <c r="E229" s="296"/>
      <c r="F229" s="296"/>
      <c r="G229" s="175"/>
      <c r="H229" s="177"/>
      <c r="I229" s="138">
        <f t="shared" si="13"/>
        <v>0</v>
      </c>
      <c r="J229" s="136"/>
      <c r="K229" s="137"/>
      <c r="L229" s="137">
        <f t="shared" si="14"/>
        <v>0</v>
      </c>
      <c r="M229" s="137">
        <f t="shared" si="15"/>
        <v>0</v>
      </c>
      <c r="N229" s="134"/>
      <c r="AX229" s="294"/>
      <c r="AY229" s="294"/>
    </row>
    <row r="230" spans="1:51" s="265" customFormat="1" ht="30.75" customHeight="1">
      <c r="A230" s="178" t="e">
        <f t="shared" si="12"/>
        <v>#N/A</v>
      </c>
      <c r="B230" s="296"/>
      <c r="C230" s="296"/>
      <c r="D230" s="320"/>
      <c r="E230" s="296"/>
      <c r="F230" s="296"/>
      <c r="G230" s="175"/>
      <c r="H230" s="177"/>
      <c r="I230" s="138">
        <f t="shared" si="13"/>
        <v>0</v>
      </c>
      <c r="J230" s="136"/>
      <c r="K230" s="137"/>
      <c r="L230" s="137">
        <f t="shared" si="14"/>
        <v>0</v>
      </c>
      <c r="M230" s="137">
        <f t="shared" si="15"/>
        <v>0</v>
      </c>
      <c r="N230" s="134"/>
      <c r="AX230" s="294"/>
      <c r="AY230" s="294"/>
    </row>
    <row r="231" spans="1:51" s="265" customFormat="1" ht="30.75" customHeight="1">
      <c r="A231" s="178" t="e">
        <f t="shared" si="12"/>
        <v>#N/A</v>
      </c>
      <c r="B231" s="296"/>
      <c r="C231" s="296"/>
      <c r="D231" s="320"/>
      <c r="E231" s="296"/>
      <c r="F231" s="296"/>
      <c r="G231" s="175"/>
      <c r="H231" s="177"/>
      <c r="I231" s="138">
        <f t="shared" si="13"/>
        <v>0</v>
      </c>
      <c r="J231" s="136"/>
      <c r="K231" s="137"/>
      <c r="L231" s="137">
        <f t="shared" si="14"/>
        <v>0</v>
      </c>
      <c r="M231" s="137">
        <f t="shared" si="15"/>
        <v>0</v>
      </c>
      <c r="N231" s="134"/>
      <c r="AX231" s="294"/>
      <c r="AY231" s="294"/>
    </row>
    <row r="232" spans="1:51" s="265" customFormat="1" ht="30.75" customHeight="1">
      <c r="A232" s="178" t="e">
        <f t="shared" si="12"/>
        <v>#N/A</v>
      </c>
      <c r="B232" s="296"/>
      <c r="C232" s="296"/>
      <c r="D232" s="320"/>
      <c r="E232" s="296"/>
      <c r="F232" s="296"/>
      <c r="G232" s="175"/>
      <c r="H232" s="177"/>
      <c r="I232" s="138">
        <f t="shared" si="13"/>
        <v>0</v>
      </c>
      <c r="J232" s="136"/>
      <c r="K232" s="137"/>
      <c r="L232" s="137">
        <f t="shared" si="14"/>
        <v>0</v>
      </c>
      <c r="M232" s="137">
        <f t="shared" si="15"/>
        <v>0</v>
      </c>
      <c r="N232" s="134"/>
      <c r="AX232" s="294"/>
      <c r="AY232" s="294"/>
    </row>
    <row r="233" spans="1:51" s="265" customFormat="1" ht="30.75" customHeight="1">
      <c r="A233" s="178" t="e">
        <f t="shared" si="12"/>
        <v>#N/A</v>
      </c>
      <c r="B233" s="296"/>
      <c r="C233" s="296"/>
      <c r="D233" s="320"/>
      <c r="E233" s="296"/>
      <c r="F233" s="296"/>
      <c r="G233" s="175"/>
      <c r="H233" s="177"/>
      <c r="I233" s="138">
        <f t="shared" si="13"/>
        <v>0</v>
      </c>
      <c r="J233" s="136"/>
      <c r="K233" s="137"/>
      <c r="L233" s="137">
        <f t="shared" si="14"/>
        <v>0</v>
      </c>
      <c r="M233" s="137">
        <f t="shared" si="15"/>
        <v>0</v>
      </c>
      <c r="N233" s="134"/>
      <c r="AX233" s="294"/>
      <c r="AY233" s="294"/>
    </row>
    <row r="234" spans="1:51" s="265" customFormat="1" ht="30.75" customHeight="1">
      <c r="A234" s="178" t="e">
        <f t="shared" si="12"/>
        <v>#N/A</v>
      </c>
      <c r="B234" s="296"/>
      <c r="C234" s="296"/>
      <c r="D234" s="320"/>
      <c r="E234" s="296"/>
      <c r="F234" s="296"/>
      <c r="G234" s="175"/>
      <c r="H234" s="177"/>
      <c r="I234" s="138">
        <f t="shared" si="13"/>
        <v>0</v>
      </c>
      <c r="J234" s="136"/>
      <c r="K234" s="137"/>
      <c r="L234" s="137">
        <f t="shared" si="14"/>
        <v>0</v>
      </c>
      <c r="M234" s="137">
        <f t="shared" si="15"/>
        <v>0</v>
      </c>
      <c r="N234" s="134"/>
      <c r="AX234" s="294"/>
      <c r="AY234" s="294"/>
    </row>
    <row r="235" spans="1:51" s="265" customFormat="1" ht="30.75" customHeight="1">
      <c r="A235" s="178" t="e">
        <f t="shared" si="12"/>
        <v>#N/A</v>
      </c>
      <c r="B235" s="296"/>
      <c r="C235" s="296"/>
      <c r="D235" s="320"/>
      <c r="E235" s="296"/>
      <c r="F235" s="296"/>
      <c r="G235" s="175"/>
      <c r="H235" s="177"/>
      <c r="I235" s="138">
        <f t="shared" si="13"/>
        <v>0</v>
      </c>
      <c r="J235" s="136"/>
      <c r="K235" s="137"/>
      <c r="L235" s="137">
        <f t="shared" si="14"/>
        <v>0</v>
      </c>
      <c r="M235" s="137">
        <f t="shared" si="15"/>
        <v>0</v>
      </c>
      <c r="N235" s="134"/>
      <c r="AX235" s="294"/>
      <c r="AY235" s="294"/>
    </row>
    <row r="236" spans="1:51" s="265" customFormat="1" ht="30.75" customHeight="1">
      <c r="A236" s="178" t="e">
        <f t="shared" si="12"/>
        <v>#N/A</v>
      </c>
      <c r="B236" s="296"/>
      <c r="C236" s="296"/>
      <c r="D236" s="320"/>
      <c r="E236" s="296"/>
      <c r="F236" s="296"/>
      <c r="G236" s="175"/>
      <c r="H236" s="177"/>
      <c r="I236" s="138">
        <f t="shared" si="13"/>
        <v>0</v>
      </c>
      <c r="J236" s="136"/>
      <c r="K236" s="137"/>
      <c r="L236" s="137">
        <f t="shared" si="14"/>
        <v>0</v>
      </c>
      <c r="M236" s="137">
        <f t="shared" si="15"/>
        <v>0</v>
      </c>
      <c r="N236" s="134"/>
      <c r="AX236" s="294"/>
      <c r="AY236" s="294"/>
    </row>
    <row r="237" spans="1:51" s="265" customFormat="1" ht="30.75" customHeight="1">
      <c r="A237" s="178" t="e">
        <f t="shared" si="12"/>
        <v>#N/A</v>
      </c>
      <c r="B237" s="296"/>
      <c r="C237" s="296"/>
      <c r="D237" s="320"/>
      <c r="E237" s="296"/>
      <c r="F237" s="296"/>
      <c r="G237" s="175"/>
      <c r="H237" s="177"/>
      <c r="I237" s="138">
        <f t="shared" si="13"/>
        <v>0</v>
      </c>
      <c r="J237" s="136"/>
      <c r="K237" s="137"/>
      <c r="L237" s="137">
        <f t="shared" si="14"/>
        <v>0</v>
      </c>
      <c r="M237" s="137">
        <f t="shared" si="15"/>
        <v>0</v>
      </c>
      <c r="N237" s="134"/>
      <c r="AX237" s="294"/>
      <c r="AY237" s="294"/>
    </row>
    <row r="238" spans="1:51" s="265" customFormat="1" ht="30.75" customHeight="1">
      <c r="A238" s="178" t="e">
        <f t="shared" si="12"/>
        <v>#N/A</v>
      </c>
      <c r="B238" s="296"/>
      <c r="C238" s="296"/>
      <c r="D238" s="320"/>
      <c r="E238" s="296"/>
      <c r="F238" s="296"/>
      <c r="G238" s="175"/>
      <c r="H238" s="177"/>
      <c r="I238" s="138">
        <f t="shared" si="13"/>
        <v>0</v>
      </c>
      <c r="J238" s="136"/>
      <c r="K238" s="137"/>
      <c r="L238" s="137">
        <f t="shared" si="14"/>
        <v>0</v>
      </c>
      <c r="M238" s="137">
        <f t="shared" si="15"/>
        <v>0</v>
      </c>
      <c r="N238" s="134"/>
      <c r="AX238" s="294"/>
      <c r="AY238" s="294"/>
    </row>
    <row r="239" spans="1:51" s="265" customFormat="1" ht="30.75" customHeight="1">
      <c r="A239" s="178" t="e">
        <f t="shared" si="12"/>
        <v>#N/A</v>
      </c>
      <c r="B239" s="296"/>
      <c r="C239" s="296"/>
      <c r="D239" s="320"/>
      <c r="E239" s="296"/>
      <c r="F239" s="296"/>
      <c r="G239" s="175"/>
      <c r="H239" s="177"/>
      <c r="I239" s="138">
        <f t="shared" si="13"/>
        <v>0</v>
      </c>
      <c r="J239" s="136"/>
      <c r="K239" s="137"/>
      <c r="L239" s="137">
        <f t="shared" si="14"/>
        <v>0</v>
      </c>
      <c r="M239" s="137">
        <f t="shared" si="15"/>
        <v>0</v>
      </c>
      <c r="N239" s="134"/>
      <c r="AX239" s="294"/>
      <c r="AY239" s="294"/>
    </row>
    <row r="240" spans="1:51" s="265" customFormat="1" ht="30.75" customHeight="1">
      <c r="A240" s="178" t="e">
        <f t="shared" si="12"/>
        <v>#N/A</v>
      </c>
      <c r="B240" s="296"/>
      <c r="C240" s="296"/>
      <c r="D240" s="320"/>
      <c r="E240" s="296"/>
      <c r="F240" s="296"/>
      <c r="G240" s="175"/>
      <c r="H240" s="177"/>
      <c r="I240" s="138">
        <f t="shared" si="13"/>
        <v>0</v>
      </c>
      <c r="J240" s="136"/>
      <c r="K240" s="137"/>
      <c r="L240" s="137">
        <f t="shared" si="14"/>
        <v>0</v>
      </c>
      <c r="M240" s="137">
        <f t="shared" si="15"/>
        <v>0</v>
      </c>
      <c r="N240" s="134"/>
      <c r="AX240" s="294"/>
      <c r="AY240" s="294"/>
    </row>
    <row r="241" spans="1:51" s="265" customFormat="1" ht="30.75" customHeight="1">
      <c r="A241" s="178" t="e">
        <f t="shared" si="12"/>
        <v>#N/A</v>
      </c>
      <c r="B241" s="296"/>
      <c r="C241" s="296"/>
      <c r="D241" s="320"/>
      <c r="E241" s="296"/>
      <c r="F241" s="296"/>
      <c r="G241" s="175"/>
      <c r="H241" s="177"/>
      <c r="I241" s="138">
        <f t="shared" si="13"/>
        <v>0</v>
      </c>
      <c r="J241" s="136"/>
      <c r="K241" s="137"/>
      <c r="L241" s="137">
        <f t="shared" si="14"/>
        <v>0</v>
      </c>
      <c r="M241" s="137">
        <f t="shared" si="15"/>
        <v>0</v>
      </c>
      <c r="N241" s="134"/>
      <c r="AX241" s="294"/>
      <c r="AY241" s="294"/>
    </row>
    <row r="242" spans="1:51" s="265" customFormat="1" ht="30.75" customHeight="1">
      <c r="A242" s="178" t="e">
        <f t="shared" si="12"/>
        <v>#N/A</v>
      </c>
      <c r="B242" s="296"/>
      <c r="C242" s="296"/>
      <c r="D242" s="320"/>
      <c r="E242" s="296"/>
      <c r="F242" s="296"/>
      <c r="G242" s="175"/>
      <c r="H242" s="177"/>
      <c r="I242" s="138">
        <f t="shared" si="13"/>
        <v>0</v>
      </c>
      <c r="J242" s="136"/>
      <c r="K242" s="137"/>
      <c r="L242" s="137">
        <f t="shared" si="14"/>
        <v>0</v>
      </c>
      <c r="M242" s="137">
        <f t="shared" si="15"/>
        <v>0</v>
      </c>
      <c r="N242" s="134"/>
      <c r="AX242" s="294"/>
      <c r="AY242" s="294"/>
    </row>
    <row r="243" spans="1:51" s="265" customFormat="1" ht="30.75" customHeight="1">
      <c r="A243" s="178" t="e">
        <f t="shared" si="12"/>
        <v>#N/A</v>
      </c>
      <c r="B243" s="296"/>
      <c r="C243" s="296"/>
      <c r="D243" s="320"/>
      <c r="E243" s="296"/>
      <c r="F243" s="296"/>
      <c r="G243" s="175"/>
      <c r="H243" s="177"/>
      <c r="I243" s="138">
        <f t="shared" si="13"/>
        <v>0</v>
      </c>
      <c r="J243" s="136"/>
      <c r="K243" s="137"/>
      <c r="L243" s="137">
        <f t="shared" si="14"/>
        <v>0</v>
      </c>
      <c r="M243" s="137">
        <f t="shared" si="15"/>
        <v>0</v>
      </c>
      <c r="N243" s="134"/>
      <c r="AX243" s="294"/>
      <c r="AY243" s="294"/>
    </row>
    <row r="244" spans="1:51" s="265" customFormat="1" ht="30.75" customHeight="1">
      <c r="A244" s="178" t="e">
        <f t="shared" si="12"/>
        <v>#N/A</v>
      </c>
      <c r="B244" s="296"/>
      <c r="C244" s="296"/>
      <c r="D244" s="320"/>
      <c r="E244" s="296"/>
      <c r="F244" s="296"/>
      <c r="G244" s="175"/>
      <c r="H244" s="177"/>
      <c r="I244" s="138">
        <f t="shared" si="13"/>
        <v>0</v>
      </c>
      <c r="J244" s="136"/>
      <c r="K244" s="137"/>
      <c r="L244" s="137">
        <f t="shared" si="14"/>
        <v>0</v>
      </c>
      <c r="M244" s="137">
        <f t="shared" si="15"/>
        <v>0</v>
      </c>
      <c r="N244" s="134"/>
      <c r="AX244" s="294"/>
      <c r="AY244" s="294"/>
    </row>
    <row r="245" spans="1:51" s="265" customFormat="1" ht="30.75" customHeight="1">
      <c r="A245" s="178" t="e">
        <f t="shared" si="12"/>
        <v>#N/A</v>
      </c>
      <c r="B245" s="296"/>
      <c r="C245" s="296"/>
      <c r="D245" s="320"/>
      <c r="E245" s="296"/>
      <c r="F245" s="296"/>
      <c r="G245" s="175"/>
      <c r="H245" s="177"/>
      <c r="I245" s="138">
        <f t="shared" si="13"/>
        <v>0</v>
      </c>
      <c r="J245" s="136"/>
      <c r="K245" s="137"/>
      <c r="L245" s="137">
        <f t="shared" si="14"/>
        <v>0</v>
      </c>
      <c r="M245" s="137">
        <f t="shared" si="15"/>
        <v>0</v>
      </c>
      <c r="N245" s="134"/>
      <c r="AX245" s="294"/>
      <c r="AY245" s="294"/>
    </row>
    <row r="246" spans="1:51" s="265" customFormat="1" ht="30.75" customHeight="1">
      <c r="A246" s="178" t="e">
        <f t="shared" si="12"/>
        <v>#N/A</v>
      </c>
      <c r="B246" s="296"/>
      <c r="C246" s="296"/>
      <c r="D246" s="320"/>
      <c r="E246" s="296"/>
      <c r="F246" s="296"/>
      <c r="G246" s="175"/>
      <c r="H246" s="177"/>
      <c r="I246" s="138">
        <f t="shared" si="13"/>
        <v>0</v>
      </c>
      <c r="J246" s="136"/>
      <c r="K246" s="137"/>
      <c r="L246" s="137">
        <f t="shared" si="14"/>
        <v>0</v>
      </c>
      <c r="M246" s="137">
        <f t="shared" si="15"/>
        <v>0</v>
      </c>
      <c r="N246" s="134"/>
      <c r="AX246" s="294"/>
      <c r="AY246" s="294"/>
    </row>
    <row r="247" spans="1:51" s="265" customFormat="1" ht="30.75" customHeight="1">
      <c r="A247" s="178" t="e">
        <f t="shared" si="12"/>
        <v>#N/A</v>
      </c>
      <c r="B247" s="296"/>
      <c r="C247" s="296"/>
      <c r="D247" s="320"/>
      <c r="E247" s="296"/>
      <c r="F247" s="296"/>
      <c r="G247" s="175"/>
      <c r="H247" s="177"/>
      <c r="I247" s="138">
        <f t="shared" si="13"/>
        <v>0</v>
      </c>
      <c r="J247" s="136"/>
      <c r="K247" s="137"/>
      <c r="L247" s="137">
        <f t="shared" si="14"/>
        <v>0</v>
      </c>
      <c r="M247" s="137">
        <f t="shared" si="15"/>
        <v>0</v>
      </c>
      <c r="N247" s="134"/>
      <c r="AX247" s="294"/>
      <c r="AY247" s="294"/>
    </row>
    <row r="248" spans="1:51" s="265" customFormat="1" ht="30.75" customHeight="1">
      <c r="A248" s="178" t="e">
        <f t="shared" si="12"/>
        <v>#N/A</v>
      </c>
      <c r="B248" s="296"/>
      <c r="C248" s="296"/>
      <c r="D248" s="320"/>
      <c r="E248" s="296"/>
      <c r="F248" s="296"/>
      <c r="G248" s="175"/>
      <c r="H248" s="177"/>
      <c r="I248" s="138">
        <f t="shared" si="13"/>
        <v>0</v>
      </c>
      <c r="J248" s="136"/>
      <c r="K248" s="137"/>
      <c r="L248" s="137">
        <f t="shared" si="14"/>
        <v>0</v>
      </c>
      <c r="M248" s="137">
        <f t="shared" si="15"/>
        <v>0</v>
      </c>
      <c r="N248" s="134"/>
      <c r="AX248" s="294"/>
      <c r="AY248" s="294"/>
    </row>
    <row r="249" spans="1:51" s="265" customFormat="1" ht="30.75" customHeight="1">
      <c r="A249" s="178" t="e">
        <f t="shared" si="12"/>
        <v>#N/A</v>
      </c>
      <c r="B249" s="296"/>
      <c r="C249" s="296"/>
      <c r="D249" s="320"/>
      <c r="E249" s="296"/>
      <c r="F249" s="296"/>
      <c r="G249" s="175"/>
      <c r="H249" s="177"/>
      <c r="I249" s="138">
        <f t="shared" si="13"/>
        <v>0</v>
      </c>
      <c r="J249" s="136"/>
      <c r="K249" s="137"/>
      <c r="L249" s="137">
        <f t="shared" si="14"/>
        <v>0</v>
      </c>
      <c r="M249" s="137">
        <f t="shared" si="15"/>
        <v>0</v>
      </c>
      <c r="N249" s="134"/>
      <c r="AX249" s="294"/>
      <c r="AY249" s="294"/>
    </row>
    <row r="250" spans="1:51" s="265" customFormat="1" ht="30.75" customHeight="1">
      <c r="A250" s="178" t="e">
        <f t="shared" si="12"/>
        <v>#N/A</v>
      </c>
      <c r="B250" s="296"/>
      <c r="C250" s="296"/>
      <c r="D250" s="320"/>
      <c r="E250" s="296"/>
      <c r="F250" s="296"/>
      <c r="G250" s="175"/>
      <c r="H250" s="177"/>
      <c r="I250" s="138">
        <f t="shared" si="13"/>
        <v>0</v>
      </c>
      <c r="J250" s="136"/>
      <c r="K250" s="137"/>
      <c r="L250" s="137">
        <f t="shared" si="14"/>
        <v>0</v>
      </c>
      <c r="M250" s="137">
        <f t="shared" si="15"/>
        <v>0</v>
      </c>
      <c r="N250" s="134"/>
      <c r="AX250" s="294"/>
      <c r="AY250" s="294"/>
    </row>
    <row r="251" spans="1:51" s="265" customFormat="1" ht="30.75" customHeight="1">
      <c r="A251" s="178" t="e">
        <f t="shared" si="12"/>
        <v>#N/A</v>
      </c>
      <c r="B251" s="296"/>
      <c r="C251" s="296"/>
      <c r="D251" s="320"/>
      <c r="E251" s="296"/>
      <c r="F251" s="296"/>
      <c r="G251" s="175"/>
      <c r="H251" s="177"/>
      <c r="I251" s="138">
        <f t="shared" si="13"/>
        <v>0</v>
      </c>
      <c r="J251" s="136"/>
      <c r="K251" s="137"/>
      <c r="L251" s="137">
        <f t="shared" si="14"/>
        <v>0</v>
      </c>
      <c r="M251" s="137">
        <f t="shared" si="15"/>
        <v>0</v>
      </c>
      <c r="N251" s="134"/>
      <c r="AX251" s="294"/>
      <c r="AY251" s="294"/>
    </row>
    <row r="252" spans="1:51" s="265" customFormat="1" ht="30.75" customHeight="1">
      <c r="A252" s="178" t="e">
        <f t="shared" si="12"/>
        <v>#N/A</v>
      </c>
      <c r="B252" s="296"/>
      <c r="C252" s="296"/>
      <c r="D252" s="320"/>
      <c r="E252" s="296"/>
      <c r="F252" s="296"/>
      <c r="G252" s="175"/>
      <c r="H252" s="177"/>
      <c r="I252" s="138">
        <f t="shared" si="13"/>
        <v>0</v>
      </c>
      <c r="J252" s="136"/>
      <c r="K252" s="137"/>
      <c r="L252" s="137">
        <f t="shared" si="14"/>
        <v>0</v>
      </c>
      <c r="M252" s="137">
        <f t="shared" si="15"/>
        <v>0</v>
      </c>
      <c r="N252" s="134"/>
      <c r="AX252" s="294"/>
      <c r="AY252" s="294"/>
    </row>
    <row r="253" spans="1:51" s="265" customFormat="1" ht="30.75" customHeight="1">
      <c r="A253" s="178" t="e">
        <f t="shared" si="12"/>
        <v>#N/A</v>
      </c>
      <c r="B253" s="296"/>
      <c r="C253" s="296"/>
      <c r="D253" s="320"/>
      <c r="E253" s="296"/>
      <c r="F253" s="296"/>
      <c r="G253" s="175"/>
      <c r="H253" s="177"/>
      <c r="I253" s="138">
        <f t="shared" si="13"/>
        <v>0</v>
      </c>
      <c r="J253" s="136"/>
      <c r="K253" s="137"/>
      <c r="L253" s="137">
        <f t="shared" si="14"/>
        <v>0</v>
      </c>
      <c r="M253" s="137">
        <f t="shared" si="15"/>
        <v>0</v>
      </c>
      <c r="N253" s="134"/>
      <c r="AX253" s="294"/>
      <c r="AY253" s="294"/>
    </row>
    <row r="254" spans="1:51" s="265" customFormat="1" ht="30.75" customHeight="1">
      <c r="A254" s="178" t="e">
        <f t="shared" si="12"/>
        <v>#N/A</v>
      </c>
      <c r="B254" s="296"/>
      <c r="C254" s="296"/>
      <c r="D254" s="320"/>
      <c r="E254" s="296"/>
      <c r="F254" s="296"/>
      <c r="G254" s="175"/>
      <c r="H254" s="177"/>
      <c r="I254" s="138">
        <f t="shared" si="13"/>
        <v>0</v>
      </c>
      <c r="J254" s="136"/>
      <c r="K254" s="137"/>
      <c r="L254" s="137">
        <f t="shared" si="14"/>
        <v>0</v>
      </c>
      <c r="M254" s="137">
        <f t="shared" si="15"/>
        <v>0</v>
      </c>
      <c r="N254" s="134"/>
      <c r="AX254" s="294"/>
      <c r="AY254" s="294"/>
    </row>
    <row r="255" spans="1:51" s="265" customFormat="1" ht="30.75" customHeight="1">
      <c r="A255" s="178" t="e">
        <f t="shared" si="12"/>
        <v>#N/A</v>
      </c>
      <c r="B255" s="296"/>
      <c r="C255" s="296"/>
      <c r="D255" s="320"/>
      <c r="E255" s="296"/>
      <c r="F255" s="296"/>
      <c r="G255" s="175"/>
      <c r="H255" s="177"/>
      <c r="I255" s="138">
        <f t="shared" si="13"/>
        <v>0</v>
      </c>
      <c r="J255" s="136"/>
      <c r="K255" s="137"/>
      <c r="L255" s="137">
        <f t="shared" si="14"/>
        <v>0</v>
      </c>
      <c r="M255" s="137">
        <f t="shared" si="15"/>
        <v>0</v>
      </c>
      <c r="N255" s="134"/>
      <c r="AX255" s="294"/>
      <c r="AY255" s="294"/>
    </row>
    <row r="256" spans="1:51" s="265" customFormat="1" ht="30.75" customHeight="1">
      <c r="A256" s="178" t="e">
        <f t="shared" si="12"/>
        <v>#N/A</v>
      </c>
      <c r="B256" s="296"/>
      <c r="C256" s="296"/>
      <c r="D256" s="320"/>
      <c r="E256" s="296"/>
      <c r="F256" s="296"/>
      <c r="G256" s="175"/>
      <c r="H256" s="177"/>
      <c r="I256" s="138">
        <f t="shared" si="13"/>
        <v>0</v>
      </c>
      <c r="J256" s="136"/>
      <c r="K256" s="137"/>
      <c r="L256" s="137">
        <f t="shared" si="14"/>
        <v>0</v>
      </c>
      <c r="M256" s="137">
        <f t="shared" si="15"/>
        <v>0</v>
      </c>
      <c r="N256" s="134"/>
      <c r="AX256" s="294"/>
      <c r="AY256" s="294"/>
    </row>
    <row r="257" spans="1:51" s="265" customFormat="1" ht="30.75" customHeight="1">
      <c r="A257" s="178" t="e">
        <f t="shared" si="12"/>
        <v>#N/A</v>
      </c>
      <c r="B257" s="296"/>
      <c r="C257" s="296"/>
      <c r="D257" s="320"/>
      <c r="E257" s="296"/>
      <c r="F257" s="296"/>
      <c r="G257" s="175"/>
      <c r="H257" s="177"/>
      <c r="I257" s="138">
        <f t="shared" si="13"/>
        <v>0</v>
      </c>
      <c r="J257" s="136"/>
      <c r="K257" s="137"/>
      <c r="L257" s="137">
        <f t="shared" si="14"/>
        <v>0</v>
      </c>
      <c r="M257" s="137">
        <f t="shared" si="15"/>
        <v>0</v>
      </c>
      <c r="N257" s="134"/>
      <c r="AX257" s="294"/>
      <c r="AY257" s="294"/>
    </row>
    <row r="258" spans="1:51" s="265" customFormat="1" ht="30.75" customHeight="1">
      <c r="A258" s="178" t="e">
        <f t="shared" si="12"/>
        <v>#N/A</v>
      </c>
      <c r="B258" s="296"/>
      <c r="C258" s="296"/>
      <c r="D258" s="320"/>
      <c r="E258" s="296"/>
      <c r="F258" s="296"/>
      <c r="G258" s="175"/>
      <c r="H258" s="177"/>
      <c r="I258" s="138">
        <f t="shared" si="13"/>
        <v>0</v>
      </c>
      <c r="J258" s="136"/>
      <c r="K258" s="137"/>
      <c r="L258" s="137">
        <f t="shared" si="14"/>
        <v>0</v>
      </c>
      <c r="M258" s="137">
        <f t="shared" si="15"/>
        <v>0</v>
      </c>
      <c r="N258" s="134"/>
      <c r="AX258" s="294"/>
      <c r="AY258" s="294"/>
    </row>
    <row r="259" spans="1:51" s="265" customFormat="1" ht="30.75" customHeight="1">
      <c r="A259" s="178" t="e">
        <f t="shared" si="12"/>
        <v>#N/A</v>
      </c>
      <c r="B259" s="296"/>
      <c r="C259" s="296"/>
      <c r="D259" s="320"/>
      <c r="E259" s="296"/>
      <c r="F259" s="296"/>
      <c r="G259" s="175"/>
      <c r="H259" s="177"/>
      <c r="I259" s="138">
        <f t="shared" si="13"/>
        <v>0</v>
      </c>
      <c r="J259" s="136"/>
      <c r="K259" s="137"/>
      <c r="L259" s="137">
        <f t="shared" si="14"/>
        <v>0</v>
      </c>
      <c r="M259" s="137">
        <f t="shared" si="15"/>
        <v>0</v>
      </c>
      <c r="N259" s="134"/>
      <c r="AX259" s="294"/>
      <c r="AY259" s="294"/>
    </row>
    <row r="260" spans="1:51" s="265" customFormat="1" ht="30.75" customHeight="1">
      <c r="A260" s="178" t="e">
        <f t="shared" si="12"/>
        <v>#N/A</v>
      </c>
      <c r="B260" s="296"/>
      <c r="C260" s="296"/>
      <c r="D260" s="320"/>
      <c r="E260" s="296"/>
      <c r="F260" s="296"/>
      <c r="G260" s="175"/>
      <c r="H260" s="177"/>
      <c r="I260" s="138">
        <f t="shared" si="13"/>
        <v>0</v>
      </c>
      <c r="J260" s="136"/>
      <c r="K260" s="137"/>
      <c r="L260" s="137">
        <f t="shared" si="14"/>
        <v>0</v>
      </c>
      <c r="M260" s="137">
        <f t="shared" si="15"/>
        <v>0</v>
      </c>
      <c r="N260" s="134"/>
      <c r="AX260" s="294"/>
      <c r="AY260" s="294"/>
    </row>
    <row r="261" spans="1:51" s="265" customFormat="1" ht="30.75" customHeight="1">
      <c r="A261" s="178" t="e">
        <f t="shared" si="12"/>
        <v>#N/A</v>
      </c>
      <c r="B261" s="296"/>
      <c r="C261" s="296"/>
      <c r="D261" s="320"/>
      <c r="E261" s="296"/>
      <c r="F261" s="296"/>
      <c r="G261" s="175"/>
      <c r="H261" s="177"/>
      <c r="I261" s="138">
        <f t="shared" si="13"/>
        <v>0</v>
      </c>
      <c r="J261" s="136"/>
      <c r="K261" s="137"/>
      <c r="L261" s="137">
        <f t="shared" si="14"/>
        <v>0</v>
      </c>
      <c r="M261" s="137">
        <f t="shared" si="15"/>
        <v>0</v>
      </c>
      <c r="N261" s="134"/>
      <c r="AX261" s="294"/>
      <c r="AY261" s="294"/>
    </row>
    <row r="262" spans="1:51" s="265" customFormat="1" ht="30.75" customHeight="1">
      <c r="A262" s="178" t="e">
        <f t="shared" si="12"/>
        <v>#N/A</v>
      </c>
      <c r="B262" s="296"/>
      <c r="C262" s="296"/>
      <c r="D262" s="320"/>
      <c r="E262" s="296"/>
      <c r="F262" s="296"/>
      <c r="G262" s="175"/>
      <c r="H262" s="177"/>
      <c r="I262" s="138">
        <f t="shared" si="13"/>
        <v>0</v>
      </c>
      <c r="J262" s="136"/>
      <c r="K262" s="137"/>
      <c r="L262" s="137">
        <f t="shared" si="14"/>
        <v>0</v>
      </c>
      <c r="M262" s="137">
        <f t="shared" si="15"/>
        <v>0</v>
      </c>
      <c r="N262" s="134"/>
      <c r="AX262" s="294"/>
      <c r="AY262" s="294"/>
    </row>
    <row r="263" spans="1:51" s="265" customFormat="1" ht="30.75" customHeight="1">
      <c r="A263" s="178" t="e">
        <f t="shared" si="12"/>
        <v>#N/A</v>
      </c>
      <c r="B263" s="296"/>
      <c r="C263" s="296"/>
      <c r="D263" s="320"/>
      <c r="E263" s="296"/>
      <c r="F263" s="296"/>
      <c r="G263" s="175"/>
      <c r="H263" s="177"/>
      <c r="I263" s="138">
        <f t="shared" si="13"/>
        <v>0</v>
      </c>
      <c r="J263" s="136"/>
      <c r="K263" s="137"/>
      <c r="L263" s="137">
        <f t="shared" si="14"/>
        <v>0</v>
      </c>
      <c r="M263" s="137">
        <f t="shared" si="15"/>
        <v>0</v>
      </c>
      <c r="N263" s="134"/>
      <c r="AX263" s="294"/>
      <c r="AY263" s="294"/>
    </row>
    <row r="264" spans="1:51" s="265" customFormat="1" ht="30.75" customHeight="1">
      <c r="A264" s="178" t="e">
        <f t="shared" si="12"/>
        <v>#N/A</v>
      </c>
      <c r="B264" s="296"/>
      <c r="C264" s="296"/>
      <c r="D264" s="320"/>
      <c r="E264" s="296"/>
      <c r="F264" s="296"/>
      <c r="G264" s="175"/>
      <c r="H264" s="177"/>
      <c r="I264" s="138">
        <f t="shared" si="13"/>
        <v>0</v>
      </c>
      <c r="J264" s="136"/>
      <c r="K264" s="137"/>
      <c r="L264" s="137">
        <f t="shared" si="14"/>
        <v>0</v>
      </c>
      <c r="M264" s="137">
        <f t="shared" si="15"/>
        <v>0</v>
      </c>
      <c r="N264" s="134"/>
      <c r="AX264" s="294"/>
      <c r="AY264" s="294"/>
    </row>
    <row r="265" spans="1:51" s="265" customFormat="1" ht="30.75" customHeight="1">
      <c r="A265" s="178" t="e">
        <f t="shared" si="12"/>
        <v>#N/A</v>
      </c>
      <c r="B265" s="296"/>
      <c r="C265" s="296"/>
      <c r="D265" s="320"/>
      <c r="E265" s="296"/>
      <c r="F265" s="296"/>
      <c r="G265" s="175"/>
      <c r="H265" s="177"/>
      <c r="I265" s="138">
        <f t="shared" si="13"/>
        <v>0</v>
      </c>
      <c r="J265" s="136"/>
      <c r="K265" s="137"/>
      <c r="L265" s="137">
        <f t="shared" si="14"/>
        <v>0</v>
      </c>
      <c r="M265" s="137">
        <f t="shared" si="15"/>
        <v>0</v>
      </c>
      <c r="N265" s="134"/>
      <c r="AX265" s="294"/>
      <c r="AY265" s="294"/>
    </row>
    <row r="266" spans="1:51" s="265" customFormat="1" ht="30.75" customHeight="1">
      <c r="A266" s="178" t="e">
        <f t="shared" si="12"/>
        <v>#N/A</v>
      </c>
      <c r="B266" s="296"/>
      <c r="C266" s="296"/>
      <c r="D266" s="320"/>
      <c r="E266" s="296"/>
      <c r="F266" s="296"/>
      <c r="G266" s="175"/>
      <c r="H266" s="177"/>
      <c r="I266" s="138">
        <f t="shared" si="13"/>
        <v>0</v>
      </c>
      <c r="J266" s="136"/>
      <c r="K266" s="137"/>
      <c r="L266" s="137">
        <f t="shared" si="14"/>
        <v>0</v>
      </c>
      <c r="M266" s="137">
        <f t="shared" si="15"/>
        <v>0</v>
      </c>
      <c r="N266" s="134"/>
      <c r="AX266" s="294"/>
      <c r="AY266" s="294"/>
    </row>
    <row r="267" spans="1:51" s="265" customFormat="1" ht="30.75" customHeight="1">
      <c r="A267" s="178" t="e">
        <f t="shared" si="12"/>
        <v>#N/A</v>
      </c>
      <c r="B267" s="296"/>
      <c r="C267" s="296"/>
      <c r="D267" s="320"/>
      <c r="E267" s="296"/>
      <c r="F267" s="296"/>
      <c r="G267" s="175"/>
      <c r="H267" s="177"/>
      <c r="I267" s="138">
        <f t="shared" si="13"/>
        <v>0</v>
      </c>
      <c r="J267" s="136"/>
      <c r="K267" s="137"/>
      <c r="L267" s="137">
        <f t="shared" si="14"/>
        <v>0</v>
      </c>
      <c r="M267" s="137">
        <f t="shared" si="15"/>
        <v>0</v>
      </c>
      <c r="N267" s="134"/>
      <c r="AX267" s="294"/>
      <c r="AY267" s="294"/>
    </row>
    <row r="268" spans="1:51" s="265" customFormat="1" ht="30.75" customHeight="1">
      <c r="A268" s="178" t="e">
        <f t="shared" si="12"/>
        <v>#N/A</v>
      </c>
      <c r="B268" s="296"/>
      <c r="C268" s="296"/>
      <c r="D268" s="320"/>
      <c r="E268" s="296"/>
      <c r="F268" s="296"/>
      <c r="G268" s="175"/>
      <c r="H268" s="177"/>
      <c r="I268" s="138">
        <f t="shared" si="13"/>
        <v>0</v>
      </c>
      <c r="J268" s="136"/>
      <c r="K268" s="137"/>
      <c r="L268" s="137">
        <f t="shared" si="14"/>
        <v>0</v>
      </c>
      <c r="M268" s="137">
        <f t="shared" si="15"/>
        <v>0</v>
      </c>
      <c r="N268" s="134"/>
      <c r="AX268" s="294"/>
      <c r="AY268" s="294"/>
    </row>
    <row r="269" spans="1:51" s="265" customFormat="1" ht="30.75" customHeight="1">
      <c r="A269" s="178" t="e">
        <f t="shared" si="12"/>
        <v>#N/A</v>
      </c>
      <c r="B269" s="296"/>
      <c r="C269" s="296"/>
      <c r="D269" s="320"/>
      <c r="E269" s="296"/>
      <c r="F269" s="296"/>
      <c r="G269" s="175"/>
      <c r="H269" s="177"/>
      <c r="I269" s="138">
        <f t="shared" si="13"/>
        <v>0</v>
      </c>
      <c r="J269" s="136"/>
      <c r="K269" s="137"/>
      <c r="L269" s="137">
        <f t="shared" si="14"/>
        <v>0</v>
      </c>
      <c r="M269" s="137">
        <f t="shared" si="15"/>
        <v>0</v>
      </c>
      <c r="N269" s="134"/>
      <c r="AX269" s="294"/>
      <c r="AY269" s="294"/>
    </row>
    <row r="270" spans="1:51" s="265" customFormat="1" ht="30.75" customHeight="1">
      <c r="A270" s="178" t="e">
        <f t="shared" si="12"/>
        <v>#N/A</v>
      </c>
      <c r="B270" s="296"/>
      <c r="C270" s="296"/>
      <c r="D270" s="320"/>
      <c r="E270" s="296"/>
      <c r="F270" s="296"/>
      <c r="G270" s="175"/>
      <c r="H270" s="177"/>
      <c r="I270" s="138">
        <f t="shared" si="13"/>
        <v>0</v>
      </c>
      <c r="J270" s="136"/>
      <c r="K270" s="137"/>
      <c r="L270" s="137">
        <f t="shared" si="14"/>
        <v>0</v>
      </c>
      <c r="M270" s="137">
        <f t="shared" si="15"/>
        <v>0</v>
      </c>
      <c r="N270" s="134"/>
      <c r="AX270" s="294"/>
      <c r="AY270" s="294"/>
    </row>
    <row r="271" spans="1:51" s="265" customFormat="1" ht="30.75" customHeight="1">
      <c r="A271" s="178" t="e">
        <f aca="true" t="shared" si="16" ref="A271:A334">VLOOKUP($B:$B,$AB:$AF,2,0)</f>
        <v>#N/A</v>
      </c>
      <c r="B271" s="296"/>
      <c r="C271" s="296"/>
      <c r="D271" s="320"/>
      <c r="E271" s="296"/>
      <c r="F271" s="296"/>
      <c r="G271" s="175"/>
      <c r="H271" s="177"/>
      <c r="I271" s="138">
        <f aca="true" t="shared" si="17" ref="I271:I334">IF(G271*H271&gt;G271*100%,G271*100%,G271*H271)</f>
        <v>0</v>
      </c>
      <c r="J271" s="136"/>
      <c r="K271" s="137"/>
      <c r="L271" s="137">
        <f aca="true" t="shared" si="18" ref="L271:L334">J271-K271</f>
        <v>0</v>
      </c>
      <c r="M271" s="137">
        <f aca="true" t="shared" si="19" ref="M271:M334">J271-L271</f>
        <v>0</v>
      </c>
      <c r="N271" s="134"/>
      <c r="AX271" s="294"/>
      <c r="AY271" s="294"/>
    </row>
    <row r="272" spans="1:51" s="265" customFormat="1" ht="30.75" customHeight="1">
      <c r="A272" s="178" t="e">
        <f t="shared" si="16"/>
        <v>#N/A</v>
      </c>
      <c r="B272" s="296"/>
      <c r="C272" s="296"/>
      <c r="D272" s="320"/>
      <c r="E272" s="296"/>
      <c r="F272" s="296"/>
      <c r="G272" s="175"/>
      <c r="H272" s="177"/>
      <c r="I272" s="138">
        <f t="shared" si="17"/>
        <v>0</v>
      </c>
      <c r="J272" s="136"/>
      <c r="K272" s="137"/>
      <c r="L272" s="137">
        <f t="shared" si="18"/>
        <v>0</v>
      </c>
      <c r="M272" s="137">
        <f t="shared" si="19"/>
        <v>0</v>
      </c>
      <c r="N272" s="134"/>
      <c r="AX272" s="294"/>
      <c r="AY272" s="294"/>
    </row>
    <row r="273" spans="1:51" s="265" customFormat="1" ht="30.75" customHeight="1">
      <c r="A273" s="178" t="e">
        <f t="shared" si="16"/>
        <v>#N/A</v>
      </c>
      <c r="B273" s="296"/>
      <c r="C273" s="296"/>
      <c r="D273" s="320"/>
      <c r="E273" s="296"/>
      <c r="F273" s="296"/>
      <c r="G273" s="175"/>
      <c r="H273" s="177"/>
      <c r="I273" s="138">
        <f t="shared" si="17"/>
        <v>0</v>
      </c>
      <c r="J273" s="136"/>
      <c r="K273" s="137"/>
      <c r="L273" s="137">
        <f t="shared" si="18"/>
        <v>0</v>
      </c>
      <c r="M273" s="137">
        <f t="shared" si="19"/>
        <v>0</v>
      </c>
      <c r="N273" s="134"/>
      <c r="AX273" s="294"/>
      <c r="AY273" s="294"/>
    </row>
    <row r="274" spans="1:51" s="265" customFormat="1" ht="30.75" customHeight="1">
      <c r="A274" s="178" t="e">
        <f t="shared" si="16"/>
        <v>#N/A</v>
      </c>
      <c r="B274" s="296"/>
      <c r="C274" s="296"/>
      <c r="D274" s="320"/>
      <c r="E274" s="296"/>
      <c r="F274" s="296"/>
      <c r="G274" s="175"/>
      <c r="H274" s="177"/>
      <c r="I274" s="138">
        <f t="shared" si="17"/>
        <v>0</v>
      </c>
      <c r="J274" s="136"/>
      <c r="K274" s="137"/>
      <c r="L274" s="137">
        <f t="shared" si="18"/>
        <v>0</v>
      </c>
      <c r="M274" s="137">
        <f t="shared" si="19"/>
        <v>0</v>
      </c>
      <c r="N274" s="134"/>
      <c r="AX274" s="294"/>
      <c r="AY274" s="294"/>
    </row>
    <row r="275" spans="1:51" s="265" customFormat="1" ht="30.75" customHeight="1">
      <c r="A275" s="178" t="e">
        <f t="shared" si="16"/>
        <v>#N/A</v>
      </c>
      <c r="B275" s="296"/>
      <c r="C275" s="296"/>
      <c r="D275" s="320"/>
      <c r="E275" s="296"/>
      <c r="F275" s="296"/>
      <c r="G275" s="175"/>
      <c r="H275" s="177"/>
      <c r="I275" s="138">
        <f t="shared" si="17"/>
        <v>0</v>
      </c>
      <c r="J275" s="136"/>
      <c r="K275" s="137"/>
      <c r="L275" s="137">
        <f t="shared" si="18"/>
        <v>0</v>
      </c>
      <c r="M275" s="137">
        <f t="shared" si="19"/>
        <v>0</v>
      </c>
      <c r="N275" s="134"/>
      <c r="AX275" s="294"/>
      <c r="AY275" s="294"/>
    </row>
    <row r="276" spans="1:51" s="265" customFormat="1" ht="30.75" customHeight="1">
      <c r="A276" s="178" t="e">
        <f t="shared" si="16"/>
        <v>#N/A</v>
      </c>
      <c r="B276" s="296"/>
      <c r="C276" s="296"/>
      <c r="D276" s="320"/>
      <c r="E276" s="296"/>
      <c r="F276" s="296"/>
      <c r="G276" s="175"/>
      <c r="H276" s="177"/>
      <c r="I276" s="138">
        <f t="shared" si="17"/>
        <v>0</v>
      </c>
      <c r="J276" s="136"/>
      <c r="K276" s="137"/>
      <c r="L276" s="137">
        <f t="shared" si="18"/>
        <v>0</v>
      </c>
      <c r="M276" s="137">
        <f t="shared" si="19"/>
        <v>0</v>
      </c>
      <c r="N276" s="134"/>
      <c r="AX276" s="294"/>
      <c r="AY276" s="294"/>
    </row>
    <row r="277" spans="1:51" s="265" customFormat="1" ht="30.75" customHeight="1">
      <c r="A277" s="178" t="e">
        <f t="shared" si="16"/>
        <v>#N/A</v>
      </c>
      <c r="B277" s="296"/>
      <c r="C277" s="296"/>
      <c r="D277" s="320"/>
      <c r="E277" s="296"/>
      <c r="F277" s="296"/>
      <c r="G277" s="175"/>
      <c r="H277" s="177"/>
      <c r="I277" s="138">
        <f t="shared" si="17"/>
        <v>0</v>
      </c>
      <c r="J277" s="136"/>
      <c r="K277" s="137"/>
      <c r="L277" s="137">
        <f t="shared" si="18"/>
        <v>0</v>
      </c>
      <c r="M277" s="137">
        <f t="shared" si="19"/>
        <v>0</v>
      </c>
      <c r="N277" s="134"/>
      <c r="AX277" s="294"/>
      <c r="AY277" s="294"/>
    </row>
    <row r="278" spans="1:51" s="265" customFormat="1" ht="30.75" customHeight="1">
      <c r="A278" s="178" t="e">
        <f t="shared" si="16"/>
        <v>#N/A</v>
      </c>
      <c r="B278" s="296"/>
      <c r="C278" s="296"/>
      <c r="D278" s="320"/>
      <c r="E278" s="296"/>
      <c r="F278" s="296"/>
      <c r="G278" s="175"/>
      <c r="H278" s="177"/>
      <c r="I278" s="138">
        <f t="shared" si="17"/>
        <v>0</v>
      </c>
      <c r="J278" s="136"/>
      <c r="K278" s="137"/>
      <c r="L278" s="137">
        <f t="shared" si="18"/>
        <v>0</v>
      </c>
      <c r="M278" s="137">
        <f t="shared" si="19"/>
        <v>0</v>
      </c>
      <c r="N278" s="134"/>
      <c r="AX278" s="294"/>
      <c r="AY278" s="294"/>
    </row>
    <row r="279" spans="1:51" s="265" customFormat="1" ht="30.75" customHeight="1">
      <c r="A279" s="178" t="e">
        <f t="shared" si="16"/>
        <v>#N/A</v>
      </c>
      <c r="B279" s="296"/>
      <c r="C279" s="296"/>
      <c r="D279" s="320"/>
      <c r="E279" s="296"/>
      <c r="F279" s="296"/>
      <c r="G279" s="175"/>
      <c r="H279" s="177"/>
      <c r="I279" s="138">
        <f t="shared" si="17"/>
        <v>0</v>
      </c>
      <c r="J279" s="136"/>
      <c r="K279" s="137"/>
      <c r="L279" s="137">
        <f t="shared" si="18"/>
        <v>0</v>
      </c>
      <c r="M279" s="137">
        <f t="shared" si="19"/>
        <v>0</v>
      </c>
      <c r="N279" s="134"/>
      <c r="AX279" s="294"/>
      <c r="AY279" s="294"/>
    </row>
    <row r="280" spans="1:51" s="265" customFormat="1" ht="30.75" customHeight="1">
      <c r="A280" s="178" t="e">
        <f t="shared" si="16"/>
        <v>#N/A</v>
      </c>
      <c r="B280" s="296"/>
      <c r="C280" s="296"/>
      <c r="D280" s="320"/>
      <c r="E280" s="296"/>
      <c r="F280" s="296"/>
      <c r="G280" s="175"/>
      <c r="H280" s="177"/>
      <c r="I280" s="138">
        <f t="shared" si="17"/>
        <v>0</v>
      </c>
      <c r="J280" s="136"/>
      <c r="K280" s="137"/>
      <c r="L280" s="137">
        <f t="shared" si="18"/>
        <v>0</v>
      </c>
      <c r="M280" s="137">
        <f t="shared" si="19"/>
        <v>0</v>
      </c>
      <c r="N280" s="134"/>
      <c r="AX280" s="294"/>
      <c r="AY280" s="294"/>
    </row>
    <row r="281" spans="1:51" s="265" customFormat="1" ht="30.75" customHeight="1">
      <c r="A281" s="178" t="e">
        <f t="shared" si="16"/>
        <v>#N/A</v>
      </c>
      <c r="B281" s="296"/>
      <c r="C281" s="296"/>
      <c r="D281" s="320"/>
      <c r="E281" s="296"/>
      <c r="F281" s="296"/>
      <c r="G281" s="175"/>
      <c r="H281" s="177"/>
      <c r="I281" s="138">
        <f t="shared" si="17"/>
        <v>0</v>
      </c>
      <c r="J281" s="136"/>
      <c r="K281" s="137"/>
      <c r="L281" s="137">
        <f t="shared" si="18"/>
        <v>0</v>
      </c>
      <c r="M281" s="137">
        <f t="shared" si="19"/>
        <v>0</v>
      </c>
      <c r="N281" s="134"/>
      <c r="AX281" s="294"/>
      <c r="AY281" s="294"/>
    </row>
    <row r="282" spans="1:51" s="265" customFormat="1" ht="30.75" customHeight="1">
      <c r="A282" s="178" t="e">
        <f t="shared" si="16"/>
        <v>#N/A</v>
      </c>
      <c r="B282" s="296"/>
      <c r="C282" s="296"/>
      <c r="D282" s="320"/>
      <c r="E282" s="296"/>
      <c r="F282" s="296"/>
      <c r="G282" s="175"/>
      <c r="H282" s="177"/>
      <c r="I282" s="138">
        <f t="shared" si="17"/>
        <v>0</v>
      </c>
      <c r="J282" s="136"/>
      <c r="K282" s="137"/>
      <c r="L282" s="137">
        <f t="shared" si="18"/>
        <v>0</v>
      </c>
      <c r="M282" s="137">
        <f t="shared" si="19"/>
        <v>0</v>
      </c>
      <c r="N282" s="134"/>
      <c r="AX282" s="294"/>
      <c r="AY282" s="294"/>
    </row>
    <row r="283" spans="1:51" s="265" customFormat="1" ht="30.75" customHeight="1">
      <c r="A283" s="178" t="e">
        <f t="shared" si="16"/>
        <v>#N/A</v>
      </c>
      <c r="B283" s="296"/>
      <c r="C283" s="296"/>
      <c r="D283" s="320"/>
      <c r="E283" s="296"/>
      <c r="F283" s="296"/>
      <c r="G283" s="175"/>
      <c r="H283" s="177"/>
      <c r="I283" s="138">
        <f t="shared" si="17"/>
        <v>0</v>
      </c>
      <c r="J283" s="136"/>
      <c r="K283" s="137"/>
      <c r="L283" s="137">
        <f t="shared" si="18"/>
        <v>0</v>
      </c>
      <c r="M283" s="137">
        <f t="shared" si="19"/>
        <v>0</v>
      </c>
      <c r="N283" s="134"/>
      <c r="AX283" s="294"/>
      <c r="AY283" s="294"/>
    </row>
    <row r="284" spans="1:51" s="265" customFormat="1" ht="30.75" customHeight="1">
      <c r="A284" s="178" t="e">
        <f t="shared" si="16"/>
        <v>#N/A</v>
      </c>
      <c r="B284" s="296"/>
      <c r="C284" s="296"/>
      <c r="D284" s="320"/>
      <c r="E284" s="296"/>
      <c r="F284" s="296"/>
      <c r="G284" s="175"/>
      <c r="H284" s="177"/>
      <c r="I284" s="138">
        <f t="shared" si="17"/>
        <v>0</v>
      </c>
      <c r="J284" s="136"/>
      <c r="K284" s="137"/>
      <c r="L284" s="137">
        <f t="shared" si="18"/>
        <v>0</v>
      </c>
      <c r="M284" s="137">
        <f t="shared" si="19"/>
        <v>0</v>
      </c>
      <c r="N284" s="134"/>
      <c r="AX284" s="294"/>
      <c r="AY284" s="294"/>
    </row>
    <row r="285" spans="1:51" s="265" customFormat="1" ht="30.75" customHeight="1">
      <c r="A285" s="178" t="e">
        <f t="shared" si="16"/>
        <v>#N/A</v>
      </c>
      <c r="B285" s="296"/>
      <c r="C285" s="296"/>
      <c r="D285" s="320"/>
      <c r="E285" s="296"/>
      <c r="F285" s="296"/>
      <c r="G285" s="175"/>
      <c r="H285" s="177"/>
      <c r="I285" s="138">
        <f t="shared" si="17"/>
        <v>0</v>
      </c>
      <c r="J285" s="136"/>
      <c r="K285" s="137"/>
      <c r="L285" s="137">
        <f t="shared" si="18"/>
        <v>0</v>
      </c>
      <c r="M285" s="137">
        <f t="shared" si="19"/>
        <v>0</v>
      </c>
      <c r="N285" s="134"/>
      <c r="AX285" s="294"/>
      <c r="AY285" s="294"/>
    </row>
    <row r="286" spans="1:51" s="265" customFormat="1" ht="30.75" customHeight="1">
      <c r="A286" s="178" t="e">
        <f t="shared" si="16"/>
        <v>#N/A</v>
      </c>
      <c r="B286" s="296"/>
      <c r="C286" s="296"/>
      <c r="D286" s="320"/>
      <c r="E286" s="296"/>
      <c r="F286" s="296"/>
      <c r="G286" s="175"/>
      <c r="H286" s="177"/>
      <c r="I286" s="138">
        <f t="shared" si="17"/>
        <v>0</v>
      </c>
      <c r="J286" s="136"/>
      <c r="K286" s="137"/>
      <c r="L286" s="137">
        <f t="shared" si="18"/>
        <v>0</v>
      </c>
      <c r="M286" s="137">
        <f t="shared" si="19"/>
        <v>0</v>
      </c>
      <c r="N286" s="134"/>
      <c r="AX286" s="294"/>
      <c r="AY286" s="294"/>
    </row>
    <row r="287" spans="1:51" s="265" customFormat="1" ht="30.75" customHeight="1">
      <c r="A287" s="178" t="e">
        <f t="shared" si="16"/>
        <v>#N/A</v>
      </c>
      <c r="B287" s="296"/>
      <c r="C287" s="296"/>
      <c r="D287" s="320"/>
      <c r="E287" s="296"/>
      <c r="F287" s="296"/>
      <c r="G287" s="175"/>
      <c r="H287" s="177"/>
      <c r="I287" s="138">
        <f t="shared" si="17"/>
        <v>0</v>
      </c>
      <c r="J287" s="136"/>
      <c r="K287" s="137"/>
      <c r="L287" s="137">
        <f t="shared" si="18"/>
        <v>0</v>
      </c>
      <c r="M287" s="137">
        <f t="shared" si="19"/>
        <v>0</v>
      </c>
      <c r="N287" s="134"/>
      <c r="AX287" s="294"/>
      <c r="AY287" s="294"/>
    </row>
    <row r="288" spans="1:51" s="265" customFormat="1" ht="30.75" customHeight="1">
      <c r="A288" s="178" t="e">
        <f t="shared" si="16"/>
        <v>#N/A</v>
      </c>
      <c r="B288" s="296"/>
      <c r="C288" s="296"/>
      <c r="D288" s="320"/>
      <c r="E288" s="296"/>
      <c r="F288" s="296"/>
      <c r="G288" s="175"/>
      <c r="H288" s="177"/>
      <c r="I288" s="138">
        <f t="shared" si="17"/>
        <v>0</v>
      </c>
      <c r="J288" s="136"/>
      <c r="K288" s="137"/>
      <c r="L288" s="137">
        <f t="shared" si="18"/>
        <v>0</v>
      </c>
      <c r="M288" s="137">
        <f t="shared" si="19"/>
        <v>0</v>
      </c>
      <c r="N288" s="134"/>
      <c r="AX288" s="294"/>
      <c r="AY288" s="294"/>
    </row>
    <row r="289" spans="1:51" s="265" customFormat="1" ht="30.75" customHeight="1">
      <c r="A289" s="178" t="e">
        <f t="shared" si="16"/>
        <v>#N/A</v>
      </c>
      <c r="B289" s="296"/>
      <c r="C289" s="296"/>
      <c r="D289" s="320"/>
      <c r="E289" s="296"/>
      <c r="F289" s="296"/>
      <c r="G289" s="175"/>
      <c r="H289" s="177"/>
      <c r="I289" s="138">
        <f t="shared" si="17"/>
        <v>0</v>
      </c>
      <c r="J289" s="136"/>
      <c r="K289" s="137"/>
      <c r="L289" s="137">
        <f t="shared" si="18"/>
        <v>0</v>
      </c>
      <c r="M289" s="137">
        <f t="shared" si="19"/>
        <v>0</v>
      </c>
      <c r="N289" s="134"/>
      <c r="AX289" s="294"/>
      <c r="AY289" s="294"/>
    </row>
    <row r="290" spans="1:51" s="265" customFormat="1" ht="30.75" customHeight="1">
      <c r="A290" s="178" t="e">
        <f t="shared" si="16"/>
        <v>#N/A</v>
      </c>
      <c r="B290" s="296"/>
      <c r="C290" s="296"/>
      <c r="D290" s="320"/>
      <c r="E290" s="296"/>
      <c r="F290" s="296"/>
      <c r="G290" s="175"/>
      <c r="H290" s="177"/>
      <c r="I290" s="138">
        <f t="shared" si="17"/>
        <v>0</v>
      </c>
      <c r="J290" s="136"/>
      <c r="K290" s="137"/>
      <c r="L290" s="137">
        <f t="shared" si="18"/>
        <v>0</v>
      </c>
      <c r="M290" s="137">
        <f t="shared" si="19"/>
        <v>0</v>
      </c>
      <c r="N290" s="134"/>
      <c r="AX290" s="294"/>
      <c r="AY290" s="294"/>
    </row>
    <row r="291" spans="1:51" s="265" customFormat="1" ht="30.75" customHeight="1">
      <c r="A291" s="178" t="e">
        <f t="shared" si="16"/>
        <v>#N/A</v>
      </c>
      <c r="B291" s="296"/>
      <c r="C291" s="296"/>
      <c r="D291" s="320"/>
      <c r="E291" s="296"/>
      <c r="F291" s="296"/>
      <c r="G291" s="175"/>
      <c r="H291" s="177"/>
      <c r="I291" s="138">
        <f t="shared" si="17"/>
        <v>0</v>
      </c>
      <c r="J291" s="136"/>
      <c r="K291" s="137"/>
      <c r="L291" s="137">
        <f t="shared" si="18"/>
        <v>0</v>
      </c>
      <c r="M291" s="137">
        <f t="shared" si="19"/>
        <v>0</v>
      </c>
      <c r="N291" s="134"/>
      <c r="AX291" s="294"/>
      <c r="AY291" s="294"/>
    </row>
    <row r="292" spans="1:51" s="265" customFormat="1" ht="30.75" customHeight="1">
      <c r="A292" s="178" t="e">
        <f t="shared" si="16"/>
        <v>#N/A</v>
      </c>
      <c r="B292" s="296"/>
      <c r="C292" s="296"/>
      <c r="D292" s="320"/>
      <c r="E292" s="296"/>
      <c r="F292" s="296"/>
      <c r="G292" s="175"/>
      <c r="H292" s="177"/>
      <c r="I292" s="138">
        <f t="shared" si="17"/>
        <v>0</v>
      </c>
      <c r="J292" s="136"/>
      <c r="K292" s="137"/>
      <c r="L292" s="137">
        <f t="shared" si="18"/>
        <v>0</v>
      </c>
      <c r="M292" s="137">
        <f t="shared" si="19"/>
        <v>0</v>
      </c>
      <c r="N292" s="134"/>
      <c r="AX292" s="294"/>
      <c r="AY292" s="294"/>
    </row>
    <row r="293" spans="1:51" s="265" customFormat="1" ht="30.75" customHeight="1">
      <c r="A293" s="178" t="e">
        <f t="shared" si="16"/>
        <v>#N/A</v>
      </c>
      <c r="B293" s="296"/>
      <c r="C293" s="296"/>
      <c r="D293" s="320"/>
      <c r="E293" s="296"/>
      <c r="F293" s="296"/>
      <c r="G293" s="175"/>
      <c r="H293" s="177"/>
      <c r="I293" s="138">
        <f t="shared" si="17"/>
        <v>0</v>
      </c>
      <c r="J293" s="136"/>
      <c r="K293" s="137"/>
      <c r="L293" s="137">
        <f t="shared" si="18"/>
        <v>0</v>
      </c>
      <c r="M293" s="137">
        <f t="shared" si="19"/>
        <v>0</v>
      </c>
      <c r="N293" s="134"/>
      <c r="AX293" s="294"/>
      <c r="AY293" s="294"/>
    </row>
    <row r="294" spans="1:51" s="265" customFormat="1" ht="30.75" customHeight="1">
      <c r="A294" s="178" t="e">
        <f t="shared" si="16"/>
        <v>#N/A</v>
      </c>
      <c r="B294" s="296"/>
      <c r="C294" s="296"/>
      <c r="D294" s="320"/>
      <c r="E294" s="296"/>
      <c r="F294" s="296"/>
      <c r="G294" s="175"/>
      <c r="H294" s="177"/>
      <c r="I294" s="138">
        <f t="shared" si="17"/>
        <v>0</v>
      </c>
      <c r="J294" s="136"/>
      <c r="K294" s="137"/>
      <c r="L294" s="137">
        <f t="shared" si="18"/>
        <v>0</v>
      </c>
      <c r="M294" s="137">
        <f t="shared" si="19"/>
        <v>0</v>
      </c>
      <c r="N294" s="134"/>
      <c r="AX294" s="294"/>
      <c r="AY294" s="294"/>
    </row>
    <row r="295" spans="1:51" s="265" customFormat="1" ht="30.75" customHeight="1">
      <c r="A295" s="178" t="e">
        <f t="shared" si="16"/>
        <v>#N/A</v>
      </c>
      <c r="B295" s="296"/>
      <c r="C295" s="296"/>
      <c r="D295" s="320"/>
      <c r="E295" s="296"/>
      <c r="F295" s="296"/>
      <c r="G295" s="175"/>
      <c r="H295" s="177"/>
      <c r="I295" s="138">
        <f t="shared" si="17"/>
        <v>0</v>
      </c>
      <c r="J295" s="136"/>
      <c r="K295" s="137"/>
      <c r="L295" s="137">
        <f t="shared" si="18"/>
        <v>0</v>
      </c>
      <c r="M295" s="137">
        <f t="shared" si="19"/>
        <v>0</v>
      </c>
      <c r="N295" s="134"/>
      <c r="AX295" s="294"/>
      <c r="AY295" s="294"/>
    </row>
    <row r="296" spans="1:51" s="265" customFormat="1" ht="30.75" customHeight="1">
      <c r="A296" s="178" t="e">
        <f t="shared" si="16"/>
        <v>#N/A</v>
      </c>
      <c r="B296" s="296"/>
      <c r="C296" s="296"/>
      <c r="D296" s="320"/>
      <c r="E296" s="296"/>
      <c r="F296" s="296"/>
      <c r="G296" s="175"/>
      <c r="H296" s="177"/>
      <c r="I296" s="138">
        <f t="shared" si="17"/>
        <v>0</v>
      </c>
      <c r="J296" s="136"/>
      <c r="K296" s="137"/>
      <c r="L296" s="137">
        <f t="shared" si="18"/>
        <v>0</v>
      </c>
      <c r="M296" s="137">
        <f t="shared" si="19"/>
        <v>0</v>
      </c>
      <c r="N296" s="134"/>
      <c r="AX296" s="294"/>
      <c r="AY296" s="294"/>
    </row>
    <row r="297" spans="1:51" s="265" customFormat="1" ht="30.75" customHeight="1">
      <c r="A297" s="178" t="e">
        <f t="shared" si="16"/>
        <v>#N/A</v>
      </c>
      <c r="B297" s="296"/>
      <c r="C297" s="296"/>
      <c r="D297" s="320"/>
      <c r="E297" s="296"/>
      <c r="F297" s="296"/>
      <c r="G297" s="175"/>
      <c r="H297" s="177"/>
      <c r="I297" s="138">
        <f t="shared" si="17"/>
        <v>0</v>
      </c>
      <c r="J297" s="136"/>
      <c r="K297" s="137"/>
      <c r="L297" s="137">
        <f t="shared" si="18"/>
        <v>0</v>
      </c>
      <c r="M297" s="137">
        <f t="shared" si="19"/>
        <v>0</v>
      </c>
      <c r="N297" s="134"/>
      <c r="AX297" s="294"/>
      <c r="AY297" s="294"/>
    </row>
    <row r="298" spans="1:51" s="265" customFormat="1" ht="30.75" customHeight="1">
      <c r="A298" s="178" t="e">
        <f t="shared" si="16"/>
        <v>#N/A</v>
      </c>
      <c r="B298" s="296"/>
      <c r="C298" s="296"/>
      <c r="D298" s="320"/>
      <c r="E298" s="296"/>
      <c r="F298" s="296"/>
      <c r="G298" s="175"/>
      <c r="H298" s="177"/>
      <c r="I298" s="138">
        <f t="shared" si="17"/>
        <v>0</v>
      </c>
      <c r="J298" s="136"/>
      <c r="K298" s="137"/>
      <c r="L298" s="137">
        <f t="shared" si="18"/>
        <v>0</v>
      </c>
      <c r="M298" s="137">
        <f t="shared" si="19"/>
        <v>0</v>
      </c>
      <c r="N298" s="134"/>
      <c r="AX298" s="294"/>
      <c r="AY298" s="294"/>
    </row>
    <row r="299" spans="1:51" s="265" customFormat="1" ht="30.75" customHeight="1">
      <c r="A299" s="178" t="e">
        <f t="shared" si="16"/>
        <v>#N/A</v>
      </c>
      <c r="B299" s="296"/>
      <c r="C299" s="296"/>
      <c r="D299" s="320"/>
      <c r="E299" s="296"/>
      <c r="F299" s="296"/>
      <c r="G299" s="175"/>
      <c r="H299" s="177"/>
      <c r="I299" s="138">
        <f t="shared" si="17"/>
        <v>0</v>
      </c>
      <c r="J299" s="136"/>
      <c r="K299" s="137"/>
      <c r="L299" s="137">
        <f t="shared" si="18"/>
        <v>0</v>
      </c>
      <c r="M299" s="137">
        <f t="shared" si="19"/>
        <v>0</v>
      </c>
      <c r="N299" s="134"/>
      <c r="AX299" s="294"/>
      <c r="AY299" s="294"/>
    </row>
    <row r="300" spans="1:51" s="265" customFormat="1" ht="30.75" customHeight="1">
      <c r="A300" s="178" t="e">
        <f t="shared" si="16"/>
        <v>#N/A</v>
      </c>
      <c r="B300" s="296"/>
      <c r="C300" s="296"/>
      <c r="D300" s="320"/>
      <c r="E300" s="296"/>
      <c r="F300" s="296"/>
      <c r="G300" s="175"/>
      <c r="H300" s="177"/>
      <c r="I300" s="138">
        <f t="shared" si="17"/>
        <v>0</v>
      </c>
      <c r="J300" s="136"/>
      <c r="K300" s="137"/>
      <c r="L300" s="137">
        <f t="shared" si="18"/>
        <v>0</v>
      </c>
      <c r="M300" s="137">
        <f t="shared" si="19"/>
        <v>0</v>
      </c>
      <c r="N300" s="134"/>
      <c r="AX300" s="294"/>
      <c r="AY300" s="294"/>
    </row>
    <row r="301" spans="1:51" s="265" customFormat="1" ht="30.75" customHeight="1">
      <c r="A301" s="178" t="e">
        <f t="shared" si="16"/>
        <v>#N/A</v>
      </c>
      <c r="B301" s="296"/>
      <c r="C301" s="296"/>
      <c r="D301" s="320"/>
      <c r="E301" s="296"/>
      <c r="F301" s="296"/>
      <c r="G301" s="175"/>
      <c r="H301" s="177"/>
      <c r="I301" s="138">
        <f t="shared" si="17"/>
        <v>0</v>
      </c>
      <c r="J301" s="136"/>
      <c r="K301" s="137"/>
      <c r="L301" s="137">
        <f t="shared" si="18"/>
        <v>0</v>
      </c>
      <c r="M301" s="137">
        <f t="shared" si="19"/>
        <v>0</v>
      </c>
      <c r="N301" s="134"/>
      <c r="AX301" s="294"/>
      <c r="AY301" s="294"/>
    </row>
    <row r="302" spans="1:51" s="265" customFormat="1" ht="30.75" customHeight="1">
      <c r="A302" s="178" t="e">
        <f t="shared" si="16"/>
        <v>#N/A</v>
      </c>
      <c r="B302" s="296"/>
      <c r="C302" s="296"/>
      <c r="D302" s="320"/>
      <c r="E302" s="296"/>
      <c r="F302" s="296"/>
      <c r="G302" s="175"/>
      <c r="H302" s="177"/>
      <c r="I302" s="138">
        <f t="shared" si="17"/>
        <v>0</v>
      </c>
      <c r="J302" s="136"/>
      <c r="K302" s="137"/>
      <c r="L302" s="137">
        <f t="shared" si="18"/>
        <v>0</v>
      </c>
      <c r="M302" s="137">
        <f t="shared" si="19"/>
        <v>0</v>
      </c>
      <c r="N302" s="134"/>
      <c r="AX302" s="294"/>
      <c r="AY302" s="294"/>
    </row>
    <row r="303" spans="1:51" s="265" customFormat="1" ht="30.75" customHeight="1">
      <c r="A303" s="178" t="e">
        <f t="shared" si="16"/>
        <v>#N/A</v>
      </c>
      <c r="B303" s="296"/>
      <c r="C303" s="296"/>
      <c r="D303" s="320"/>
      <c r="E303" s="296"/>
      <c r="F303" s="296"/>
      <c r="G303" s="175"/>
      <c r="H303" s="177"/>
      <c r="I303" s="138">
        <f t="shared" si="17"/>
        <v>0</v>
      </c>
      <c r="J303" s="136"/>
      <c r="K303" s="137"/>
      <c r="L303" s="137">
        <f t="shared" si="18"/>
        <v>0</v>
      </c>
      <c r="M303" s="137">
        <f t="shared" si="19"/>
        <v>0</v>
      </c>
      <c r="N303" s="134"/>
      <c r="AX303" s="294"/>
      <c r="AY303" s="294"/>
    </row>
    <row r="304" spans="1:51" s="265" customFormat="1" ht="30.75" customHeight="1">
      <c r="A304" s="178" t="e">
        <f t="shared" si="16"/>
        <v>#N/A</v>
      </c>
      <c r="B304" s="296"/>
      <c r="C304" s="296"/>
      <c r="D304" s="320"/>
      <c r="E304" s="296"/>
      <c r="F304" s="296"/>
      <c r="G304" s="175"/>
      <c r="H304" s="177"/>
      <c r="I304" s="138">
        <f t="shared" si="17"/>
        <v>0</v>
      </c>
      <c r="J304" s="136"/>
      <c r="K304" s="137"/>
      <c r="L304" s="137">
        <f t="shared" si="18"/>
        <v>0</v>
      </c>
      <c r="M304" s="137">
        <f t="shared" si="19"/>
        <v>0</v>
      </c>
      <c r="N304" s="134"/>
      <c r="AX304" s="294"/>
      <c r="AY304" s="294"/>
    </row>
    <row r="305" spans="1:51" s="265" customFormat="1" ht="30.75" customHeight="1">
      <c r="A305" s="178" t="e">
        <f t="shared" si="16"/>
        <v>#N/A</v>
      </c>
      <c r="B305" s="296"/>
      <c r="C305" s="296"/>
      <c r="D305" s="320"/>
      <c r="E305" s="296"/>
      <c r="F305" s="296"/>
      <c r="G305" s="175"/>
      <c r="H305" s="177"/>
      <c r="I305" s="138">
        <f t="shared" si="17"/>
        <v>0</v>
      </c>
      <c r="J305" s="136"/>
      <c r="K305" s="137"/>
      <c r="L305" s="137">
        <f t="shared" si="18"/>
        <v>0</v>
      </c>
      <c r="M305" s="137">
        <f t="shared" si="19"/>
        <v>0</v>
      </c>
      <c r="N305" s="134"/>
      <c r="AX305" s="294"/>
      <c r="AY305" s="294"/>
    </row>
    <row r="306" spans="1:51" s="265" customFormat="1" ht="30.75" customHeight="1">
      <c r="A306" s="178" t="e">
        <f t="shared" si="16"/>
        <v>#N/A</v>
      </c>
      <c r="B306" s="296"/>
      <c r="C306" s="296"/>
      <c r="D306" s="320"/>
      <c r="E306" s="296"/>
      <c r="F306" s="296"/>
      <c r="G306" s="175"/>
      <c r="H306" s="177"/>
      <c r="I306" s="138">
        <f t="shared" si="17"/>
        <v>0</v>
      </c>
      <c r="J306" s="136"/>
      <c r="K306" s="137"/>
      <c r="L306" s="137">
        <f t="shared" si="18"/>
        <v>0</v>
      </c>
      <c r="M306" s="137">
        <f t="shared" si="19"/>
        <v>0</v>
      </c>
      <c r="N306" s="134"/>
      <c r="AX306" s="294"/>
      <c r="AY306" s="294"/>
    </row>
    <row r="307" spans="1:51" s="265" customFormat="1" ht="30.75" customHeight="1">
      <c r="A307" s="178" t="e">
        <f t="shared" si="16"/>
        <v>#N/A</v>
      </c>
      <c r="B307" s="296"/>
      <c r="C307" s="296"/>
      <c r="D307" s="320"/>
      <c r="E307" s="296"/>
      <c r="F307" s="296"/>
      <c r="G307" s="175"/>
      <c r="H307" s="177"/>
      <c r="I307" s="138">
        <f t="shared" si="17"/>
        <v>0</v>
      </c>
      <c r="J307" s="136"/>
      <c r="K307" s="137"/>
      <c r="L307" s="137">
        <f t="shared" si="18"/>
        <v>0</v>
      </c>
      <c r="M307" s="137">
        <f t="shared" si="19"/>
        <v>0</v>
      </c>
      <c r="N307" s="134"/>
      <c r="AX307" s="294"/>
      <c r="AY307" s="294"/>
    </row>
    <row r="308" spans="1:51" s="265" customFormat="1" ht="30.75" customHeight="1">
      <c r="A308" s="178" t="e">
        <f t="shared" si="16"/>
        <v>#N/A</v>
      </c>
      <c r="B308" s="296"/>
      <c r="C308" s="296"/>
      <c r="D308" s="320"/>
      <c r="E308" s="296"/>
      <c r="F308" s="296"/>
      <c r="G308" s="175"/>
      <c r="H308" s="177"/>
      <c r="I308" s="138">
        <f t="shared" si="17"/>
        <v>0</v>
      </c>
      <c r="J308" s="136"/>
      <c r="K308" s="137"/>
      <c r="L308" s="137">
        <f t="shared" si="18"/>
        <v>0</v>
      </c>
      <c r="M308" s="137">
        <f t="shared" si="19"/>
        <v>0</v>
      </c>
      <c r="N308" s="134"/>
      <c r="AX308" s="294"/>
      <c r="AY308" s="294"/>
    </row>
    <row r="309" spans="1:51" s="265" customFormat="1" ht="30.75" customHeight="1">
      <c r="A309" s="178" t="e">
        <f t="shared" si="16"/>
        <v>#N/A</v>
      </c>
      <c r="B309" s="296"/>
      <c r="C309" s="296"/>
      <c r="D309" s="320"/>
      <c r="E309" s="296"/>
      <c r="F309" s="296"/>
      <c r="G309" s="175"/>
      <c r="H309" s="177"/>
      <c r="I309" s="138">
        <f t="shared" si="17"/>
        <v>0</v>
      </c>
      <c r="J309" s="136"/>
      <c r="K309" s="137"/>
      <c r="L309" s="137">
        <f t="shared" si="18"/>
        <v>0</v>
      </c>
      <c r="M309" s="137">
        <f t="shared" si="19"/>
        <v>0</v>
      </c>
      <c r="N309" s="134"/>
      <c r="AX309" s="294"/>
      <c r="AY309" s="294"/>
    </row>
    <row r="310" spans="1:51" s="265" customFormat="1" ht="30.75" customHeight="1">
      <c r="A310" s="178" t="e">
        <f t="shared" si="16"/>
        <v>#N/A</v>
      </c>
      <c r="B310" s="296"/>
      <c r="C310" s="296"/>
      <c r="D310" s="320"/>
      <c r="E310" s="296"/>
      <c r="F310" s="296"/>
      <c r="G310" s="175"/>
      <c r="H310" s="177"/>
      <c r="I310" s="138">
        <f t="shared" si="17"/>
        <v>0</v>
      </c>
      <c r="J310" s="136"/>
      <c r="K310" s="137"/>
      <c r="L310" s="137">
        <f t="shared" si="18"/>
        <v>0</v>
      </c>
      <c r="M310" s="137">
        <f t="shared" si="19"/>
        <v>0</v>
      </c>
      <c r="N310" s="134"/>
      <c r="AX310" s="294"/>
      <c r="AY310" s="294"/>
    </row>
    <row r="311" spans="1:51" s="265" customFormat="1" ht="30.75" customHeight="1">
      <c r="A311" s="178" t="e">
        <f t="shared" si="16"/>
        <v>#N/A</v>
      </c>
      <c r="B311" s="296"/>
      <c r="C311" s="296"/>
      <c r="D311" s="320"/>
      <c r="E311" s="296"/>
      <c r="F311" s="296"/>
      <c r="G311" s="175"/>
      <c r="H311" s="177"/>
      <c r="I311" s="138">
        <f t="shared" si="17"/>
        <v>0</v>
      </c>
      <c r="J311" s="136"/>
      <c r="K311" s="137"/>
      <c r="L311" s="137">
        <f t="shared" si="18"/>
        <v>0</v>
      </c>
      <c r="M311" s="137">
        <f t="shared" si="19"/>
        <v>0</v>
      </c>
      <c r="N311" s="134"/>
      <c r="AX311" s="294"/>
      <c r="AY311" s="294"/>
    </row>
    <row r="312" spans="1:51" s="265" customFormat="1" ht="30.75" customHeight="1">
      <c r="A312" s="178" t="e">
        <f t="shared" si="16"/>
        <v>#N/A</v>
      </c>
      <c r="B312" s="296"/>
      <c r="C312" s="296"/>
      <c r="D312" s="320"/>
      <c r="E312" s="296"/>
      <c r="F312" s="296"/>
      <c r="G312" s="175"/>
      <c r="H312" s="177"/>
      <c r="I312" s="138">
        <f t="shared" si="17"/>
        <v>0</v>
      </c>
      <c r="J312" s="136"/>
      <c r="K312" s="137"/>
      <c r="L312" s="137">
        <f t="shared" si="18"/>
        <v>0</v>
      </c>
      <c r="M312" s="137">
        <f t="shared" si="19"/>
        <v>0</v>
      </c>
      <c r="N312" s="134"/>
      <c r="AX312" s="294"/>
      <c r="AY312" s="294"/>
    </row>
    <row r="313" spans="1:51" s="265" customFormat="1" ht="30.75" customHeight="1">
      <c r="A313" s="178" t="e">
        <f t="shared" si="16"/>
        <v>#N/A</v>
      </c>
      <c r="B313" s="296"/>
      <c r="C313" s="296"/>
      <c r="D313" s="320"/>
      <c r="E313" s="296"/>
      <c r="F313" s="296"/>
      <c r="G313" s="175"/>
      <c r="H313" s="177"/>
      <c r="I313" s="138">
        <f t="shared" si="17"/>
        <v>0</v>
      </c>
      <c r="J313" s="136"/>
      <c r="K313" s="137"/>
      <c r="L313" s="137">
        <f t="shared" si="18"/>
        <v>0</v>
      </c>
      <c r="M313" s="137">
        <f t="shared" si="19"/>
        <v>0</v>
      </c>
      <c r="N313" s="134"/>
      <c r="AX313" s="294"/>
      <c r="AY313" s="294"/>
    </row>
    <row r="314" spans="1:51" s="265" customFormat="1" ht="30.75" customHeight="1">
      <c r="A314" s="178" t="e">
        <f t="shared" si="16"/>
        <v>#N/A</v>
      </c>
      <c r="B314" s="296"/>
      <c r="C314" s="296"/>
      <c r="D314" s="320"/>
      <c r="E314" s="296"/>
      <c r="F314" s="296"/>
      <c r="G314" s="175"/>
      <c r="H314" s="177"/>
      <c r="I314" s="138">
        <f t="shared" si="17"/>
        <v>0</v>
      </c>
      <c r="J314" s="136"/>
      <c r="K314" s="137"/>
      <c r="L314" s="137">
        <f t="shared" si="18"/>
        <v>0</v>
      </c>
      <c r="M314" s="137">
        <f t="shared" si="19"/>
        <v>0</v>
      </c>
      <c r="N314" s="134"/>
      <c r="AX314" s="294"/>
      <c r="AY314" s="294"/>
    </row>
    <row r="315" spans="1:51" s="265" customFormat="1" ht="30.75" customHeight="1">
      <c r="A315" s="178" t="e">
        <f t="shared" si="16"/>
        <v>#N/A</v>
      </c>
      <c r="B315" s="296"/>
      <c r="C315" s="296"/>
      <c r="D315" s="320"/>
      <c r="E315" s="296"/>
      <c r="F315" s="296"/>
      <c r="G315" s="175"/>
      <c r="H315" s="177"/>
      <c r="I315" s="138">
        <f t="shared" si="17"/>
        <v>0</v>
      </c>
      <c r="J315" s="136"/>
      <c r="K315" s="137"/>
      <c r="L315" s="137">
        <f t="shared" si="18"/>
        <v>0</v>
      </c>
      <c r="M315" s="137">
        <f t="shared" si="19"/>
        <v>0</v>
      </c>
      <c r="N315" s="134"/>
      <c r="AX315" s="294"/>
      <c r="AY315" s="294"/>
    </row>
    <row r="316" spans="1:51" s="265" customFormat="1" ht="30.75" customHeight="1">
      <c r="A316" s="178" t="e">
        <f t="shared" si="16"/>
        <v>#N/A</v>
      </c>
      <c r="B316" s="296"/>
      <c r="C316" s="296"/>
      <c r="D316" s="320"/>
      <c r="E316" s="296"/>
      <c r="F316" s="296"/>
      <c r="G316" s="175"/>
      <c r="H316" s="177"/>
      <c r="I316" s="138">
        <f t="shared" si="17"/>
        <v>0</v>
      </c>
      <c r="J316" s="136"/>
      <c r="K316" s="137"/>
      <c r="L316" s="137">
        <f t="shared" si="18"/>
        <v>0</v>
      </c>
      <c r="M316" s="137">
        <f t="shared" si="19"/>
        <v>0</v>
      </c>
      <c r="N316" s="134"/>
      <c r="AX316" s="294"/>
      <c r="AY316" s="294"/>
    </row>
    <row r="317" spans="1:51" s="265" customFormat="1" ht="30.75" customHeight="1">
      <c r="A317" s="178" t="e">
        <f t="shared" si="16"/>
        <v>#N/A</v>
      </c>
      <c r="B317" s="296"/>
      <c r="C317" s="296"/>
      <c r="D317" s="320"/>
      <c r="E317" s="296"/>
      <c r="F317" s="296"/>
      <c r="G317" s="175"/>
      <c r="H317" s="177"/>
      <c r="I317" s="138">
        <f t="shared" si="17"/>
        <v>0</v>
      </c>
      <c r="J317" s="136"/>
      <c r="K317" s="137"/>
      <c r="L317" s="137">
        <f t="shared" si="18"/>
        <v>0</v>
      </c>
      <c r="M317" s="137">
        <f t="shared" si="19"/>
        <v>0</v>
      </c>
      <c r="N317" s="134"/>
      <c r="AX317" s="294"/>
      <c r="AY317" s="294"/>
    </row>
    <row r="318" spans="1:51" s="265" customFormat="1" ht="30.75" customHeight="1">
      <c r="A318" s="178" t="e">
        <f t="shared" si="16"/>
        <v>#N/A</v>
      </c>
      <c r="B318" s="296"/>
      <c r="C318" s="296"/>
      <c r="D318" s="320"/>
      <c r="E318" s="296"/>
      <c r="F318" s="296"/>
      <c r="G318" s="175"/>
      <c r="H318" s="177"/>
      <c r="I318" s="138">
        <f t="shared" si="17"/>
        <v>0</v>
      </c>
      <c r="J318" s="136"/>
      <c r="K318" s="137"/>
      <c r="L318" s="137">
        <f t="shared" si="18"/>
        <v>0</v>
      </c>
      <c r="M318" s="137">
        <f t="shared" si="19"/>
        <v>0</v>
      </c>
      <c r="N318" s="134"/>
      <c r="AX318" s="294"/>
      <c r="AY318" s="294"/>
    </row>
    <row r="319" spans="1:51" s="265" customFormat="1" ht="30.75" customHeight="1">
      <c r="A319" s="178" t="e">
        <f t="shared" si="16"/>
        <v>#N/A</v>
      </c>
      <c r="B319" s="296"/>
      <c r="C319" s="296"/>
      <c r="D319" s="320"/>
      <c r="E319" s="296"/>
      <c r="F319" s="296"/>
      <c r="G319" s="175"/>
      <c r="H319" s="177"/>
      <c r="I319" s="138">
        <f t="shared" si="17"/>
        <v>0</v>
      </c>
      <c r="J319" s="136"/>
      <c r="K319" s="137"/>
      <c r="L319" s="137">
        <f t="shared" si="18"/>
        <v>0</v>
      </c>
      <c r="M319" s="137">
        <f t="shared" si="19"/>
        <v>0</v>
      </c>
      <c r="N319" s="134"/>
      <c r="AX319" s="294"/>
      <c r="AY319" s="294"/>
    </row>
    <row r="320" spans="1:51" s="265" customFormat="1" ht="30.75" customHeight="1">
      <c r="A320" s="178" t="e">
        <f t="shared" si="16"/>
        <v>#N/A</v>
      </c>
      <c r="B320" s="296"/>
      <c r="C320" s="296"/>
      <c r="D320" s="320"/>
      <c r="E320" s="296"/>
      <c r="F320" s="296"/>
      <c r="G320" s="175"/>
      <c r="H320" s="177"/>
      <c r="I320" s="138">
        <f t="shared" si="17"/>
        <v>0</v>
      </c>
      <c r="J320" s="136"/>
      <c r="K320" s="137"/>
      <c r="L320" s="137">
        <f t="shared" si="18"/>
        <v>0</v>
      </c>
      <c r="M320" s="137">
        <f t="shared" si="19"/>
        <v>0</v>
      </c>
      <c r="N320" s="134"/>
      <c r="AX320" s="294"/>
      <c r="AY320" s="294"/>
    </row>
    <row r="321" spans="1:51" s="265" customFormat="1" ht="30.75" customHeight="1">
      <c r="A321" s="178" t="e">
        <f t="shared" si="16"/>
        <v>#N/A</v>
      </c>
      <c r="B321" s="296"/>
      <c r="C321" s="296"/>
      <c r="D321" s="320"/>
      <c r="E321" s="296"/>
      <c r="F321" s="296"/>
      <c r="G321" s="175"/>
      <c r="H321" s="177"/>
      <c r="I321" s="138">
        <f t="shared" si="17"/>
        <v>0</v>
      </c>
      <c r="J321" s="136"/>
      <c r="K321" s="137"/>
      <c r="L321" s="137">
        <f t="shared" si="18"/>
        <v>0</v>
      </c>
      <c r="M321" s="137">
        <f t="shared" si="19"/>
        <v>0</v>
      </c>
      <c r="N321" s="134"/>
      <c r="AX321" s="294"/>
      <c r="AY321" s="294"/>
    </row>
    <row r="322" spans="1:51" s="265" customFormat="1" ht="30.75" customHeight="1">
      <c r="A322" s="178" t="e">
        <f t="shared" si="16"/>
        <v>#N/A</v>
      </c>
      <c r="B322" s="296"/>
      <c r="C322" s="296"/>
      <c r="D322" s="320"/>
      <c r="E322" s="296"/>
      <c r="F322" s="296"/>
      <c r="G322" s="175"/>
      <c r="H322" s="177"/>
      <c r="I322" s="138">
        <f t="shared" si="17"/>
        <v>0</v>
      </c>
      <c r="J322" s="136"/>
      <c r="K322" s="137"/>
      <c r="L322" s="137">
        <f t="shared" si="18"/>
        <v>0</v>
      </c>
      <c r="M322" s="137">
        <f t="shared" si="19"/>
        <v>0</v>
      </c>
      <c r="N322" s="134"/>
      <c r="AX322" s="294"/>
      <c r="AY322" s="294"/>
    </row>
    <row r="323" spans="1:51" s="265" customFormat="1" ht="30.75" customHeight="1">
      <c r="A323" s="178" t="e">
        <f t="shared" si="16"/>
        <v>#N/A</v>
      </c>
      <c r="B323" s="296"/>
      <c r="C323" s="296"/>
      <c r="D323" s="320"/>
      <c r="E323" s="296"/>
      <c r="F323" s="296"/>
      <c r="G323" s="175"/>
      <c r="H323" s="177"/>
      <c r="I323" s="138">
        <f t="shared" si="17"/>
        <v>0</v>
      </c>
      <c r="J323" s="136"/>
      <c r="K323" s="137"/>
      <c r="L323" s="137">
        <f t="shared" si="18"/>
        <v>0</v>
      </c>
      <c r="M323" s="137">
        <f t="shared" si="19"/>
        <v>0</v>
      </c>
      <c r="N323" s="134"/>
      <c r="AX323" s="294"/>
      <c r="AY323" s="294"/>
    </row>
    <row r="324" spans="1:51" s="265" customFormat="1" ht="30.75" customHeight="1">
      <c r="A324" s="178" t="e">
        <f t="shared" si="16"/>
        <v>#N/A</v>
      </c>
      <c r="B324" s="296"/>
      <c r="C324" s="296"/>
      <c r="D324" s="320"/>
      <c r="E324" s="296"/>
      <c r="F324" s="296"/>
      <c r="G324" s="175"/>
      <c r="H324" s="177"/>
      <c r="I324" s="138">
        <f t="shared" si="17"/>
        <v>0</v>
      </c>
      <c r="J324" s="136"/>
      <c r="K324" s="137"/>
      <c r="L324" s="137">
        <f t="shared" si="18"/>
        <v>0</v>
      </c>
      <c r="M324" s="137">
        <f t="shared" si="19"/>
        <v>0</v>
      </c>
      <c r="N324" s="134"/>
      <c r="AX324" s="294"/>
      <c r="AY324" s="294"/>
    </row>
    <row r="325" spans="1:51" s="265" customFormat="1" ht="30.75" customHeight="1">
      <c r="A325" s="178" t="e">
        <f t="shared" si="16"/>
        <v>#N/A</v>
      </c>
      <c r="B325" s="296"/>
      <c r="C325" s="296"/>
      <c r="D325" s="320"/>
      <c r="E325" s="296"/>
      <c r="F325" s="296"/>
      <c r="G325" s="175"/>
      <c r="H325" s="177"/>
      <c r="I325" s="138">
        <f t="shared" si="17"/>
        <v>0</v>
      </c>
      <c r="J325" s="136"/>
      <c r="K325" s="137"/>
      <c r="L325" s="137">
        <f t="shared" si="18"/>
        <v>0</v>
      </c>
      <c r="M325" s="137">
        <f t="shared" si="19"/>
        <v>0</v>
      </c>
      <c r="N325" s="134"/>
      <c r="AX325" s="294"/>
      <c r="AY325" s="294"/>
    </row>
    <row r="326" spans="1:51" s="265" customFormat="1" ht="30.75" customHeight="1">
      <c r="A326" s="178" t="e">
        <f t="shared" si="16"/>
        <v>#N/A</v>
      </c>
      <c r="B326" s="296"/>
      <c r="C326" s="296"/>
      <c r="D326" s="320"/>
      <c r="E326" s="296"/>
      <c r="F326" s="296"/>
      <c r="G326" s="175"/>
      <c r="H326" s="177"/>
      <c r="I326" s="138">
        <f t="shared" si="17"/>
        <v>0</v>
      </c>
      <c r="J326" s="136"/>
      <c r="K326" s="137"/>
      <c r="L326" s="137">
        <f t="shared" si="18"/>
        <v>0</v>
      </c>
      <c r="M326" s="137">
        <f t="shared" si="19"/>
        <v>0</v>
      </c>
      <c r="N326" s="134"/>
      <c r="AX326" s="294"/>
      <c r="AY326" s="294"/>
    </row>
    <row r="327" spans="1:51" s="265" customFormat="1" ht="30.75" customHeight="1">
      <c r="A327" s="178" t="e">
        <f t="shared" si="16"/>
        <v>#N/A</v>
      </c>
      <c r="B327" s="296"/>
      <c r="C327" s="296"/>
      <c r="D327" s="320"/>
      <c r="E327" s="296"/>
      <c r="F327" s="296"/>
      <c r="G327" s="175"/>
      <c r="H327" s="177"/>
      <c r="I327" s="138">
        <f t="shared" si="17"/>
        <v>0</v>
      </c>
      <c r="J327" s="136"/>
      <c r="K327" s="137"/>
      <c r="L327" s="137">
        <f t="shared" si="18"/>
        <v>0</v>
      </c>
      <c r="M327" s="137">
        <f t="shared" si="19"/>
        <v>0</v>
      </c>
      <c r="N327" s="134"/>
      <c r="AX327" s="294"/>
      <c r="AY327" s="294"/>
    </row>
    <row r="328" spans="1:51" s="265" customFormat="1" ht="30.75" customHeight="1">
      <c r="A328" s="178" t="e">
        <f t="shared" si="16"/>
        <v>#N/A</v>
      </c>
      <c r="B328" s="296"/>
      <c r="C328" s="296"/>
      <c r="D328" s="320"/>
      <c r="E328" s="296"/>
      <c r="F328" s="296"/>
      <c r="G328" s="175"/>
      <c r="H328" s="177"/>
      <c r="I328" s="138">
        <f t="shared" si="17"/>
        <v>0</v>
      </c>
      <c r="J328" s="136"/>
      <c r="K328" s="137"/>
      <c r="L328" s="137">
        <f t="shared" si="18"/>
        <v>0</v>
      </c>
      <c r="M328" s="137">
        <f t="shared" si="19"/>
        <v>0</v>
      </c>
      <c r="N328" s="134"/>
      <c r="AX328" s="294"/>
      <c r="AY328" s="294"/>
    </row>
    <row r="329" spans="1:51" s="265" customFormat="1" ht="30.75" customHeight="1">
      <c r="A329" s="178" t="e">
        <f t="shared" si="16"/>
        <v>#N/A</v>
      </c>
      <c r="B329" s="296"/>
      <c r="C329" s="296"/>
      <c r="D329" s="320"/>
      <c r="E329" s="296"/>
      <c r="F329" s="296"/>
      <c r="G329" s="175"/>
      <c r="H329" s="177"/>
      <c r="I329" s="138">
        <f t="shared" si="17"/>
        <v>0</v>
      </c>
      <c r="J329" s="136"/>
      <c r="K329" s="137"/>
      <c r="L329" s="137">
        <f t="shared" si="18"/>
        <v>0</v>
      </c>
      <c r="M329" s="137">
        <f t="shared" si="19"/>
        <v>0</v>
      </c>
      <c r="N329" s="134"/>
      <c r="AX329" s="294"/>
      <c r="AY329" s="294"/>
    </row>
    <row r="330" spans="1:51" s="265" customFormat="1" ht="30.75" customHeight="1">
      <c r="A330" s="178" t="e">
        <f t="shared" si="16"/>
        <v>#N/A</v>
      </c>
      <c r="B330" s="296"/>
      <c r="C330" s="296"/>
      <c r="D330" s="320"/>
      <c r="E330" s="296"/>
      <c r="F330" s="296"/>
      <c r="G330" s="175"/>
      <c r="H330" s="177"/>
      <c r="I330" s="138">
        <f t="shared" si="17"/>
        <v>0</v>
      </c>
      <c r="J330" s="136"/>
      <c r="K330" s="137"/>
      <c r="L330" s="137">
        <f t="shared" si="18"/>
        <v>0</v>
      </c>
      <c r="M330" s="137">
        <f t="shared" si="19"/>
        <v>0</v>
      </c>
      <c r="N330" s="134"/>
      <c r="AX330" s="294"/>
      <c r="AY330" s="294"/>
    </row>
    <row r="331" spans="1:51" s="265" customFormat="1" ht="30.75" customHeight="1">
      <c r="A331" s="178" t="e">
        <f t="shared" si="16"/>
        <v>#N/A</v>
      </c>
      <c r="B331" s="296"/>
      <c r="C331" s="296"/>
      <c r="D331" s="320"/>
      <c r="E331" s="296"/>
      <c r="F331" s="296"/>
      <c r="G331" s="175"/>
      <c r="H331" s="177"/>
      <c r="I331" s="138">
        <f t="shared" si="17"/>
        <v>0</v>
      </c>
      <c r="J331" s="136"/>
      <c r="K331" s="137"/>
      <c r="L331" s="137">
        <f t="shared" si="18"/>
        <v>0</v>
      </c>
      <c r="M331" s="137">
        <f t="shared" si="19"/>
        <v>0</v>
      </c>
      <c r="N331" s="134"/>
      <c r="AX331" s="294"/>
      <c r="AY331" s="294"/>
    </row>
    <row r="332" spans="1:51" s="265" customFormat="1" ht="30.75" customHeight="1">
      <c r="A332" s="178" t="e">
        <f t="shared" si="16"/>
        <v>#N/A</v>
      </c>
      <c r="B332" s="296"/>
      <c r="C332" s="296"/>
      <c r="D332" s="320"/>
      <c r="E332" s="296"/>
      <c r="F332" s="296"/>
      <c r="G332" s="175"/>
      <c r="H332" s="177"/>
      <c r="I332" s="138">
        <f t="shared" si="17"/>
        <v>0</v>
      </c>
      <c r="J332" s="136"/>
      <c r="K332" s="137"/>
      <c r="L332" s="137">
        <f t="shared" si="18"/>
        <v>0</v>
      </c>
      <c r="M332" s="137">
        <f t="shared" si="19"/>
        <v>0</v>
      </c>
      <c r="N332" s="134"/>
      <c r="AX332" s="294"/>
      <c r="AY332" s="294"/>
    </row>
    <row r="333" spans="1:51" s="265" customFormat="1" ht="30.75" customHeight="1">
      <c r="A333" s="178" t="e">
        <f t="shared" si="16"/>
        <v>#N/A</v>
      </c>
      <c r="B333" s="296"/>
      <c r="C333" s="296"/>
      <c r="D333" s="320"/>
      <c r="E333" s="296"/>
      <c r="F333" s="296"/>
      <c r="G333" s="175"/>
      <c r="H333" s="177"/>
      <c r="I333" s="138">
        <f t="shared" si="17"/>
        <v>0</v>
      </c>
      <c r="J333" s="136"/>
      <c r="K333" s="137"/>
      <c r="L333" s="137">
        <f t="shared" si="18"/>
        <v>0</v>
      </c>
      <c r="M333" s="137">
        <f t="shared" si="19"/>
        <v>0</v>
      </c>
      <c r="N333" s="134"/>
      <c r="AX333" s="294"/>
      <c r="AY333" s="294"/>
    </row>
    <row r="334" spans="1:51" s="265" customFormat="1" ht="30.75" customHeight="1">
      <c r="A334" s="178" t="e">
        <f t="shared" si="16"/>
        <v>#N/A</v>
      </c>
      <c r="B334" s="296"/>
      <c r="C334" s="296"/>
      <c r="D334" s="320"/>
      <c r="E334" s="296"/>
      <c r="F334" s="296"/>
      <c r="G334" s="175"/>
      <c r="H334" s="177"/>
      <c r="I334" s="138">
        <f t="shared" si="17"/>
        <v>0</v>
      </c>
      <c r="J334" s="136"/>
      <c r="K334" s="137"/>
      <c r="L334" s="137">
        <f t="shared" si="18"/>
        <v>0</v>
      </c>
      <c r="M334" s="137">
        <f t="shared" si="19"/>
        <v>0</v>
      </c>
      <c r="N334" s="134"/>
      <c r="AX334" s="294"/>
      <c r="AY334" s="294"/>
    </row>
    <row r="335" spans="1:51" s="265" customFormat="1" ht="30.75" customHeight="1">
      <c r="A335" s="178" t="e">
        <f aca="true" t="shared" si="20" ref="A335:A398">VLOOKUP($B:$B,$AB:$AF,2,0)</f>
        <v>#N/A</v>
      </c>
      <c r="B335" s="296"/>
      <c r="C335" s="296"/>
      <c r="D335" s="320"/>
      <c r="E335" s="296"/>
      <c r="F335" s="296"/>
      <c r="G335" s="175"/>
      <c r="H335" s="177"/>
      <c r="I335" s="138">
        <f aca="true" t="shared" si="21" ref="I335:I398">IF(G335*H335&gt;G335*100%,G335*100%,G335*H335)</f>
        <v>0</v>
      </c>
      <c r="J335" s="136"/>
      <c r="K335" s="137"/>
      <c r="L335" s="137">
        <f aca="true" t="shared" si="22" ref="L335:L398">J335-K335</f>
        <v>0</v>
      </c>
      <c r="M335" s="137">
        <f aca="true" t="shared" si="23" ref="M335:M398">J335-L335</f>
        <v>0</v>
      </c>
      <c r="N335" s="134"/>
      <c r="AX335" s="294"/>
      <c r="AY335" s="294"/>
    </row>
    <row r="336" spans="1:51" s="265" customFormat="1" ht="30.75" customHeight="1">
      <c r="A336" s="178" t="e">
        <f t="shared" si="20"/>
        <v>#N/A</v>
      </c>
      <c r="B336" s="296"/>
      <c r="C336" s="296"/>
      <c r="D336" s="320"/>
      <c r="E336" s="296"/>
      <c r="F336" s="296"/>
      <c r="G336" s="175"/>
      <c r="H336" s="177"/>
      <c r="I336" s="138">
        <f t="shared" si="21"/>
        <v>0</v>
      </c>
      <c r="J336" s="136"/>
      <c r="K336" s="137"/>
      <c r="L336" s="137">
        <f t="shared" si="22"/>
        <v>0</v>
      </c>
      <c r="M336" s="137">
        <f t="shared" si="23"/>
        <v>0</v>
      </c>
      <c r="N336" s="134"/>
      <c r="AX336" s="294"/>
      <c r="AY336" s="294"/>
    </row>
    <row r="337" spans="1:51" s="265" customFormat="1" ht="30.75" customHeight="1">
      <c r="A337" s="178" t="e">
        <f t="shared" si="20"/>
        <v>#N/A</v>
      </c>
      <c r="B337" s="296"/>
      <c r="C337" s="296"/>
      <c r="D337" s="320"/>
      <c r="E337" s="296"/>
      <c r="F337" s="296"/>
      <c r="G337" s="175"/>
      <c r="H337" s="177"/>
      <c r="I337" s="138">
        <f t="shared" si="21"/>
        <v>0</v>
      </c>
      <c r="J337" s="136"/>
      <c r="K337" s="137"/>
      <c r="L337" s="137">
        <f t="shared" si="22"/>
        <v>0</v>
      </c>
      <c r="M337" s="137">
        <f t="shared" si="23"/>
        <v>0</v>
      </c>
      <c r="N337" s="134"/>
      <c r="AX337" s="294"/>
      <c r="AY337" s="294"/>
    </row>
    <row r="338" spans="1:51" s="265" customFormat="1" ht="30.75" customHeight="1">
      <c r="A338" s="178" t="e">
        <f t="shared" si="20"/>
        <v>#N/A</v>
      </c>
      <c r="B338" s="296"/>
      <c r="C338" s="296"/>
      <c r="D338" s="320"/>
      <c r="E338" s="296"/>
      <c r="F338" s="296"/>
      <c r="G338" s="175"/>
      <c r="H338" s="177"/>
      <c r="I338" s="138">
        <f t="shared" si="21"/>
        <v>0</v>
      </c>
      <c r="J338" s="136"/>
      <c r="K338" s="137"/>
      <c r="L338" s="137">
        <f t="shared" si="22"/>
        <v>0</v>
      </c>
      <c r="M338" s="137">
        <f t="shared" si="23"/>
        <v>0</v>
      </c>
      <c r="N338" s="134"/>
      <c r="AX338" s="294"/>
      <c r="AY338" s="294"/>
    </row>
    <row r="339" spans="1:51" s="265" customFormat="1" ht="30.75" customHeight="1">
      <c r="A339" s="178" t="e">
        <f t="shared" si="20"/>
        <v>#N/A</v>
      </c>
      <c r="B339" s="296"/>
      <c r="C339" s="296"/>
      <c r="D339" s="320"/>
      <c r="E339" s="296"/>
      <c r="F339" s="296"/>
      <c r="G339" s="175"/>
      <c r="H339" s="177"/>
      <c r="I339" s="138">
        <f t="shared" si="21"/>
        <v>0</v>
      </c>
      <c r="J339" s="136"/>
      <c r="K339" s="137"/>
      <c r="L339" s="137">
        <f t="shared" si="22"/>
        <v>0</v>
      </c>
      <c r="M339" s="137">
        <f t="shared" si="23"/>
        <v>0</v>
      </c>
      <c r="N339" s="134"/>
      <c r="AX339" s="294"/>
      <c r="AY339" s="294"/>
    </row>
    <row r="340" spans="1:51" s="265" customFormat="1" ht="30.75" customHeight="1">
      <c r="A340" s="178" t="e">
        <f t="shared" si="20"/>
        <v>#N/A</v>
      </c>
      <c r="B340" s="296"/>
      <c r="C340" s="296"/>
      <c r="D340" s="320"/>
      <c r="E340" s="296"/>
      <c r="F340" s="296"/>
      <c r="G340" s="175"/>
      <c r="H340" s="177"/>
      <c r="I340" s="138">
        <f t="shared" si="21"/>
        <v>0</v>
      </c>
      <c r="J340" s="136"/>
      <c r="K340" s="137"/>
      <c r="L340" s="137">
        <f t="shared" si="22"/>
        <v>0</v>
      </c>
      <c r="M340" s="137">
        <f t="shared" si="23"/>
        <v>0</v>
      </c>
      <c r="N340" s="134"/>
      <c r="AX340" s="294"/>
      <c r="AY340" s="294"/>
    </row>
    <row r="341" spans="1:51" s="265" customFormat="1" ht="30.75" customHeight="1">
      <c r="A341" s="178" t="e">
        <f t="shared" si="20"/>
        <v>#N/A</v>
      </c>
      <c r="B341" s="296"/>
      <c r="C341" s="296"/>
      <c r="D341" s="320"/>
      <c r="E341" s="296"/>
      <c r="F341" s="296"/>
      <c r="G341" s="175"/>
      <c r="H341" s="177"/>
      <c r="I341" s="138">
        <f t="shared" si="21"/>
        <v>0</v>
      </c>
      <c r="J341" s="136"/>
      <c r="K341" s="137"/>
      <c r="L341" s="137">
        <f t="shared" si="22"/>
        <v>0</v>
      </c>
      <c r="M341" s="137">
        <f t="shared" si="23"/>
        <v>0</v>
      </c>
      <c r="N341" s="134"/>
      <c r="AX341" s="294"/>
      <c r="AY341" s="294"/>
    </row>
    <row r="342" spans="1:51" s="265" customFormat="1" ht="30.75" customHeight="1">
      <c r="A342" s="178" t="e">
        <f t="shared" si="20"/>
        <v>#N/A</v>
      </c>
      <c r="B342" s="296"/>
      <c r="C342" s="296"/>
      <c r="D342" s="320"/>
      <c r="E342" s="296"/>
      <c r="F342" s="296"/>
      <c r="G342" s="175"/>
      <c r="H342" s="177"/>
      <c r="I342" s="138">
        <f t="shared" si="21"/>
        <v>0</v>
      </c>
      <c r="J342" s="136"/>
      <c r="K342" s="137"/>
      <c r="L342" s="137">
        <f t="shared" si="22"/>
        <v>0</v>
      </c>
      <c r="M342" s="137">
        <f t="shared" si="23"/>
        <v>0</v>
      </c>
      <c r="N342" s="134"/>
      <c r="AX342" s="294"/>
      <c r="AY342" s="294"/>
    </row>
    <row r="343" spans="1:51" s="265" customFormat="1" ht="30.75" customHeight="1">
      <c r="A343" s="178" t="e">
        <f t="shared" si="20"/>
        <v>#N/A</v>
      </c>
      <c r="B343" s="296"/>
      <c r="C343" s="296"/>
      <c r="D343" s="320"/>
      <c r="E343" s="296"/>
      <c r="F343" s="296"/>
      <c r="G343" s="175"/>
      <c r="H343" s="177"/>
      <c r="I343" s="138">
        <f t="shared" si="21"/>
        <v>0</v>
      </c>
      <c r="J343" s="136"/>
      <c r="K343" s="137"/>
      <c r="L343" s="137">
        <f t="shared" si="22"/>
        <v>0</v>
      </c>
      <c r="M343" s="137">
        <f t="shared" si="23"/>
        <v>0</v>
      </c>
      <c r="N343" s="134"/>
      <c r="AX343" s="294"/>
      <c r="AY343" s="294"/>
    </row>
    <row r="344" spans="1:51" s="265" customFormat="1" ht="30.75" customHeight="1">
      <c r="A344" s="178" t="e">
        <f t="shared" si="20"/>
        <v>#N/A</v>
      </c>
      <c r="B344" s="296"/>
      <c r="C344" s="296"/>
      <c r="D344" s="320"/>
      <c r="E344" s="296"/>
      <c r="F344" s="296"/>
      <c r="G344" s="175"/>
      <c r="H344" s="177"/>
      <c r="I344" s="138">
        <f t="shared" si="21"/>
        <v>0</v>
      </c>
      <c r="J344" s="136"/>
      <c r="K344" s="137"/>
      <c r="L344" s="137">
        <f t="shared" si="22"/>
        <v>0</v>
      </c>
      <c r="M344" s="137">
        <f t="shared" si="23"/>
        <v>0</v>
      </c>
      <c r="N344" s="134"/>
      <c r="AX344" s="294"/>
      <c r="AY344" s="294"/>
    </row>
    <row r="345" spans="1:51" s="265" customFormat="1" ht="30.75" customHeight="1">
      <c r="A345" s="178" t="e">
        <f t="shared" si="20"/>
        <v>#N/A</v>
      </c>
      <c r="B345" s="296"/>
      <c r="C345" s="296"/>
      <c r="D345" s="320"/>
      <c r="E345" s="296"/>
      <c r="F345" s="296"/>
      <c r="G345" s="175"/>
      <c r="H345" s="177"/>
      <c r="I345" s="138">
        <f t="shared" si="21"/>
        <v>0</v>
      </c>
      <c r="J345" s="136"/>
      <c r="K345" s="137"/>
      <c r="L345" s="137">
        <f t="shared" si="22"/>
        <v>0</v>
      </c>
      <c r="M345" s="137">
        <f t="shared" si="23"/>
        <v>0</v>
      </c>
      <c r="N345" s="134"/>
      <c r="AX345" s="294"/>
      <c r="AY345" s="294"/>
    </row>
    <row r="346" spans="1:51" s="265" customFormat="1" ht="30.75" customHeight="1">
      <c r="A346" s="178" t="e">
        <f t="shared" si="20"/>
        <v>#N/A</v>
      </c>
      <c r="B346" s="296"/>
      <c r="C346" s="296"/>
      <c r="D346" s="320"/>
      <c r="E346" s="296"/>
      <c r="F346" s="296"/>
      <c r="G346" s="175"/>
      <c r="H346" s="177"/>
      <c r="I346" s="138">
        <f t="shared" si="21"/>
        <v>0</v>
      </c>
      <c r="J346" s="136"/>
      <c r="K346" s="137"/>
      <c r="L346" s="137">
        <f t="shared" si="22"/>
        <v>0</v>
      </c>
      <c r="M346" s="137">
        <f t="shared" si="23"/>
        <v>0</v>
      </c>
      <c r="N346" s="134"/>
      <c r="AX346" s="294"/>
      <c r="AY346" s="294"/>
    </row>
    <row r="347" spans="1:51" s="265" customFormat="1" ht="30.75" customHeight="1">
      <c r="A347" s="178" t="e">
        <f t="shared" si="20"/>
        <v>#N/A</v>
      </c>
      <c r="B347" s="296"/>
      <c r="C347" s="296"/>
      <c r="D347" s="320"/>
      <c r="E347" s="296"/>
      <c r="F347" s="296"/>
      <c r="G347" s="175"/>
      <c r="H347" s="177"/>
      <c r="I347" s="138">
        <f t="shared" si="21"/>
        <v>0</v>
      </c>
      <c r="J347" s="136"/>
      <c r="K347" s="137"/>
      <c r="L347" s="137">
        <f t="shared" si="22"/>
        <v>0</v>
      </c>
      <c r="M347" s="137">
        <f t="shared" si="23"/>
        <v>0</v>
      </c>
      <c r="N347" s="134"/>
      <c r="AX347" s="294"/>
      <c r="AY347" s="294"/>
    </row>
    <row r="348" spans="1:51" s="265" customFormat="1" ht="30.75" customHeight="1">
      <c r="A348" s="178" t="e">
        <f t="shared" si="20"/>
        <v>#N/A</v>
      </c>
      <c r="B348" s="296"/>
      <c r="C348" s="296"/>
      <c r="D348" s="320"/>
      <c r="E348" s="296"/>
      <c r="F348" s="296"/>
      <c r="G348" s="175"/>
      <c r="H348" s="177"/>
      <c r="I348" s="138">
        <f t="shared" si="21"/>
        <v>0</v>
      </c>
      <c r="J348" s="136"/>
      <c r="K348" s="137"/>
      <c r="L348" s="137">
        <f t="shared" si="22"/>
        <v>0</v>
      </c>
      <c r="M348" s="137">
        <f t="shared" si="23"/>
        <v>0</v>
      </c>
      <c r="N348" s="134"/>
      <c r="AX348" s="294"/>
      <c r="AY348" s="294"/>
    </row>
    <row r="349" spans="1:51" s="265" customFormat="1" ht="30.75" customHeight="1">
      <c r="A349" s="178" t="e">
        <f t="shared" si="20"/>
        <v>#N/A</v>
      </c>
      <c r="B349" s="296"/>
      <c r="C349" s="296"/>
      <c r="D349" s="320"/>
      <c r="E349" s="296"/>
      <c r="F349" s="296"/>
      <c r="G349" s="175"/>
      <c r="H349" s="177"/>
      <c r="I349" s="138">
        <f t="shared" si="21"/>
        <v>0</v>
      </c>
      <c r="J349" s="136"/>
      <c r="K349" s="137"/>
      <c r="L349" s="137">
        <f t="shared" si="22"/>
        <v>0</v>
      </c>
      <c r="M349" s="137">
        <f t="shared" si="23"/>
        <v>0</v>
      </c>
      <c r="N349" s="134"/>
      <c r="AX349" s="294"/>
      <c r="AY349" s="294"/>
    </row>
    <row r="350" spans="1:51" s="265" customFormat="1" ht="30.75" customHeight="1">
      <c r="A350" s="178" t="e">
        <f t="shared" si="20"/>
        <v>#N/A</v>
      </c>
      <c r="B350" s="296"/>
      <c r="C350" s="296"/>
      <c r="D350" s="320"/>
      <c r="E350" s="296"/>
      <c r="F350" s="296"/>
      <c r="G350" s="175"/>
      <c r="H350" s="177"/>
      <c r="I350" s="138">
        <f t="shared" si="21"/>
        <v>0</v>
      </c>
      <c r="J350" s="136"/>
      <c r="K350" s="137"/>
      <c r="L350" s="137">
        <f t="shared" si="22"/>
        <v>0</v>
      </c>
      <c r="M350" s="137">
        <f t="shared" si="23"/>
        <v>0</v>
      </c>
      <c r="N350" s="134"/>
      <c r="AX350" s="294"/>
      <c r="AY350" s="294"/>
    </row>
    <row r="351" spans="1:51" s="265" customFormat="1" ht="30.75" customHeight="1">
      <c r="A351" s="178" t="e">
        <f t="shared" si="20"/>
        <v>#N/A</v>
      </c>
      <c r="B351" s="296"/>
      <c r="C351" s="296"/>
      <c r="D351" s="320"/>
      <c r="E351" s="296"/>
      <c r="F351" s="296"/>
      <c r="G351" s="175"/>
      <c r="H351" s="177"/>
      <c r="I351" s="138">
        <f t="shared" si="21"/>
        <v>0</v>
      </c>
      <c r="J351" s="136"/>
      <c r="K351" s="137"/>
      <c r="L351" s="137">
        <f t="shared" si="22"/>
        <v>0</v>
      </c>
      <c r="M351" s="137">
        <f t="shared" si="23"/>
        <v>0</v>
      </c>
      <c r="N351" s="134"/>
      <c r="AX351" s="294"/>
      <c r="AY351" s="294"/>
    </row>
    <row r="352" spans="1:51" s="265" customFormat="1" ht="30.75" customHeight="1">
      <c r="A352" s="178" t="e">
        <f t="shared" si="20"/>
        <v>#N/A</v>
      </c>
      <c r="B352" s="296"/>
      <c r="C352" s="296"/>
      <c r="D352" s="320"/>
      <c r="E352" s="296"/>
      <c r="F352" s="296"/>
      <c r="G352" s="175"/>
      <c r="H352" s="177"/>
      <c r="I352" s="138">
        <f t="shared" si="21"/>
        <v>0</v>
      </c>
      <c r="J352" s="136"/>
      <c r="K352" s="137"/>
      <c r="L352" s="137">
        <f t="shared" si="22"/>
        <v>0</v>
      </c>
      <c r="M352" s="137">
        <f t="shared" si="23"/>
        <v>0</v>
      </c>
      <c r="N352" s="134"/>
      <c r="AX352" s="294"/>
      <c r="AY352" s="294"/>
    </row>
    <row r="353" spans="1:51" s="265" customFormat="1" ht="30.75" customHeight="1">
      <c r="A353" s="178" t="e">
        <f t="shared" si="20"/>
        <v>#N/A</v>
      </c>
      <c r="B353" s="296"/>
      <c r="C353" s="296"/>
      <c r="D353" s="320"/>
      <c r="E353" s="296"/>
      <c r="F353" s="296"/>
      <c r="G353" s="175"/>
      <c r="H353" s="177"/>
      <c r="I353" s="138">
        <f t="shared" si="21"/>
        <v>0</v>
      </c>
      <c r="J353" s="136"/>
      <c r="K353" s="137"/>
      <c r="L353" s="137">
        <f t="shared" si="22"/>
        <v>0</v>
      </c>
      <c r="M353" s="137">
        <f t="shared" si="23"/>
        <v>0</v>
      </c>
      <c r="N353" s="134"/>
      <c r="AX353" s="294"/>
      <c r="AY353" s="294"/>
    </row>
    <row r="354" spans="1:51" s="265" customFormat="1" ht="30.75" customHeight="1">
      <c r="A354" s="178" t="e">
        <f t="shared" si="20"/>
        <v>#N/A</v>
      </c>
      <c r="B354" s="296"/>
      <c r="C354" s="296"/>
      <c r="D354" s="320"/>
      <c r="E354" s="296"/>
      <c r="F354" s="296"/>
      <c r="G354" s="175"/>
      <c r="H354" s="177"/>
      <c r="I354" s="138">
        <f t="shared" si="21"/>
        <v>0</v>
      </c>
      <c r="J354" s="136"/>
      <c r="K354" s="137"/>
      <c r="L354" s="137">
        <f t="shared" si="22"/>
        <v>0</v>
      </c>
      <c r="M354" s="137">
        <f t="shared" si="23"/>
        <v>0</v>
      </c>
      <c r="N354" s="134"/>
      <c r="AX354" s="294"/>
      <c r="AY354" s="294"/>
    </row>
    <row r="355" spans="1:51" s="265" customFormat="1" ht="30.75" customHeight="1">
      <c r="A355" s="178" t="e">
        <f t="shared" si="20"/>
        <v>#N/A</v>
      </c>
      <c r="B355" s="296"/>
      <c r="C355" s="296"/>
      <c r="D355" s="320"/>
      <c r="E355" s="296"/>
      <c r="F355" s="296"/>
      <c r="G355" s="175"/>
      <c r="H355" s="177"/>
      <c r="I355" s="138">
        <f t="shared" si="21"/>
        <v>0</v>
      </c>
      <c r="J355" s="136"/>
      <c r="K355" s="137"/>
      <c r="L355" s="137">
        <f t="shared" si="22"/>
        <v>0</v>
      </c>
      <c r="M355" s="137">
        <f t="shared" si="23"/>
        <v>0</v>
      </c>
      <c r="N355" s="134"/>
      <c r="AX355" s="294"/>
      <c r="AY355" s="294"/>
    </row>
    <row r="356" spans="1:51" s="265" customFormat="1" ht="30.75" customHeight="1">
      <c r="A356" s="178" t="e">
        <f t="shared" si="20"/>
        <v>#N/A</v>
      </c>
      <c r="B356" s="296"/>
      <c r="C356" s="296"/>
      <c r="D356" s="320"/>
      <c r="E356" s="296"/>
      <c r="F356" s="296"/>
      <c r="G356" s="175"/>
      <c r="H356" s="177"/>
      <c r="I356" s="138">
        <f t="shared" si="21"/>
        <v>0</v>
      </c>
      <c r="J356" s="136"/>
      <c r="K356" s="137"/>
      <c r="L356" s="137">
        <f t="shared" si="22"/>
        <v>0</v>
      </c>
      <c r="M356" s="137">
        <f t="shared" si="23"/>
        <v>0</v>
      </c>
      <c r="N356" s="134"/>
      <c r="AX356" s="294"/>
      <c r="AY356" s="294"/>
    </row>
    <row r="357" spans="1:51" s="265" customFormat="1" ht="30.75" customHeight="1">
      <c r="A357" s="178" t="e">
        <f t="shared" si="20"/>
        <v>#N/A</v>
      </c>
      <c r="B357" s="296"/>
      <c r="C357" s="296"/>
      <c r="D357" s="320"/>
      <c r="E357" s="296"/>
      <c r="F357" s="296"/>
      <c r="G357" s="175"/>
      <c r="H357" s="177"/>
      <c r="I357" s="138">
        <f t="shared" si="21"/>
        <v>0</v>
      </c>
      <c r="J357" s="136"/>
      <c r="K357" s="137"/>
      <c r="L357" s="137">
        <f t="shared" si="22"/>
        <v>0</v>
      </c>
      <c r="M357" s="137">
        <f t="shared" si="23"/>
        <v>0</v>
      </c>
      <c r="N357" s="134"/>
      <c r="AX357" s="294"/>
      <c r="AY357" s="294"/>
    </row>
    <row r="358" spans="1:51" s="265" customFormat="1" ht="30.75" customHeight="1">
      <c r="A358" s="178" t="e">
        <f t="shared" si="20"/>
        <v>#N/A</v>
      </c>
      <c r="B358" s="296"/>
      <c r="C358" s="296"/>
      <c r="D358" s="320"/>
      <c r="E358" s="296"/>
      <c r="F358" s="296"/>
      <c r="G358" s="175"/>
      <c r="H358" s="177"/>
      <c r="I358" s="138">
        <f t="shared" si="21"/>
        <v>0</v>
      </c>
      <c r="J358" s="136"/>
      <c r="K358" s="137"/>
      <c r="L358" s="137">
        <f t="shared" si="22"/>
        <v>0</v>
      </c>
      <c r="M358" s="137">
        <f t="shared" si="23"/>
        <v>0</v>
      </c>
      <c r="N358" s="134"/>
      <c r="AX358" s="294"/>
      <c r="AY358" s="294"/>
    </row>
    <row r="359" spans="1:51" s="265" customFormat="1" ht="30.75" customHeight="1">
      <c r="A359" s="178" t="e">
        <f t="shared" si="20"/>
        <v>#N/A</v>
      </c>
      <c r="B359" s="296"/>
      <c r="C359" s="296"/>
      <c r="D359" s="320"/>
      <c r="E359" s="296"/>
      <c r="F359" s="296"/>
      <c r="G359" s="175"/>
      <c r="H359" s="177"/>
      <c r="I359" s="138">
        <f t="shared" si="21"/>
        <v>0</v>
      </c>
      <c r="J359" s="136"/>
      <c r="K359" s="137"/>
      <c r="L359" s="137">
        <f t="shared" si="22"/>
        <v>0</v>
      </c>
      <c r="M359" s="137">
        <f t="shared" si="23"/>
        <v>0</v>
      </c>
      <c r="N359" s="134"/>
      <c r="AX359" s="294"/>
      <c r="AY359" s="294"/>
    </row>
    <row r="360" spans="1:51" s="265" customFormat="1" ht="30.75" customHeight="1">
      <c r="A360" s="178" t="e">
        <f t="shared" si="20"/>
        <v>#N/A</v>
      </c>
      <c r="B360" s="296"/>
      <c r="C360" s="296"/>
      <c r="D360" s="320"/>
      <c r="E360" s="296"/>
      <c r="F360" s="296"/>
      <c r="G360" s="175"/>
      <c r="H360" s="177"/>
      <c r="I360" s="138">
        <f t="shared" si="21"/>
        <v>0</v>
      </c>
      <c r="J360" s="136"/>
      <c r="K360" s="137"/>
      <c r="L360" s="137">
        <f t="shared" si="22"/>
        <v>0</v>
      </c>
      <c r="M360" s="137">
        <f t="shared" si="23"/>
        <v>0</v>
      </c>
      <c r="N360" s="134"/>
      <c r="AX360" s="294"/>
      <c r="AY360" s="294"/>
    </row>
    <row r="361" spans="1:51" s="265" customFormat="1" ht="30.75" customHeight="1">
      <c r="A361" s="178" t="e">
        <f t="shared" si="20"/>
        <v>#N/A</v>
      </c>
      <c r="B361" s="296"/>
      <c r="C361" s="296"/>
      <c r="D361" s="320"/>
      <c r="E361" s="296"/>
      <c r="F361" s="296"/>
      <c r="G361" s="175"/>
      <c r="H361" s="177"/>
      <c r="I361" s="138">
        <f t="shared" si="21"/>
        <v>0</v>
      </c>
      <c r="J361" s="136"/>
      <c r="K361" s="137"/>
      <c r="L361" s="137">
        <f t="shared" si="22"/>
        <v>0</v>
      </c>
      <c r="M361" s="137">
        <f t="shared" si="23"/>
        <v>0</v>
      </c>
      <c r="N361" s="134"/>
      <c r="AX361" s="294"/>
      <c r="AY361" s="294"/>
    </row>
    <row r="362" spans="1:51" s="265" customFormat="1" ht="30.75" customHeight="1">
      <c r="A362" s="178" t="e">
        <f t="shared" si="20"/>
        <v>#N/A</v>
      </c>
      <c r="B362" s="296"/>
      <c r="C362" s="296"/>
      <c r="D362" s="320"/>
      <c r="E362" s="296"/>
      <c r="F362" s="296"/>
      <c r="G362" s="175"/>
      <c r="H362" s="177"/>
      <c r="I362" s="138">
        <f t="shared" si="21"/>
        <v>0</v>
      </c>
      <c r="J362" s="136"/>
      <c r="K362" s="137"/>
      <c r="L362" s="137">
        <f t="shared" si="22"/>
        <v>0</v>
      </c>
      <c r="M362" s="137">
        <f t="shared" si="23"/>
        <v>0</v>
      </c>
      <c r="N362" s="134"/>
      <c r="AX362" s="294"/>
      <c r="AY362" s="294"/>
    </row>
    <row r="363" spans="1:51" s="265" customFormat="1" ht="30.75" customHeight="1">
      <c r="A363" s="178" t="e">
        <f t="shared" si="20"/>
        <v>#N/A</v>
      </c>
      <c r="B363" s="296"/>
      <c r="C363" s="296"/>
      <c r="D363" s="320"/>
      <c r="E363" s="296"/>
      <c r="F363" s="296"/>
      <c r="G363" s="175"/>
      <c r="H363" s="177"/>
      <c r="I363" s="138">
        <f t="shared" si="21"/>
        <v>0</v>
      </c>
      <c r="J363" s="136"/>
      <c r="K363" s="137"/>
      <c r="L363" s="137">
        <f t="shared" si="22"/>
        <v>0</v>
      </c>
      <c r="M363" s="137">
        <f t="shared" si="23"/>
        <v>0</v>
      </c>
      <c r="N363" s="134"/>
      <c r="AX363" s="294"/>
      <c r="AY363" s="294"/>
    </row>
    <row r="364" spans="1:51" s="265" customFormat="1" ht="30.75" customHeight="1">
      <c r="A364" s="178" t="e">
        <f t="shared" si="20"/>
        <v>#N/A</v>
      </c>
      <c r="B364" s="296"/>
      <c r="C364" s="296"/>
      <c r="D364" s="320"/>
      <c r="E364" s="296"/>
      <c r="F364" s="296"/>
      <c r="G364" s="175"/>
      <c r="H364" s="177"/>
      <c r="I364" s="138">
        <f t="shared" si="21"/>
        <v>0</v>
      </c>
      <c r="J364" s="136"/>
      <c r="K364" s="137"/>
      <c r="L364" s="137">
        <f t="shared" si="22"/>
        <v>0</v>
      </c>
      <c r="M364" s="137">
        <f t="shared" si="23"/>
        <v>0</v>
      </c>
      <c r="N364" s="134"/>
      <c r="AX364" s="294"/>
      <c r="AY364" s="294"/>
    </row>
    <row r="365" spans="1:51" s="265" customFormat="1" ht="30.75" customHeight="1">
      <c r="A365" s="178" t="e">
        <f t="shared" si="20"/>
        <v>#N/A</v>
      </c>
      <c r="B365" s="296"/>
      <c r="C365" s="296"/>
      <c r="D365" s="320"/>
      <c r="E365" s="296"/>
      <c r="F365" s="296"/>
      <c r="G365" s="175"/>
      <c r="H365" s="177"/>
      <c r="I365" s="138">
        <f t="shared" si="21"/>
        <v>0</v>
      </c>
      <c r="J365" s="136"/>
      <c r="K365" s="137"/>
      <c r="L365" s="137">
        <f t="shared" si="22"/>
        <v>0</v>
      </c>
      <c r="M365" s="137">
        <f t="shared" si="23"/>
        <v>0</v>
      </c>
      <c r="N365" s="134"/>
      <c r="AX365" s="294"/>
      <c r="AY365" s="294"/>
    </row>
    <row r="366" spans="1:51" s="265" customFormat="1" ht="30.75" customHeight="1">
      <c r="A366" s="178" t="e">
        <f t="shared" si="20"/>
        <v>#N/A</v>
      </c>
      <c r="B366" s="296"/>
      <c r="C366" s="296"/>
      <c r="D366" s="320"/>
      <c r="E366" s="296"/>
      <c r="F366" s="296"/>
      <c r="G366" s="175"/>
      <c r="H366" s="177"/>
      <c r="I366" s="138">
        <f t="shared" si="21"/>
        <v>0</v>
      </c>
      <c r="J366" s="136"/>
      <c r="K366" s="137"/>
      <c r="L366" s="137">
        <f t="shared" si="22"/>
        <v>0</v>
      </c>
      <c r="M366" s="137">
        <f t="shared" si="23"/>
        <v>0</v>
      </c>
      <c r="N366" s="134"/>
      <c r="AX366" s="294"/>
      <c r="AY366" s="294"/>
    </row>
    <row r="367" spans="1:51" s="265" customFormat="1" ht="30.75" customHeight="1">
      <c r="A367" s="178" t="e">
        <f t="shared" si="20"/>
        <v>#N/A</v>
      </c>
      <c r="B367" s="296"/>
      <c r="C367" s="296"/>
      <c r="D367" s="320"/>
      <c r="E367" s="296"/>
      <c r="F367" s="296"/>
      <c r="G367" s="175"/>
      <c r="H367" s="177"/>
      <c r="I367" s="138">
        <f t="shared" si="21"/>
        <v>0</v>
      </c>
      <c r="J367" s="136"/>
      <c r="K367" s="137"/>
      <c r="L367" s="137">
        <f t="shared" si="22"/>
        <v>0</v>
      </c>
      <c r="M367" s="137">
        <f t="shared" si="23"/>
        <v>0</v>
      </c>
      <c r="N367" s="134"/>
      <c r="AX367" s="294"/>
      <c r="AY367" s="294"/>
    </row>
    <row r="368" spans="1:51" s="265" customFormat="1" ht="30.75" customHeight="1">
      <c r="A368" s="178" t="e">
        <f t="shared" si="20"/>
        <v>#N/A</v>
      </c>
      <c r="B368" s="296"/>
      <c r="C368" s="296"/>
      <c r="D368" s="320"/>
      <c r="E368" s="296"/>
      <c r="F368" s="296"/>
      <c r="G368" s="175"/>
      <c r="H368" s="177"/>
      <c r="I368" s="138">
        <f t="shared" si="21"/>
        <v>0</v>
      </c>
      <c r="J368" s="136"/>
      <c r="K368" s="137"/>
      <c r="L368" s="137">
        <f t="shared" si="22"/>
        <v>0</v>
      </c>
      <c r="M368" s="137">
        <f t="shared" si="23"/>
        <v>0</v>
      </c>
      <c r="N368" s="134"/>
      <c r="AX368" s="294"/>
      <c r="AY368" s="294"/>
    </row>
    <row r="369" spans="1:51" s="265" customFormat="1" ht="30.75" customHeight="1">
      <c r="A369" s="178" t="e">
        <f t="shared" si="20"/>
        <v>#N/A</v>
      </c>
      <c r="B369" s="296"/>
      <c r="C369" s="296"/>
      <c r="D369" s="320"/>
      <c r="E369" s="296"/>
      <c r="F369" s="296"/>
      <c r="G369" s="175"/>
      <c r="H369" s="177"/>
      <c r="I369" s="138">
        <f t="shared" si="21"/>
        <v>0</v>
      </c>
      <c r="J369" s="136"/>
      <c r="K369" s="137"/>
      <c r="L369" s="137">
        <f t="shared" si="22"/>
        <v>0</v>
      </c>
      <c r="M369" s="137">
        <f t="shared" si="23"/>
        <v>0</v>
      </c>
      <c r="N369" s="134"/>
      <c r="AX369" s="294"/>
      <c r="AY369" s="294"/>
    </row>
    <row r="370" spans="1:51" s="265" customFormat="1" ht="30.75" customHeight="1">
      <c r="A370" s="178" t="e">
        <f t="shared" si="20"/>
        <v>#N/A</v>
      </c>
      <c r="B370" s="296"/>
      <c r="C370" s="296"/>
      <c r="D370" s="320"/>
      <c r="E370" s="296"/>
      <c r="F370" s="296"/>
      <c r="G370" s="175"/>
      <c r="H370" s="177"/>
      <c r="I370" s="138">
        <f t="shared" si="21"/>
        <v>0</v>
      </c>
      <c r="J370" s="136"/>
      <c r="K370" s="137"/>
      <c r="L370" s="137">
        <f t="shared" si="22"/>
        <v>0</v>
      </c>
      <c r="M370" s="137">
        <f t="shared" si="23"/>
        <v>0</v>
      </c>
      <c r="N370" s="134"/>
      <c r="AX370" s="294"/>
      <c r="AY370" s="294"/>
    </row>
    <row r="371" spans="1:51" s="265" customFormat="1" ht="30.75" customHeight="1">
      <c r="A371" s="178" t="e">
        <f t="shared" si="20"/>
        <v>#N/A</v>
      </c>
      <c r="B371" s="296"/>
      <c r="C371" s="296"/>
      <c r="D371" s="320"/>
      <c r="E371" s="296"/>
      <c r="F371" s="296"/>
      <c r="G371" s="175"/>
      <c r="H371" s="177"/>
      <c r="I371" s="138">
        <f t="shared" si="21"/>
        <v>0</v>
      </c>
      <c r="J371" s="136"/>
      <c r="K371" s="137"/>
      <c r="L371" s="137">
        <f t="shared" si="22"/>
        <v>0</v>
      </c>
      <c r="M371" s="137">
        <f t="shared" si="23"/>
        <v>0</v>
      </c>
      <c r="N371" s="134"/>
      <c r="AX371" s="294"/>
      <c r="AY371" s="294"/>
    </row>
    <row r="372" spans="1:51" s="265" customFormat="1" ht="30.75" customHeight="1">
      <c r="A372" s="178" t="e">
        <f t="shared" si="20"/>
        <v>#N/A</v>
      </c>
      <c r="B372" s="296"/>
      <c r="C372" s="296"/>
      <c r="D372" s="320"/>
      <c r="E372" s="296"/>
      <c r="F372" s="296"/>
      <c r="G372" s="175"/>
      <c r="H372" s="177"/>
      <c r="I372" s="138">
        <f t="shared" si="21"/>
        <v>0</v>
      </c>
      <c r="J372" s="136"/>
      <c r="K372" s="137"/>
      <c r="L372" s="137">
        <f t="shared" si="22"/>
        <v>0</v>
      </c>
      <c r="M372" s="137">
        <f t="shared" si="23"/>
        <v>0</v>
      </c>
      <c r="N372" s="134"/>
      <c r="AX372" s="294"/>
      <c r="AY372" s="294"/>
    </row>
    <row r="373" spans="1:51" s="265" customFormat="1" ht="30.75" customHeight="1">
      <c r="A373" s="178" t="e">
        <f t="shared" si="20"/>
        <v>#N/A</v>
      </c>
      <c r="B373" s="296"/>
      <c r="C373" s="296"/>
      <c r="D373" s="320"/>
      <c r="E373" s="296"/>
      <c r="F373" s="296"/>
      <c r="G373" s="175"/>
      <c r="H373" s="177"/>
      <c r="I373" s="138">
        <f t="shared" si="21"/>
        <v>0</v>
      </c>
      <c r="J373" s="136"/>
      <c r="K373" s="137"/>
      <c r="L373" s="137">
        <f t="shared" si="22"/>
        <v>0</v>
      </c>
      <c r="M373" s="137">
        <f t="shared" si="23"/>
        <v>0</v>
      </c>
      <c r="N373" s="134"/>
      <c r="AX373" s="294"/>
      <c r="AY373" s="294"/>
    </row>
    <row r="374" spans="1:51" s="265" customFormat="1" ht="30.75" customHeight="1">
      <c r="A374" s="178" t="e">
        <f t="shared" si="20"/>
        <v>#N/A</v>
      </c>
      <c r="B374" s="296"/>
      <c r="C374" s="296"/>
      <c r="D374" s="320"/>
      <c r="E374" s="296"/>
      <c r="F374" s="296"/>
      <c r="G374" s="175"/>
      <c r="H374" s="177"/>
      <c r="I374" s="138">
        <f t="shared" si="21"/>
        <v>0</v>
      </c>
      <c r="J374" s="136"/>
      <c r="K374" s="137"/>
      <c r="L374" s="137">
        <f t="shared" si="22"/>
        <v>0</v>
      </c>
      <c r="M374" s="137">
        <f t="shared" si="23"/>
        <v>0</v>
      </c>
      <c r="N374" s="134"/>
      <c r="AX374" s="294"/>
      <c r="AY374" s="294"/>
    </row>
    <row r="375" spans="1:51" s="265" customFormat="1" ht="30.75" customHeight="1">
      <c r="A375" s="178" t="e">
        <f t="shared" si="20"/>
        <v>#N/A</v>
      </c>
      <c r="B375" s="296"/>
      <c r="C375" s="296"/>
      <c r="D375" s="320"/>
      <c r="E375" s="296"/>
      <c r="F375" s="296"/>
      <c r="G375" s="175"/>
      <c r="H375" s="177"/>
      <c r="I375" s="138">
        <f t="shared" si="21"/>
        <v>0</v>
      </c>
      <c r="J375" s="136"/>
      <c r="K375" s="137"/>
      <c r="L375" s="137">
        <f t="shared" si="22"/>
        <v>0</v>
      </c>
      <c r="M375" s="137">
        <f t="shared" si="23"/>
        <v>0</v>
      </c>
      <c r="N375" s="134"/>
      <c r="AX375" s="294"/>
      <c r="AY375" s="294"/>
    </row>
    <row r="376" spans="1:51" s="265" customFormat="1" ht="30.75" customHeight="1">
      <c r="A376" s="178" t="e">
        <f t="shared" si="20"/>
        <v>#N/A</v>
      </c>
      <c r="B376" s="296"/>
      <c r="C376" s="296"/>
      <c r="D376" s="320"/>
      <c r="E376" s="296"/>
      <c r="F376" s="296"/>
      <c r="G376" s="175"/>
      <c r="H376" s="177"/>
      <c r="I376" s="138">
        <f t="shared" si="21"/>
        <v>0</v>
      </c>
      <c r="J376" s="136"/>
      <c r="K376" s="137"/>
      <c r="L376" s="137">
        <f t="shared" si="22"/>
        <v>0</v>
      </c>
      <c r="M376" s="137">
        <f t="shared" si="23"/>
        <v>0</v>
      </c>
      <c r="N376" s="134"/>
      <c r="AX376" s="294"/>
      <c r="AY376" s="294"/>
    </row>
    <row r="377" spans="1:51" s="265" customFormat="1" ht="30.75" customHeight="1">
      <c r="A377" s="178" t="e">
        <f t="shared" si="20"/>
        <v>#N/A</v>
      </c>
      <c r="B377" s="296"/>
      <c r="C377" s="296"/>
      <c r="D377" s="320"/>
      <c r="E377" s="296"/>
      <c r="F377" s="296"/>
      <c r="G377" s="175"/>
      <c r="H377" s="177"/>
      <c r="I377" s="138">
        <f t="shared" si="21"/>
        <v>0</v>
      </c>
      <c r="J377" s="136"/>
      <c r="K377" s="137"/>
      <c r="L377" s="137">
        <f t="shared" si="22"/>
        <v>0</v>
      </c>
      <c r="M377" s="137">
        <f t="shared" si="23"/>
        <v>0</v>
      </c>
      <c r="N377" s="134"/>
      <c r="AX377" s="294"/>
      <c r="AY377" s="294"/>
    </row>
    <row r="378" spans="1:51" s="265" customFormat="1" ht="30.75" customHeight="1">
      <c r="A378" s="178" t="e">
        <f t="shared" si="20"/>
        <v>#N/A</v>
      </c>
      <c r="B378" s="296"/>
      <c r="C378" s="296"/>
      <c r="D378" s="320"/>
      <c r="E378" s="296"/>
      <c r="F378" s="296"/>
      <c r="G378" s="175"/>
      <c r="H378" s="177"/>
      <c r="I378" s="138">
        <f t="shared" si="21"/>
        <v>0</v>
      </c>
      <c r="J378" s="136"/>
      <c r="K378" s="137"/>
      <c r="L378" s="137">
        <f t="shared" si="22"/>
        <v>0</v>
      </c>
      <c r="M378" s="137">
        <f t="shared" si="23"/>
        <v>0</v>
      </c>
      <c r="N378" s="134"/>
      <c r="AX378" s="294"/>
      <c r="AY378" s="294"/>
    </row>
    <row r="379" spans="1:51" s="265" customFormat="1" ht="30.75" customHeight="1">
      <c r="A379" s="178" t="e">
        <f t="shared" si="20"/>
        <v>#N/A</v>
      </c>
      <c r="B379" s="296"/>
      <c r="C379" s="296"/>
      <c r="D379" s="320"/>
      <c r="E379" s="296"/>
      <c r="F379" s="296"/>
      <c r="G379" s="175"/>
      <c r="H379" s="177"/>
      <c r="I379" s="138">
        <f t="shared" si="21"/>
        <v>0</v>
      </c>
      <c r="J379" s="136"/>
      <c r="K379" s="137"/>
      <c r="L379" s="137">
        <f t="shared" si="22"/>
        <v>0</v>
      </c>
      <c r="M379" s="137">
        <f t="shared" si="23"/>
        <v>0</v>
      </c>
      <c r="N379" s="134"/>
      <c r="AX379" s="294"/>
      <c r="AY379" s="294"/>
    </row>
    <row r="380" spans="1:51" s="265" customFormat="1" ht="30.75" customHeight="1">
      <c r="A380" s="178" t="e">
        <f t="shared" si="20"/>
        <v>#N/A</v>
      </c>
      <c r="B380" s="296"/>
      <c r="C380" s="296"/>
      <c r="D380" s="320"/>
      <c r="E380" s="296"/>
      <c r="F380" s="296"/>
      <c r="G380" s="175"/>
      <c r="H380" s="177"/>
      <c r="I380" s="138">
        <f t="shared" si="21"/>
        <v>0</v>
      </c>
      <c r="J380" s="136"/>
      <c r="K380" s="137"/>
      <c r="L380" s="137">
        <f t="shared" si="22"/>
        <v>0</v>
      </c>
      <c r="M380" s="137">
        <f t="shared" si="23"/>
        <v>0</v>
      </c>
      <c r="N380" s="134"/>
      <c r="AX380" s="294"/>
      <c r="AY380" s="294"/>
    </row>
    <row r="381" spans="1:51" s="265" customFormat="1" ht="30.75" customHeight="1">
      <c r="A381" s="178" t="e">
        <f t="shared" si="20"/>
        <v>#N/A</v>
      </c>
      <c r="B381" s="296"/>
      <c r="C381" s="296"/>
      <c r="D381" s="320"/>
      <c r="E381" s="296"/>
      <c r="F381" s="296"/>
      <c r="G381" s="175"/>
      <c r="H381" s="177"/>
      <c r="I381" s="138">
        <f t="shared" si="21"/>
        <v>0</v>
      </c>
      <c r="J381" s="136"/>
      <c r="K381" s="137"/>
      <c r="L381" s="137">
        <f t="shared" si="22"/>
        <v>0</v>
      </c>
      <c r="M381" s="137">
        <f t="shared" si="23"/>
        <v>0</v>
      </c>
      <c r="N381" s="134"/>
      <c r="AX381" s="294"/>
      <c r="AY381" s="294"/>
    </row>
    <row r="382" spans="1:51" s="265" customFormat="1" ht="30.75" customHeight="1">
      <c r="A382" s="178" t="e">
        <f t="shared" si="20"/>
        <v>#N/A</v>
      </c>
      <c r="B382" s="296"/>
      <c r="C382" s="296"/>
      <c r="D382" s="320"/>
      <c r="E382" s="296"/>
      <c r="F382" s="296"/>
      <c r="G382" s="175"/>
      <c r="H382" s="177"/>
      <c r="I382" s="138">
        <f t="shared" si="21"/>
        <v>0</v>
      </c>
      <c r="J382" s="136"/>
      <c r="K382" s="137"/>
      <c r="L382" s="137">
        <f t="shared" si="22"/>
        <v>0</v>
      </c>
      <c r="M382" s="137">
        <f t="shared" si="23"/>
        <v>0</v>
      </c>
      <c r="N382" s="134"/>
      <c r="AX382" s="294"/>
      <c r="AY382" s="294"/>
    </row>
    <row r="383" spans="1:51" s="265" customFormat="1" ht="30.75" customHeight="1">
      <c r="A383" s="178" t="e">
        <f t="shared" si="20"/>
        <v>#N/A</v>
      </c>
      <c r="B383" s="296"/>
      <c r="C383" s="296"/>
      <c r="D383" s="320"/>
      <c r="E383" s="296"/>
      <c r="F383" s="296"/>
      <c r="G383" s="175"/>
      <c r="H383" s="177"/>
      <c r="I383" s="138">
        <f t="shared" si="21"/>
        <v>0</v>
      </c>
      <c r="J383" s="136"/>
      <c r="K383" s="137"/>
      <c r="L383" s="137">
        <f t="shared" si="22"/>
        <v>0</v>
      </c>
      <c r="M383" s="137">
        <f t="shared" si="23"/>
        <v>0</v>
      </c>
      <c r="N383" s="134"/>
      <c r="AX383" s="294"/>
      <c r="AY383" s="294"/>
    </row>
    <row r="384" spans="1:51" s="265" customFormat="1" ht="30.75" customHeight="1">
      <c r="A384" s="178" t="e">
        <f t="shared" si="20"/>
        <v>#N/A</v>
      </c>
      <c r="B384" s="296"/>
      <c r="C384" s="296"/>
      <c r="D384" s="320"/>
      <c r="E384" s="296"/>
      <c r="F384" s="296"/>
      <c r="G384" s="175"/>
      <c r="H384" s="177"/>
      <c r="I384" s="138">
        <f t="shared" si="21"/>
        <v>0</v>
      </c>
      <c r="J384" s="136"/>
      <c r="K384" s="137"/>
      <c r="L384" s="137">
        <f t="shared" si="22"/>
        <v>0</v>
      </c>
      <c r="M384" s="137">
        <f t="shared" si="23"/>
        <v>0</v>
      </c>
      <c r="N384" s="134"/>
      <c r="AX384" s="294"/>
      <c r="AY384" s="294"/>
    </row>
    <row r="385" spans="1:51" s="265" customFormat="1" ht="30.75" customHeight="1">
      <c r="A385" s="178" t="e">
        <f t="shared" si="20"/>
        <v>#N/A</v>
      </c>
      <c r="B385" s="296"/>
      <c r="C385" s="296"/>
      <c r="D385" s="320"/>
      <c r="E385" s="296"/>
      <c r="F385" s="296"/>
      <c r="G385" s="175"/>
      <c r="H385" s="177"/>
      <c r="I385" s="138">
        <f t="shared" si="21"/>
        <v>0</v>
      </c>
      <c r="J385" s="136"/>
      <c r="K385" s="137"/>
      <c r="L385" s="137">
        <f t="shared" si="22"/>
        <v>0</v>
      </c>
      <c r="M385" s="137">
        <f t="shared" si="23"/>
        <v>0</v>
      </c>
      <c r="N385" s="134"/>
      <c r="AX385" s="294"/>
      <c r="AY385" s="294"/>
    </row>
    <row r="386" spans="1:51" s="265" customFormat="1" ht="30.75" customHeight="1">
      <c r="A386" s="178" t="e">
        <f t="shared" si="20"/>
        <v>#N/A</v>
      </c>
      <c r="B386" s="296"/>
      <c r="C386" s="296"/>
      <c r="D386" s="320"/>
      <c r="E386" s="296"/>
      <c r="F386" s="296"/>
      <c r="G386" s="175"/>
      <c r="H386" s="177"/>
      <c r="I386" s="138">
        <f t="shared" si="21"/>
        <v>0</v>
      </c>
      <c r="J386" s="136"/>
      <c r="K386" s="137"/>
      <c r="L386" s="137">
        <f t="shared" si="22"/>
        <v>0</v>
      </c>
      <c r="M386" s="137">
        <f t="shared" si="23"/>
        <v>0</v>
      </c>
      <c r="N386" s="134"/>
      <c r="AX386" s="294"/>
      <c r="AY386" s="294"/>
    </row>
    <row r="387" spans="1:51" s="265" customFormat="1" ht="30.75" customHeight="1">
      <c r="A387" s="178" t="e">
        <f t="shared" si="20"/>
        <v>#N/A</v>
      </c>
      <c r="B387" s="296"/>
      <c r="C387" s="296"/>
      <c r="D387" s="320"/>
      <c r="E387" s="296"/>
      <c r="F387" s="296"/>
      <c r="G387" s="175"/>
      <c r="H387" s="177"/>
      <c r="I387" s="138">
        <f t="shared" si="21"/>
        <v>0</v>
      </c>
      <c r="J387" s="136"/>
      <c r="K387" s="137"/>
      <c r="L387" s="137">
        <f t="shared" si="22"/>
        <v>0</v>
      </c>
      <c r="M387" s="137">
        <f t="shared" si="23"/>
        <v>0</v>
      </c>
      <c r="N387" s="134"/>
      <c r="AX387" s="294"/>
      <c r="AY387" s="294"/>
    </row>
    <row r="388" spans="1:51" s="265" customFormat="1" ht="30.75" customHeight="1">
      <c r="A388" s="178" t="e">
        <f t="shared" si="20"/>
        <v>#N/A</v>
      </c>
      <c r="B388" s="296"/>
      <c r="C388" s="296"/>
      <c r="D388" s="320"/>
      <c r="E388" s="296"/>
      <c r="F388" s="296"/>
      <c r="G388" s="175"/>
      <c r="H388" s="177"/>
      <c r="I388" s="138">
        <f t="shared" si="21"/>
        <v>0</v>
      </c>
      <c r="J388" s="136"/>
      <c r="K388" s="137"/>
      <c r="L388" s="137">
        <f t="shared" si="22"/>
        <v>0</v>
      </c>
      <c r="M388" s="137">
        <f t="shared" si="23"/>
        <v>0</v>
      </c>
      <c r="N388" s="134"/>
      <c r="AX388" s="294"/>
      <c r="AY388" s="294"/>
    </row>
    <row r="389" spans="1:51" s="265" customFormat="1" ht="30.75" customHeight="1">
      <c r="A389" s="178" t="e">
        <f t="shared" si="20"/>
        <v>#N/A</v>
      </c>
      <c r="B389" s="296"/>
      <c r="C389" s="296"/>
      <c r="D389" s="320"/>
      <c r="E389" s="296"/>
      <c r="F389" s="296"/>
      <c r="G389" s="175"/>
      <c r="H389" s="177"/>
      <c r="I389" s="138">
        <f t="shared" si="21"/>
        <v>0</v>
      </c>
      <c r="J389" s="136"/>
      <c r="K389" s="137"/>
      <c r="L389" s="137">
        <f t="shared" si="22"/>
        <v>0</v>
      </c>
      <c r="M389" s="137">
        <f t="shared" si="23"/>
        <v>0</v>
      </c>
      <c r="N389" s="134"/>
      <c r="AX389" s="294"/>
      <c r="AY389" s="294"/>
    </row>
    <row r="390" spans="1:51" s="265" customFormat="1" ht="30.75" customHeight="1">
      <c r="A390" s="178" t="e">
        <f t="shared" si="20"/>
        <v>#N/A</v>
      </c>
      <c r="B390" s="296"/>
      <c r="C390" s="296"/>
      <c r="D390" s="320"/>
      <c r="E390" s="296"/>
      <c r="F390" s="296"/>
      <c r="G390" s="175"/>
      <c r="H390" s="177"/>
      <c r="I390" s="138">
        <f t="shared" si="21"/>
        <v>0</v>
      </c>
      <c r="J390" s="136"/>
      <c r="K390" s="137"/>
      <c r="L390" s="137">
        <f t="shared" si="22"/>
        <v>0</v>
      </c>
      <c r="M390" s="137">
        <f t="shared" si="23"/>
        <v>0</v>
      </c>
      <c r="N390" s="134"/>
      <c r="AX390" s="294"/>
      <c r="AY390" s="294"/>
    </row>
    <row r="391" spans="1:51" s="265" customFormat="1" ht="30.75" customHeight="1">
      <c r="A391" s="178" t="e">
        <f t="shared" si="20"/>
        <v>#N/A</v>
      </c>
      <c r="B391" s="296"/>
      <c r="C391" s="296"/>
      <c r="D391" s="320"/>
      <c r="E391" s="296"/>
      <c r="F391" s="296"/>
      <c r="G391" s="175"/>
      <c r="H391" s="177"/>
      <c r="I391" s="138">
        <f t="shared" si="21"/>
        <v>0</v>
      </c>
      <c r="J391" s="136"/>
      <c r="K391" s="137"/>
      <c r="L391" s="137">
        <f t="shared" si="22"/>
        <v>0</v>
      </c>
      <c r="M391" s="137">
        <f t="shared" si="23"/>
        <v>0</v>
      </c>
      <c r="N391" s="134"/>
      <c r="AX391" s="294"/>
      <c r="AY391" s="294"/>
    </row>
    <row r="392" spans="1:51" s="265" customFormat="1" ht="30.75" customHeight="1">
      <c r="A392" s="178" t="e">
        <f t="shared" si="20"/>
        <v>#N/A</v>
      </c>
      <c r="B392" s="296"/>
      <c r="C392" s="296"/>
      <c r="D392" s="320"/>
      <c r="E392" s="296"/>
      <c r="F392" s="296"/>
      <c r="G392" s="175"/>
      <c r="H392" s="177"/>
      <c r="I392" s="138">
        <f t="shared" si="21"/>
        <v>0</v>
      </c>
      <c r="J392" s="136"/>
      <c r="K392" s="137"/>
      <c r="L392" s="137">
        <f t="shared" si="22"/>
        <v>0</v>
      </c>
      <c r="M392" s="137">
        <f t="shared" si="23"/>
        <v>0</v>
      </c>
      <c r="N392" s="134"/>
      <c r="AX392" s="294"/>
      <c r="AY392" s="294"/>
    </row>
    <row r="393" spans="1:51" s="265" customFormat="1" ht="30.75" customHeight="1">
      <c r="A393" s="178" t="e">
        <f t="shared" si="20"/>
        <v>#N/A</v>
      </c>
      <c r="B393" s="296"/>
      <c r="C393" s="296"/>
      <c r="D393" s="320"/>
      <c r="E393" s="296"/>
      <c r="F393" s="296"/>
      <c r="G393" s="175"/>
      <c r="H393" s="177"/>
      <c r="I393" s="138">
        <f t="shared" si="21"/>
        <v>0</v>
      </c>
      <c r="J393" s="136"/>
      <c r="K393" s="137"/>
      <c r="L393" s="137">
        <f t="shared" si="22"/>
        <v>0</v>
      </c>
      <c r="M393" s="137">
        <f t="shared" si="23"/>
        <v>0</v>
      </c>
      <c r="N393" s="134"/>
      <c r="AX393" s="294"/>
      <c r="AY393" s="294"/>
    </row>
    <row r="394" spans="1:51" s="265" customFormat="1" ht="30.75" customHeight="1">
      <c r="A394" s="178" t="e">
        <f t="shared" si="20"/>
        <v>#N/A</v>
      </c>
      <c r="B394" s="296"/>
      <c r="C394" s="296"/>
      <c r="D394" s="320"/>
      <c r="E394" s="296"/>
      <c r="F394" s="296"/>
      <c r="G394" s="175"/>
      <c r="H394" s="177"/>
      <c r="I394" s="138">
        <f t="shared" si="21"/>
        <v>0</v>
      </c>
      <c r="J394" s="136"/>
      <c r="K394" s="137"/>
      <c r="L394" s="137">
        <f t="shared" si="22"/>
        <v>0</v>
      </c>
      <c r="M394" s="137">
        <f t="shared" si="23"/>
        <v>0</v>
      </c>
      <c r="N394" s="134"/>
      <c r="AX394" s="294"/>
      <c r="AY394" s="294"/>
    </row>
    <row r="395" spans="1:51" s="265" customFormat="1" ht="30.75" customHeight="1">
      <c r="A395" s="178" t="e">
        <f t="shared" si="20"/>
        <v>#N/A</v>
      </c>
      <c r="B395" s="296"/>
      <c r="C395" s="296"/>
      <c r="D395" s="320"/>
      <c r="E395" s="296"/>
      <c r="F395" s="296"/>
      <c r="G395" s="175"/>
      <c r="H395" s="177"/>
      <c r="I395" s="138">
        <f t="shared" si="21"/>
        <v>0</v>
      </c>
      <c r="J395" s="136"/>
      <c r="K395" s="137"/>
      <c r="L395" s="137">
        <f t="shared" si="22"/>
        <v>0</v>
      </c>
      <c r="M395" s="137">
        <f t="shared" si="23"/>
        <v>0</v>
      </c>
      <c r="N395" s="134"/>
      <c r="AX395" s="294"/>
      <c r="AY395" s="294"/>
    </row>
    <row r="396" spans="1:51" s="265" customFormat="1" ht="30.75" customHeight="1">
      <c r="A396" s="178" t="e">
        <f t="shared" si="20"/>
        <v>#N/A</v>
      </c>
      <c r="B396" s="296"/>
      <c r="C396" s="296"/>
      <c r="D396" s="320"/>
      <c r="E396" s="296"/>
      <c r="F396" s="296"/>
      <c r="G396" s="175"/>
      <c r="H396" s="177"/>
      <c r="I396" s="138">
        <f t="shared" si="21"/>
        <v>0</v>
      </c>
      <c r="J396" s="136"/>
      <c r="K396" s="137"/>
      <c r="L396" s="137">
        <f t="shared" si="22"/>
        <v>0</v>
      </c>
      <c r="M396" s="137">
        <f t="shared" si="23"/>
        <v>0</v>
      </c>
      <c r="N396" s="134"/>
      <c r="AX396" s="294"/>
      <c r="AY396" s="294"/>
    </row>
    <row r="397" spans="1:51" s="265" customFormat="1" ht="30.75" customHeight="1">
      <c r="A397" s="178" t="e">
        <f t="shared" si="20"/>
        <v>#N/A</v>
      </c>
      <c r="B397" s="296"/>
      <c r="C397" s="296"/>
      <c r="D397" s="320"/>
      <c r="E397" s="296"/>
      <c r="F397" s="296"/>
      <c r="G397" s="175"/>
      <c r="H397" s="177"/>
      <c r="I397" s="138">
        <f t="shared" si="21"/>
        <v>0</v>
      </c>
      <c r="J397" s="136"/>
      <c r="K397" s="137"/>
      <c r="L397" s="137">
        <f t="shared" si="22"/>
        <v>0</v>
      </c>
      <c r="M397" s="137">
        <f t="shared" si="23"/>
        <v>0</v>
      </c>
      <c r="N397" s="134"/>
      <c r="AX397" s="294"/>
      <c r="AY397" s="294"/>
    </row>
    <row r="398" spans="1:51" s="265" customFormat="1" ht="30.75" customHeight="1">
      <c r="A398" s="178" t="e">
        <f t="shared" si="20"/>
        <v>#N/A</v>
      </c>
      <c r="B398" s="296"/>
      <c r="C398" s="296"/>
      <c r="D398" s="320"/>
      <c r="E398" s="296"/>
      <c r="F398" s="296"/>
      <c r="G398" s="175"/>
      <c r="H398" s="177"/>
      <c r="I398" s="138">
        <f t="shared" si="21"/>
        <v>0</v>
      </c>
      <c r="J398" s="136"/>
      <c r="K398" s="137"/>
      <c r="L398" s="137">
        <f t="shared" si="22"/>
        <v>0</v>
      </c>
      <c r="M398" s="137">
        <f t="shared" si="23"/>
        <v>0</v>
      </c>
      <c r="N398" s="134"/>
      <c r="AX398" s="294"/>
      <c r="AY398" s="294"/>
    </row>
    <row r="399" spans="1:51" s="265" customFormat="1" ht="30.75" customHeight="1">
      <c r="A399" s="178" t="e">
        <f aca="true" t="shared" si="24" ref="A399:A462">VLOOKUP($B:$B,$AB:$AF,2,0)</f>
        <v>#N/A</v>
      </c>
      <c r="B399" s="296"/>
      <c r="C399" s="296"/>
      <c r="D399" s="320"/>
      <c r="E399" s="296"/>
      <c r="F399" s="296"/>
      <c r="G399" s="175"/>
      <c r="H399" s="177"/>
      <c r="I399" s="138">
        <f aca="true" t="shared" si="25" ref="I399:I462">IF(G399*H399&gt;G399*100%,G399*100%,G399*H399)</f>
        <v>0</v>
      </c>
      <c r="J399" s="136"/>
      <c r="K399" s="137"/>
      <c r="L399" s="137">
        <f aca="true" t="shared" si="26" ref="L399:L462">J399-K399</f>
        <v>0</v>
      </c>
      <c r="M399" s="137">
        <f aca="true" t="shared" si="27" ref="M399:M462">J399-L399</f>
        <v>0</v>
      </c>
      <c r="N399" s="134"/>
      <c r="AX399" s="294"/>
      <c r="AY399" s="294"/>
    </row>
    <row r="400" spans="1:51" s="265" customFormat="1" ht="30.75" customHeight="1">
      <c r="A400" s="178" t="e">
        <f t="shared" si="24"/>
        <v>#N/A</v>
      </c>
      <c r="B400" s="296"/>
      <c r="C400" s="296"/>
      <c r="D400" s="320"/>
      <c r="E400" s="296"/>
      <c r="F400" s="296"/>
      <c r="G400" s="175"/>
      <c r="H400" s="177"/>
      <c r="I400" s="138">
        <f t="shared" si="25"/>
        <v>0</v>
      </c>
      <c r="J400" s="136"/>
      <c r="K400" s="137"/>
      <c r="L400" s="137">
        <f t="shared" si="26"/>
        <v>0</v>
      </c>
      <c r="M400" s="137">
        <f t="shared" si="27"/>
        <v>0</v>
      </c>
      <c r="N400" s="134"/>
      <c r="AX400" s="294"/>
      <c r="AY400" s="294"/>
    </row>
    <row r="401" spans="1:51" s="265" customFormat="1" ht="30.75" customHeight="1">
      <c r="A401" s="178" t="e">
        <f t="shared" si="24"/>
        <v>#N/A</v>
      </c>
      <c r="B401" s="296"/>
      <c r="C401" s="296"/>
      <c r="D401" s="320"/>
      <c r="E401" s="296"/>
      <c r="F401" s="296"/>
      <c r="G401" s="175"/>
      <c r="H401" s="177"/>
      <c r="I401" s="138">
        <f t="shared" si="25"/>
        <v>0</v>
      </c>
      <c r="J401" s="136"/>
      <c r="K401" s="137"/>
      <c r="L401" s="137">
        <f t="shared" si="26"/>
        <v>0</v>
      </c>
      <c r="M401" s="137">
        <f t="shared" si="27"/>
        <v>0</v>
      </c>
      <c r="N401" s="134"/>
      <c r="AX401" s="294"/>
      <c r="AY401" s="294"/>
    </row>
    <row r="402" spans="1:51" s="265" customFormat="1" ht="30.75" customHeight="1">
      <c r="A402" s="178" t="e">
        <f t="shared" si="24"/>
        <v>#N/A</v>
      </c>
      <c r="B402" s="296"/>
      <c r="C402" s="296"/>
      <c r="D402" s="320"/>
      <c r="E402" s="296"/>
      <c r="F402" s="296"/>
      <c r="G402" s="175"/>
      <c r="H402" s="177"/>
      <c r="I402" s="138">
        <f t="shared" si="25"/>
        <v>0</v>
      </c>
      <c r="J402" s="136"/>
      <c r="K402" s="137"/>
      <c r="L402" s="137">
        <f t="shared" si="26"/>
        <v>0</v>
      </c>
      <c r="M402" s="137">
        <f t="shared" si="27"/>
        <v>0</v>
      </c>
      <c r="N402" s="134"/>
      <c r="AX402" s="294"/>
      <c r="AY402" s="294"/>
    </row>
    <row r="403" spans="1:51" s="265" customFormat="1" ht="30.75" customHeight="1">
      <c r="A403" s="178" t="e">
        <f t="shared" si="24"/>
        <v>#N/A</v>
      </c>
      <c r="B403" s="296"/>
      <c r="C403" s="296"/>
      <c r="D403" s="320"/>
      <c r="E403" s="296"/>
      <c r="F403" s="296"/>
      <c r="G403" s="175"/>
      <c r="H403" s="177"/>
      <c r="I403" s="138">
        <f t="shared" si="25"/>
        <v>0</v>
      </c>
      <c r="J403" s="136"/>
      <c r="K403" s="137"/>
      <c r="L403" s="137">
        <f t="shared" si="26"/>
        <v>0</v>
      </c>
      <c r="M403" s="137">
        <f t="shared" si="27"/>
        <v>0</v>
      </c>
      <c r="N403" s="134"/>
      <c r="AX403" s="294"/>
      <c r="AY403" s="294"/>
    </row>
    <row r="404" spans="1:51" s="265" customFormat="1" ht="30.75" customHeight="1">
      <c r="A404" s="178" t="e">
        <f t="shared" si="24"/>
        <v>#N/A</v>
      </c>
      <c r="B404" s="296"/>
      <c r="C404" s="296"/>
      <c r="D404" s="320"/>
      <c r="E404" s="296"/>
      <c r="F404" s="296"/>
      <c r="G404" s="175"/>
      <c r="H404" s="177"/>
      <c r="I404" s="138">
        <f t="shared" si="25"/>
        <v>0</v>
      </c>
      <c r="J404" s="136"/>
      <c r="K404" s="137"/>
      <c r="L404" s="137">
        <f t="shared" si="26"/>
        <v>0</v>
      </c>
      <c r="M404" s="137">
        <f t="shared" si="27"/>
        <v>0</v>
      </c>
      <c r="N404" s="134"/>
      <c r="AX404" s="294"/>
      <c r="AY404" s="294"/>
    </row>
    <row r="405" spans="1:51" s="265" customFormat="1" ht="30.75" customHeight="1">
      <c r="A405" s="178" t="e">
        <f t="shared" si="24"/>
        <v>#N/A</v>
      </c>
      <c r="B405" s="296"/>
      <c r="C405" s="296"/>
      <c r="D405" s="320"/>
      <c r="E405" s="296"/>
      <c r="F405" s="296"/>
      <c r="G405" s="175"/>
      <c r="H405" s="177"/>
      <c r="I405" s="138">
        <f t="shared" si="25"/>
        <v>0</v>
      </c>
      <c r="J405" s="136"/>
      <c r="K405" s="137"/>
      <c r="L405" s="137">
        <f t="shared" si="26"/>
        <v>0</v>
      </c>
      <c r="M405" s="137">
        <f t="shared" si="27"/>
        <v>0</v>
      </c>
      <c r="N405" s="134"/>
      <c r="AX405" s="294"/>
      <c r="AY405" s="294"/>
    </row>
    <row r="406" spans="1:51" s="265" customFormat="1" ht="30.75" customHeight="1">
      <c r="A406" s="178" t="e">
        <f t="shared" si="24"/>
        <v>#N/A</v>
      </c>
      <c r="B406" s="296"/>
      <c r="C406" s="296"/>
      <c r="D406" s="320"/>
      <c r="E406" s="296"/>
      <c r="F406" s="296"/>
      <c r="G406" s="175"/>
      <c r="H406" s="177"/>
      <c r="I406" s="138">
        <f t="shared" si="25"/>
        <v>0</v>
      </c>
      <c r="J406" s="136"/>
      <c r="K406" s="137"/>
      <c r="L406" s="137">
        <f t="shared" si="26"/>
        <v>0</v>
      </c>
      <c r="M406" s="137">
        <f t="shared" si="27"/>
        <v>0</v>
      </c>
      <c r="N406" s="134"/>
      <c r="AX406" s="294"/>
      <c r="AY406" s="294"/>
    </row>
    <row r="407" spans="1:51" s="265" customFormat="1" ht="30.75" customHeight="1">
      <c r="A407" s="178" t="e">
        <f t="shared" si="24"/>
        <v>#N/A</v>
      </c>
      <c r="B407" s="296"/>
      <c r="C407" s="296"/>
      <c r="D407" s="320"/>
      <c r="E407" s="296"/>
      <c r="F407" s="296"/>
      <c r="G407" s="175"/>
      <c r="H407" s="177"/>
      <c r="I407" s="138">
        <f t="shared" si="25"/>
        <v>0</v>
      </c>
      <c r="J407" s="136"/>
      <c r="K407" s="137"/>
      <c r="L407" s="137">
        <f t="shared" si="26"/>
        <v>0</v>
      </c>
      <c r="M407" s="137">
        <f t="shared" si="27"/>
        <v>0</v>
      </c>
      <c r="N407" s="134"/>
      <c r="AX407" s="294"/>
      <c r="AY407" s="294"/>
    </row>
    <row r="408" spans="1:51" s="265" customFormat="1" ht="30.75" customHeight="1">
      <c r="A408" s="178" t="e">
        <f t="shared" si="24"/>
        <v>#N/A</v>
      </c>
      <c r="B408" s="296"/>
      <c r="C408" s="296"/>
      <c r="D408" s="320"/>
      <c r="E408" s="296"/>
      <c r="F408" s="296"/>
      <c r="G408" s="175"/>
      <c r="H408" s="177"/>
      <c r="I408" s="138">
        <f t="shared" si="25"/>
        <v>0</v>
      </c>
      <c r="J408" s="136"/>
      <c r="K408" s="137"/>
      <c r="L408" s="137">
        <f t="shared" si="26"/>
        <v>0</v>
      </c>
      <c r="M408" s="137">
        <f t="shared" si="27"/>
        <v>0</v>
      </c>
      <c r="N408" s="134"/>
      <c r="AX408" s="294"/>
      <c r="AY408" s="294"/>
    </row>
    <row r="409" spans="1:51" s="265" customFormat="1" ht="30.75" customHeight="1">
      <c r="A409" s="178" t="e">
        <f t="shared" si="24"/>
        <v>#N/A</v>
      </c>
      <c r="B409" s="296"/>
      <c r="C409" s="296"/>
      <c r="D409" s="320"/>
      <c r="E409" s="296"/>
      <c r="F409" s="296"/>
      <c r="G409" s="175"/>
      <c r="H409" s="177"/>
      <c r="I409" s="138">
        <f t="shared" si="25"/>
        <v>0</v>
      </c>
      <c r="J409" s="136"/>
      <c r="K409" s="137"/>
      <c r="L409" s="137">
        <f t="shared" si="26"/>
        <v>0</v>
      </c>
      <c r="M409" s="137">
        <f t="shared" si="27"/>
        <v>0</v>
      </c>
      <c r="N409" s="134"/>
      <c r="AX409" s="294"/>
      <c r="AY409" s="294"/>
    </row>
    <row r="410" spans="1:51" s="265" customFormat="1" ht="30.75" customHeight="1">
      <c r="A410" s="178" t="e">
        <f t="shared" si="24"/>
        <v>#N/A</v>
      </c>
      <c r="B410" s="296"/>
      <c r="C410" s="296"/>
      <c r="D410" s="320"/>
      <c r="E410" s="296"/>
      <c r="F410" s="296"/>
      <c r="G410" s="175"/>
      <c r="H410" s="177"/>
      <c r="I410" s="138">
        <f t="shared" si="25"/>
        <v>0</v>
      </c>
      <c r="J410" s="136"/>
      <c r="K410" s="137"/>
      <c r="L410" s="137">
        <f t="shared" si="26"/>
        <v>0</v>
      </c>
      <c r="M410" s="137">
        <f t="shared" si="27"/>
        <v>0</v>
      </c>
      <c r="N410" s="134"/>
      <c r="AX410" s="294"/>
      <c r="AY410" s="294"/>
    </row>
    <row r="411" spans="1:51" s="265" customFormat="1" ht="30.75" customHeight="1">
      <c r="A411" s="178" t="e">
        <f t="shared" si="24"/>
        <v>#N/A</v>
      </c>
      <c r="B411" s="296"/>
      <c r="C411" s="296"/>
      <c r="D411" s="320"/>
      <c r="E411" s="296"/>
      <c r="F411" s="296"/>
      <c r="G411" s="175"/>
      <c r="H411" s="177"/>
      <c r="I411" s="138">
        <f t="shared" si="25"/>
        <v>0</v>
      </c>
      <c r="J411" s="136"/>
      <c r="K411" s="137"/>
      <c r="L411" s="137">
        <f t="shared" si="26"/>
        <v>0</v>
      </c>
      <c r="M411" s="137">
        <f t="shared" si="27"/>
        <v>0</v>
      </c>
      <c r="N411" s="134"/>
      <c r="AX411" s="294"/>
      <c r="AY411" s="294"/>
    </row>
    <row r="412" spans="1:51" s="265" customFormat="1" ht="30.75" customHeight="1">
      <c r="A412" s="178" t="e">
        <f t="shared" si="24"/>
        <v>#N/A</v>
      </c>
      <c r="B412" s="296"/>
      <c r="C412" s="296"/>
      <c r="D412" s="320"/>
      <c r="E412" s="296"/>
      <c r="F412" s="296"/>
      <c r="G412" s="175"/>
      <c r="H412" s="177"/>
      <c r="I412" s="138">
        <f t="shared" si="25"/>
        <v>0</v>
      </c>
      <c r="J412" s="136"/>
      <c r="K412" s="137"/>
      <c r="L412" s="137">
        <f t="shared" si="26"/>
        <v>0</v>
      </c>
      <c r="M412" s="137">
        <f t="shared" si="27"/>
        <v>0</v>
      </c>
      <c r="N412" s="134"/>
      <c r="AX412" s="294"/>
      <c r="AY412" s="294"/>
    </row>
    <row r="413" spans="1:51" s="265" customFormat="1" ht="30.75" customHeight="1">
      <c r="A413" s="178" t="e">
        <f t="shared" si="24"/>
        <v>#N/A</v>
      </c>
      <c r="B413" s="296"/>
      <c r="C413" s="296"/>
      <c r="D413" s="320"/>
      <c r="E413" s="296"/>
      <c r="F413" s="296"/>
      <c r="G413" s="175"/>
      <c r="H413" s="177"/>
      <c r="I413" s="138">
        <f t="shared" si="25"/>
        <v>0</v>
      </c>
      <c r="J413" s="136"/>
      <c r="K413" s="137"/>
      <c r="L413" s="137">
        <f t="shared" si="26"/>
        <v>0</v>
      </c>
      <c r="M413" s="137">
        <f t="shared" si="27"/>
        <v>0</v>
      </c>
      <c r="N413" s="134"/>
      <c r="AX413" s="294"/>
      <c r="AY413" s="294"/>
    </row>
    <row r="414" spans="1:51" s="265" customFormat="1" ht="30.75" customHeight="1">
      <c r="A414" s="178" t="e">
        <f t="shared" si="24"/>
        <v>#N/A</v>
      </c>
      <c r="B414" s="296"/>
      <c r="C414" s="296"/>
      <c r="D414" s="320"/>
      <c r="E414" s="296"/>
      <c r="F414" s="296"/>
      <c r="G414" s="175"/>
      <c r="H414" s="177"/>
      <c r="I414" s="138">
        <f t="shared" si="25"/>
        <v>0</v>
      </c>
      <c r="J414" s="136"/>
      <c r="K414" s="137"/>
      <c r="L414" s="137">
        <f t="shared" si="26"/>
        <v>0</v>
      </c>
      <c r="M414" s="137">
        <f t="shared" si="27"/>
        <v>0</v>
      </c>
      <c r="N414" s="134"/>
      <c r="AX414" s="294"/>
      <c r="AY414" s="294"/>
    </row>
    <row r="415" spans="1:51" s="265" customFormat="1" ht="30.75" customHeight="1">
      <c r="A415" s="178" t="e">
        <f t="shared" si="24"/>
        <v>#N/A</v>
      </c>
      <c r="B415" s="296"/>
      <c r="C415" s="296"/>
      <c r="D415" s="320"/>
      <c r="E415" s="296"/>
      <c r="F415" s="296"/>
      <c r="G415" s="175"/>
      <c r="H415" s="177"/>
      <c r="I415" s="138">
        <f t="shared" si="25"/>
        <v>0</v>
      </c>
      <c r="J415" s="136"/>
      <c r="K415" s="137"/>
      <c r="L415" s="137">
        <f t="shared" si="26"/>
        <v>0</v>
      </c>
      <c r="M415" s="137">
        <f t="shared" si="27"/>
        <v>0</v>
      </c>
      <c r="N415" s="134"/>
      <c r="AX415" s="294"/>
      <c r="AY415" s="294"/>
    </row>
    <row r="416" spans="1:51" s="265" customFormat="1" ht="30.75" customHeight="1">
      <c r="A416" s="178" t="e">
        <f t="shared" si="24"/>
        <v>#N/A</v>
      </c>
      <c r="B416" s="296"/>
      <c r="C416" s="296"/>
      <c r="D416" s="320"/>
      <c r="E416" s="296"/>
      <c r="F416" s="296"/>
      <c r="G416" s="175"/>
      <c r="H416" s="177"/>
      <c r="I416" s="138">
        <f t="shared" si="25"/>
        <v>0</v>
      </c>
      <c r="J416" s="136"/>
      <c r="K416" s="137"/>
      <c r="L416" s="137">
        <f t="shared" si="26"/>
        <v>0</v>
      </c>
      <c r="M416" s="137">
        <f t="shared" si="27"/>
        <v>0</v>
      </c>
      <c r="N416" s="134"/>
      <c r="AX416" s="294"/>
      <c r="AY416" s="294"/>
    </row>
    <row r="417" spans="1:51" s="265" customFormat="1" ht="30.75" customHeight="1">
      <c r="A417" s="178" t="e">
        <f t="shared" si="24"/>
        <v>#N/A</v>
      </c>
      <c r="B417" s="296"/>
      <c r="C417" s="296"/>
      <c r="D417" s="320"/>
      <c r="E417" s="296"/>
      <c r="F417" s="296"/>
      <c r="G417" s="175"/>
      <c r="H417" s="177"/>
      <c r="I417" s="138">
        <f t="shared" si="25"/>
        <v>0</v>
      </c>
      <c r="J417" s="136"/>
      <c r="K417" s="137"/>
      <c r="L417" s="137">
        <f t="shared" si="26"/>
        <v>0</v>
      </c>
      <c r="M417" s="137">
        <f t="shared" si="27"/>
        <v>0</v>
      </c>
      <c r="N417" s="134"/>
      <c r="AX417" s="294"/>
      <c r="AY417" s="294"/>
    </row>
    <row r="418" spans="1:51" s="265" customFormat="1" ht="30.75" customHeight="1">
      <c r="A418" s="178" t="e">
        <f t="shared" si="24"/>
        <v>#N/A</v>
      </c>
      <c r="B418" s="296"/>
      <c r="C418" s="296"/>
      <c r="D418" s="320"/>
      <c r="E418" s="296"/>
      <c r="F418" s="296"/>
      <c r="G418" s="175"/>
      <c r="H418" s="177"/>
      <c r="I418" s="138">
        <f t="shared" si="25"/>
        <v>0</v>
      </c>
      <c r="J418" s="136"/>
      <c r="K418" s="137"/>
      <c r="L418" s="137">
        <f t="shared" si="26"/>
        <v>0</v>
      </c>
      <c r="M418" s="137">
        <f t="shared" si="27"/>
        <v>0</v>
      </c>
      <c r="N418" s="134"/>
      <c r="AX418" s="294"/>
      <c r="AY418" s="294"/>
    </row>
    <row r="419" spans="1:51" s="265" customFormat="1" ht="30.75" customHeight="1">
      <c r="A419" s="178" t="e">
        <f t="shared" si="24"/>
        <v>#N/A</v>
      </c>
      <c r="B419" s="296"/>
      <c r="C419" s="296"/>
      <c r="D419" s="320"/>
      <c r="E419" s="296"/>
      <c r="F419" s="296"/>
      <c r="G419" s="175"/>
      <c r="H419" s="177"/>
      <c r="I419" s="138">
        <f t="shared" si="25"/>
        <v>0</v>
      </c>
      <c r="J419" s="136"/>
      <c r="K419" s="137"/>
      <c r="L419" s="137">
        <f t="shared" si="26"/>
        <v>0</v>
      </c>
      <c r="M419" s="137">
        <f t="shared" si="27"/>
        <v>0</v>
      </c>
      <c r="N419" s="134"/>
      <c r="AX419" s="294"/>
      <c r="AY419" s="294"/>
    </row>
    <row r="420" spans="1:51" s="265" customFormat="1" ht="30.75" customHeight="1">
      <c r="A420" s="178" t="e">
        <f t="shared" si="24"/>
        <v>#N/A</v>
      </c>
      <c r="B420" s="296"/>
      <c r="C420" s="296"/>
      <c r="D420" s="320"/>
      <c r="E420" s="296"/>
      <c r="F420" s="296"/>
      <c r="G420" s="175"/>
      <c r="H420" s="177"/>
      <c r="I420" s="138">
        <f t="shared" si="25"/>
        <v>0</v>
      </c>
      <c r="J420" s="136"/>
      <c r="K420" s="137"/>
      <c r="L420" s="137">
        <f t="shared" si="26"/>
        <v>0</v>
      </c>
      <c r="M420" s="137">
        <f t="shared" si="27"/>
        <v>0</v>
      </c>
      <c r="N420" s="134"/>
      <c r="AX420" s="294"/>
      <c r="AY420" s="294"/>
    </row>
    <row r="421" spans="1:51" s="265" customFormat="1" ht="30.75" customHeight="1">
      <c r="A421" s="178" t="e">
        <f t="shared" si="24"/>
        <v>#N/A</v>
      </c>
      <c r="B421" s="296"/>
      <c r="C421" s="296"/>
      <c r="D421" s="320"/>
      <c r="E421" s="296"/>
      <c r="F421" s="296"/>
      <c r="G421" s="175"/>
      <c r="H421" s="177"/>
      <c r="I421" s="138">
        <f t="shared" si="25"/>
        <v>0</v>
      </c>
      <c r="J421" s="136"/>
      <c r="K421" s="137"/>
      <c r="L421" s="137">
        <f t="shared" si="26"/>
        <v>0</v>
      </c>
      <c r="M421" s="137">
        <f t="shared" si="27"/>
        <v>0</v>
      </c>
      <c r="N421" s="134"/>
      <c r="AX421" s="294"/>
      <c r="AY421" s="294"/>
    </row>
    <row r="422" spans="1:51" s="265" customFormat="1" ht="30.75" customHeight="1">
      <c r="A422" s="178" t="e">
        <f t="shared" si="24"/>
        <v>#N/A</v>
      </c>
      <c r="B422" s="296"/>
      <c r="C422" s="296"/>
      <c r="D422" s="320"/>
      <c r="E422" s="296"/>
      <c r="F422" s="296"/>
      <c r="G422" s="175"/>
      <c r="H422" s="177"/>
      <c r="I422" s="138">
        <f t="shared" si="25"/>
        <v>0</v>
      </c>
      <c r="J422" s="136"/>
      <c r="K422" s="137"/>
      <c r="L422" s="137">
        <f t="shared" si="26"/>
        <v>0</v>
      </c>
      <c r="M422" s="137">
        <f t="shared" si="27"/>
        <v>0</v>
      </c>
      <c r="N422" s="134"/>
      <c r="AX422" s="294"/>
      <c r="AY422" s="294"/>
    </row>
    <row r="423" spans="1:51" s="265" customFormat="1" ht="30.75" customHeight="1">
      <c r="A423" s="178" t="e">
        <f t="shared" si="24"/>
        <v>#N/A</v>
      </c>
      <c r="B423" s="296"/>
      <c r="C423" s="296"/>
      <c r="D423" s="320"/>
      <c r="E423" s="296"/>
      <c r="F423" s="296"/>
      <c r="G423" s="175"/>
      <c r="H423" s="177"/>
      <c r="I423" s="138">
        <f t="shared" si="25"/>
        <v>0</v>
      </c>
      <c r="J423" s="136"/>
      <c r="K423" s="137"/>
      <c r="L423" s="137">
        <f t="shared" si="26"/>
        <v>0</v>
      </c>
      <c r="M423" s="137">
        <f t="shared" si="27"/>
        <v>0</v>
      </c>
      <c r="N423" s="134"/>
      <c r="AX423" s="294"/>
      <c r="AY423" s="294"/>
    </row>
    <row r="424" spans="1:51" s="265" customFormat="1" ht="30.75" customHeight="1">
      <c r="A424" s="178" t="e">
        <f t="shared" si="24"/>
        <v>#N/A</v>
      </c>
      <c r="B424" s="296"/>
      <c r="C424" s="296"/>
      <c r="D424" s="320"/>
      <c r="E424" s="296"/>
      <c r="F424" s="296"/>
      <c r="G424" s="175"/>
      <c r="H424" s="177"/>
      <c r="I424" s="138">
        <f t="shared" si="25"/>
        <v>0</v>
      </c>
      <c r="J424" s="136"/>
      <c r="K424" s="137"/>
      <c r="L424" s="137">
        <f t="shared" si="26"/>
        <v>0</v>
      </c>
      <c r="M424" s="137">
        <f t="shared" si="27"/>
        <v>0</v>
      </c>
      <c r="N424" s="134"/>
      <c r="AX424" s="294"/>
      <c r="AY424" s="294"/>
    </row>
    <row r="425" spans="1:51" s="265" customFormat="1" ht="30.75" customHeight="1">
      <c r="A425" s="178" t="e">
        <f t="shared" si="24"/>
        <v>#N/A</v>
      </c>
      <c r="B425" s="296"/>
      <c r="C425" s="296"/>
      <c r="D425" s="320"/>
      <c r="E425" s="296"/>
      <c r="F425" s="296"/>
      <c r="G425" s="175"/>
      <c r="H425" s="177"/>
      <c r="I425" s="138">
        <f t="shared" si="25"/>
        <v>0</v>
      </c>
      <c r="J425" s="136"/>
      <c r="K425" s="137"/>
      <c r="L425" s="137">
        <f t="shared" si="26"/>
        <v>0</v>
      </c>
      <c r="M425" s="137">
        <f t="shared" si="27"/>
        <v>0</v>
      </c>
      <c r="N425" s="134"/>
      <c r="AX425" s="294"/>
      <c r="AY425" s="294"/>
    </row>
    <row r="426" spans="1:51" s="265" customFormat="1" ht="30.75" customHeight="1">
      <c r="A426" s="178" t="e">
        <f t="shared" si="24"/>
        <v>#N/A</v>
      </c>
      <c r="B426" s="296"/>
      <c r="C426" s="296"/>
      <c r="D426" s="320"/>
      <c r="E426" s="296"/>
      <c r="F426" s="296"/>
      <c r="G426" s="175"/>
      <c r="H426" s="177"/>
      <c r="I426" s="138">
        <f t="shared" si="25"/>
        <v>0</v>
      </c>
      <c r="J426" s="136"/>
      <c r="K426" s="137"/>
      <c r="L426" s="137">
        <f t="shared" si="26"/>
        <v>0</v>
      </c>
      <c r="M426" s="137">
        <f t="shared" si="27"/>
        <v>0</v>
      </c>
      <c r="N426" s="134"/>
      <c r="AX426" s="294"/>
      <c r="AY426" s="294"/>
    </row>
    <row r="427" spans="1:51" s="265" customFormat="1" ht="30.75" customHeight="1">
      <c r="A427" s="178" t="e">
        <f t="shared" si="24"/>
        <v>#N/A</v>
      </c>
      <c r="B427" s="296"/>
      <c r="C427" s="296"/>
      <c r="D427" s="320"/>
      <c r="E427" s="296"/>
      <c r="F427" s="296"/>
      <c r="G427" s="175"/>
      <c r="H427" s="177"/>
      <c r="I427" s="138">
        <f t="shared" si="25"/>
        <v>0</v>
      </c>
      <c r="J427" s="136"/>
      <c r="K427" s="137"/>
      <c r="L427" s="137">
        <f t="shared" si="26"/>
        <v>0</v>
      </c>
      <c r="M427" s="137">
        <f t="shared" si="27"/>
        <v>0</v>
      </c>
      <c r="N427" s="134"/>
      <c r="AX427" s="294"/>
      <c r="AY427" s="294"/>
    </row>
    <row r="428" spans="1:51" s="265" customFormat="1" ht="30.75" customHeight="1">
      <c r="A428" s="178" t="e">
        <f t="shared" si="24"/>
        <v>#N/A</v>
      </c>
      <c r="B428" s="296"/>
      <c r="C428" s="296"/>
      <c r="D428" s="320"/>
      <c r="E428" s="296"/>
      <c r="F428" s="296"/>
      <c r="G428" s="175"/>
      <c r="H428" s="177"/>
      <c r="I428" s="138">
        <f t="shared" si="25"/>
        <v>0</v>
      </c>
      <c r="J428" s="136"/>
      <c r="K428" s="137"/>
      <c r="L428" s="137">
        <f t="shared" si="26"/>
        <v>0</v>
      </c>
      <c r="M428" s="137">
        <f t="shared" si="27"/>
        <v>0</v>
      </c>
      <c r="N428" s="134"/>
      <c r="AX428" s="294"/>
      <c r="AY428" s="294"/>
    </row>
    <row r="429" spans="1:51" s="265" customFormat="1" ht="30.75" customHeight="1">
      <c r="A429" s="178" t="e">
        <f t="shared" si="24"/>
        <v>#N/A</v>
      </c>
      <c r="B429" s="296"/>
      <c r="C429" s="296"/>
      <c r="D429" s="320"/>
      <c r="E429" s="296"/>
      <c r="F429" s="296"/>
      <c r="G429" s="175"/>
      <c r="H429" s="177"/>
      <c r="I429" s="138">
        <f t="shared" si="25"/>
        <v>0</v>
      </c>
      <c r="J429" s="136"/>
      <c r="K429" s="137"/>
      <c r="L429" s="137">
        <f t="shared" si="26"/>
        <v>0</v>
      </c>
      <c r="M429" s="137">
        <f t="shared" si="27"/>
        <v>0</v>
      </c>
      <c r="N429" s="134"/>
      <c r="AX429" s="294"/>
      <c r="AY429" s="294"/>
    </row>
    <row r="430" spans="1:51" s="265" customFormat="1" ht="30.75" customHeight="1">
      <c r="A430" s="178" t="e">
        <f t="shared" si="24"/>
        <v>#N/A</v>
      </c>
      <c r="B430" s="296"/>
      <c r="C430" s="296"/>
      <c r="D430" s="320"/>
      <c r="E430" s="296"/>
      <c r="F430" s="296"/>
      <c r="G430" s="175"/>
      <c r="H430" s="177"/>
      <c r="I430" s="138">
        <f t="shared" si="25"/>
        <v>0</v>
      </c>
      <c r="J430" s="136"/>
      <c r="K430" s="137"/>
      <c r="L430" s="137">
        <f t="shared" si="26"/>
        <v>0</v>
      </c>
      <c r="M430" s="137">
        <f t="shared" si="27"/>
        <v>0</v>
      </c>
      <c r="N430" s="134"/>
      <c r="AX430" s="294"/>
      <c r="AY430" s="294"/>
    </row>
    <row r="431" spans="1:51" s="265" customFormat="1" ht="30.75" customHeight="1">
      <c r="A431" s="178" t="e">
        <f t="shared" si="24"/>
        <v>#N/A</v>
      </c>
      <c r="B431" s="296"/>
      <c r="C431" s="296"/>
      <c r="D431" s="320"/>
      <c r="E431" s="296"/>
      <c r="F431" s="296"/>
      <c r="G431" s="175"/>
      <c r="H431" s="177"/>
      <c r="I431" s="138">
        <f t="shared" si="25"/>
        <v>0</v>
      </c>
      <c r="J431" s="136"/>
      <c r="K431" s="137"/>
      <c r="L431" s="137">
        <f t="shared" si="26"/>
        <v>0</v>
      </c>
      <c r="M431" s="137">
        <f t="shared" si="27"/>
        <v>0</v>
      </c>
      <c r="N431" s="134"/>
      <c r="AX431" s="294"/>
      <c r="AY431" s="294"/>
    </row>
    <row r="432" spans="1:51" s="265" customFormat="1" ht="30.75" customHeight="1">
      <c r="A432" s="178" t="e">
        <f t="shared" si="24"/>
        <v>#N/A</v>
      </c>
      <c r="B432" s="296"/>
      <c r="C432" s="296"/>
      <c r="D432" s="320"/>
      <c r="E432" s="296"/>
      <c r="F432" s="296"/>
      <c r="G432" s="175"/>
      <c r="H432" s="177"/>
      <c r="I432" s="138">
        <f t="shared" si="25"/>
        <v>0</v>
      </c>
      <c r="J432" s="136"/>
      <c r="K432" s="137"/>
      <c r="L432" s="137">
        <f t="shared" si="26"/>
        <v>0</v>
      </c>
      <c r="M432" s="137">
        <f t="shared" si="27"/>
        <v>0</v>
      </c>
      <c r="N432" s="134"/>
      <c r="AX432" s="294"/>
      <c r="AY432" s="294"/>
    </row>
    <row r="433" spans="1:51" s="265" customFormat="1" ht="30.75" customHeight="1">
      <c r="A433" s="178" t="e">
        <f t="shared" si="24"/>
        <v>#N/A</v>
      </c>
      <c r="B433" s="296"/>
      <c r="C433" s="296"/>
      <c r="D433" s="320"/>
      <c r="E433" s="296"/>
      <c r="F433" s="296"/>
      <c r="G433" s="175"/>
      <c r="H433" s="177"/>
      <c r="I433" s="138">
        <f t="shared" si="25"/>
        <v>0</v>
      </c>
      <c r="J433" s="136"/>
      <c r="K433" s="137"/>
      <c r="L433" s="137">
        <f t="shared" si="26"/>
        <v>0</v>
      </c>
      <c r="M433" s="137">
        <f t="shared" si="27"/>
        <v>0</v>
      </c>
      <c r="N433" s="134"/>
      <c r="AX433" s="294"/>
      <c r="AY433" s="294"/>
    </row>
    <row r="434" spans="1:51" s="265" customFormat="1" ht="30.75" customHeight="1">
      <c r="A434" s="178" t="e">
        <f t="shared" si="24"/>
        <v>#N/A</v>
      </c>
      <c r="B434" s="296"/>
      <c r="C434" s="296"/>
      <c r="D434" s="320"/>
      <c r="E434" s="296"/>
      <c r="F434" s="296"/>
      <c r="G434" s="175"/>
      <c r="H434" s="177"/>
      <c r="I434" s="138">
        <f t="shared" si="25"/>
        <v>0</v>
      </c>
      <c r="J434" s="136"/>
      <c r="K434" s="137"/>
      <c r="L434" s="137">
        <f t="shared" si="26"/>
        <v>0</v>
      </c>
      <c r="M434" s="137">
        <f t="shared" si="27"/>
        <v>0</v>
      </c>
      <c r="N434" s="134"/>
      <c r="AX434" s="294"/>
      <c r="AY434" s="294"/>
    </row>
    <row r="435" spans="1:51" s="265" customFormat="1" ht="30.75" customHeight="1">
      <c r="A435" s="178" t="e">
        <f t="shared" si="24"/>
        <v>#N/A</v>
      </c>
      <c r="B435" s="296"/>
      <c r="C435" s="296"/>
      <c r="D435" s="320"/>
      <c r="E435" s="296"/>
      <c r="F435" s="296"/>
      <c r="G435" s="175"/>
      <c r="H435" s="177"/>
      <c r="I435" s="138">
        <f t="shared" si="25"/>
        <v>0</v>
      </c>
      <c r="J435" s="136"/>
      <c r="K435" s="137"/>
      <c r="L435" s="137">
        <f t="shared" si="26"/>
        <v>0</v>
      </c>
      <c r="M435" s="137">
        <f t="shared" si="27"/>
        <v>0</v>
      </c>
      <c r="N435" s="134"/>
      <c r="AX435" s="294"/>
      <c r="AY435" s="294"/>
    </row>
    <row r="436" spans="1:51" s="265" customFormat="1" ht="30.75" customHeight="1">
      <c r="A436" s="178" t="e">
        <f t="shared" si="24"/>
        <v>#N/A</v>
      </c>
      <c r="B436" s="296"/>
      <c r="C436" s="296"/>
      <c r="D436" s="320"/>
      <c r="E436" s="296"/>
      <c r="F436" s="296"/>
      <c r="G436" s="175"/>
      <c r="H436" s="177"/>
      <c r="I436" s="138">
        <f t="shared" si="25"/>
        <v>0</v>
      </c>
      <c r="J436" s="136"/>
      <c r="K436" s="137"/>
      <c r="L436" s="137">
        <f t="shared" si="26"/>
        <v>0</v>
      </c>
      <c r="M436" s="137">
        <f t="shared" si="27"/>
        <v>0</v>
      </c>
      <c r="N436" s="134"/>
      <c r="AX436" s="294"/>
      <c r="AY436" s="294"/>
    </row>
    <row r="437" spans="1:51" s="265" customFormat="1" ht="30.75" customHeight="1">
      <c r="A437" s="178" t="e">
        <f t="shared" si="24"/>
        <v>#N/A</v>
      </c>
      <c r="B437" s="296"/>
      <c r="C437" s="296"/>
      <c r="D437" s="320"/>
      <c r="E437" s="296"/>
      <c r="F437" s="296"/>
      <c r="G437" s="175"/>
      <c r="H437" s="177"/>
      <c r="I437" s="138">
        <f t="shared" si="25"/>
        <v>0</v>
      </c>
      <c r="J437" s="136"/>
      <c r="K437" s="137"/>
      <c r="L437" s="137">
        <f t="shared" si="26"/>
        <v>0</v>
      </c>
      <c r="M437" s="137">
        <f t="shared" si="27"/>
        <v>0</v>
      </c>
      <c r="N437" s="134"/>
      <c r="AX437" s="294"/>
      <c r="AY437" s="294"/>
    </row>
    <row r="438" spans="1:51" s="265" customFormat="1" ht="30.75" customHeight="1">
      <c r="A438" s="178" t="e">
        <f t="shared" si="24"/>
        <v>#N/A</v>
      </c>
      <c r="B438" s="296"/>
      <c r="C438" s="296"/>
      <c r="D438" s="320"/>
      <c r="E438" s="296"/>
      <c r="F438" s="296"/>
      <c r="G438" s="175"/>
      <c r="H438" s="177"/>
      <c r="I438" s="138">
        <f t="shared" si="25"/>
        <v>0</v>
      </c>
      <c r="J438" s="136"/>
      <c r="K438" s="137"/>
      <c r="L438" s="137">
        <f t="shared" si="26"/>
        <v>0</v>
      </c>
      <c r="M438" s="137">
        <f t="shared" si="27"/>
        <v>0</v>
      </c>
      <c r="N438" s="134"/>
      <c r="AX438" s="294"/>
      <c r="AY438" s="294"/>
    </row>
    <row r="439" spans="1:51" s="265" customFormat="1" ht="30.75" customHeight="1">
      <c r="A439" s="178" t="e">
        <f t="shared" si="24"/>
        <v>#N/A</v>
      </c>
      <c r="B439" s="296"/>
      <c r="C439" s="296"/>
      <c r="D439" s="320"/>
      <c r="E439" s="296"/>
      <c r="F439" s="296"/>
      <c r="G439" s="175"/>
      <c r="H439" s="177"/>
      <c r="I439" s="138">
        <f t="shared" si="25"/>
        <v>0</v>
      </c>
      <c r="J439" s="136"/>
      <c r="K439" s="137"/>
      <c r="L439" s="137">
        <f t="shared" si="26"/>
        <v>0</v>
      </c>
      <c r="M439" s="137">
        <f t="shared" si="27"/>
        <v>0</v>
      </c>
      <c r="N439" s="134"/>
      <c r="AX439" s="294"/>
      <c r="AY439" s="294"/>
    </row>
    <row r="440" spans="1:51" s="265" customFormat="1" ht="30.75" customHeight="1">
      <c r="A440" s="178" t="e">
        <f t="shared" si="24"/>
        <v>#N/A</v>
      </c>
      <c r="B440" s="296"/>
      <c r="C440" s="296"/>
      <c r="D440" s="320"/>
      <c r="E440" s="296"/>
      <c r="F440" s="296"/>
      <c r="G440" s="175"/>
      <c r="H440" s="177"/>
      <c r="I440" s="138">
        <f t="shared" si="25"/>
        <v>0</v>
      </c>
      <c r="J440" s="136"/>
      <c r="K440" s="137"/>
      <c r="L440" s="137">
        <f t="shared" si="26"/>
        <v>0</v>
      </c>
      <c r="M440" s="137">
        <f t="shared" si="27"/>
        <v>0</v>
      </c>
      <c r="N440" s="134"/>
      <c r="AX440" s="294"/>
      <c r="AY440" s="294"/>
    </row>
    <row r="441" spans="1:51" s="265" customFormat="1" ht="30.75" customHeight="1">
      <c r="A441" s="178" t="e">
        <f t="shared" si="24"/>
        <v>#N/A</v>
      </c>
      <c r="B441" s="296"/>
      <c r="C441" s="296"/>
      <c r="D441" s="320"/>
      <c r="E441" s="296"/>
      <c r="F441" s="296"/>
      <c r="G441" s="175"/>
      <c r="H441" s="177"/>
      <c r="I441" s="138">
        <f t="shared" si="25"/>
        <v>0</v>
      </c>
      <c r="J441" s="136"/>
      <c r="K441" s="137"/>
      <c r="L441" s="137">
        <f t="shared" si="26"/>
        <v>0</v>
      </c>
      <c r="M441" s="137">
        <f t="shared" si="27"/>
        <v>0</v>
      </c>
      <c r="N441" s="134"/>
      <c r="AX441" s="294"/>
      <c r="AY441" s="294"/>
    </row>
    <row r="442" spans="1:51" s="265" customFormat="1" ht="30.75" customHeight="1">
      <c r="A442" s="178" t="e">
        <f t="shared" si="24"/>
        <v>#N/A</v>
      </c>
      <c r="B442" s="296"/>
      <c r="C442" s="296"/>
      <c r="D442" s="320"/>
      <c r="E442" s="296"/>
      <c r="F442" s="296"/>
      <c r="G442" s="175"/>
      <c r="H442" s="177"/>
      <c r="I442" s="138">
        <f t="shared" si="25"/>
        <v>0</v>
      </c>
      <c r="J442" s="136"/>
      <c r="K442" s="137"/>
      <c r="L442" s="137">
        <f t="shared" si="26"/>
        <v>0</v>
      </c>
      <c r="M442" s="137">
        <f t="shared" si="27"/>
        <v>0</v>
      </c>
      <c r="N442" s="134"/>
      <c r="AX442" s="294"/>
      <c r="AY442" s="294"/>
    </row>
    <row r="443" spans="1:51" s="265" customFormat="1" ht="30.75" customHeight="1">
      <c r="A443" s="178" t="e">
        <f t="shared" si="24"/>
        <v>#N/A</v>
      </c>
      <c r="B443" s="296"/>
      <c r="C443" s="296"/>
      <c r="D443" s="320"/>
      <c r="E443" s="296"/>
      <c r="F443" s="296"/>
      <c r="G443" s="175"/>
      <c r="H443" s="177"/>
      <c r="I443" s="138">
        <f t="shared" si="25"/>
        <v>0</v>
      </c>
      <c r="J443" s="136"/>
      <c r="K443" s="137"/>
      <c r="L443" s="137">
        <f t="shared" si="26"/>
        <v>0</v>
      </c>
      <c r="M443" s="137">
        <f t="shared" si="27"/>
        <v>0</v>
      </c>
      <c r="N443" s="134"/>
      <c r="AX443" s="294"/>
      <c r="AY443" s="294"/>
    </row>
    <row r="444" spans="1:51" s="265" customFormat="1" ht="30.75" customHeight="1">
      <c r="A444" s="178" t="e">
        <f t="shared" si="24"/>
        <v>#N/A</v>
      </c>
      <c r="B444" s="296"/>
      <c r="C444" s="296"/>
      <c r="D444" s="320"/>
      <c r="E444" s="296"/>
      <c r="F444" s="296"/>
      <c r="G444" s="175"/>
      <c r="H444" s="177"/>
      <c r="I444" s="138">
        <f t="shared" si="25"/>
        <v>0</v>
      </c>
      <c r="J444" s="136"/>
      <c r="K444" s="137"/>
      <c r="L444" s="137">
        <f t="shared" si="26"/>
        <v>0</v>
      </c>
      <c r="M444" s="137">
        <f t="shared" si="27"/>
        <v>0</v>
      </c>
      <c r="N444" s="134"/>
      <c r="AX444" s="294"/>
      <c r="AY444" s="294"/>
    </row>
    <row r="445" spans="1:51" s="265" customFormat="1" ht="30.75" customHeight="1">
      <c r="A445" s="178" t="e">
        <f t="shared" si="24"/>
        <v>#N/A</v>
      </c>
      <c r="B445" s="296"/>
      <c r="C445" s="296"/>
      <c r="D445" s="320"/>
      <c r="E445" s="296"/>
      <c r="F445" s="296"/>
      <c r="G445" s="175"/>
      <c r="H445" s="177"/>
      <c r="I445" s="138">
        <f t="shared" si="25"/>
        <v>0</v>
      </c>
      <c r="J445" s="136"/>
      <c r="K445" s="137"/>
      <c r="L445" s="137">
        <f t="shared" si="26"/>
        <v>0</v>
      </c>
      <c r="M445" s="137">
        <f t="shared" si="27"/>
        <v>0</v>
      </c>
      <c r="N445" s="134"/>
      <c r="AX445" s="294"/>
      <c r="AY445" s="294"/>
    </row>
    <row r="446" spans="1:51" s="265" customFormat="1" ht="30.75" customHeight="1">
      <c r="A446" s="178" t="e">
        <f t="shared" si="24"/>
        <v>#N/A</v>
      </c>
      <c r="B446" s="296"/>
      <c r="C446" s="296"/>
      <c r="D446" s="320"/>
      <c r="E446" s="296"/>
      <c r="F446" s="296"/>
      <c r="G446" s="175"/>
      <c r="H446" s="177"/>
      <c r="I446" s="138">
        <f t="shared" si="25"/>
        <v>0</v>
      </c>
      <c r="J446" s="136"/>
      <c r="K446" s="137"/>
      <c r="L446" s="137">
        <f t="shared" si="26"/>
        <v>0</v>
      </c>
      <c r="M446" s="137">
        <f t="shared" si="27"/>
        <v>0</v>
      </c>
      <c r="N446" s="134"/>
      <c r="AX446" s="294"/>
      <c r="AY446" s="294"/>
    </row>
    <row r="447" spans="1:51" s="265" customFormat="1" ht="30.75" customHeight="1">
      <c r="A447" s="178" t="e">
        <f t="shared" si="24"/>
        <v>#N/A</v>
      </c>
      <c r="B447" s="296"/>
      <c r="C447" s="296"/>
      <c r="D447" s="320"/>
      <c r="E447" s="296"/>
      <c r="F447" s="296"/>
      <c r="G447" s="175"/>
      <c r="H447" s="177"/>
      <c r="I447" s="138">
        <f t="shared" si="25"/>
        <v>0</v>
      </c>
      <c r="J447" s="136"/>
      <c r="K447" s="137"/>
      <c r="L447" s="137">
        <f t="shared" si="26"/>
        <v>0</v>
      </c>
      <c r="M447" s="137">
        <f t="shared" si="27"/>
        <v>0</v>
      </c>
      <c r="N447" s="134"/>
      <c r="AX447" s="294"/>
      <c r="AY447" s="294"/>
    </row>
    <row r="448" spans="1:51" s="265" customFormat="1" ht="30.75" customHeight="1">
      <c r="A448" s="178" t="e">
        <f t="shared" si="24"/>
        <v>#N/A</v>
      </c>
      <c r="B448" s="296"/>
      <c r="C448" s="296"/>
      <c r="D448" s="320"/>
      <c r="E448" s="296"/>
      <c r="F448" s="296"/>
      <c r="G448" s="175"/>
      <c r="H448" s="177"/>
      <c r="I448" s="138">
        <f t="shared" si="25"/>
        <v>0</v>
      </c>
      <c r="J448" s="136"/>
      <c r="K448" s="137"/>
      <c r="L448" s="137">
        <f t="shared" si="26"/>
        <v>0</v>
      </c>
      <c r="M448" s="137">
        <f t="shared" si="27"/>
        <v>0</v>
      </c>
      <c r="N448" s="134"/>
      <c r="AX448" s="294"/>
      <c r="AY448" s="294"/>
    </row>
    <row r="449" spans="1:51" s="265" customFormat="1" ht="30.75" customHeight="1">
      <c r="A449" s="178" t="e">
        <f t="shared" si="24"/>
        <v>#N/A</v>
      </c>
      <c r="B449" s="296"/>
      <c r="C449" s="296"/>
      <c r="D449" s="320"/>
      <c r="E449" s="296"/>
      <c r="F449" s="296"/>
      <c r="G449" s="175"/>
      <c r="H449" s="177"/>
      <c r="I449" s="138">
        <f t="shared" si="25"/>
        <v>0</v>
      </c>
      <c r="J449" s="136"/>
      <c r="K449" s="137"/>
      <c r="L449" s="137">
        <f t="shared" si="26"/>
        <v>0</v>
      </c>
      <c r="M449" s="137">
        <f t="shared" si="27"/>
        <v>0</v>
      </c>
      <c r="N449" s="134"/>
      <c r="AX449" s="294"/>
      <c r="AY449" s="294"/>
    </row>
    <row r="450" spans="1:51" s="265" customFormat="1" ht="30.75" customHeight="1">
      <c r="A450" s="178" t="e">
        <f t="shared" si="24"/>
        <v>#N/A</v>
      </c>
      <c r="B450" s="296"/>
      <c r="C450" s="296"/>
      <c r="D450" s="320"/>
      <c r="E450" s="296"/>
      <c r="F450" s="296"/>
      <c r="G450" s="175"/>
      <c r="H450" s="177"/>
      <c r="I450" s="138">
        <f t="shared" si="25"/>
        <v>0</v>
      </c>
      <c r="J450" s="136"/>
      <c r="K450" s="137"/>
      <c r="L450" s="137">
        <f t="shared" si="26"/>
        <v>0</v>
      </c>
      <c r="M450" s="137">
        <f t="shared" si="27"/>
        <v>0</v>
      </c>
      <c r="N450" s="134"/>
      <c r="AX450" s="294"/>
      <c r="AY450" s="294"/>
    </row>
    <row r="451" spans="1:51" s="265" customFormat="1" ht="30.75" customHeight="1">
      <c r="A451" s="178" t="e">
        <f t="shared" si="24"/>
        <v>#N/A</v>
      </c>
      <c r="B451" s="296"/>
      <c r="C451" s="296"/>
      <c r="D451" s="320"/>
      <c r="E451" s="296"/>
      <c r="F451" s="296"/>
      <c r="G451" s="175"/>
      <c r="H451" s="177"/>
      <c r="I451" s="138">
        <f t="shared" si="25"/>
        <v>0</v>
      </c>
      <c r="J451" s="136"/>
      <c r="K451" s="137"/>
      <c r="L451" s="137">
        <f t="shared" si="26"/>
        <v>0</v>
      </c>
      <c r="M451" s="137">
        <f t="shared" si="27"/>
        <v>0</v>
      </c>
      <c r="N451" s="134"/>
      <c r="AX451" s="294"/>
      <c r="AY451" s="294"/>
    </row>
    <row r="452" spans="1:51" s="265" customFormat="1" ht="30.75" customHeight="1">
      <c r="A452" s="178" t="e">
        <f t="shared" si="24"/>
        <v>#N/A</v>
      </c>
      <c r="B452" s="296"/>
      <c r="C452" s="296"/>
      <c r="D452" s="320"/>
      <c r="E452" s="296"/>
      <c r="F452" s="296"/>
      <c r="G452" s="175"/>
      <c r="H452" s="177"/>
      <c r="I452" s="138">
        <f t="shared" si="25"/>
        <v>0</v>
      </c>
      <c r="J452" s="136"/>
      <c r="K452" s="137"/>
      <c r="L452" s="137">
        <f t="shared" si="26"/>
        <v>0</v>
      </c>
      <c r="M452" s="137">
        <f t="shared" si="27"/>
        <v>0</v>
      </c>
      <c r="N452" s="134"/>
      <c r="AX452" s="294"/>
      <c r="AY452" s="294"/>
    </row>
    <row r="453" spans="1:51" s="265" customFormat="1" ht="30.75" customHeight="1">
      <c r="A453" s="178" t="e">
        <f t="shared" si="24"/>
        <v>#N/A</v>
      </c>
      <c r="B453" s="296"/>
      <c r="C453" s="296"/>
      <c r="D453" s="320"/>
      <c r="E453" s="296"/>
      <c r="F453" s="296"/>
      <c r="G453" s="175"/>
      <c r="H453" s="177"/>
      <c r="I453" s="138">
        <f t="shared" si="25"/>
        <v>0</v>
      </c>
      <c r="J453" s="136"/>
      <c r="K453" s="137"/>
      <c r="L453" s="137">
        <f t="shared" si="26"/>
        <v>0</v>
      </c>
      <c r="M453" s="137">
        <f t="shared" si="27"/>
        <v>0</v>
      </c>
      <c r="N453" s="134"/>
      <c r="AX453" s="294"/>
      <c r="AY453" s="294"/>
    </row>
    <row r="454" spans="1:51" s="265" customFormat="1" ht="30.75" customHeight="1">
      <c r="A454" s="178" t="e">
        <f t="shared" si="24"/>
        <v>#N/A</v>
      </c>
      <c r="B454" s="296"/>
      <c r="C454" s="296"/>
      <c r="D454" s="320"/>
      <c r="E454" s="296"/>
      <c r="F454" s="296"/>
      <c r="G454" s="175"/>
      <c r="H454" s="177"/>
      <c r="I454" s="138">
        <f t="shared" si="25"/>
        <v>0</v>
      </c>
      <c r="J454" s="136"/>
      <c r="K454" s="137"/>
      <c r="L454" s="137">
        <f t="shared" si="26"/>
        <v>0</v>
      </c>
      <c r="M454" s="137">
        <f t="shared" si="27"/>
        <v>0</v>
      </c>
      <c r="N454" s="134"/>
      <c r="AX454" s="294"/>
      <c r="AY454" s="294"/>
    </row>
    <row r="455" spans="1:51" s="265" customFormat="1" ht="30.75" customHeight="1">
      <c r="A455" s="178" t="e">
        <f t="shared" si="24"/>
        <v>#N/A</v>
      </c>
      <c r="B455" s="296"/>
      <c r="C455" s="296"/>
      <c r="D455" s="320"/>
      <c r="E455" s="296"/>
      <c r="F455" s="296"/>
      <c r="G455" s="175"/>
      <c r="H455" s="177"/>
      <c r="I455" s="138">
        <f t="shared" si="25"/>
        <v>0</v>
      </c>
      <c r="J455" s="136"/>
      <c r="K455" s="137"/>
      <c r="L455" s="137">
        <f t="shared" si="26"/>
        <v>0</v>
      </c>
      <c r="M455" s="137">
        <f t="shared" si="27"/>
        <v>0</v>
      </c>
      <c r="N455" s="134"/>
      <c r="AX455" s="294"/>
      <c r="AY455" s="294"/>
    </row>
    <row r="456" spans="1:51" s="265" customFormat="1" ht="30.75" customHeight="1">
      <c r="A456" s="178" t="e">
        <f t="shared" si="24"/>
        <v>#N/A</v>
      </c>
      <c r="B456" s="296"/>
      <c r="C456" s="296"/>
      <c r="D456" s="320"/>
      <c r="E456" s="296"/>
      <c r="F456" s="296"/>
      <c r="G456" s="175"/>
      <c r="H456" s="177"/>
      <c r="I456" s="138">
        <f t="shared" si="25"/>
        <v>0</v>
      </c>
      <c r="J456" s="136"/>
      <c r="K456" s="137"/>
      <c r="L456" s="137">
        <f t="shared" si="26"/>
        <v>0</v>
      </c>
      <c r="M456" s="137">
        <f t="shared" si="27"/>
        <v>0</v>
      </c>
      <c r="N456" s="134"/>
      <c r="AX456" s="294"/>
      <c r="AY456" s="294"/>
    </row>
    <row r="457" spans="1:51" s="265" customFormat="1" ht="30.75" customHeight="1">
      <c r="A457" s="178" t="e">
        <f t="shared" si="24"/>
        <v>#N/A</v>
      </c>
      <c r="B457" s="296"/>
      <c r="C457" s="296"/>
      <c r="D457" s="320"/>
      <c r="E457" s="296"/>
      <c r="F457" s="296"/>
      <c r="G457" s="175"/>
      <c r="H457" s="177"/>
      <c r="I457" s="138">
        <f t="shared" si="25"/>
        <v>0</v>
      </c>
      <c r="J457" s="136"/>
      <c r="K457" s="137"/>
      <c r="L457" s="137">
        <f t="shared" si="26"/>
        <v>0</v>
      </c>
      <c r="M457" s="137">
        <f t="shared" si="27"/>
        <v>0</v>
      </c>
      <c r="N457" s="134"/>
      <c r="AX457" s="294"/>
      <c r="AY457" s="294"/>
    </row>
    <row r="458" spans="1:51" s="265" customFormat="1" ht="30.75" customHeight="1">
      <c r="A458" s="178" t="e">
        <f t="shared" si="24"/>
        <v>#N/A</v>
      </c>
      <c r="B458" s="296"/>
      <c r="C458" s="296"/>
      <c r="D458" s="320"/>
      <c r="E458" s="296"/>
      <c r="F458" s="296"/>
      <c r="G458" s="175"/>
      <c r="H458" s="177"/>
      <c r="I458" s="138">
        <f t="shared" si="25"/>
        <v>0</v>
      </c>
      <c r="J458" s="136"/>
      <c r="K458" s="137"/>
      <c r="L458" s="137">
        <f t="shared" si="26"/>
        <v>0</v>
      </c>
      <c r="M458" s="137">
        <f t="shared" si="27"/>
        <v>0</v>
      </c>
      <c r="N458" s="134"/>
      <c r="AX458" s="294"/>
      <c r="AY458" s="294"/>
    </row>
    <row r="459" spans="1:51" s="265" customFormat="1" ht="30.75" customHeight="1">
      <c r="A459" s="178" t="e">
        <f t="shared" si="24"/>
        <v>#N/A</v>
      </c>
      <c r="B459" s="296"/>
      <c r="C459" s="296"/>
      <c r="D459" s="320"/>
      <c r="E459" s="296"/>
      <c r="F459" s="296"/>
      <c r="G459" s="175"/>
      <c r="H459" s="177"/>
      <c r="I459" s="138">
        <f t="shared" si="25"/>
        <v>0</v>
      </c>
      <c r="J459" s="136"/>
      <c r="K459" s="137"/>
      <c r="L459" s="137">
        <f t="shared" si="26"/>
        <v>0</v>
      </c>
      <c r="M459" s="137">
        <f t="shared" si="27"/>
        <v>0</v>
      </c>
      <c r="N459" s="134"/>
      <c r="AX459" s="294"/>
      <c r="AY459" s="294"/>
    </row>
    <row r="460" spans="1:51" s="265" customFormat="1" ht="30.75" customHeight="1">
      <c r="A460" s="178" t="e">
        <f t="shared" si="24"/>
        <v>#N/A</v>
      </c>
      <c r="B460" s="296"/>
      <c r="C460" s="296"/>
      <c r="D460" s="320"/>
      <c r="E460" s="296"/>
      <c r="F460" s="296"/>
      <c r="G460" s="175"/>
      <c r="H460" s="177"/>
      <c r="I460" s="138">
        <f t="shared" si="25"/>
        <v>0</v>
      </c>
      <c r="J460" s="136"/>
      <c r="K460" s="137"/>
      <c r="L460" s="137">
        <f t="shared" si="26"/>
        <v>0</v>
      </c>
      <c r="M460" s="137">
        <f t="shared" si="27"/>
        <v>0</v>
      </c>
      <c r="N460" s="134"/>
      <c r="AX460" s="294"/>
      <c r="AY460" s="294"/>
    </row>
    <row r="461" spans="1:51" s="265" customFormat="1" ht="30.75" customHeight="1">
      <c r="A461" s="178" t="e">
        <f t="shared" si="24"/>
        <v>#N/A</v>
      </c>
      <c r="B461" s="296"/>
      <c r="C461" s="296"/>
      <c r="D461" s="320"/>
      <c r="E461" s="296"/>
      <c r="F461" s="296"/>
      <c r="G461" s="175"/>
      <c r="H461" s="177"/>
      <c r="I461" s="138">
        <f t="shared" si="25"/>
        <v>0</v>
      </c>
      <c r="J461" s="136"/>
      <c r="K461" s="137"/>
      <c r="L461" s="137">
        <f t="shared" si="26"/>
        <v>0</v>
      </c>
      <c r="M461" s="137">
        <f t="shared" si="27"/>
        <v>0</v>
      </c>
      <c r="N461" s="134"/>
      <c r="AX461" s="294"/>
      <c r="AY461" s="294"/>
    </row>
    <row r="462" spans="1:51" s="265" customFormat="1" ht="30.75" customHeight="1">
      <c r="A462" s="178" t="e">
        <f t="shared" si="24"/>
        <v>#N/A</v>
      </c>
      <c r="B462" s="296"/>
      <c r="C462" s="296"/>
      <c r="D462" s="320"/>
      <c r="E462" s="296"/>
      <c r="F462" s="296"/>
      <c r="G462" s="175"/>
      <c r="H462" s="177"/>
      <c r="I462" s="138">
        <f t="shared" si="25"/>
        <v>0</v>
      </c>
      <c r="J462" s="136"/>
      <c r="K462" s="137"/>
      <c r="L462" s="137">
        <f t="shared" si="26"/>
        <v>0</v>
      </c>
      <c r="M462" s="137">
        <f t="shared" si="27"/>
        <v>0</v>
      </c>
      <c r="N462" s="134"/>
      <c r="AX462" s="294"/>
      <c r="AY462" s="294"/>
    </row>
    <row r="463" spans="1:51" s="265" customFormat="1" ht="30.75" customHeight="1">
      <c r="A463" s="178" t="e">
        <f aca="true" t="shared" si="28" ref="A463:A508">VLOOKUP($B:$B,$AB:$AF,2,0)</f>
        <v>#N/A</v>
      </c>
      <c r="B463" s="296"/>
      <c r="C463" s="296"/>
      <c r="D463" s="320"/>
      <c r="E463" s="296"/>
      <c r="F463" s="296"/>
      <c r="G463" s="175"/>
      <c r="H463" s="177"/>
      <c r="I463" s="138">
        <f aca="true" t="shared" si="29" ref="I463:I508">IF(G463*H463&gt;G463*100%,G463*100%,G463*H463)</f>
        <v>0</v>
      </c>
      <c r="J463" s="136"/>
      <c r="K463" s="137"/>
      <c r="L463" s="137">
        <f aca="true" t="shared" si="30" ref="L463:L508">J463-K463</f>
        <v>0</v>
      </c>
      <c r="M463" s="137">
        <f aca="true" t="shared" si="31" ref="M463:M508">J463-L463</f>
        <v>0</v>
      </c>
      <c r="N463" s="134"/>
      <c r="AX463" s="294"/>
      <c r="AY463" s="294"/>
    </row>
    <row r="464" spans="1:51" s="265" customFormat="1" ht="30.75" customHeight="1">
      <c r="A464" s="178" t="e">
        <f t="shared" si="28"/>
        <v>#N/A</v>
      </c>
      <c r="B464" s="296"/>
      <c r="C464" s="296"/>
      <c r="D464" s="320"/>
      <c r="E464" s="296"/>
      <c r="F464" s="296"/>
      <c r="G464" s="175"/>
      <c r="H464" s="177"/>
      <c r="I464" s="138">
        <f t="shared" si="29"/>
        <v>0</v>
      </c>
      <c r="J464" s="136"/>
      <c r="K464" s="137"/>
      <c r="L464" s="137">
        <f t="shared" si="30"/>
        <v>0</v>
      </c>
      <c r="M464" s="137">
        <f t="shared" si="31"/>
        <v>0</v>
      </c>
      <c r="N464" s="134"/>
      <c r="AX464" s="294"/>
      <c r="AY464" s="294"/>
    </row>
    <row r="465" spans="1:51" s="265" customFormat="1" ht="30.75" customHeight="1">
      <c r="A465" s="178" t="e">
        <f t="shared" si="28"/>
        <v>#N/A</v>
      </c>
      <c r="B465" s="296"/>
      <c r="C465" s="296"/>
      <c r="D465" s="320"/>
      <c r="E465" s="296"/>
      <c r="F465" s="296"/>
      <c r="G465" s="175"/>
      <c r="H465" s="177"/>
      <c r="I465" s="138">
        <f t="shared" si="29"/>
        <v>0</v>
      </c>
      <c r="J465" s="136"/>
      <c r="K465" s="137"/>
      <c r="L465" s="137">
        <f t="shared" si="30"/>
        <v>0</v>
      </c>
      <c r="M465" s="137">
        <f t="shared" si="31"/>
        <v>0</v>
      </c>
      <c r="N465" s="134"/>
      <c r="AX465" s="294"/>
      <c r="AY465" s="294"/>
    </row>
    <row r="466" spans="1:51" s="265" customFormat="1" ht="30.75" customHeight="1">
      <c r="A466" s="178" t="e">
        <f t="shared" si="28"/>
        <v>#N/A</v>
      </c>
      <c r="B466" s="296"/>
      <c r="C466" s="296"/>
      <c r="D466" s="320"/>
      <c r="E466" s="296"/>
      <c r="F466" s="296"/>
      <c r="G466" s="175"/>
      <c r="H466" s="177"/>
      <c r="I466" s="138">
        <f t="shared" si="29"/>
        <v>0</v>
      </c>
      <c r="J466" s="136"/>
      <c r="K466" s="137"/>
      <c r="L466" s="137">
        <f t="shared" si="30"/>
        <v>0</v>
      </c>
      <c r="M466" s="137">
        <f t="shared" si="31"/>
        <v>0</v>
      </c>
      <c r="N466" s="134"/>
      <c r="AX466" s="294"/>
      <c r="AY466" s="294"/>
    </row>
    <row r="467" spans="1:51" s="265" customFormat="1" ht="30.75" customHeight="1">
      <c r="A467" s="178" t="e">
        <f t="shared" si="28"/>
        <v>#N/A</v>
      </c>
      <c r="B467" s="296"/>
      <c r="C467" s="296"/>
      <c r="D467" s="320"/>
      <c r="E467" s="296"/>
      <c r="F467" s="296"/>
      <c r="G467" s="175"/>
      <c r="H467" s="177"/>
      <c r="I467" s="138">
        <f t="shared" si="29"/>
        <v>0</v>
      </c>
      <c r="J467" s="136"/>
      <c r="K467" s="137"/>
      <c r="L467" s="137">
        <f t="shared" si="30"/>
        <v>0</v>
      </c>
      <c r="M467" s="137">
        <f t="shared" si="31"/>
        <v>0</v>
      </c>
      <c r="N467" s="134"/>
      <c r="AX467" s="294"/>
      <c r="AY467" s="294"/>
    </row>
    <row r="468" spans="1:51" s="265" customFormat="1" ht="30.75" customHeight="1">
      <c r="A468" s="178" t="e">
        <f t="shared" si="28"/>
        <v>#N/A</v>
      </c>
      <c r="B468" s="296"/>
      <c r="C468" s="296"/>
      <c r="D468" s="320"/>
      <c r="E468" s="296"/>
      <c r="F468" s="296"/>
      <c r="G468" s="175"/>
      <c r="H468" s="177"/>
      <c r="I468" s="138">
        <f t="shared" si="29"/>
        <v>0</v>
      </c>
      <c r="J468" s="136"/>
      <c r="K468" s="137"/>
      <c r="L468" s="137">
        <f t="shared" si="30"/>
        <v>0</v>
      </c>
      <c r="M468" s="137">
        <f t="shared" si="31"/>
        <v>0</v>
      </c>
      <c r="N468" s="134"/>
      <c r="AX468" s="294"/>
      <c r="AY468" s="294"/>
    </row>
    <row r="469" spans="1:51" s="265" customFormat="1" ht="30.75" customHeight="1">
      <c r="A469" s="178" t="e">
        <f t="shared" si="28"/>
        <v>#N/A</v>
      </c>
      <c r="B469" s="296"/>
      <c r="C469" s="296"/>
      <c r="D469" s="320"/>
      <c r="E469" s="296"/>
      <c r="F469" s="296"/>
      <c r="G469" s="175"/>
      <c r="H469" s="177"/>
      <c r="I469" s="138">
        <f t="shared" si="29"/>
        <v>0</v>
      </c>
      <c r="J469" s="136"/>
      <c r="K469" s="137"/>
      <c r="L469" s="137">
        <f t="shared" si="30"/>
        <v>0</v>
      </c>
      <c r="M469" s="137">
        <f t="shared" si="31"/>
        <v>0</v>
      </c>
      <c r="N469" s="134"/>
      <c r="AX469" s="294"/>
      <c r="AY469" s="294"/>
    </row>
    <row r="470" spans="1:51" s="265" customFormat="1" ht="30.75" customHeight="1">
      <c r="A470" s="178" t="e">
        <f t="shared" si="28"/>
        <v>#N/A</v>
      </c>
      <c r="B470" s="296"/>
      <c r="C470" s="296"/>
      <c r="D470" s="320"/>
      <c r="E470" s="296"/>
      <c r="F470" s="296"/>
      <c r="G470" s="175"/>
      <c r="H470" s="177"/>
      <c r="I470" s="138">
        <f t="shared" si="29"/>
        <v>0</v>
      </c>
      <c r="J470" s="136"/>
      <c r="K470" s="137"/>
      <c r="L470" s="137">
        <f t="shared" si="30"/>
        <v>0</v>
      </c>
      <c r="M470" s="137">
        <f t="shared" si="31"/>
        <v>0</v>
      </c>
      <c r="N470" s="134"/>
      <c r="AX470" s="294"/>
      <c r="AY470" s="294"/>
    </row>
    <row r="471" spans="1:51" s="265" customFormat="1" ht="30.75" customHeight="1">
      <c r="A471" s="178" t="e">
        <f t="shared" si="28"/>
        <v>#N/A</v>
      </c>
      <c r="B471" s="296"/>
      <c r="C471" s="296"/>
      <c r="D471" s="320"/>
      <c r="E471" s="296"/>
      <c r="F471" s="296"/>
      <c r="G471" s="175"/>
      <c r="H471" s="177"/>
      <c r="I471" s="138">
        <f t="shared" si="29"/>
        <v>0</v>
      </c>
      <c r="J471" s="136"/>
      <c r="K471" s="137"/>
      <c r="L471" s="137">
        <f t="shared" si="30"/>
        <v>0</v>
      </c>
      <c r="M471" s="137">
        <f t="shared" si="31"/>
        <v>0</v>
      </c>
      <c r="N471" s="134"/>
      <c r="AX471" s="294"/>
      <c r="AY471" s="294"/>
    </row>
    <row r="472" spans="1:51" s="265" customFormat="1" ht="30.75" customHeight="1">
      <c r="A472" s="178" t="e">
        <f t="shared" si="28"/>
        <v>#N/A</v>
      </c>
      <c r="B472" s="296"/>
      <c r="C472" s="296"/>
      <c r="D472" s="320"/>
      <c r="E472" s="296"/>
      <c r="F472" s="296"/>
      <c r="G472" s="175"/>
      <c r="H472" s="177"/>
      <c r="I472" s="138">
        <f t="shared" si="29"/>
        <v>0</v>
      </c>
      <c r="J472" s="136"/>
      <c r="K472" s="137"/>
      <c r="L472" s="137">
        <f t="shared" si="30"/>
        <v>0</v>
      </c>
      <c r="M472" s="137">
        <f t="shared" si="31"/>
        <v>0</v>
      </c>
      <c r="N472" s="134"/>
      <c r="AX472" s="294"/>
      <c r="AY472" s="294"/>
    </row>
    <row r="473" spans="1:51" s="265" customFormat="1" ht="30.75" customHeight="1">
      <c r="A473" s="178" t="e">
        <f t="shared" si="28"/>
        <v>#N/A</v>
      </c>
      <c r="B473" s="296"/>
      <c r="C473" s="296"/>
      <c r="D473" s="320"/>
      <c r="E473" s="296"/>
      <c r="F473" s="296"/>
      <c r="G473" s="175"/>
      <c r="H473" s="177"/>
      <c r="I473" s="138">
        <f t="shared" si="29"/>
        <v>0</v>
      </c>
      <c r="J473" s="136"/>
      <c r="K473" s="137"/>
      <c r="L473" s="137">
        <f t="shared" si="30"/>
        <v>0</v>
      </c>
      <c r="M473" s="137">
        <f t="shared" si="31"/>
        <v>0</v>
      </c>
      <c r="N473" s="134"/>
      <c r="AX473" s="294"/>
      <c r="AY473" s="294"/>
    </row>
    <row r="474" spans="1:51" s="265" customFormat="1" ht="30.75" customHeight="1">
      <c r="A474" s="178" t="e">
        <f t="shared" si="28"/>
        <v>#N/A</v>
      </c>
      <c r="B474" s="296"/>
      <c r="C474" s="296"/>
      <c r="D474" s="320"/>
      <c r="E474" s="296"/>
      <c r="F474" s="296"/>
      <c r="G474" s="175"/>
      <c r="H474" s="177"/>
      <c r="I474" s="138">
        <f t="shared" si="29"/>
        <v>0</v>
      </c>
      <c r="J474" s="136"/>
      <c r="K474" s="137"/>
      <c r="L474" s="137">
        <f t="shared" si="30"/>
        <v>0</v>
      </c>
      <c r="M474" s="137">
        <f t="shared" si="31"/>
        <v>0</v>
      </c>
      <c r="N474" s="134"/>
      <c r="AX474" s="294"/>
      <c r="AY474" s="294"/>
    </row>
    <row r="475" spans="1:51" s="265" customFormat="1" ht="30.75" customHeight="1">
      <c r="A475" s="178" t="e">
        <f t="shared" si="28"/>
        <v>#N/A</v>
      </c>
      <c r="B475" s="296"/>
      <c r="C475" s="296"/>
      <c r="D475" s="320"/>
      <c r="E475" s="296"/>
      <c r="F475" s="296"/>
      <c r="G475" s="175"/>
      <c r="H475" s="177"/>
      <c r="I475" s="138">
        <f t="shared" si="29"/>
        <v>0</v>
      </c>
      <c r="J475" s="136"/>
      <c r="K475" s="137"/>
      <c r="L475" s="137">
        <f t="shared" si="30"/>
        <v>0</v>
      </c>
      <c r="M475" s="137">
        <f t="shared" si="31"/>
        <v>0</v>
      </c>
      <c r="N475" s="134"/>
      <c r="AX475" s="294"/>
      <c r="AY475" s="294"/>
    </row>
    <row r="476" spans="1:51" s="265" customFormat="1" ht="30.75" customHeight="1">
      <c r="A476" s="178" t="e">
        <f t="shared" si="28"/>
        <v>#N/A</v>
      </c>
      <c r="B476" s="296"/>
      <c r="C476" s="296"/>
      <c r="D476" s="320"/>
      <c r="E476" s="296"/>
      <c r="F476" s="296"/>
      <c r="G476" s="175"/>
      <c r="H476" s="177"/>
      <c r="I476" s="138">
        <f t="shared" si="29"/>
        <v>0</v>
      </c>
      <c r="J476" s="136"/>
      <c r="K476" s="137"/>
      <c r="L476" s="137">
        <f t="shared" si="30"/>
        <v>0</v>
      </c>
      <c r="M476" s="137">
        <f t="shared" si="31"/>
        <v>0</v>
      </c>
      <c r="N476" s="134"/>
      <c r="AX476" s="294"/>
      <c r="AY476" s="294"/>
    </row>
    <row r="477" spans="1:51" s="265" customFormat="1" ht="30.75" customHeight="1">
      <c r="A477" s="178" t="e">
        <f t="shared" si="28"/>
        <v>#N/A</v>
      </c>
      <c r="B477" s="296"/>
      <c r="C477" s="296"/>
      <c r="D477" s="320"/>
      <c r="E477" s="296"/>
      <c r="F477" s="296"/>
      <c r="G477" s="175"/>
      <c r="H477" s="177"/>
      <c r="I477" s="138">
        <f t="shared" si="29"/>
        <v>0</v>
      </c>
      <c r="J477" s="136"/>
      <c r="K477" s="137"/>
      <c r="L477" s="137">
        <f t="shared" si="30"/>
        <v>0</v>
      </c>
      <c r="M477" s="137">
        <f t="shared" si="31"/>
        <v>0</v>
      </c>
      <c r="N477" s="134"/>
      <c r="AX477" s="294"/>
      <c r="AY477" s="294"/>
    </row>
    <row r="478" spans="1:51" s="265" customFormat="1" ht="30.75" customHeight="1">
      <c r="A478" s="178" t="e">
        <f t="shared" si="28"/>
        <v>#N/A</v>
      </c>
      <c r="B478" s="296"/>
      <c r="C478" s="296"/>
      <c r="D478" s="320"/>
      <c r="E478" s="296"/>
      <c r="F478" s="296"/>
      <c r="G478" s="175"/>
      <c r="H478" s="177"/>
      <c r="I478" s="138">
        <f t="shared" si="29"/>
        <v>0</v>
      </c>
      <c r="J478" s="136"/>
      <c r="K478" s="137"/>
      <c r="L478" s="137">
        <f t="shared" si="30"/>
        <v>0</v>
      </c>
      <c r="M478" s="137">
        <f t="shared" si="31"/>
        <v>0</v>
      </c>
      <c r="N478" s="134"/>
      <c r="AX478" s="294"/>
      <c r="AY478" s="294"/>
    </row>
    <row r="479" spans="1:51" s="265" customFormat="1" ht="30.75" customHeight="1">
      <c r="A479" s="178" t="e">
        <f t="shared" si="28"/>
        <v>#N/A</v>
      </c>
      <c r="B479" s="296"/>
      <c r="C479" s="296"/>
      <c r="D479" s="320"/>
      <c r="E479" s="296"/>
      <c r="F479" s="296"/>
      <c r="G479" s="175"/>
      <c r="H479" s="177"/>
      <c r="I479" s="138">
        <f t="shared" si="29"/>
        <v>0</v>
      </c>
      <c r="J479" s="136"/>
      <c r="K479" s="137"/>
      <c r="L479" s="137">
        <f t="shared" si="30"/>
        <v>0</v>
      </c>
      <c r="M479" s="137">
        <f t="shared" si="31"/>
        <v>0</v>
      </c>
      <c r="N479" s="134"/>
      <c r="AX479" s="294"/>
      <c r="AY479" s="294"/>
    </row>
    <row r="480" spans="1:51" s="265" customFormat="1" ht="30.75" customHeight="1">
      <c r="A480" s="178" t="e">
        <f t="shared" si="28"/>
        <v>#N/A</v>
      </c>
      <c r="B480" s="296"/>
      <c r="C480" s="296"/>
      <c r="D480" s="320"/>
      <c r="E480" s="296"/>
      <c r="F480" s="296"/>
      <c r="G480" s="175"/>
      <c r="H480" s="177"/>
      <c r="I480" s="138">
        <f t="shared" si="29"/>
        <v>0</v>
      </c>
      <c r="J480" s="136"/>
      <c r="K480" s="137"/>
      <c r="L480" s="137">
        <f t="shared" si="30"/>
        <v>0</v>
      </c>
      <c r="M480" s="137">
        <f t="shared" si="31"/>
        <v>0</v>
      </c>
      <c r="N480" s="134"/>
      <c r="AX480" s="294"/>
      <c r="AY480" s="294"/>
    </row>
    <row r="481" spans="1:51" s="265" customFormat="1" ht="30.75" customHeight="1">
      <c r="A481" s="178" t="e">
        <f t="shared" si="28"/>
        <v>#N/A</v>
      </c>
      <c r="B481" s="296"/>
      <c r="C481" s="296"/>
      <c r="D481" s="320"/>
      <c r="E481" s="296"/>
      <c r="F481" s="296"/>
      <c r="G481" s="175"/>
      <c r="H481" s="177"/>
      <c r="I481" s="138">
        <f t="shared" si="29"/>
        <v>0</v>
      </c>
      <c r="J481" s="136"/>
      <c r="K481" s="137"/>
      <c r="L481" s="137">
        <f t="shared" si="30"/>
        <v>0</v>
      </c>
      <c r="M481" s="137">
        <f t="shared" si="31"/>
        <v>0</v>
      </c>
      <c r="N481" s="134"/>
      <c r="AX481" s="294"/>
      <c r="AY481" s="294"/>
    </row>
    <row r="482" spans="1:51" s="265" customFormat="1" ht="30.75" customHeight="1">
      <c r="A482" s="178" t="e">
        <f t="shared" si="28"/>
        <v>#N/A</v>
      </c>
      <c r="B482" s="296"/>
      <c r="C482" s="296"/>
      <c r="D482" s="320"/>
      <c r="E482" s="296"/>
      <c r="F482" s="296"/>
      <c r="G482" s="175"/>
      <c r="H482" s="177"/>
      <c r="I482" s="138">
        <f t="shared" si="29"/>
        <v>0</v>
      </c>
      <c r="J482" s="136"/>
      <c r="K482" s="137"/>
      <c r="L482" s="137">
        <f t="shared" si="30"/>
        <v>0</v>
      </c>
      <c r="M482" s="137">
        <f t="shared" si="31"/>
        <v>0</v>
      </c>
      <c r="N482" s="134"/>
      <c r="AX482" s="294"/>
      <c r="AY482" s="294"/>
    </row>
    <row r="483" spans="1:51" s="265" customFormat="1" ht="30.75" customHeight="1">
      <c r="A483" s="178" t="e">
        <f t="shared" si="28"/>
        <v>#N/A</v>
      </c>
      <c r="B483" s="296"/>
      <c r="C483" s="296"/>
      <c r="D483" s="320"/>
      <c r="E483" s="296"/>
      <c r="F483" s="296"/>
      <c r="G483" s="175"/>
      <c r="H483" s="177"/>
      <c r="I483" s="138">
        <f t="shared" si="29"/>
        <v>0</v>
      </c>
      <c r="J483" s="136"/>
      <c r="K483" s="137"/>
      <c r="L483" s="137">
        <f t="shared" si="30"/>
        <v>0</v>
      </c>
      <c r="M483" s="137">
        <f t="shared" si="31"/>
        <v>0</v>
      </c>
      <c r="N483" s="134"/>
      <c r="AX483" s="294"/>
      <c r="AY483" s="294"/>
    </row>
    <row r="484" spans="1:51" s="265" customFormat="1" ht="30.75" customHeight="1">
      <c r="A484" s="178" t="e">
        <f t="shared" si="28"/>
        <v>#N/A</v>
      </c>
      <c r="B484" s="296"/>
      <c r="C484" s="296"/>
      <c r="D484" s="320"/>
      <c r="E484" s="296"/>
      <c r="F484" s="296"/>
      <c r="G484" s="175"/>
      <c r="H484" s="177"/>
      <c r="I484" s="138">
        <f t="shared" si="29"/>
        <v>0</v>
      </c>
      <c r="J484" s="136"/>
      <c r="K484" s="137"/>
      <c r="L484" s="137">
        <f t="shared" si="30"/>
        <v>0</v>
      </c>
      <c r="M484" s="137">
        <f t="shared" si="31"/>
        <v>0</v>
      </c>
      <c r="N484" s="134"/>
      <c r="AX484" s="294"/>
      <c r="AY484" s="294"/>
    </row>
    <row r="485" spans="1:51" s="265" customFormat="1" ht="30.75" customHeight="1">
      <c r="A485" s="178" t="e">
        <f t="shared" si="28"/>
        <v>#N/A</v>
      </c>
      <c r="B485" s="296"/>
      <c r="C485" s="296"/>
      <c r="D485" s="320"/>
      <c r="E485" s="296"/>
      <c r="F485" s="296"/>
      <c r="G485" s="175"/>
      <c r="H485" s="177"/>
      <c r="I485" s="138">
        <f t="shared" si="29"/>
        <v>0</v>
      </c>
      <c r="J485" s="136"/>
      <c r="K485" s="137"/>
      <c r="L485" s="137">
        <f t="shared" si="30"/>
        <v>0</v>
      </c>
      <c r="M485" s="137">
        <f t="shared" si="31"/>
        <v>0</v>
      </c>
      <c r="N485" s="134"/>
      <c r="AX485" s="294"/>
      <c r="AY485" s="294"/>
    </row>
    <row r="486" spans="1:51" s="265" customFormat="1" ht="30.75" customHeight="1">
      <c r="A486" s="178" t="e">
        <f t="shared" si="28"/>
        <v>#N/A</v>
      </c>
      <c r="B486" s="296"/>
      <c r="C486" s="296"/>
      <c r="D486" s="320"/>
      <c r="E486" s="296"/>
      <c r="F486" s="296"/>
      <c r="G486" s="175"/>
      <c r="H486" s="177"/>
      <c r="I486" s="138">
        <f t="shared" si="29"/>
        <v>0</v>
      </c>
      <c r="J486" s="136"/>
      <c r="K486" s="137"/>
      <c r="L486" s="137">
        <f t="shared" si="30"/>
        <v>0</v>
      </c>
      <c r="M486" s="137">
        <f t="shared" si="31"/>
        <v>0</v>
      </c>
      <c r="N486" s="134"/>
      <c r="AX486" s="294"/>
      <c r="AY486" s="294"/>
    </row>
    <row r="487" spans="1:51" s="265" customFormat="1" ht="30.75" customHeight="1">
      <c r="A487" s="178" t="e">
        <f t="shared" si="28"/>
        <v>#N/A</v>
      </c>
      <c r="B487" s="296"/>
      <c r="C487" s="296"/>
      <c r="D487" s="320"/>
      <c r="E487" s="296"/>
      <c r="F487" s="296"/>
      <c r="G487" s="175"/>
      <c r="H487" s="177"/>
      <c r="I487" s="138">
        <f t="shared" si="29"/>
        <v>0</v>
      </c>
      <c r="J487" s="136"/>
      <c r="K487" s="137"/>
      <c r="L487" s="137">
        <f t="shared" si="30"/>
        <v>0</v>
      </c>
      <c r="M487" s="137">
        <f t="shared" si="31"/>
        <v>0</v>
      </c>
      <c r="N487" s="134"/>
      <c r="AX487" s="294"/>
      <c r="AY487" s="294"/>
    </row>
    <row r="488" spans="1:51" s="265" customFormat="1" ht="30.75" customHeight="1">
      <c r="A488" s="178" t="e">
        <f t="shared" si="28"/>
        <v>#N/A</v>
      </c>
      <c r="B488" s="296"/>
      <c r="C488" s="296"/>
      <c r="D488" s="320"/>
      <c r="E488" s="296"/>
      <c r="F488" s="296"/>
      <c r="G488" s="175"/>
      <c r="H488" s="177"/>
      <c r="I488" s="138">
        <f t="shared" si="29"/>
        <v>0</v>
      </c>
      <c r="J488" s="136"/>
      <c r="K488" s="137"/>
      <c r="L488" s="137">
        <f t="shared" si="30"/>
        <v>0</v>
      </c>
      <c r="M488" s="137">
        <f t="shared" si="31"/>
        <v>0</v>
      </c>
      <c r="N488" s="134"/>
      <c r="AX488" s="294"/>
      <c r="AY488" s="294"/>
    </row>
    <row r="489" spans="1:51" s="265" customFormat="1" ht="30.75" customHeight="1">
      <c r="A489" s="178" t="e">
        <f t="shared" si="28"/>
        <v>#N/A</v>
      </c>
      <c r="B489" s="296"/>
      <c r="C489" s="296"/>
      <c r="D489" s="320"/>
      <c r="E489" s="296"/>
      <c r="F489" s="296"/>
      <c r="G489" s="175"/>
      <c r="H489" s="177"/>
      <c r="I489" s="138">
        <f t="shared" si="29"/>
        <v>0</v>
      </c>
      <c r="J489" s="136"/>
      <c r="K489" s="137"/>
      <c r="L489" s="137">
        <f t="shared" si="30"/>
        <v>0</v>
      </c>
      <c r="M489" s="137">
        <f t="shared" si="31"/>
        <v>0</v>
      </c>
      <c r="N489" s="134"/>
      <c r="AX489" s="294"/>
      <c r="AY489" s="294"/>
    </row>
    <row r="490" spans="1:51" s="265" customFormat="1" ht="30.75" customHeight="1">
      <c r="A490" s="178" t="e">
        <f t="shared" si="28"/>
        <v>#N/A</v>
      </c>
      <c r="B490" s="296"/>
      <c r="C490" s="296"/>
      <c r="D490" s="320"/>
      <c r="E490" s="296"/>
      <c r="F490" s="296"/>
      <c r="G490" s="175"/>
      <c r="H490" s="177"/>
      <c r="I490" s="138">
        <f t="shared" si="29"/>
        <v>0</v>
      </c>
      <c r="J490" s="136"/>
      <c r="K490" s="137"/>
      <c r="L490" s="137">
        <f t="shared" si="30"/>
        <v>0</v>
      </c>
      <c r="M490" s="137">
        <f t="shared" si="31"/>
        <v>0</v>
      </c>
      <c r="N490" s="134"/>
      <c r="AX490" s="294"/>
      <c r="AY490" s="294"/>
    </row>
    <row r="491" spans="1:51" s="265" customFormat="1" ht="30.75" customHeight="1">
      <c r="A491" s="178" t="e">
        <f t="shared" si="28"/>
        <v>#N/A</v>
      </c>
      <c r="B491" s="296"/>
      <c r="C491" s="296"/>
      <c r="D491" s="320"/>
      <c r="E491" s="296"/>
      <c r="F491" s="296"/>
      <c r="G491" s="175"/>
      <c r="H491" s="177"/>
      <c r="I491" s="138">
        <f t="shared" si="29"/>
        <v>0</v>
      </c>
      <c r="J491" s="136"/>
      <c r="K491" s="137"/>
      <c r="L491" s="137">
        <f t="shared" si="30"/>
        <v>0</v>
      </c>
      <c r="M491" s="137">
        <f t="shared" si="31"/>
        <v>0</v>
      </c>
      <c r="N491" s="134"/>
      <c r="AX491" s="294"/>
      <c r="AY491" s="294"/>
    </row>
    <row r="492" spans="1:51" s="265" customFormat="1" ht="30.75" customHeight="1">
      <c r="A492" s="178" t="e">
        <f t="shared" si="28"/>
        <v>#N/A</v>
      </c>
      <c r="B492" s="296"/>
      <c r="C492" s="296"/>
      <c r="D492" s="320"/>
      <c r="E492" s="296"/>
      <c r="F492" s="296"/>
      <c r="G492" s="175"/>
      <c r="H492" s="177"/>
      <c r="I492" s="138">
        <f t="shared" si="29"/>
        <v>0</v>
      </c>
      <c r="J492" s="136"/>
      <c r="K492" s="137"/>
      <c r="L492" s="137">
        <f t="shared" si="30"/>
        <v>0</v>
      </c>
      <c r="M492" s="137">
        <f t="shared" si="31"/>
        <v>0</v>
      </c>
      <c r="N492" s="134"/>
      <c r="AX492" s="294"/>
      <c r="AY492" s="294"/>
    </row>
    <row r="493" spans="1:51" s="265" customFormat="1" ht="30.75" customHeight="1">
      <c r="A493" s="178" t="e">
        <f t="shared" si="28"/>
        <v>#N/A</v>
      </c>
      <c r="B493" s="296"/>
      <c r="C493" s="296"/>
      <c r="D493" s="320"/>
      <c r="E493" s="296"/>
      <c r="F493" s="296"/>
      <c r="G493" s="175"/>
      <c r="H493" s="177"/>
      <c r="I493" s="138">
        <f t="shared" si="29"/>
        <v>0</v>
      </c>
      <c r="J493" s="136"/>
      <c r="K493" s="137"/>
      <c r="L493" s="137">
        <f t="shared" si="30"/>
        <v>0</v>
      </c>
      <c r="M493" s="137">
        <f t="shared" si="31"/>
        <v>0</v>
      </c>
      <c r="N493" s="134"/>
      <c r="AX493" s="294"/>
      <c r="AY493" s="294"/>
    </row>
    <row r="494" spans="1:51" s="265" customFormat="1" ht="30.75" customHeight="1">
      <c r="A494" s="178" t="e">
        <f t="shared" si="28"/>
        <v>#N/A</v>
      </c>
      <c r="B494" s="296"/>
      <c r="C494" s="296"/>
      <c r="D494" s="320"/>
      <c r="E494" s="296"/>
      <c r="F494" s="296"/>
      <c r="G494" s="175"/>
      <c r="H494" s="177"/>
      <c r="I494" s="138">
        <f t="shared" si="29"/>
        <v>0</v>
      </c>
      <c r="J494" s="136"/>
      <c r="K494" s="137"/>
      <c r="L494" s="137">
        <f t="shared" si="30"/>
        <v>0</v>
      </c>
      <c r="M494" s="137">
        <f t="shared" si="31"/>
        <v>0</v>
      </c>
      <c r="N494" s="134"/>
      <c r="AX494" s="294"/>
      <c r="AY494" s="294"/>
    </row>
    <row r="495" spans="1:51" s="265" customFormat="1" ht="30.75" customHeight="1">
      <c r="A495" s="178" t="e">
        <f t="shared" si="28"/>
        <v>#N/A</v>
      </c>
      <c r="B495" s="296"/>
      <c r="C495" s="296"/>
      <c r="D495" s="320"/>
      <c r="E495" s="296"/>
      <c r="F495" s="296"/>
      <c r="G495" s="175"/>
      <c r="H495" s="177"/>
      <c r="I495" s="138">
        <f t="shared" si="29"/>
        <v>0</v>
      </c>
      <c r="J495" s="136"/>
      <c r="K495" s="137"/>
      <c r="L495" s="137">
        <f t="shared" si="30"/>
        <v>0</v>
      </c>
      <c r="M495" s="137">
        <f t="shared" si="31"/>
        <v>0</v>
      </c>
      <c r="N495" s="134"/>
      <c r="AX495" s="294"/>
      <c r="AY495" s="294"/>
    </row>
    <row r="496" spans="1:51" s="265" customFormat="1" ht="30.75" customHeight="1">
      <c r="A496" s="178" t="e">
        <f t="shared" si="28"/>
        <v>#N/A</v>
      </c>
      <c r="B496" s="296"/>
      <c r="C496" s="296"/>
      <c r="D496" s="320"/>
      <c r="E496" s="296"/>
      <c r="F496" s="296"/>
      <c r="G496" s="175"/>
      <c r="H496" s="177"/>
      <c r="I496" s="138">
        <f t="shared" si="29"/>
        <v>0</v>
      </c>
      <c r="J496" s="136"/>
      <c r="K496" s="137"/>
      <c r="L496" s="137">
        <f t="shared" si="30"/>
        <v>0</v>
      </c>
      <c r="M496" s="137">
        <f t="shared" si="31"/>
        <v>0</v>
      </c>
      <c r="N496" s="134"/>
      <c r="AX496" s="294"/>
      <c r="AY496" s="294"/>
    </row>
    <row r="497" spans="1:51" s="265" customFormat="1" ht="30.75" customHeight="1">
      <c r="A497" s="178" t="e">
        <f t="shared" si="28"/>
        <v>#N/A</v>
      </c>
      <c r="B497" s="296"/>
      <c r="C497" s="296"/>
      <c r="D497" s="320"/>
      <c r="E497" s="296"/>
      <c r="F497" s="296"/>
      <c r="G497" s="175"/>
      <c r="H497" s="177"/>
      <c r="I497" s="138">
        <f t="shared" si="29"/>
        <v>0</v>
      </c>
      <c r="J497" s="136"/>
      <c r="K497" s="137"/>
      <c r="L497" s="137">
        <f t="shared" si="30"/>
        <v>0</v>
      </c>
      <c r="M497" s="137">
        <f t="shared" si="31"/>
        <v>0</v>
      </c>
      <c r="N497" s="134"/>
      <c r="AX497" s="294"/>
      <c r="AY497" s="294"/>
    </row>
    <row r="498" spans="1:51" s="265" customFormat="1" ht="30.75" customHeight="1">
      <c r="A498" s="178" t="e">
        <f t="shared" si="28"/>
        <v>#N/A</v>
      </c>
      <c r="B498" s="296"/>
      <c r="C498" s="296"/>
      <c r="D498" s="320"/>
      <c r="E498" s="296"/>
      <c r="F498" s="296"/>
      <c r="G498" s="175"/>
      <c r="H498" s="177"/>
      <c r="I498" s="138">
        <f t="shared" si="29"/>
        <v>0</v>
      </c>
      <c r="J498" s="136"/>
      <c r="K498" s="137"/>
      <c r="L498" s="137">
        <f t="shared" si="30"/>
        <v>0</v>
      </c>
      <c r="M498" s="137">
        <f t="shared" si="31"/>
        <v>0</v>
      </c>
      <c r="N498" s="134"/>
      <c r="AX498" s="294"/>
      <c r="AY498" s="294"/>
    </row>
    <row r="499" spans="1:51" s="265" customFormat="1" ht="30.75" customHeight="1">
      <c r="A499" s="178" t="e">
        <f t="shared" si="28"/>
        <v>#N/A</v>
      </c>
      <c r="B499" s="296"/>
      <c r="C499" s="296"/>
      <c r="D499" s="320"/>
      <c r="E499" s="296"/>
      <c r="F499" s="296"/>
      <c r="G499" s="175"/>
      <c r="H499" s="177"/>
      <c r="I499" s="138">
        <f t="shared" si="29"/>
        <v>0</v>
      </c>
      <c r="J499" s="136"/>
      <c r="K499" s="137"/>
      <c r="L499" s="137">
        <f t="shared" si="30"/>
        <v>0</v>
      </c>
      <c r="M499" s="137">
        <f t="shared" si="31"/>
        <v>0</v>
      </c>
      <c r="N499" s="134"/>
      <c r="AX499" s="294"/>
      <c r="AY499" s="294"/>
    </row>
    <row r="500" spans="1:51" s="265" customFormat="1" ht="30.75" customHeight="1">
      <c r="A500" s="178" t="e">
        <f t="shared" si="28"/>
        <v>#N/A</v>
      </c>
      <c r="B500" s="296"/>
      <c r="C500" s="296"/>
      <c r="D500" s="320"/>
      <c r="E500" s="296"/>
      <c r="F500" s="296"/>
      <c r="G500" s="175"/>
      <c r="H500" s="177"/>
      <c r="I500" s="138">
        <f t="shared" si="29"/>
        <v>0</v>
      </c>
      <c r="J500" s="136"/>
      <c r="K500" s="137"/>
      <c r="L500" s="137">
        <f t="shared" si="30"/>
        <v>0</v>
      </c>
      <c r="M500" s="137">
        <f t="shared" si="31"/>
        <v>0</v>
      </c>
      <c r="N500" s="134"/>
      <c r="AX500" s="294"/>
      <c r="AY500" s="294"/>
    </row>
    <row r="501" spans="1:51" s="265" customFormat="1" ht="30.75" customHeight="1">
      <c r="A501" s="178" t="e">
        <f t="shared" si="28"/>
        <v>#N/A</v>
      </c>
      <c r="B501" s="296"/>
      <c r="C501" s="296"/>
      <c r="D501" s="320"/>
      <c r="E501" s="296"/>
      <c r="F501" s="296"/>
      <c r="G501" s="175"/>
      <c r="H501" s="177"/>
      <c r="I501" s="138">
        <f t="shared" si="29"/>
        <v>0</v>
      </c>
      <c r="J501" s="136"/>
      <c r="K501" s="137"/>
      <c r="L501" s="137">
        <f t="shared" si="30"/>
        <v>0</v>
      </c>
      <c r="M501" s="137">
        <f t="shared" si="31"/>
        <v>0</v>
      </c>
      <c r="N501" s="134"/>
      <c r="AX501" s="294"/>
      <c r="AY501" s="294"/>
    </row>
    <row r="502" spans="1:51" s="265" customFormat="1" ht="30.75" customHeight="1">
      <c r="A502" s="178" t="e">
        <f t="shared" si="28"/>
        <v>#N/A</v>
      </c>
      <c r="B502" s="296"/>
      <c r="C502" s="296"/>
      <c r="D502" s="320"/>
      <c r="E502" s="296"/>
      <c r="F502" s="296"/>
      <c r="G502" s="175"/>
      <c r="H502" s="177"/>
      <c r="I502" s="138">
        <f t="shared" si="29"/>
        <v>0</v>
      </c>
      <c r="J502" s="136"/>
      <c r="K502" s="137"/>
      <c r="L502" s="137">
        <f t="shared" si="30"/>
        <v>0</v>
      </c>
      <c r="M502" s="137">
        <f t="shared" si="31"/>
        <v>0</v>
      </c>
      <c r="N502" s="134"/>
      <c r="AX502" s="294"/>
      <c r="AY502" s="294"/>
    </row>
    <row r="503" spans="1:51" s="265" customFormat="1" ht="30.75" customHeight="1">
      <c r="A503" s="178" t="e">
        <f t="shared" si="28"/>
        <v>#N/A</v>
      </c>
      <c r="B503" s="296"/>
      <c r="C503" s="296"/>
      <c r="D503" s="320"/>
      <c r="E503" s="296"/>
      <c r="F503" s="296"/>
      <c r="G503" s="175"/>
      <c r="H503" s="177"/>
      <c r="I503" s="138">
        <f t="shared" si="29"/>
        <v>0</v>
      </c>
      <c r="J503" s="136"/>
      <c r="K503" s="137"/>
      <c r="L503" s="137">
        <f t="shared" si="30"/>
        <v>0</v>
      </c>
      <c r="M503" s="137">
        <f t="shared" si="31"/>
        <v>0</v>
      </c>
      <c r="N503" s="134"/>
      <c r="AX503" s="294"/>
      <c r="AY503" s="294"/>
    </row>
    <row r="504" spans="1:51" s="265" customFormat="1" ht="30.75" customHeight="1">
      <c r="A504" s="178" t="e">
        <f t="shared" si="28"/>
        <v>#N/A</v>
      </c>
      <c r="B504" s="296"/>
      <c r="C504" s="296"/>
      <c r="D504" s="320"/>
      <c r="E504" s="296"/>
      <c r="F504" s="296"/>
      <c r="G504" s="175"/>
      <c r="H504" s="177"/>
      <c r="I504" s="138">
        <f t="shared" si="29"/>
        <v>0</v>
      </c>
      <c r="J504" s="136"/>
      <c r="K504" s="137"/>
      <c r="L504" s="137">
        <f t="shared" si="30"/>
        <v>0</v>
      </c>
      <c r="M504" s="137">
        <f t="shared" si="31"/>
        <v>0</v>
      </c>
      <c r="N504" s="134"/>
      <c r="AX504" s="294"/>
      <c r="AY504" s="294"/>
    </row>
    <row r="505" spans="1:51" s="265" customFormat="1" ht="30.75" customHeight="1">
      <c r="A505" s="178" t="e">
        <f t="shared" si="28"/>
        <v>#N/A</v>
      </c>
      <c r="B505" s="296"/>
      <c r="C505" s="296"/>
      <c r="D505" s="320"/>
      <c r="E505" s="296"/>
      <c r="F505" s="296"/>
      <c r="G505" s="175"/>
      <c r="H505" s="177"/>
      <c r="I505" s="138">
        <f t="shared" si="29"/>
        <v>0</v>
      </c>
      <c r="J505" s="136"/>
      <c r="K505" s="137"/>
      <c r="L505" s="137">
        <f t="shared" si="30"/>
        <v>0</v>
      </c>
      <c r="M505" s="137">
        <f t="shared" si="31"/>
        <v>0</v>
      </c>
      <c r="N505" s="134"/>
      <c r="AX505" s="294"/>
      <c r="AY505" s="294"/>
    </row>
    <row r="506" spans="1:51" s="265" customFormat="1" ht="30.75" customHeight="1">
      <c r="A506" s="178" t="e">
        <f t="shared" si="28"/>
        <v>#N/A</v>
      </c>
      <c r="B506" s="296"/>
      <c r="C506" s="296"/>
      <c r="D506" s="320"/>
      <c r="E506" s="296"/>
      <c r="F506" s="296"/>
      <c r="G506" s="175"/>
      <c r="H506" s="177"/>
      <c r="I506" s="138">
        <f t="shared" si="29"/>
        <v>0</v>
      </c>
      <c r="J506" s="136"/>
      <c r="K506" s="137"/>
      <c r="L506" s="137">
        <f t="shared" si="30"/>
        <v>0</v>
      </c>
      <c r="M506" s="137">
        <f t="shared" si="31"/>
        <v>0</v>
      </c>
      <c r="N506" s="134"/>
      <c r="AX506" s="294"/>
      <c r="AY506" s="294"/>
    </row>
    <row r="507" spans="1:51" s="265" customFormat="1" ht="30.75" customHeight="1">
      <c r="A507" s="178" t="e">
        <f t="shared" si="28"/>
        <v>#N/A</v>
      </c>
      <c r="B507" s="296"/>
      <c r="C507" s="296"/>
      <c r="D507" s="320"/>
      <c r="E507" s="296"/>
      <c r="F507" s="296"/>
      <c r="G507" s="175"/>
      <c r="H507" s="177"/>
      <c r="I507" s="138">
        <f t="shared" si="29"/>
        <v>0</v>
      </c>
      <c r="J507" s="136"/>
      <c r="K507" s="137"/>
      <c r="L507" s="137">
        <f t="shared" si="30"/>
        <v>0</v>
      </c>
      <c r="M507" s="137">
        <f t="shared" si="31"/>
        <v>0</v>
      </c>
      <c r="N507" s="134"/>
      <c r="AX507" s="294"/>
      <c r="AY507" s="294"/>
    </row>
    <row r="508" spans="1:51" s="265" customFormat="1" ht="30.75" customHeight="1">
      <c r="A508" s="178" t="e">
        <f t="shared" si="28"/>
        <v>#N/A</v>
      </c>
      <c r="B508" s="296"/>
      <c r="C508" s="296"/>
      <c r="D508" s="320"/>
      <c r="E508" s="296"/>
      <c r="F508" s="296"/>
      <c r="G508" s="175"/>
      <c r="H508" s="177"/>
      <c r="I508" s="138">
        <f t="shared" si="29"/>
        <v>0</v>
      </c>
      <c r="J508" s="136"/>
      <c r="K508" s="137"/>
      <c r="L508" s="137">
        <f t="shared" si="30"/>
        <v>0</v>
      </c>
      <c r="M508" s="137">
        <f t="shared" si="31"/>
        <v>0</v>
      </c>
      <c r="N508" s="134"/>
      <c r="AX508" s="294"/>
      <c r="AY508" s="294"/>
    </row>
  </sheetData>
  <sheetProtection password="C66B" sheet="1"/>
  <mergeCells count="3">
    <mergeCell ref="J9:L9"/>
    <mergeCell ref="J10:L10"/>
    <mergeCell ref="J11:L11"/>
  </mergeCells>
  <conditionalFormatting sqref="M11">
    <cfRule type="cellIs" priority="2" dxfId="7" operator="equal" stopIfTrue="1">
      <formula>"oui"</formula>
    </cfRule>
  </conditionalFormatting>
  <conditionalFormatting sqref="M10">
    <cfRule type="cellIs" priority="3" dxfId="7" operator="equal" stopIfTrue="1">
      <formula>"non"</formula>
    </cfRule>
  </conditionalFormatting>
  <conditionalFormatting sqref="I14:I508">
    <cfRule type="cellIs" priority="6" dxfId="6" operator="greaterThanOrEqual" stopIfTrue="1">
      <formula>500</formula>
    </cfRule>
  </conditionalFormatting>
  <dataValidations count="1">
    <dataValidation type="list" allowBlank="1" showInputMessage="1" showErrorMessage="1" sqref="B14:B508">
      <formula1>$AB$1:$AB$6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fitToHeight="20" horizontalDpi="600" verticalDpi="600" orientation="landscape" paperSize="9" scale="50" r:id="rId1"/>
  <headerFooter alignWithMargins="0">
    <oddHeader>&amp;L&amp;F
&amp;A&amp;R&amp;D</oddHeader>
    <oddFooter>&amp;LEsra Tuncer
Tom Droeshout&amp;RP.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Social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Bauwens Anne</dc:creator>
  <cp:keywords/>
  <dc:description/>
  <cp:lastModifiedBy>bmy</cp:lastModifiedBy>
  <cp:lastPrinted>2012-03-29T08:24:55Z</cp:lastPrinted>
  <dcterms:created xsi:type="dcterms:W3CDTF">2002-11-05T16:48:42Z</dcterms:created>
  <dcterms:modified xsi:type="dcterms:W3CDTF">2013-09-09T14:10:54Z</dcterms:modified>
  <cp:category/>
  <cp:version/>
  <cp:contentType/>
  <cp:contentStatus/>
</cp:coreProperties>
</file>