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Communicatie\WEBSITE\_NIEUWS\2017\Appel à projets 2018\"/>
    </mc:Choice>
  </mc:AlternateContent>
  <bookViews>
    <workbookView xWindow="240" yWindow="15" windowWidth="11580" windowHeight="6540"/>
  </bookViews>
  <sheets>
    <sheet name="ETAPE 1" sheetId="31" r:id="rId1"/>
    <sheet name="INSTRUCTION DEMANDE DE BUDGET" sheetId="17" state="veryHidden" r:id="rId2"/>
    <sheet name="DEMANDE DE BUDGET" sheetId="14" state="veryHidden" r:id="rId3"/>
    <sheet name="BUDGET INI APPROUVE" sheetId="26" state="veryHidden" r:id="rId4"/>
    <sheet name="INSTRUCTION MODIFICATION BUDGET" sheetId="36" state="veryHidden" r:id="rId5"/>
    <sheet name="DEMANDE BUDGET AJU" sheetId="27" state="veryHidden" r:id="rId6"/>
    <sheet name="BUDGET AJU APPROUVE" sheetId="29" state="veryHidden" r:id="rId7"/>
    <sheet name="INSTRUCTION DEPENSES REELLES" sheetId="12" state="veryHidden" r:id="rId8"/>
    <sheet name="QUESTIONS RAPPORT FINAL" sheetId="11" state="veryHidden" r:id="rId9"/>
    <sheet name="Frais de personnel" sheetId="18" state="veryHidden" r:id="rId10"/>
    <sheet name="Location" sheetId="6" state="veryHidden" r:id="rId11"/>
    <sheet name="Investissements" sheetId="4" state="veryHidden" r:id="rId12"/>
    <sheet name="Frais de fonctionnement directs" sheetId="8" state="veryHidden" r:id="rId13"/>
    <sheet name="Frais de fctment indirects" sheetId="9" state="veryHidden" r:id="rId14"/>
    <sheet name="Aperçu budget-dépenses" sheetId="35" state="veryHidden" r:id="rId15"/>
    <sheet name="BUDGET VS ACTUAL" sheetId="16" state="veryHidden" r:id="rId16"/>
    <sheet name="FEEDBACK Rapport intermédiaire" sheetId="20" state="veryHidden" r:id="rId17"/>
    <sheet name="FEEDBACK Rapport final" sheetId="23" state="veryHidden" r:id="rId18"/>
    <sheet name="RAPPORT FINAL DU CONTROLE" sheetId="25" state="veryHidden" r:id="rId19"/>
    <sheet name="Liste Dropdown" sheetId="28" state="veryHidden" r:id="rId20"/>
  </sheets>
  <definedNames>
    <definedName name="_xlnm.Print_Titles" localSheetId="17">'FEEDBACK Rapport final'!$2:$2</definedName>
    <definedName name="_xlnm.Print_Titles" localSheetId="13">'Frais de fctment indirects'!$1:$5</definedName>
    <definedName name="_xlnm.Print_Titles" localSheetId="12">'Frais de fonctionnement directs'!$1:$5</definedName>
    <definedName name="_xlnm.Print_Titles" localSheetId="9">'Frais de personnel'!$1:$5</definedName>
    <definedName name="_xlnm.Print_Area" localSheetId="14">'Aperçu budget-dépenses'!$B$1:$I$66</definedName>
    <definedName name="_xlnm.Print_Area" localSheetId="6">'BUDGET AJU APPROUVE'!$B$1:$N$80</definedName>
    <definedName name="_xlnm.Print_Area" localSheetId="3">'BUDGET INI APPROUVE'!$A$1:$N$82</definedName>
    <definedName name="_xlnm.Print_Area" localSheetId="15">'BUDGET VS ACTUAL'!$C$1:$AO$80</definedName>
    <definedName name="_xlnm.Print_Area" localSheetId="5">'DEMANDE BUDGET AJU'!$A$1:$S$171</definedName>
    <definedName name="_xlnm.Print_Area" localSheetId="2">'DEMANDE DE BUDGET'!$A$1:$O$83</definedName>
    <definedName name="_xlnm.Print_Area" localSheetId="17">'FEEDBACK Rapport final'!$A$2:$I$79</definedName>
    <definedName name="_xlnm.Print_Area" localSheetId="16">'FEEDBACK Rapport intermédiaire'!$A$3:$A$37</definedName>
    <definedName name="_xlnm.Print_Area" localSheetId="13">'Frais de fctment indirects'!$A$1:$L$139</definedName>
    <definedName name="_xlnm.Print_Area" localSheetId="12">'Frais de fonctionnement directs'!$A$1:$K$139</definedName>
    <definedName name="_xlnm.Print_Area" localSheetId="9">'Frais de personnel'!$A$1:$P$134</definedName>
    <definedName name="_xlnm.Print_Area" localSheetId="1">'INSTRUCTION DEMANDE DE BUDGET'!$A$1:$A$76</definedName>
    <definedName name="_xlnm.Print_Area" localSheetId="7">'INSTRUCTION DEPENSES REELLES'!$A$1:$A$40</definedName>
    <definedName name="_xlnm.Print_Area" localSheetId="4">'INSTRUCTION MODIFICATION BUDGET'!$A$1:$B$36</definedName>
    <definedName name="_xlnm.Print_Area" localSheetId="11">Investissements!$A$1:$M$12</definedName>
    <definedName name="_xlnm.Print_Area" localSheetId="10">Location!$A$1:$K$65</definedName>
    <definedName name="_xlnm.Print_Area" localSheetId="18">'RAPPORT FINAL DU CONTROLE'!$A$1:$J$184</definedName>
  </definedNames>
  <calcPr calcId="152511"/>
</workbook>
</file>

<file path=xl/calcChain.xml><?xml version="1.0" encoding="utf-8"?>
<calcChain xmlns="http://schemas.openxmlformats.org/spreadsheetml/2006/main">
  <c r="S82" i="27" l="1"/>
  <c r="S81" i="27"/>
  <c r="S79" i="27"/>
  <c r="S78" i="27"/>
  <c r="R82" i="27"/>
  <c r="Q82" i="27"/>
  <c r="R81" i="27"/>
  <c r="Q81" i="27"/>
  <c r="R79" i="27"/>
  <c r="Q79" i="27"/>
  <c r="R78" i="27"/>
  <c r="Q78" i="27"/>
  <c r="R77" i="27"/>
  <c r="Q77" i="27"/>
  <c r="S33" i="27"/>
  <c r="Q27" i="27"/>
  <c r="S27" i="27" s="1"/>
  <c r="R27" i="27"/>
  <c r="Q33" i="27"/>
  <c r="R33" i="27"/>
  <c r="Q52" i="27"/>
  <c r="R52" i="27"/>
  <c r="R65" i="27"/>
  <c r="K76" i="14" l="1"/>
  <c r="K77" i="14"/>
  <c r="K78" i="14"/>
  <c r="K53" i="14"/>
  <c r="O53" i="14" s="1"/>
  <c r="K54" i="14"/>
  <c r="O54" i="14" s="1"/>
  <c r="K55" i="14"/>
  <c r="O55" i="14" s="1"/>
  <c r="K49" i="14"/>
  <c r="O49" i="14" s="1"/>
  <c r="K40" i="14"/>
  <c r="K41" i="14"/>
  <c r="O41" i="14" s="1"/>
  <c r="K42" i="14"/>
  <c r="O42" i="14" s="1"/>
  <c r="M43" i="14"/>
  <c r="K43" i="14"/>
  <c r="O43" i="14" s="1"/>
  <c r="K44" i="14"/>
  <c r="O44" i="14" s="1"/>
  <c r="F10" i="14"/>
  <c r="F9" i="14"/>
  <c r="F8" i="14"/>
  <c r="F79" i="26"/>
  <c r="G82" i="27" s="1"/>
  <c r="F78" i="26"/>
  <c r="F77" i="26"/>
  <c r="G80" i="27" s="1"/>
  <c r="F76" i="26"/>
  <c r="G79" i="27" s="1"/>
  <c r="F75" i="26"/>
  <c r="G78" i="27" s="1"/>
  <c r="G81" i="27"/>
  <c r="J52" i="27"/>
  <c r="J51" i="27"/>
  <c r="J50" i="27"/>
  <c r="J49" i="27"/>
  <c r="J48" i="27"/>
  <c r="J47" i="27"/>
  <c r="J46" i="27"/>
  <c r="J45" i="27"/>
  <c r="J44" i="27"/>
  <c r="J43" i="27"/>
  <c r="J42" i="27"/>
  <c r="L44" i="14" l="1"/>
  <c r="N44" i="14" s="1"/>
  <c r="L41" i="14"/>
  <c r="N41" i="14" s="1"/>
  <c r="M44" i="14"/>
  <c r="L42" i="14"/>
  <c r="N42" i="14" s="1"/>
  <c r="M41" i="14"/>
  <c r="L49" i="14"/>
  <c r="M42" i="14"/>
  <c r="N49" i="14"/>
  <c r="M53" i="14"/>
  <c r="N53" i="14"/>
  <c r="M54" i="14"/>
  <c r="N54" i="14"/>
  <c r="M55" i="14"/>
  <c r="N55" i="14"/>
  <c r="M49" i="14"/>
  <c r="N40" i="14"/>
  <c r="O40" i="14"/>
  <c r="L40" i="14"/>
  <c r="M40" i="14"/>
  <c r="L43" i="14"/>
  <c r="N43" i="14" s="1"/>
  <c r="K64" i="14"/>
  <c r="O64" i="14" s="1"/>
  <c r="K50" i="14"/>
  <c r="L50" i="14" s="1"/>
  <c r="M64" i="14" l="1"/>
  <c r="N64" i="14"/>
  <c r="O50" i="14"/>
  <c r="N50" i="14"/>
  <c r="M50" i="14"/>
  <c r="G12" i="14" l="1"/>
  <c r="C11" i="14"/>
  <c r="C10" i="14"/>
  <c r="C9" i="14"/>
  <c r="H82" i="27" l="1"/>
  <c r="H81" i="27"/>
  <c r="H80" i="27"/>
  <c r="H79" i="27"/>
  <c r="H78" i="27"/>
  <c r="C75" i="26" l="1"/>
  <c r="C78" i="27" s="1"/>
  <c r="C76" i="26"/>
  <c r="C79" i="27" s="1"/>
  <c r="C77" i="26"/>
  <c r="C80" i="27" s="1"/>
  <c r="C78" i="26"/>
  <c r="C81" i="27" s="1"/>
  <c r="C79" i="26"/>
  <c r="C54" i="26"/>
  <c r="C55" i="26"/>
  <c r="C56" i="26"/>
  <c r="C57" i="26"/>
  <c r="C58" i="26"/>
  <c r="C59" i="26"/>
  <c r="C60" i="26"/>
  <c r="C61" i="26"/>
  <c r="C62" i="26"/>
  <c r="C65" i="27" s="1"/>
  <c r="C63" i="26"/>
  <c r="C66" i="27" s="1"/>
  <c r="C53" i="26"/>
  <c r="C56" i="27" s="1"/>
  <c r="C41" i="26"/>
  <c r="C43" i="27" s="1"/>
  <c r="C42" i="26"/>
  <c r="C44" i="27" s="1"/>
  <c r="C43" i="26"/>
  <c r="C45" i="27" s="1"/>
  <c r="C44" i="26"/>
  <c r="C46" i="27" s="1"/>
  <c r="C45" i="26"/>
  <c r="C47" i="27" s="1"/>
  <c r="C46" i="26"/>
  <c r="C48" i="27" s="1"/>
  <c r="C47" i="26"/>
  <c r="C49" i="27" s="1"/>
  <c r="C48" i="26"/>
  <c r="C50" i="27" s="1"/>
  <c r="C49" i="26"/>
  <c r="C51" i="27" s="1"/>
  <c r="C50" i="26"/>
  <c r="C52" i="27" s="1"/>
  <c r="C40" i="26"/>
  <c r="C42" i="27" s="1"/>
  <c r="C35" i="26"/>
  <c r="C36" i="26"/>
  <c r="C37" i="26"/>
  <c r="C38" i="27" s="1"/>
  <c r="C29" i="26"/>
  <c r="C29" i="27" s="1"/>
  <c r="C30" i="26"/>
  <c r="C30" i="27" s="1"/>
  <c r="C31" i="26"/>
  <c r="C31" i="27" s="1"/>
  <c r="C32" i="26"/>
  <c r="C28" i="26"/>
  <c r="D18" i="26"/>
  <c r="D19" i="26"/>
  <c r="D19" i="27" s="1"/>
  <c r="D20" i="26"/>
  <c r="D20" i="27" s="1"/>
  <c r="D21" i="26"/>
  <c r="D21" i="27" s="1"/>
  <c r="D22" i="26"/>
  <c r="D22" i="27" s="1"/>
  <c r="D23" i="26"/>
  <c r="D23" i="27" s="1"/>
  <c r="D24" i="26"/>
  <c r="D24" i="27" s="1"/>
  <c r="D25" i="26"/>
  <c r="D25" i="27" s="1"/>
  <c r="C19" i="26"/>
  <c r="C19" i="27" s="1"/>
  <c r="C20" i="26"/>
  <c r="C20" i="27" s="1"/>
  <c r="C21" i="26"/>
  <c r="C21" i="27" s="1"/>
  <c r="C22" i="26"/>
  <c r="C22" i="27" s="1"/>
  <c r="C23" i="26"/>
  <c r="C23" i="27" s="1"/>
  <c r="C24" i="26"/>
  <c r="C24" i="27" s="1"/>
  <c r="C25" i="26"/>
  <c r="C25" i="27" s="1"/>
  <c r="C18" i="26"/>
  <c r="C18" i="27" s="1"/>
  <c r="K28" i="14"/>
  <c r="C60" i="16" l="1"/>
  <c r="C42" i="16"/>
  <c r="C38" i="16"/>
  <c r="B41" i="25" l="1"/>
  <c r="B16" i="25"/>
  <c r="A16" i="25"/>
  <c r="B15" i="25"/>
  <c r="B14" i="25"/>
  <c r="A14" i="25"/>
  <c r="B13" i="25"/>
  <c r="A13" i="25"/>
  <c r="I9" i="25"/>
  <c r="H79" i="23"/>
  <c r="A79" i="23"/>
  <c r="H71" i="23"/>
  <c r="A71" i="23"/>
  <c r="H57" i="23"/>
  <c r="A57" i="23"/>
  <c r="H49" i="23"/>
  <c r="A49" i="23"/>
  <c r="AJ78" i="16"/>
  <c r="AD78" i="16"/>
  <c r="AJ77" i="16"/>
  <c r="AD77" i="16"/>
  <c r="F77" i="16"/>
  <c r="AJ76" i="16"/>
  <c r="AD76" i="16"/>
  <c r="F76" i="16"/>
  <c r="C76" i="16"/>
  <c r="AJ75" i="16"/>
  <c r="AD75" i="16"/>
  <c r="F75" i="16"/>
  <c r="C75" i="16"/>
  <c r="AJ74" i="16"/>
  <c r="AD74" i="16"/>
  <c r="F74" i="16"/>
  <c r="C74" i="16"/>
  <c r="F73" i="16"/>
  <c r="C73" i="16"/>
  <c r="F72" i="16"/>
  <c r="AN61" i="16"/>
  <c r="AH61" i="16"/>
  <c r="C61" i="16"/>
  <c r="AN60" i="16"/>
  <c r="AH60" i="16"/>
  <c r="AN59" i="16"/>
  <c r="AH59" i="16"/>
  <c r="C59" i="16"/>
  <c r="AN58" i="16"/>
  <c r="C58" i="16"/>
  <c r="C57" i="16"/>
  <c r="C56" i="16"/>
  <c r="C55" i="16"/>
  <c r="C54" i="16"/>
  <c r="C53" i="16"/>
  <c r="AN52" i="16"/>
  <c r="AH52" i="16"/>
  <c r="C52" i="16"/>
  <c r="C51" i="16"/>
  <c r="AN48" i="16"/>
  <c r="AH48" i="16"/>
  <c r="AN47" i="16"/>
  <c r="AH47" i="16"/>
  <c r="C47" i="16"/>
  <c r="AN46" i="16"/>
  <c r="AH46" i="16"/>
  <c r="C46" i="16"/>
  <c r="C45" i="16"/>
  <c r="C44" i="16"/>
  <c r="C43" i="16"/>
  <c r="C41" i="16"/>
  <c r="C40" i="16"/>
  <c r="C39" i="16"/>
  <c r="C29" i="16"/>
  <c r="C28" i="16"/>
  <c r="C27" i="16"/>
  <c r="C26" i="16"/>
  <c r="C23" i="16"/>
  <c r="C22" i="16"/>
  <c r="C21" i="16"/>
  <c r="C20" i="16"/>
  <c r="C19" i="16"/>
  <c r="C18" i="16"/>
  <c r="C17" i="16"/>
  <c r="C16" i="16"/>
  <c r="D12" i="16"/>
  <c r="Q12" i="16" s="1"/>
  <c r="Q11" i="16"/>
  <c r="D11" i="16"/>
  <c r="D10" i="16"/>
  <c r="Q10" i="16" s="1"/>
  <c r="D9" i="16"/>
  <c r="Q9" i="16" s="1"/>
  <c r="I63" i="35"/>
  <c r="G63" i="35"/>
  <c r="I62" i="35"/>
  <c r="G62" i="35"/>
  <c r="I61" i="35"/>
  <c r="G61" i="35"/>
  <c r="C61" i="35"/>
  <c r="I60" i="35"/>
  <c r="G60" i="35"/>
  <c r="I59" i="35"/>
  <c r="G59" i="35"/>
  <c r="I58" i="35"/>
  <c r="G58" i="35"/>
  <c r="I57" i="35"/>
  <c r="G57" i="35"/>
  <c r="I56" i="35"/>
  <c r="G56" i="35"/>
  <c r="I55" i="35"/>
  <c r="G55" i="35"/>
  <c r="I54" i="35"/>
  <c r="G54" i="35"/>
  <c r="I53" i="35"/>
  <c r="G53" i="35"/>
  <c r="I52" i="35"/>
  <c r="G52" i="35"/>
  <c r="I51" i="35"/>
  <c r="G51" i="35"/>
  <c r="I49" i="35"/>
  <c r="G49" i="35"/>
  <c r="I48" i="35"/>
  <c r="G48" i="35"/>
  <c r="C48" i="35"/>
  <c r="I47" i="35"/>
  <c r="G47" i="35"/>
  <c r="C47" i="35"/>
  <c r="I46" i="35"/>
  <c r="G46" i="35"/>
  <c r="C46" i="35"/>
  <c r="I45" i="35"/>
  <c r="G45" i="35"/>
  <c r="C45" i="35"/>
  <c r="I44" i="35"/>
  <c r="G44" i="35"/>
  <c r="C44" i="35"/>
  <c r="I43" i="35"/>
  <c r="G43" i="35"/>
  <c r="C43" i="35"/>
  <c r="I42" i="35"/>
  <c r="G42" i="35"/>
  <c r="C42" i="35"/>
  <c r="I41" i="35"/>
  <c r="G41" i="35"/>
  <c r="C41" i="35"/>
  <c r="I40" i="35"/>
  <c r="G40" i="35"/>
  <c r="C40" i="35"/>
  <c r="I39" i="35"/>
  <c r="G39" i="35"/>
  <c r="C39" i="35"/>
  <c r="I38" i="35"/>
  <c r="G38" i="35"/>
  <c r="C38" i="35"/>
  <c r="I36" i="35"/>
  <c r="G36" i="35"/>
  <c r="I35" i="35"/>
  <c r="G35" i="35"/>
  <c r="I34" i="35"/>
  <c r="G34" i="35"/>
  <c r="I33" i="35"/>
  <c r="G33" i="35"/>
  <c r="I32" i="35"/>
  <c r="G32" i="35"/>
  <c r="G30" i="35"/>
  <c r="G29" i="35"/>
  <c r="G28" i="35"/>
  <c r="G27" i="35"/>
  <c r="G26" i="35"/>
  <c r="G24" i="35"/>
  <c r="G23" i="35"/>
  <c r="G22" i="35"/>
  <c r="G21" i="35"/>
  <c r="G20" i="35"/>
  <c r="G19" i="35"/>
  <c r="G18" i="35"/>
  <c r="G17" i="35"/>
  <c r="I16" i="35"/>
  <c r="G16" i="35"/>
  <c r="O137" i="9"/>
  <c r="N136" i="9"/>
  <c r="L136" i="9"/>
  <c r="I136" i="9"/>
  <c r="N135" i="9"/>
  <c r="L135" i="9"/>
  <c r="I135" i="9"/>
  <c r="L134" i="9"/>
  <c r="I134" i="9"/>
  <c r="N134" i="9" s="1"/>
  <c r="L133" i="9"/>
  <c r="I133" i="9"/>
  <c r="N133" i="9" s="1"/>
  <c r="N132" i="9"/>
  <c r="L132" i="9"/>
  <c r="I132" i="9"/>
  <c r="N131" i="9"/>
  <c r="L131" i="9"/>
  <c r="I131" i="9"/>
  <c r="L130" i="9"/>
  <c r="I130" i="9"/>
  <c r="N130" i="9" s="1"/>
  <c r="N129" i="9"/>
  <c r="L129" i="9"/>
  <c r="I129" i="9"/>
  <c r="N128" i="9"/>
  <c r="L128" i="9"/>
  <c r="I128" i="9"/>
  <c r="L127" i="9"/>
  <c r="I127" i="9"/>
  <c r="N127" i="9" s="1"/>
  <c r="L126" i="9"/>
  <c r="I126" i="9"/>
  <c r="N126" i="9" s="1"/>
  <c r="O125" i="9"/>
  <c r="L124" i="9"/>
  <c r="I124" i="9"/>
  <c r="N124" i="9" s="1"/>
  <c r="N123" i="9"/>
  <c r="L123" i="9"/>
  <c r="I123" i="9"/>
  <c r="N122" i="9"/>
  <c r="L122" i="9"/>
  <c r="I122" i="9"/>
  <c r="L121" i="9"/>
  <c r="I121" i="9"/>
  <c r="N121" i="9" s="1"/>
  <c r="L120" i="9"/>
  <c r="I120" i="9"/>
  <c r="N120" i="9" s="1"/>
  <c r="N119" i="9"/>
  <c r="L119" i="9"/>
  <c r="I119" i="9"/>
  <c r="N118" i="9"/>
  <c r="L118" i="9"/>
  <c r="I118" i="9"/>
  <c r="L117" i="9"/>
  <c r="I117" i="9"/>
  <c r="N117" i="9" s="1"/>
  <c r="L116" i="9"/>
  <c r="I116" i="9"/>
  <c r="N116" i="9" s="1"/>
  <c r="N115" i="9"/>
  <c r="L115" i="9"/>
  <c r="I115" i="9"/>
  <c r="N114" i="9"/>
  <c r="N125" i="9" s="1"/>
  <c r="L114" i="9"/>
  <c r="I114" i="9"/>
  <c r="O113" i="9"/>
  <c r="L112" i="9"/>
  <c r="I112" i="9"/>
  <c r="N112" i="9" s="1"/>
  <c r="N111" i="9"/>
  <c r="L111" i="9"/>
  <c r="I111" i="9"/>
  <c r="N110" i="9"/>
  <c r="L110" i="9"/>
  <c r="I110" i="9"/>
  <c r="L109" i="9"/>
  <c r="I109" i="9"/>
  <c r="N109" i="9" s="1"/>
  <c r="L108" i="9"/>
  <c r="I108" i="9"/>
  <c r="N108" i="9" s="1"/>
  <c r="L107" i="9"/>
  <c r="I107" i="9"/>
  <c r="N107" i="9" s="1"/>
  <c r="N106" i="9"/>
  <c r="L106" i="9"/>
  <c r="I106" i="9"/>
  <c r="N105" i="9"/>
  <c r="L105" i="9"/>
  <c r="I105" i="9"/>
  <c r="L104" i="9"/>
  <c r="I104" i="9"/>
  <c r="N104" i="9" s="1"/>
  <c r="L103" i="9"/>
  <c r="I103" i="9"/>
  <c r="N102" i="9"/>
  <c r="L102" i="9"/>
  <c r="I102" i="9"/>
  <c r="O101" i="9"/>
  <c r="O138" i="9" s="1"/>
  <c r="K101" i="9"/>
  <c r="AH58" i="16" s="1"/>
  <c r="N100" i="9"/>
  <c r="L100" i="9"/>
  <c r="I100" i="9"/>
  <c r="N99" i="9"/>
  <c r="L99" i="9"/>
  <c r="I99" i="9"/>
  <c r="L98" i="9"/>
  <c r="I98" i="9"/>
  <c r="N98" i="9" s="1"/>
  <c r="N97" i="9"/>
  <c r="L97" i="9"/>
  <c r="I97" i="9"/>
  <c r="N96" i="9"/>
  <c r="L96" i="9"/>
  <c r="I96" i="9"/>
  <c r="L95" i="9"/>
  <c r="I95" i="9"/>
  <c r="N95" i="9" s="1"/>
  <c r="L94" i="9"/>
  <c r="I94" i="9"/>
  <c r="N94" i="9" s="1"/>
  <c r="L93" i="9"/>
  <c r="I93" i="9"/>
  <c r="N93" i="9" s="1"/>
  <c r="N92" i="9"/>
  <c r="L92" i="9"/>
  <c r="I92" i="9"/>
  <c r="N91" i="9"/>
  <c r="L91" i="9"/>
  <c r="I91" i="9"/>
  <c r="L90" i="9"/>
  <c r="I90" i="9"/>
  <c r="N90" i="9" s="1"/>
  <c r="O89" i="9"/>
  <c r="K89" i="9"/>
  <c r="L88" i="9"/>
  <c r="I88" i="9"/>
  <c r="N88" i="9" s="1"/>
  <c r="L87" i="9"/>
  <c r="I87" i="9"/>
  <c r="N87" i="9" s="1"/>
  <c r="N86" i="9"/>
  <c r="L86" i="9"/>
  <c r="I86" i="9"/>
  <c r="N85" i="9"/>
  <c r="L85" i="9"/>
  <c r="I85" i="9"/>
  <c r="L84" i="9"/>
  <c r="I84" i="9"/>
  <c r="N84" i="9" s="1"/>
  <c r="N83" i="9"/>
  <c r="L83" i="9"/>
  <c r="I83" i="9"/>
  <c r="N82" i="9"/>
  <c r="L82" i="9"/>
  <c r="I82" i="9"/>
  <c r="L81" i="9"/>
  <c r="I81" i="9"/>
  <c r="N81" i="9" s="1"/>
  <c r="L80" i="9"/>
  <c r="I80" i="9"/>
  <c r="N80" i="9" s="1"/>
  <c r="N79" i="9"/>
  <c r="L79" i="9"/>
  <c r="I79" i="9"/>
  <c r="N78" i="9"/>
  <c r="L78" i="9"/>
  <c r="I78" i="9"/>
  <c r="O77" i="9"/>
  <c r="K77" i="9"/>
  <c r="N76" i="9"/>
  <c r="L76" i="9"/>
  <c r="I76" i="9"/>
  <c r="L75" i="9"/>
  <c r="I75" i="9"/>
  <c r="N75" i="9" s="1"/>
  <c r="L74" i="9"/>
  <c r="I74" i="9"/>
  <c r="N74" i="9" s="1"/>
  <c r="L73" i="9"/>
  <c r="I73" i="9"/>
  <c r="N73" i="9" s="1"/>
  <c r="N72" i="9"/>
  <c r="L72" i="9"/>
  <c r="I72" i="9"/>
  <c r="N71" i="9"/>
  <c r="L71" i="9"/>
  <c r="I71" i="9"/>
  <c r="L70" i="9"/>
  <c r="I70" i="9"/>
  <c r="N70" i="9" s="1"/>
  <c r="N69" i="9"/>
  <c r="L69" i="9"/>
  <c r="I69" i="9"/>
  <c r="N68" i="9"/>
  <c r="L68" i="9"/>
  <c r="I68" i="9"/>
  <c r="L67" i="9"/>
  <c r="I67" i="9"/>
  <c r="L66" i="9"/>
  <c r="I66" i="9"/>
  <c r="N66" i="9" s="1"/>
  <c r="O65" i="9"/>
  <c r="K65" i="9"/>
  <c r="L64" i="9"/>
  <c r="I64" i="9"/>
  <c r="N64" i="9" s="1"/>
  <c r="L63" i="9"/>
  <c r="I63" i="9"/>
  <c r="N63" i="9" s="1"/>
  <c r="N62" i="9"/>
  <c r="L62" i="9"/>
  <c r="I62" i="9"/>
  <c r="N61" i="9"/>
  <c r="L61" i="9"/>
  <c r="I61" i="9"/>
  <c r="L60" i="9"/>
  <c r="I60" i="9"/>
  <c r="N60" i="9" s="1"/>
  <c r="L59" i="9"/>
  <c r="I59" i="9"/>
  <c r="N59" i="9" s="1"/>
  <c r="N58" i="9"/>
  <c r="L58" i="9"/>
  <c r="I58" i="9"/>
  <c r="N57" i="9"/>
  <c r="L57" i="9"/>
  <c r="I57" i="9"/>
  <c r="L56" i="9"/>
  <c r="I56" i="9"/>
  <c r="N56" i="9" s="1"/>
  <c r="L55" i="9"/>
  <c r="I55" i="9"/>
  <c r="N54" i="9"/>
  <c r="L54" i="9"/>
  <c r="I54" i="9"/>
  <c r="O53" i="9"/>
  <c r="K53" i="9"/>
  <c r="N52" i="9"/>
  <c r="L52" i="9"/>
  <c r="I52" i="9"/>
  <c r="N51" i="9"/>
  <c r="L51" i="9"/>
  <c r="I51" i="9"/>
  <c r="L50" i="9"/>
  <c r="I50" i="9"/>
  <c r="N50" i="9" s="1"/>
  <c r="N49" i="9"/>
  <c r="L49" i="9"/>
  <c r="I49" i="9"/>
  <c r="N48" i="9"/>
  <c r="L48" i="9"/>
  <c r="I48" i="9"/>
  <c r="L47" i="9"/>
  <c r="I47" i="9"/>
  <c r="N47" i="9" s="1"/>
  <c r="L46" i="9"/>
  <c r="I46" i="9"/>
  <c r="N46" i="9" s="1"/>
  <c r="N45" i="9"/>
  <c r="L45" i="9"/>
  <c r="I45" i="9"/>
  <c r="N44" i="9"/>
  <c r="L44" i="9"/>
  <c r="I44" i="9"/>
  <c r="L43" i="9"/>
  <c r="I43" i="9"/>
  <c r="N43" i="9" s="1"/>
  <c r="L42" i="9"/>
  <c r="I42" i="9"/>
  <c r="N42" i="9" s="1"/>
  <c r="N53" i="9" s="1"/>
  <c r="O41" i="9"/>
  <c r="K41" i="9"/>
  <c r="L40" i="9"/>
  <c r="I40" i="9"/>
  <c r="N40" i="9" s="1"/>
  <c r="N39" i="9"/>
  <c r="L39" i="9"/>
  <c r="I39" i="9"/>
  <c r="N38" i="9"/>
  <c r="L38" i="9"/>
  <c r="I38" i="9"/>
  <c r="L37" i="9"/>
  <c r="I37" i="9"/>
  <c r="N37" i="9" s="1"/>
  <c r="L36" i="9"/>
  <c r="I36" i="9"/>
  <c r="N36" i="9" s="1"/>
  <c r="N35" i="9"/>
  <c r="L35" i="9"/>
  <c r="I35" i="9"/>
  <c r="N34" i="9"/>
  <c r="L34" i="9"/>
  <c r="I34" i="9"/>
  <c r="L33" i="9"/>
  <c r="I33" i="9"/>
  <c r="N33" i="9" s="1"/>
  <c r="L32" i="9"/>
  <c r="I32" i="9"/>
  <c r="N32" i="9" s="1"/>
  <c r="N31" i="9"/>
  <c r="N41" i="9" s="1"/>
  <c r="L31" i="9"/>
  <c r="I31" i="9"/>
  <c r="N30" i="9"/>
  <c r="L30" i="9"/>
  <c r="I30" i="9"/>
  <c r="O29" i="9"/>
  <c r="K29" i="9"/>
  <c r="N28" i="9"/>
  <c r="L28" i="9"/>
  <c r="I28" i="9"/>
  <c r="L27" i="9"/>
  <c r="I27" i="9"/>
  <c r="N27" i="9" s="1"/>
  <c r="L26" i="9"/>
  <c r="I26" i="9"/>
  <c r="N26" i="9" s="1"/>
  <c r="L25" i="9"/>
  <c r="I25" i="9"/>
  <c r="N25" i="9" s="1"/>
  <c r="N24" i="9"/>
  <c r="L24" i="9"/>
  <c r="I24" i="9"/>
  <c r="N23" i="9"/>
  <c r="L23" i="9"/>
  <c r="I23" i="9"/>
  <c r="L22" i="9"/>
  <c r="I22" i="9"/>
  <c r="N22" i="9" s="1"/>
  <c r="L21" i="9"/>
  <c r="I21" i="9"/>
  <c r="N21" i="9" s="1"/>
  <c r="N20" i="9"/>
  <c r="L20" i="9"/>
  <c r="I20" i="9"/>
  <c r="N19" i="9"/>
  <c r="L19" i="9"/>
  <c r="I19" i="9"/>
  <c r="L18" i="9"/>
  <c r="I18" i="9"/>
  <c r="O17" i="9"/>
  <c r="K17" i="9"/>
  <c r="L16" i="9"/>
  <c r="I16" i="9"/>
  <c r="N16" i="9" s="1"/>
  <c r="L15" i="9"/>
  <c r="I15" i="9"/>
  <c r="N15" i="9" s="1"/>
  <c r="N14" i="9"/>
  <c r="L14" i="9"/>
  <c r="I14" i="9"/>
  <c r="N13" i="9"/>
  <c r="L13" i="9"/>
  <c r="I13" i="9"/>
  <c r="L12" i="9"/>
  <c r="I12" i="9"/>
  <c r="N12" i="9" s="1"/>
  <c r="L11" i="9"/>
  <c r="I11" i="9"/>
  <c r="N11" i="9" s="1"/>
  <c r="N10" i="9"/>
  <c r="L10" i="9"/>
  <c r="I10" i="9"/>
  <c r="N9" i="9"/>
  <c r="L9" i="9"/>
  <c r="I9" i="9"/>
  <c r="L8" i="9"/>
  <c r="I8" i="9"/>
  <c r="N8" i="9" s="1"/>
  <c r="N7" i="9"/>
  <c r="L7" i="9"/>
  <c r="I7" i="9"/>
  <c r="N6" i="9"/>
  <c r="L6" i="9"/>
  <c r="I6" i="9"/>
  <c r="N137" i="8"/>
  <c r="I136" i="8"/>
  <c r="M135" i="8"/>
  <c r="I135" i="8"/>
  <c r="J135" i="8" s="1"/>
  <c r="K135" i="8" s="1"/>
  <c r="M134" i="8"/>
  <c r="K134" i="8"/>
  <c r="I134" i="8"/>
  <c r="J134" i="8" s="1"/>
  <c r="I133" i="8"/>
  <c r="I132" i="8"/>
  <c r="I131" i="8"/>
  <c r="J131" i="8" s="1"/>
  <c r="K131" i="8" s="1"/>
  <c r="M130" i="8"/>
  <c r="K130" i="8"/>
  <c r="I130" i="8"/>
  <c r="J130" i="8" s="1"/>
  <c r="M129" i="8"/>
  <c r="K129" i="8"/>
  <c r="I129" i="8"/>
  <c r="J129" i="8" s="1"/>
  <c r="I128" i="8"/>
  <c r="M127" i="8"/>
  <c r="I127" i="8"/>
  <c r="J127" i="8" s="1"/>
  <c r="K127" i="8" s="1"/>
  <c r="M126" i="8"/>
  <c r="K126" i="8"/>
  <c r="I126" i="8"/>
  <c r="J126" i="8" s="1"/>
  <c r="N125" i="8"/>
  <c r="I124" i="8"/>
  <c r="I123" i="8"/>
  <c r="J123" i="8" s="1"/>
  <c r="K123" i="8" s="1"/>
  <c r="M122" i="8"/>
  <c r="K122" i="8"/>
  <c r="I122" i="8"/>
  <c r="J122" i="8" s="1"/>
  <c r="M121" i="8"/>
  <c r="K121" i="8"/>
  <c r="I121" i="8"/>
  <c r="J121" i="8" s="1"/>
  <c r="I120" i="8"/>
  <c r="M119" i="8"/>
  <c r="I119" i="8"/>
  <c r="J119" i="8" s="1"/>
  <c r="K119" i="8" s="1"/>
  <c r="M118" i="8"/>
  <c r="K118" i="8"/>
  <c r="I118" i="8"/>
  <c r="J118" i="8" s="1"/>
  <c r="I117" i="8"/>
  <c r="I116" i="8"/>
  <c r="I115" i="8"/>
  <c r="J115" i="8" s="1"/>
  <c r="K115" i="8" s="1"/>
  <c r="M114" i="8"/>
  <c r="K114" i="8"/>
  <c r="I114" i="8"/>
  <c r="J114" i="8" s="1"/>
  <c r="N113" i="8"/>
  <c r="I112" i="8"/>
  <c r="M111" i="8"/>
  <c r="I111" i="8"/>
  <c r="J111" i="8" s="1"/>
  <c r="K111" i="8" s="1"/>
  <c r="M110" i="8"/>
  <c r="K110" i="8"/>
  <c r="I110" i="8"/>
  <c r="J110" i="8" s="1"/>
  <c r="I109" i="8"/>
  <c r="I108" i="8"/>
  <c r="M107" i="8"/>
  <c r="I107" i="8"/>
  <c r="J107" i="8" s="1"/>
  <c r="K107" i="8" s="1"/>
  <c r="M106" i="8"/>
  <c r="K106" i="8"/>
  <c r="I106" i="8"/>
  <c r="J106" i="8" s="1"/>
  <c r="M105" i="8"/>
  <c r="K105" i="8"/>
  <c r="I105" i="8"/>
  <c r="J105" i="8" s="1"/>
  <c r="I104" i="8"/>
  <c r="M103" i="8"/>
  <c r="I103" i="8"/>
  <c r="J103" i="8" s="1"/>
  <c r="K103" i="8" s="1"/>
  <c r="M102" i="8"/>
  <c r="K102" i="8"/>
  <c r="I102" i="8"/>
  <c r="J102" i="8" s="1"/>
  <c r="N101" i="8"/>
  <c r="I100" i="8"/>
  <c r="J99" i="8"/>
  <c r="K99" i="8" s="1"/>
  <c r="I99" i="8"/>
  <c r="M99" i="8" s="1"/>
  <c r="I98" i="8"/>
  <c r="M97" i="8"/>
  <c r="J97" i="8"/>
  <c r="K97" i="8" s="1"/>
  <c r="I97" i="8"/>
  <c r="M96" i="8"/>
  <c r="J96" i="8"/>
  <c r="K96" i="8" s="1"/>
  <c r="I96" i="8"/>
  <c r="I95" i="8"/>
  <c r="M94" i="8"/>
  <c r="I94" i="8"/>
  <c r="J94" i="8" s="1"/>
  <c r="K94" i="8" s="1"/>
  <c r="M93" i="8"/>
  <c r="J93" i="8"/>
  <c r="K93" i="8" s="1"/>
  <c r="I93" i="8"/>
  <c r="I92" i="8"/>
  <c r="J91" i="8"/>
  <c r="K91" i="8" s="1"/>
  <c r="I91" i="8"/>
  <c r="M91" i="8" s="1"/>
  <c r="I90" i="8"/>
  <c r="N89" i="8"/>
  <c r="I88" i="8"/>
  <c r="J87" i="8"/>
  <c r="K87" i="8" s="1"/>
  <c r="I87" i="8"/>
  <c r="M87" i="8" s="1"/>
  <c r="I86" i="8"/>
  <c r="J85" i="8"/>
  <c r="K85" i="8" s="1"/>
  <c r="I85" i="8"/>
  <c r="M85" i="8" s="1"/>
  <c r="I84" i="8"/>
  <c r="K83" i="8"/>
  <c r="J83" i="8"/>
  <c r="I83" i="8"/>
  <c r="M83" i="8" s="1"/>
  <c r="J82" i="8"/>
  <c r="K82" i="8" s="1"/>
  <c r="I82" i="8"/>
  <c r="M82" i="8" s="1"/>
  <c r="I81" i="8"/>
  <c r="I80" i="8"/>
  <c r="J79" i="8"/>
  <c r="K79" i="8" s="1"/>
  <c r="I79" i="8"/>
  <c r="M79" i="8" s="1"/>
  <c r="I78" i="8"/>
  <c r="N77" i="8"/>
  <c r="M76" i="8"/>
  <c r="J76" i="8"/>
  <c r="K76" i="8" s="1"/>
  <c r="I76" i="8"/>
  <c r="M75" i="8"/>
  <c r="J75" i="8"/>
  <c r="K75" i="8" s="1"/>
  <c r="I75" i="8"/>
  <c r="M74" i="8"/>
  <c r="J74" i="8"/>
  <c r="K74" i="8" s="1"/>
  <c r="I74" i="8"/>
  <c r="M73" i="8"/>
  <c r="J73" i="8"/>
  <c r="K73" i="8" s="1"/>
  <c r="I73" i="8"/>
  <c r="M72" i="8"/>
  <c r="J72" i="8"/>
  <c r="K72" i="8" s="1"/>
  <c r="I72" i="8"/>
  <c r="M71" i="8"/>
  <c r="J71" i="8"/>
  <c r="K71" i="8" s="1"/>
  <c r="I71" i="8"/>
  <c r="M70" i="8"/>
  <c r="J70" i="8"/>
  <c r="K70" i="8" s="1"/>
  <c r="I70" i="8"/>
  <c r="M69" i="8"/>
  <c r="J69" i="8"/>
  <c r="K69" i="8" s="1"/>
  <c r="I69" i="8"/>
  <c r="M68" i="8"/>
  <c r="J68" i="8"/>
  <c r="K68" i="8" s="1"/>
  <c r="I68" i="8"/>
  <c r="M67" i="8"/>
  <c r="J67" i="8"/>
  <c r="K67" i="8" s="1"/>
  <c r="I67" i="8"/>
  <c r="M66" i="8"/>
  <c r="M77" i="8" s="1"/>
  <c r="J66" i="8"/>
  <c r="K66" i="8" s="1"/>
  <c r="I66" i="8"/>
  <c r="I77" i="8" s="1"/>
  <c r="AF43" i="16" s="1"/>
  <c r="N65" i="8"/>
  <c r="M64" i="8"/>
  <c r="I64" i="8"/>
  <c r="J64" i="8" s="1"/>
  <c r="K64" i="8" s="1"/>
  <c r="M63" i="8"/>
  <c r="K63" i="8"/>
  <c r="I63" i="8"/>
  <c r="J63" i="8" s="1"/>
  <c r="I62" i="8"/>
  <c r="I61" i="8"/>
  <c r="I60" i="8"/>
  <c r="M59" i="8"/>
  <c r="K59" i="8"/>
  <c r="I59" i="8"/>
  <c r="J59" i="8" s="1"/>
  <c r="M58" i="8"/>
  <c r="K58" i="8"/>
  <c r="I58" i="8"/>
  <c r="J58" i="8" s="1"/>
  <c r="I57" i="8"/>
  <c r="M56" i="8"/>
  <c r="I56" i="8"/>
  <c r="J56" i="8" s="1"/>
  <c r="K56" i="8" s="1"/>
  <c r="M55" i="8"/>
  <c r="K55" i="8"/>
  <c r="I55" i="8"/>
  <c r="J55" i="8" s="1"/>
  <c r="I54" i="8"/>
  <c r="N53" i="8"/>
  <c r="J52" i="8"/>
  <c r="K52" i="8" s="1"/>
  <c r="I52" i="8"/>
  <c r="M52" i="8" s="1"/>
  <c r="M51" i="8"/>
  <c r="I51" i="8"/>
  <c r="J51" i="8" s="1"/>
  <c r="K51" i="8" s="1"/>
  <c r="M50" i="8"/>
  <c r="J50" i="8"/>
  <c r="K50" i="8" s="1"/>
  <c r="I50" i="8"/>
  <c r="I49" i="8"/>
  <c r="M49" i="8" s="1"/>
  <c r="J48" i="8"/>
  <c r="K48" i="8" s="1"/>
  <c r="I48" i="8"/>
  <c r="M48" i="8" s="1"/>
  <c r="I47" i="8"/>
  <c r="J47" i="8" s="1"/>
  <c r="K47" i="8" s="1"/>
  <c r="M46" i="8"/>
  <c r="J46" i="8"/>
  <c r="K46" i="8" s="1"/>
  <c r="I46" i="8"/>
  <c r="M45" i="8"/>
  <c r="J45" i="8"/>
  <c r="K45" i="8" s="1"/>
  <c r="I45" i="8"/>
  <c r="I44" i="8"/>
  <c r="M44" i="8" s="1"/>
  <c r="M43" i="8"/>
  <c r="I43" i="8"/>
  <c r="J43" i="8" s="1"/>
  <c r="K43" i="8" s="1"/>
  <c r="M42" i="8"/>
  <c r="J42" i="8"/>
  <c r="I42" i="8"/>
  <c r="N41" i="8"/>
  <c r="J40" i="8"/>
  <c r="K40" i="8" s="1"/>
  <c r="I40" i="8"/>
  <c r="M40" i="8" s="1"/>
  <c r="I39" i="8"/>
  <c r="J38" i="8"/>
  <c r="K38" i="8" s="1"/>
  <c r="I38" i="8"/>
  <c r="M38" i="8" s="1"/>
  <c r="I37" i="8"/>
  <c r="K36" i="8"/>
  <c r="J36" i="8"/>
  <c r="I36" i="8"/>
  <c r="M36" i="8" s="1"/>
  <c r="K35" i="8"/>
  <c r="J35" i="8"/>
  <c r="I35" i="8"/>
  <c r="M35" i="8" s="1"/>
  <c r="I34" i="8"/>
  <c r="I33" i="8"/>
  <c r="J32" i="8"/>
  <c r="K32" i="8" s="1"/>
  <c r="I32" i="8"/>
  <c r="M32" i="8" s="1"/>
  <c r="I31" i="8"/>
  <c r="J30" i="8"/>
  <c r="I30" i="8"/>
  <c r="M30" i="8" s="1"/>
  <c r="N29" i="8"/>
  <c r="J29" i="8"/>
  <c r="M28" i="8"/>
  <c r="K28" i="8"/>
  <c r="J28" i="8"/>
  <c r="I28" i="8"/>
  <c r="M27" i="8"/>
  <c r="K27" i="8"/>
  <c r="J27" i="8"/>
  <c r="I27" i="8"/>
  <c r="M26" i="8"/>
  <c r="K26" i="8"/>
  <c r="J26" i="8"/>
  <c r="I26" i="8"/>
  <c r="M25" i="8"/>
  <c r="K25" i="8"/>
  <c r="J25" i="8"/>
  <c r="I25" i="8"/>
  <c r="M24" i="8"/>
  <c r="K24" i="8"/>
  <c r="J24" i="8"/>
  <c r="I24" i="8"/>
  <c r="M23" i="8"/>
  <c r="K23" i="8"/>
  <c r="J23" i="8"/>
  <c r="I23" i="8"/>
  <c r="M22" i="8"/>
  <c r="K22" i="8"/>
  <c r="J22" i="8"/>
  <c r="I22" i="8"/>
  <c r="M21" i="8"/>
  <c r="K21" i="8"/>
  <c r="J21" i="8"/>
  <c r="I21" i="8"/>
  <c r="M20" i="8"/>
  <c r="K20" i="8"/>
  <c r="J20" i="8"/>
  <c r="I20" i="8"/>
  <c r="M19" i="8"/>
  <c r="K19" i="8"/>
  <c r="J19" i="8"/>
  <c r="I19" i="8"/>
  <c r="M18" i="8"/>
  <c r="M29" i="8" s="1"/>
  <c r="K18" i="8"/>
  <c r="J18" i="8"/>
  <c r="I18" i="8"/>
  <c r="I29" i="8" s="1"/>
  <c r="N17" i="8"/>
  <c r="N138" i="8" s="1"/>
  <c r="M16" i="8"/>
  <c r="K16" i="8"/>
  <c r="I16" i="8"/>
  <c r="J16" i="8" s="1"/>
  <c r="I15" i="8"/>
  <c r="I14" i="8"/>
  <c r="I13" i="8"/>
  <c r="J13" i="8" s="1"/>
  <c r="K13" i="8" s="1"/>
  <c r="M12" i="8"/>
  <c r="K12" i="8"/>
  <c r="I12" i="8"/>
  <c r="J12" i="8" s="1"/>
  <c r="M11" i="8"/>
  <c r="K11" i="8"/>
  <c r="I11" i="8"/>
  <c r="J11" i="8" s="1"/>
  <c r="I10" i="8"/>
  <c r="M9" i="8"/>
  <c r="I9" i="8"/>
  <c r="J9" i="8" s="1"/>
  <c r="K9" i="8" s="1"/>
  <c r="M8" i="8"/>
  <c r="K8" i="8"/>
  <c r="I8" i="8"/>
  <c r="J8" i="8" s="1"/>
  <c r="I7" i="8"/>
  <c r="I6" i="8"/>
  <c r="P10" i="4"/>
  <c r="H63" i="23" s="1"/>
  <c r="O9" i="4"/>
  <c r="I9" i="4"/>
  <c r="O8" i="4"/>
  <c r="I8" i="4"/>
  <c r="O7" i="4"/>
  <c r="I7" i="4"/>
  <c r="K7" i="4" s="1"/>
  <c r="O6" i="4"/>
  <c r="K6" i="4"/>
  <c r="I6" i="4"/>
  <c r="N58" i="6"/>
  <c r="M58" i="6"/>
  <c r="K56" i="6"/>
  <c r="J56" i="6"/>
  <c r="H56" i="6"/>
  <c r="M56" i="6" s="1"/>
  <c r="J55" i="6"/>
  <c r="K55" i="6" s="1"/>
  <c r="H55" i="6"/>
  <c r="M55" i="6" s="1"/>
  <c r="H54" i="6"/>
  <c r="M54" i="6" s="1"/>
  <c r="H53" i="6"/>
  <c r="K52" i="6"/>
  <c r="J52" i="6"/>
  <c r="H52" i="6"/>
  <c r="M52" i="6" s="1"/>
  <c r="K51" i="6"/>
  <c r="J51" i="6"/>
  <c r="H51" i="6"/>
  <c r="M51" i="6" s="1"/>
  <c r="H50" i="6"/>
  <c r="M50" i="6" s="1"/>
  <c r="H49" i="6"/>
  <c r="K48" i="6"/>
  <c r="J48" i="6"/>
  <c r="H48" i="6"/>
  <c r="M48" i="6" s="1"/>
  <c r="J47" i="6"/>
  <c r="K47" i="6" s="1"/>
  <c r="H47" i="6"/>
  <c r="M47" i="6" s="1"/>
  <c r="J46" i="6"/>
  <c r="K46" i="6" s="1"/>
  <c r="H46" i="6"/>
  <c r="M46" i="6" s="1"/>
  <c r="H45" i="6"/>
  <c r="H43" i="6"/>
  <c r="M42" i="6"/>
  <c r="K42" i="6"/>
  <c r="H42" i="6"/>
  <c r="J42" i="6" s="1"/>
  <c r="M41" i="6"/>
  <c r="K41" i="6"/>
  <c r="H41" i="6"/>
  <c r="J41" i="6" s="1"/>
  <c r="H40" i="6"/>
  <c r="H39" i="6"/>
  <c r="M38" i="6"/>
  <c r="K38" i="6"/>
  <c r="H38" i="6"/>
  <c r="J38" i="6" s="1"/>
  <c r="M37" i="6"/>
  <c r="K37" i="6"/>
  <c r="H37" i="6"/>
  <c r="J37" i="6" s="1"/>
  <c r="H36" i="6"/>
  <c r="H35" i="6"/>
  <c r="M34" i="6"/>
  <c r="K34" i="6"/>
  <c r="H34" i="6"/>
  <c r="J34" i="6" s="1"/>
  <c r="M33" i="6"/>
  <c r="K33" i="6"/>
  <c r="H33" i="6"/>
  <c r="J33" i="6" s="1"/>
  <c r="H32" i="6"/>
  <c r="J30" i="6"/>
  <c r="K30" i="6" s="1"/>
  <c r="H30" i="6"/>
  <c r="M30" i="6" s="1"/>
  <c r="H29" i="6"/>
  <c r="M29" i="6" s="1"/>
  <c r="H28" i="6"/>
  <c r="K27" i="6"/>
  <c r="J27" i="6"/>
  <c r="H27" i="6"/>
  <c r="M27" i="6" s="1"/>
  <c r="K26" i="6"/>
  <c r="J26" i="6"/>
  <c r="H26" i="6"/>
  <c r="M26" i="6" s="1"/>
  <c r="H25" i="6"/>
  <c r="M25" i="6" s="1"/>
  <c r="H24" i="6"/>
  <c r="K23" i="6"/>
  <c r="J23" i="6"/>
  <c r="H23" i="6"/>
  <c r="M23" i="6" s="1"/>
  <c r="J22" i="6"/>
  <c r="K22" i="6" s="1"/>
  <c r="H22" i="6"/>
  <c r="M22" i="6" s="1"/>
  <c r="J21" i="6"/>
  <c r="K21" i="6" s="1"/>
  <c r="H21" i="6"/>
  <c r="M21" i="6" s="1"/>
  <c r="H20" i="6"/>
  <c r="K19" i="6"/>
  <c r="J19" i="6"/>
  <c r="H19" i="6"/>
  <c r="M19" i="6" s="1"/>
  <c r="M17" i="6"/>
  <c r="K17" i="6"/>
  <c r="H17" i="6"/>
  <c r="J17" i="6" s="1"/>
  <c r="M16" i="6"/>
  <c r="K16" i="6"/>
  <c r="H16" i="6"/>
  <c r="J16" i="6" s="1"/>
  <c r="H15" i="6"/>
  <c r="H14" i="6"/>
  <c r="M13" i="6"/>
  <c r="K13" i="6"/>
  <c r="H13" i="6"/>
  <c r="J13" i="6" s="1"/>
  <c r="M12" i="6"/>
  <c r="K12" i="6"/>
  <c r="H12" i="6"/>
  <c r="J12" i="6" s="1"/>
  <c r="H11" i="6"/>
  <c r="H10" i="6"/>
  <c r="M9" i="6"/>
  <c r="K9" i="6"/>
  <c r="H9" i="6"/>
  <c r="J9" i="6" s="1"/>
  <c r="M8" i="6"/>
  <c r="K8" i="6"/>
  <c r="H8" i="6"/>
  <c r="J8" i="6" s="1"/>
  <c r="H7" i="6"/>
  <c r="H6" i="6"/>
  <c r="S132" i="18"/>
  <c r="J132" i="18"/>
  <c r="I132" i="18"/>
  <c r="H132" i="18"/>
  <c r="G132" i="18"/>
  <c r="F132" i="18"/>
  <c r="K131" i="18"/>
  <c r="K130" i="18"/>
  <c r="M129" i="18"/>
  <c r="K129" i="18"/>
  <c r="K128" i="18"/>
  <c r="M128" i="18" s="1"/>
  <c r="R128" i="18" s="1"/>
  <c r="K127" i="18"/>
  <c r="K126" i="18"/>
  <c r="M125" i="18"/>
  <c r="K125" i="18"/>
  <c r="K124" i="18"/>
  <c r="M124" i="18" s="1"/>
  <c r="R124" i="18" s="1"/>
  <c r="K123" i="18"/>
  <c r="K122" i="18"/>
  <c r="M121" i="18"/>
  <c r="K121" i="18"/>
  <c r="K120" i="18"/>
  <c r="M120" i="18" s="1"/>
  <c r="R120" i="18" s="1"/>
  <c r="K119" i="18"/>
  <c r="K118" i="18"/>
  <c r="S116" i="18"/>
  <c r="M116" i="18"/>
  <c r="K116" i="18"/>
  <c r="J116" i="18"/>
  <c r="I116" i="18"/>
  <c r="H116" i="18"/>
  <c r="G116" i="18"/>
  <c r="F116" i="18"/>
  <c r="P115" i="18"/>
  <c r="O115" i="18"/>
  <c r="M115" i="18"/>
  <c r="R115" i="18" s="1"/>
  <c r="K115" i="18"/>
  <c r="R114" i="18"/>
  <c r="P114" i="18"/>
  <c r="O114" i="18"/>
  <c r="K114" i="18"/>
  <c r="M114" i="18" s="1"/>
  <c r="R113" i="18"/>
  <c r="M113" i="18"/>
  <c r="K113" i="18"/>
  <c r="R112" i="18"/>
  <c r="O112" i="18"/>
  <c r="P112" i="18" s="1"/>
  <c r="M112" i="18"/>
  <c r="K112" i="18"/>
  <c r="P111" i="18"/>
  <c r="O111" i="18"/>
  <c r="M111" i="18"/>
  <c r="R111" i="18" s="1"/>
  <c r="K111" i="18"/>
  <c r="R110" i="18"/>
  <c r="P110" i="18"/>
  <c r="O110" i="18"/>
  <c r="K110" i="18"/>
  <c r="M110" i="18" s="1"/>
  <c r="R109" i="18"/>
  <c r="M109" i="18"/>
  <c r="K109" i="18"/>
  <c r="R108" i="18"/>
  <c r="O108" i="18"/>
  <c r="P108" i="18" s="1"/>
  <c r="M108" i="18"/>
  <c r="K108" i="18"/>
  <c r="P107" i="18"/>
  <c r="O107" i="18"/>
  <c r="M107" i="18"/>
  <c r="R107" i="18" s="1"/>
  <c r="K107" i="18"/>
  <c r="R106" i="18"/>
  <c r="P106" i="18"/>
  <c r="O106" i="18"/>
  <c r="K106" i="18"/>
  <c r="M106" i="18" s="1"/>
  <c r="R105" i="18"/>
  <c r="M105" i="18"/>
  <c r="K105" i="18"/>
  <c r="R104" i="18"/>
  <c r="O104" i="18"/>
  <c r="P104" i="18" s="1"/>
  <c r="M104" i="18"/>
  <c r="K104" i="18"/>
  <c r="P103" i="18"/>
  <c r="O103" i="18"/>
  <c r="M103" i="18"/>
  <c r="R103" i="18" s="1"/>
  <c r="K103" i="18"/>
  <c r="R102" i="18"/>
  <c r="R116" i="18" s="1"/>
  <c r="P102" i="18"/>
  <c r="O102" i="18"/>
  <c r="K102" i="18"/>
  <c r="M102" i="18" s="1"/>
  <c r="S100" i="18"/>
  <c r="J100" i="18"/>
  <c r="I100" i="18"/>
  <c r="H100" i="18"/>
  <c r="G100" i="18"/>
  <c r="F100" i="18"/>
  <c r="M99" i="18"/>
  <c r="R99" i="18" s="1"/>
  <c r="K99" i="18"/>
  <c r="K98" i="18"/>
  <c r="M97" i="18"/>
  <c r="K97" i="18"/>
  <c r="K96" i="18"/>
  <c r="M96" i="18" s="1"/>
  <c r="R96" i="18" s="1"/>
  <c r="M95" i="18"/>
  <c r="R95" i="18" s="1"/>
  <c r="K95" i="18"/>
  <c r="K94" i="18"/>
  <c r="M93" i="18"/>
  <c r="K93" i="18"/>
  <c r="K92" i="18"/>
  <c r="M92" i="18" s="1"/>
  <c r="R92" i="18" s="1"/>
  <c r="M91" i="18"/>
  <c r="R91" i="18" s="1"/>
  <c r="K91" i="18"/>
  <c r="K90" i="18"/>
  <c r="M89" i="18"/>
  <c r="K89" i="18"/>
  <c r="K88" i="18"/>
  <c r="M88" i="18" s="1"/>
  <c r="R88" i="18" s="1"/>
  <c r="M87" i="18"/>
  <c r="R87" i="18" s="1"/>
  <c r="K87" i="18"/>
  <c r="K86" i="18"/>
  <c r="M86" i="18" s="1"/>
  <c r="S84" i="18"/>
  <c r="J84" i="18"/>
  <c r="I84" i="18"/>
  <c r="H84" i="18"/>
  <c r="G84" i="18"/>
  <c r="F84" i="18"/>
  <c r="P83" i="18"/>
  <c r="O83" i="18"/>
  <c r="M83" i="18"/>
  <c r="R83" i="18" s="1"/>
  <c r="K83" i="18"/>
  <c r="R82" i="18"/>
  <c r="P82" i="18"/>
  <c r="O82" i="18"/>
  <c r="K82" i="18"/>
  <c r="M82" i="18" s="1"/>
  <c r="K81" i="18"/>
  <c r="M80" i="18"/>
  <c r="R80" i="18" s="1"/>
  <c r="K80" i="18"/>
  <c r="M79" i="18"/>
  <c r="R79" i="18" s="1"/>
  <c r="K79" i="18"/>
  <c r="O78" i="18"/>
  <c r="P78" i="18" s="1"/>
  <c r="M78" i="18"/>
  <c r="R78" i="18" s="1"/>
  <c r="K78" i="18"/>
  <c r="K77" i="18"/>
  <c r="K76" i="18"/>
  <c r="M75" i="18"/>
  <c r="R75" i="18" s="1"/>
  <c r="K75" i="18"/>
  <c r="O74" i="18"/>
  <c r="P74" i="18" s="1"/>
  <c r="M74" i="18"/>
  <c r="R74" i="18" s="1"/>
  <c r="K74" i="18"/>
  <c r="K73" i="18"/>
  <c r="K72" i="18"/>
  <c r="O71" i="18"/>
  <c r="P71" i="18" s="1"/>
  <c r="M71" i="18"/>
  <c r="R71" i="18" s="1"/>
  <c r="K71" i="18"/>
  <c r="O70" i="18"/>
  <c r="M70" i="18"/>
  <c r="R70" i="18" s="1"/>
  <c r="K70" i="18"/>
  <c r="S68" i="18"/>
  <c r="J68" i="18"/>
  <c r="I68" i="18"/>
  <c r="H68" i="18"/>
  <c r="G68" i="18"/>
  <c r="F68" i="18"/>
  <c r="K67" i="18"/>
  <c r="M66" i="18"/>
  <c r="R66" i="18" s="1"/>
  <c r="K66" i="18"/>
  <c r="M65" i="18"/>
  <c r="R65" i="18" s="1"/>
  <c r="K65" i="18"/>
  <c r="O64" i="18"/>
  <c r="P64" i="18" s="1"/>
  <c r="M64" i="18"/>
  <c r="R64" i="18" s="1"/>
  <c r="K64" i="18"/>
  <c r="K63" i="18"/>
  <c r="K62" i="18"/>
  <c r="M61" i="18"/>
  <c r="R61" i="18" s="1"/>
  <c r="K61" i="18"/>
  <c r="O60" i="18"/>
  <c r="P60" i="18" s="1"/>
  <c r="M60" i="18"/>
  <c r="R60" i="18" s="1"/>
  <c r="K60" i="18"/>
  <c r="K59" i="18"/>
  <c r="K58" i="18"/>
  <c r="O57" i="18"/>
  <c r="P57" i="18" s="1"/>
  <c r="M57" i="18"/>
  <c r="R57" i="18" s="1"/>
  <c r="K57" i="18"/>
  <c r="O56" i="18"/>
  <c r="P56" i="18" s="1"/>
  <c r="M56" i="18"/>
  <c r="R56" i="18" s="1"/>
  <c r="K56" i="18"/>
  <c r="K55" i="18"/>
  <c r="K54" i="18"/>
  <c r="S52" i="18"/>
  <c r="J52" i="18"/>
  <c r="I52" i="18"/>
  <c r="H52" i="18"/>
  <c r="G52" i="18"/>
  <c r="F52" i="18"/>
  <c r="M51" i="18"/>
  <c r="R51" i="18" s="1"/>
  <c r="K51" i="18"/>
  <c r="O50" i="18"/>
  <c r="P50" i="18" s="1"/>
  <c r="M50" i="18"/>
  <c r="R50" i="18" s="1"/>
  <c r="K50" i="18"/>
  <c r="K49" i="18"/>
  <c r="K48" i="18"/>
  <c r="M47" i="18"/>
  <c r="R47" i="18" s="1"/>
  <c r="K47" i="18"/>
  <c r="O46" i="18"/>
  <c r="P46" i="18" s="1"/>
  <c r="M46" i="18"/>
  <c r="R46" i="18" s="1"/>
  <c r="K46" i="18"/>
  <c r="K45" i="18"/>
  <c r="K44" i="18"/>
  <c r="O43" i="18"/>
  <c r="P43" i="18" s="1"/>
  <c r="M43" i="18"/>
  <c r="R43" i="18" s="1"/>
  <c r="K43" i="18"/>
  <c r="O42" i="18"/>
  <c r="P42" i="18" s="1"/>
  <c r="M42" i="18"/>
  <c r="R42" i="18" s="1"/>
  <c r="K42" i="18"/>
  <c r="K41" i="18"/>
  <c r="K40" i="18"/>
  <c r="M39" i="18"/>
  <c r="R39" i="18" s="1"/>
  <c r="K39" i="18"/>
  <c r="P38" i="18"/>
  <c r="O38" i="18"/>
  <c r="M38" i="18"/>
  <c r="K38" i="18"/>
  <c r="S36" i="18"/>
  <c r="S133" i="18" s="1"/>
  <c r="J36" i="18"/>
  <c r="I36" i="18"/>
  <c r="H36" i="18"/>
  <c r="G36" i="18"/>
  <c r="F36" i="18"/>
  <c r="K35" i="18"/>
  <c r="K34" i="18"/>
  <c r="M33" i="18"/>
  <c r="R33" i="18" s="1"/>
  <c r="K33" i="18"/>
  <c r="O32" i="18"/>
  <c r="P32" i="18" s="1"/>
  <c r="M32" i="18"/>
  <c r="R32" i="18" s="1"/>
  <c r="K32" i="18"/>
  <c r="K31" i="18"/>
  <c r="K30" i="18"/>
  <c r="M30" i="18" s="1"/>
  <c r="R30" i="18" s="1"/>
  <c r="O29" i="18"/>
  <c r="P29" i="18" s="1"/>
  <c r="M29" i="18"/>
  <c r="R29" i="18" s="1"/>
  <c r="K29" i="18"/>
  <c r="O28" i="18"/>
  <c r="P28" i="18" s="1"/>
  <c r="M28" i="18"/>
  <c r="R28" i="18" s="1"/>
  <c r="K28" i="18"/>
  <c r="K27" i="18"/>
  <c r="K26" i="18"/>
  <c r="M25" i="18"/>
  <c r="R25" i="18" s="1"/>
  <c r="K25" i="18"/>
  <c r="P24" i="18"/>
  <c r="O24" i="18"/>
  <c r="M24" i="18"/>
  <c r="R24" i="18" s="1"/>
  <c r="K24" i="18"/>
  <c r="K23" i="18"/>
  <c r="M22" i="18"/>
  <c r="R22" i="18" s="1"/>
  <c r="K22" i="18"/>
  <c r="S20" i="18"/>
  <c r="J20" i="18"/>
  <c r="I20" i="18"/>
  <c r="H20" i="18"/>
  <c r="G20" i="18"/>
  <c r="F20" i="18"/>
  <c r="M19" i="18"/>
  <c r="R19" i="18" s="1"/>
  <c r="K19" i="18"/>
  <c r="O18" i="18"/>
  <c r="P18" i="18" s="1"/>
  <c r="M18" i="18"/>
  <c r="R18" i="18" s="1"/>
  <c r="K18" i="18"/>
  <c r="K17" i="18"/>
  <c r="K16" i="18"/>
  <c r="O15" i="18"/>
  <c r="P15" i="18" s="1"/>
  <c r="M15" i="18"/>
  <c r="R15" i="18" s="1"/>
  <c r="K15" i="18"/>
  <c r="O14" i="18"/>
  <c r="P14" i="18" s="1"/>
  <c r="M14" i="18"/>
  <c r="R14" i="18" s="1"/>
  <c r="K14" i="18"/>
  <c r="K13" i="18"/>
  <c r="K12" i="18"/>
  <c r="M11" i="18"/>
  <c r="R11" i="18" s="1"/>
  <c r="K11" i="18"/>
  <c r="P10" i="18"/>
  <c r="O10" i="18"/>
  <c r="M10" i="18"/>
  <c r="R10" i="18" s="1"/>
  <c r="K10" i="18"/>
  <c r="K9" i="18"/>
  <c r="M8" i="18"/>
  <c r="R8" i="18" s="1"/>
  <c r="K8" i="18"/>
  <c r="M7" i="18"/>
  <c r="R7" i="18" s="1"/>
  <c r="K7" i="18"/>
  <c r="O6" i="18"/>
  <c r="M6" i="18"/>
  <c r="K6" i="18"/>
  <c r="C76" i="29"/>
  <c r="P77" i="16" s="1"/>
  <c r="C75" i="29"/>
  <c r="P76" i="16" s="1"/>
  <c r="G74" i="29"/>
  <c r="S75" i="16" s="1"/>
  <c r="C74" i="29"/>
  <c r="P75" i="16" s="1"/>
  <c r="C73" i="29"/>
  <c r="P74" i="16" s="1"/>
  <c r="C72" i="29"/>
  <c r="P73" i="16" s="1"/>
  <c r="C60" i="29"/>
  <c r="C47" i="29"/>
  <c r="P48" i="16" s="1"/>
  <c r="C46" i="29"/>
  <c r="P47" i="16" s="1"/>
  <c r="C45" i="29"/>
  <c r="C44" i="29"/>
  <c r="P45" i="16" s="1"/>
  <c r="C43" i="29"/>
  <c r="C42" i="29"/>
  <c r="P43" i="16" s="1"/>
  <c r="C41" i="29"/>
  <c r="C40" i="29"/>
  <c r="P41" i="16" s="1"/>
  <c r="C39" i="29"/>
  <c r="C38" i="29"/>
  <c r="P39" i="16" s="1"/>
  <c r="C37" i="29"/>
  <c r="P38" i="16" s="1"/>
  <c r="G76" i="29"/>
  <c r="S77" i="16" s="1"/>
  <c r="G75" i="29"/>
  <c r="S76" i="16" s="1"/>
  <c r="G73" i="29"/>
  <c r="S74" i="16" s="1"/>
  <c r="G72" i="29"/>
  <c r="S73" i="16" s="1"/>
  <c r="H77" i="27"/>
  <c r="G71" i="29" s="1"/>
  <c r="S72" i="16" s="1"/>
  <c r="C60" i="35"/>
  <c r="C64" i="27"/>
  <c r="C59" i="35" s="1"/>
  <c r="C63" i="27"/>
  <c r="C58" i="35" s="1"/>
  <c r="C62" i="27"/>
  <c r="C57" i="35" s="1"/>
  <c r="C61" i="27"/>
  <c r="C56" i="35" s="1"/>
  <c r="C60" i="27"/>
  <c r="C55" i="35" s="1"/>
  <c r="C59" i="27"/>
  <c r="C54" i="35" s="1"/>
  <c r="C58" i="27"/>
  <c r="C53" i="35" s="1"/>
  <c r="C57" i="27"/>
  <c r="C52" i="35" s="1"/>
  <c r="C51" i="35"/>
  <c r="C36" i="27"/>
  <c r="C27" i="29"/>
  <c r="P28" i="16" s="1"/>
  <c r="C28" i="27"/>
  <c r="C26" i="35" s="1"/>
  <c r="C22" i="29"/>
  <c r="D21" i="29"/>
  <c r="C20" i="29"/>
  <c r="C19" i="29"/>
  <c r="B70" i="18" s="1"/>
  <c r="C18" i="29"/>
  <c r="D17" i="29"/>
  <c r="C16" i="29"/>
  <c r="D18" i="27"/>
  <c r="C15" i="29"/>
  <c r="P16" i="16" s="1"/>
  <c r="F8" i="27"/>
  <c r="E8" i="35" s="1"/>
  <c r="M79" i="26"/>
  <c r="N82" i="27" s="1"/>
  <c r="C77" i="16"/>
  <c r="M78" i="26"/>
  <c r="N81" i="27" s="1"/>
  <c r="M77" i="26"/>
  <c r="M76" i="26"/>
  <c r="M75" i="26"/>
  <c r="L73" i="16" s="1"/>
  <c r="C74" i="26"/>
  <c r="C77" i="27" s="1"/>
  <c r="K63" i="26"/>
  <c r="I63" i="26"/>
  <c r="G63" i="26"/>
  <c r="H66" i="27" s="1"/>
  <c r="K62" i="26"/>
  <c r="Q62" i="27" s="1"/>
  <c r="I62" i="26"/>
  <c r="J65" i="27" s="1"/>
  <c r="G62" i="26"/>
  <c r="H65" i="27" s="1"/>
  <c r="K61" i="26"/>
  <c r="Q61" i="27" s="1"/>
  <c r="I61" i="26"/>
  <c r="J64" i="27" s="1"/>
  <c r="G61" i="26"/>
  <c r="K60" i="26"/>
  <c r="Q60" i="27" s="1"/>
  <c r="I60" i="26"/>
  <c r="G60" i="26"/>
  <c r="H63" i="27" s="1"/>
  <c r="K59" i="26"/>
  <c r="Q59" i="27" s="1"/>
  <c r="I59" i="26"/>
  <c r="G59" i="26"/>
  <c r="H62" i="27" s="1"/>
  <c r="K58" i="26"/>
  <c r="Q58" i="27" s="1"/>
  <c r="I58" i="26"/>
  <c r="J61" i="27" s="1"/>
  <c r="G58" i="26"/>
  <c r="H61" i="27" s="1"/>
  <c r="K57" i="26"/>
  <c r="Q57" i="27" s="1"/>
  <c r="S57" i="27" s="1"/>
  <c r="I57" i="26"/>
  <c r="J60" i="27" s="1"/>
  <c r="G57" i="26"/>
  <c r="K56" i="26"/>
  <c r="Q56" i="27" s="1"/>
  <c r="I56" i="26"/>
  <c r="G56" i="26"/>
  <c r="H59" i="27" s="1"/>
  <c r="I55" i="26"/>
  <c r="J58" i="27" s="1"/>
  <c r="G55" i="26"/>
  <c r="H58" i="27" s="1"/>
  <c r="I54" i="26"/>
  <c r="J57" i="27" s="1"/>
  <c r="G54" i="26"/>
  <c r="H57" i="27" s="1"/>
  <c r="I53" i="26"/>
  <c r="J56" i="27" s="1"/>
  <c r="G53" i="26"/>
  <c r="H56" i="27" s="1"/>
  <c r="K50" i="26"/>
  <c r="Q50" i="27" s="1"/>
  <c r="G50" i="26"/>
  <c r="C48" i="16"/>
  <c r="K49" i="26"/>
  <c r="G49" i="26"/>
  <c r="G48" i="26"/>
  <c r="G47" i="26"/>
  <c r="G46" i="26"/>
  <c r="G45" i="26"/>
  <c r="H47" i="27" s="1"/>
  <c r="G44" i="26"/>
  <c r="K43" i="26"/>
  <c r="G43" i="26"/>
  <c r="K42" i="26"/>
  <c r="Q42" i="27" s="1"/>
  <c r="G42" i="26"/>
  <c r="K41" i="26"/>
  <c r="G41" i="26"/>
  <c r="K40" i="26"/>
  <c r="Q40" i="27" s="1"/>
  <c r="S40" i="27" s="1"/>
  <c r="G40" i="26"/>
  <c r="H42" i="27" s="1"/>
  <c r="K42" i="27" s="1"/>
  <c r="K37" i="26"/>
  <c r="Q37" i="27" s="1"/>
  <c r="S37" i="27" s="1"/>
  <c r="I37" i="26"/>
  <c r="J38" i="27" s="1"/>
  <c r="G37" i="26"/>
  <c r="C35" i="16"/>
  <c r="K36" i="26"/>
  <c r="Q36" i="27" s="1"/>
  <c r="I36" i="26"/>
  <c r="J37" i="27" s="1"/>
  <c r="G36" i="26"/>
  <c r="H37" i="27" s="1"/>
  <c r="K37" i="27" s="1"/>
  <c r="C34" i="16"/>
  <c r="K35" i="26"/>
  <c r="Q35" i="27" s="1"/>
  <c r="I35" i="26"/>
  <c r="J36" i="27" s="1"/>
  <c r="G35" i="26"/>
  <c r="C33" i="16"/>
  <c r="K34" i="26"/>
  <c r="Q34" i="27" s="1"/>
  <c r="S34" i="27" s="1"/>
  <c r="I34" i="26"/>
  <c r="J35" i="27" s="1"/>
  <c r="G34" i="26"/>
  <c r="C34" i="26"/>
  <c r="K31" i="26"/>
  <c r="I31" i="26"/>
  <c r="H31" i="26"/>
  <c r="I31" i="27" s="1"/>
  <c r="F31" i="26"/>
  <c r="G31" i="27" s="1"/>
  <c r="K30" i="26"/>
  <c r="Q30" i="27" s="1"/>
  <c r="I30" i="26"/>
  <c r="J30" i="27" s="1"/>
  <c r="H30" i="26"/>
  <c r="I30" i="27" s="1"/>
  <c r="F30" i="26"/>
  <c r="G30" i="27" s="1"/>
  <c r="K29" i="26"/>
  <c r="I29" i="26"/>
  <c r="J29" i="27" s="1"/>
  <c r="H29" i="26"/>
  <c r="I29" i="27" s="1"/>
  <c r="F29" i="26"/>
  <c r="K28" i="26"/>
  <c r="Q28" i="27" s="1"/>
  <c r="I28" i="26"/>
  <c r="J28" i="27" s="1"/>
  <c r="H28" i="26"/>
  <c r="I28" i="27" s="1"/>
  <c r="F28" i="26"/>
  <c r="G28" i="27" s="1"/>
  <c r="K25" i="26"/>
  <c r="I25" i="26"/>
  <c r="J25" i="27" s="1"/>
  <c r="H25" i="26"/>
  <c r="I25" i="27" s="1"/>
  <c r="F25" i="26"/>
  <c r="G25" i="27" s="1"/>
  <c r="E25" i="26"/>
  <c r="K24" i="26"/>
  <c r="I24" i="26"/>
  <c r="J24" i="27" s="1"/>
  <c r="H24" i="26"/>
  <c r="I24" i="27" s="1"/>
  <c r="F24" i="26"/>
  <c r="G24" i="27" s="1"/>
  <c r="E24" i="26"/>
  <c r="K23" i="26"/>
  <c r="I23" i="26"/>
  <c r="H23" i="26"/>
  <c r="I23" i="27" s="1"/>
  <c r="F23" i="26"/>
  <c r="G23" i="27" s="1"/>
  <c r="E23" i="26"/>
  <c r="F23" i="27" s="1"/>
  <c r="E20" i="29" s="1"/>
  <c r="Q21" i="16" s="1"/>
  <c r="K22" i="26"/>
  <c r="I22" i="26"/>
  <c r="J22" i="27" s="1"/>
  <c r="H22" i="26"/>
  <c r="I22" i="27" s="1"/>
  <c r="F22" i="26"/>
  <c r="G22" i="27" s="1"/>
  <c r="E22" i="26"/>
  <c r="K21" i="26"/>
  <c r="I21" i="26"/>
  <c r="J21" i="27" s="1"/>
  <c r="H21" i="26"/>
  <c r="I21" i="27" s="1"/>
  <c r="F21" i="26"/>
  <c r="E21" i="26"/>
  <c r="K20" i="26"/>
  <c r="I20" i="26"/>
  <c r="J20" i="27" s="1"/>
  <c r="H20" i="26"/>
  <c r="I20" i="27" s="1"/>
  <c r="F20" i="26"/>
  <c r="G20" i="27" s="1"/>
  <c r="E20" i="26"/>
  <c r="K19" i="26"/>
  <c r="I19" i="26"/>
  <c r="J19" i="27" s="1"/>
  <c r="H19" i="26"/>
  <c r="F19" i="26"/>
  <c r="G19" i="27" s="1"/>
  <c r="E19" i="26"/>
  <c r="K18" i="26"/>
  <c r="Q18" i="27" s="1"/>
  <c r="I18" i="26"/>
  <c r="J18" i="27" s="1"/>
  <c r="H18" i="26"/>
  <c r="I18" i="27" s="1"/>
  <c r="F18" i="26"/>
  <c r="G18" i="27" s="1"/>
  <c r="E18" i="26"/>
  <c r="F18" i="27" s="1"/>
  <c r="C16" i="26"/>
  <c r="C14" i="16" s="1"/>
  <c r="H5" i="25" s="1"/>
  <c r="E12" i="26"/>
  <c r="F12" i="27" s="1"/>
  <c r="C8" i="26"/>
  <c r="C8" i="27" s="1"/>
  <c r="N81" i="14"/>
  <c r="K80" i="14"/>
  <c r="K79" i="14"/>
  <c r="H65" i="14"/>
  <c r="O63" i="14"/>
  <c r="N63" i="14"/>
  <c r="K63" i="14"/>
  <c r="M63" i="14" s="1"/>
  <c r="K62" i="14"/>
  <c r="M62" i="14" s="1"/>
  <c r="K61" i="14"/>
  <c r="M61" i="14" s="1"/>
  <c r="K60" i="14"/>
  <c r="M60" i="14" s="1"/>
  <c r="K59" i="14"/>
  <c r="M59" i="14" s="1"/>
  <c r="K58" i="14"/>
  <c r="M58" i="14" s="1"/>
  <c r="K57" i="14"/>
  <c r="M57" i="14" s="1"/>
  <c r="K56" i="14"/>
  <c r="M56" i="14" s="1"/>
  <c r="K53" i="26"/>
  <c r="H51" i="14"/>
  <c r="K48" i="14"/>
  <c r="K47" i="14"/>
  <c r="K46" i="14"/>
  <c r="K45" i="14"/>
  <c r="L38" i="14"/>
  <c r="H38" i="14"/>
  <c r="K37" i="14"/>
  <c r="M37" i="14" s="1"/>
  <c r="K36" i="14"/>
  <c r="M36" i="14" s="1"/>
  <c r="K35" i="14"/>
  <c r="M35" i="14" s="1"/>
  <c r="K34" i="14"/>
  <c r="L32" i="14"/>
  <c r="N31" i="14"/>
  <c r="K31" i="14"/>
  <c r="O31" i="14" s="1"/>
  <c r="H31" i="14"/>
  <c r="O30" i="14"/>
  <c r="K30" i="14"/>
  <c r="N30" i="14" s="1"/>
  <c r="H30" i="14"/>
  <c r="K29" i="14"/>
  <c r="M29" i="14" s="1"/>
  <c r="H29" i="14"/>
  <c r="N28" i="14"/>
  <c r="H28" i="14"/>
  <c r="L26" i="14"/>
  <c r="F26" i="14"/>
  <c r="K25" i="14"/>
  <c r="N25" i="14" s="1"/>
  <c r="H25" i="14"/>
  <c r="K24" i="14"/>
  <c r="O24" i="14" s="1"/>
  <c r="H24" i="14"/>
  <c r="O23" i="14"/>
  <c r="K23" i="14"/>
  <c r="N23" i="14" s="1"/>
  <c r="H23" i="14"/>
  <c r="K22" i="14"/>
  <c r="M22" i="14" s="1"/>
  <c r="H22" i="14"/>
  <c r="K21" i="14"/>
  <c r="N21" i="14" s="1"/>
  <c r="H21" i="14"/>
  <c r="K20" i="14"/>
  <c r="H20" i="14"/>
  <c r="K19" i="14"/>
  <c r="H19" i="14"/>
  <c r="K18" i="14"/>
  <c r="H18" i="14"/>
  <c r="F11" i="14"/>
  <c r="E11" i="26" s="1"/>
  <c r="F11" i="27" s="1"/>
  <c r="E10" i="26"/>
  <c r="F10" i="27" s="1"/>
  <c r="E9" i="26"/>
  <c r="F9" i="27" s="1"/>
  <c r="E9" i="35" s="1"/>
  <c r="E8" i="26"/>
  <c r="Q21" i="27" l="1"/>
  <c r="L21" i="27"/>
  <c r="M21" i="27" s="1"/>
  <c r="Q25" i="27"/>
  <c r="L25" i="27"/>
  <c r="S28" i="27"/>
  <c r="L29" i="27"/>
  <c r="M29" i="27" s="1"/>
  <c r="Q29" i="27"/>
  <c r="L31" i="27"/>
  <c r="Q31" i="27"/>
  <c r="Q32" i="27" s="1"/>
  <c r="O45" i="14"/>
  <c r="L45" i="14"/>
  <c r="K45" i="26" s="1"/>
  <c r="O48" i="14"/>
  <c r="L48" i="14"/>
  <c r="K48" i="26" s="1"/>
  <c r="Q48" i="27" s="1"/>
  <c r="L43" i="27"/>
  <c r="Q41" i="27"/>
  <c r="S41" i="27" s="1"/>
  <c r="L45" i="27"/>
  <c r="Q43" i="27"/>
  <c r="S43" i="27" s="1"/>
  <c r="H48" i="27"/>
  <c r="K48" i="27" s="1"/>
  <c r="H50" i="27"/>
  <c r="K50" i="27" s="1"/>
  <c r="H60" i="27"/>
  <c r="K60" i="27" s="1"/>
  <c r="N60" i="27" s="1"/>
  <c r="O60" i="27" s="1"/>
  <c r="H64" i="27"/>
  <c r="K64" i="27" s="1"/>
  <c r="N64" i="27" s="1"/>
  <c r="O64" i="27" s="1"/>
  <c r="L66" i="27"/>
  <c r="Q63" i="27"/>
  <c r="N45" i="14"/>
  <c r="M48" i="14"/>
  <c r="G21" i="27"/>
  <c r="F18" i="29" s="1"/>
  <c r="Q22" i="27"/>
  <c r="L22" i="27"/>
  <c r="J23" i="27"/>
  <c r="I20" i="29" s="1"/>
  <c r="U21" i="16" s="1"/>
  <c r="G29" i="26"/>
  <c r="H29" i="27" s="1"/>
  <c r="K29" i="27" s="1"/>
  <c r="G29" i="27"/>
  <c r="H44" i="27"/>
  <c r="K44" i="27" s="1"/>
  <c r="K46" i="27"/>
  <c r="H46" i="27"/>
  <c r="H52" i="27"/>
  <c r="K52" i="27" s="1"/>
  <c r="M23" i="14"/>
  <c r="M30" i="14"/>
  <c r="O46" i="14"/>
  <c r="L46" i="14"/>
  <c r="K46" i="26" s="1"/>
  <c r="Q46" i="27" s="1"/>
  <c r="N48" i="14"/>
  <c r="O56" i="14"/>
  <c r="N59" i="14"/>
  <c r="Q19" i="27"/>
  <c r="Q26" i="27" s="1"/>
  <c r="L19" i="27"/>
  <c r="Q23" i="27"/>
  <c r="L23" i="27"/>
  <c r="S23" i="27" s="1"/>
  <c r="K24" i="27"/>
  <c r="N24" i="27" s="1"/>
  <c r="O24" i="27" s="1"/>
  <c r="K36" i="27"/>
  <c r="H36" i="27"/>
  <c r="M37" i="27"/>
  <c r="N37" i="27"/>
  <c r="O37" i="27" s="1"/>
  <c r="K38" i="27"/>
  <c r="H38" i="27"/>
  <c r="K49" i="27"/>
  <c r="H49" i="27"/>
  <c r="H51" i="27"/>
  <c r="K51" i="27" s="1"/>
  <c r="N51" i="27" s="1"/>
  <c r="O51" i="27" s="1"/>
  <c r="H32" i="14"/>
  <c r="O29" i="14"/>
  <c r="M31" i="14"/>
  <c r="O47" i="14"/>
  <c r="L47" i="14"/>
  <c r="K47" i="26" s="1"/>
  <c r="O59" i="14"/>
  <c r="Q20" i="27"/>
  <c r="L20" i="27"/>
  <c r="Q24" i="27"/>
  <c r="L24" i="27"/>
  <c r="J31" i="27"/>
  <c r="I28" i="29" s="1"/>
  <c r="U29" i="16" s="1"/>
  <c r="K43" i="27"/>
  <c r="K53" i="27" s="1"/>
  <c r="H43" i="27"/>
  <c r="H45" i="27"/>
  <c r="K45" i="27" s="1"/>
  <c r="N45" i="27" s="1"/>
  <c r="O45" i="27" s="1"/>
  <c r="L51" i="27"/>
  <c r="Q49" i="27"/>
  <c r="G42" i="29"/>
  <c r="S43" i="16" s="1"/>
  <c r="V43" i="16" s="1"/>
  <c r="K47" i="27"/>
  <c r="N29" i="27"/>
  <c r="O29" i="27" s="1"/>
  <c r="M43" i="27"/>
  <c r="J76" i="26"/>
  <c r="I74" i="16" s="1"/>
  <c r="N79" i="27"/>
  <c r="J77" i="26"/>
  <c r="I75" i="16" s="1"/>
  <c r="N80" i="27"/>
  <c r="G50" i="29"/>
  <c r="K56" i="27"/>
  <c r="N43" i="27"/>
  <c r="O43" i="27" s="1"/>
  <c r="D21" i="16"/>
  <c r="F44" i="16"/>
  <c r="I44" i="16" s="1"/>
  <c r="AK44" i="16" s="1"/>
  <c r="J48" i="26"/>
  <c r="J24" i="26"/>
  <c r="M24" i="26" s="1"/>
  <c r="K55" i="26"/>
  <c r="K54" i="26"/>
  <c r="J20" i="26"/>
  <c r="M20" i="26" s="1"/>
  <c r="G20" i="16"/>
  <c r="D22" i="16"/>
  <c r="F24" i="27"/>
  <c r="E21" i="29" s="1"/>
  <c r="Q22" i="16" s="1"/>
  <c r="G23" i="16"/>
  <c r="H22" i="29"/>
  <c r="T23" i="16" s="1"/>
  <c r="E29" i="16"/>
  <c r="F29" i="16" s="1"/>
  <c r="J34" i="16"/>
  <c r="J35" i="16"/>
  <c r="L38" i="27"/>
  <c r="F52" i="16"/>
  <c r="K57" i="27"/>
  <c r="J54" i="16"/>
  <c r="L59" i="27"/>
  <c r="F56" i="16"/>
  <c r="K61" i="27"/>
  <c r="N61" i="27" s="1"/>
  <c r="O61" i="27" s="1"/>
  <c r="J59" i="26"/>
  <c r="J62" i="27"/>
  <c r="F60" i="16"/>
  <c r="K65" i="27"/>
  <c r="H61" i="16"/>
  <c r="J66" i="27"/>
  <c r="C16" i="27"/>
  <c r="C13" i="29" s="1"/>
  <c r="P14" i="16" s="1"/>
  <c r="F35" i="16"/>
  <c r="D19" i="16"/>
  <c r="F21" i="27"/>
  <c r="E18" i="29" s="1"/>
  <c r="Q19" i="16" s="1"/>
  <c r="J19" i="16"/>
  <c r="F19" i="35"/>
  <c r="H19" i="35" s="1"/>
  <c r="I19" i="35" s="1"/>
  <c r="H20" i="16"/>
  <c r="G21" i="16"/>
  <c r="H20" i="29"/>
  <c r="T21" i="16" s="1"/>
  <c r="J22" i="16"/>
  <c r="K21" i="29"/>
  <c r="W22" i="16" s="1"/>
  <c r="H23" i="16"/>
  <c r="I22" i="29"/>
  <c r="U23" i="16" s="1"/>
  <c r="G27" i="16"/>
  <c r="H26" i="29"/>
  <c r="T27" i="16" s="1"/>
  <c r="G28" i="16"/>
  <c r="H27" i="29"/>
  <c r="T28" i="16" s="1"/>
  <c r="G31" i="26"/>
  <c r="H31" i="27" s="1"/>
  <c r="K31" i="27" s="1"/>
  <c r="M31" i="27" s="1"/>
  <c r="J57" i="16"/>
  <c r="L62" i="27"/>
  <c r="K56" i="29" s="1"/>
  <c r="W57" i="16" s="1"/>
  <c r="C55" i="29"/>
  <c r="P56" i="16" s="1"/>
  <c r="D6" i="8"/>
  <c r="E18" i="16"/>
  <c r="F18" i="16" s="1"/>
  <c r="D20" i="16"/>
  <c r="F22" i="27"/>
  <c r="E19" i="29" s="1"/>
  <c r="Q20" i="16" s="1"/>
  <c r="J20" i="16"/>
  <c r="K19" i="29"/>
  <c r="W20" i="16" s="1"/>
  <c r="G22" i="16"/>
  <c r="D23" i="16"/>
  <c r="F25" i="27"/>
  <c r="E22" i="29" s="1"/>
  <c r="Q23" i="16" s="1"/>
  <c r="H27" i="16"/>
  <c r="F34" i="16"/>
  <c r="F54" i="16"/>
  <c r="J56" i="16"/>
  <c r="L61" i="27"/>
  <c r="J60" i="16"/>
  <c r="L65" i="27"/>
  <c r="J23" i="16"/>
  <c r="G19" i="16"/>
  <c r="H18" i="29"/>
  <c r="T19" i="16" s="1"/>
  <c r="J21" i="16"/>
  <c r="H22" i="16"/>
  <c r="E27" i="16"/>
  <c r="F27" i="16" s="1"/>
  <c r="F26" i="29"/>
  <c r="J28" i="16"/>
  <c r="L30" i="27"/>
  <c r="H34" i="16"/>
  <c r="J51" i="16"/>
  <c r="L56" i="27"/>
  <c r="S56" i="27" s="1"/>
  <c r="F53" i="16"/>
  <c r="H54" i="16"/>
  <c r="J59" i="27"/>
  <c r="I53" i="29" s="1"/>
  <c r="U54" i="16" s="1"/>
  <c r="J55" i="16"/>
  <c r="L60" i="27"/>
  <c r="F57" i="16"/>
  <c r="J59" i="16"/>
  <c r="L64" i="27"/>
  <c r="F61" i="16"/>
  <c r="H19" i="16"/>
  <c r="H21" i="16"/>
  <c r="C51" i="29"/>
  <c r="P52" i="16" s="1"/>
  <c r="J46" i="16"/>
  <c r="L50" i="27"/>
  <c r="S50" i="27" s="1"/>
  <c r="J48" i="16"/>
  <c r="L52" i="27"/>
  <c r="S52" i="27" s="1"/>
  <c r="J40" i="16"/>
  <c r="L44" i="27"/>
  <c r="J38" i="16"/>
  <c r="L42" i="27"/>
  <c r="J40" i="26"/>
  <c r="J33" i="16"/>
  <c r="L36" i="27"/>
  <c r="J18" i="16"/>
  <c r="K17" i="29"/>
  <c r="W18" i="16" s="1"/>
  <c r="J17" i="16"/>
  <c r="H18" i="16"/>
  <c r="H17" i="16"/>
  <c r="G18" i="16"/>
  <c r="H17" i="29"/>
  <c r="T18" i="16" s="1"/>
  <c r="G17" i="16"/>
  <c r="I19" i="27"/>
  <c r="M19" i="14"/>
  <c r="N19" i="14"/>
  <c r="O19" i="14" s="1"/>
  <c r="E17" i="16"/>
  <c r="F17" i="16" s="1"/>
  <c r="D18" i="16"/>
  <c r="F20" i="27"/>
  <c r="F19" i="27"/>
  <c r="E16" i="29" s="1"/>
  <c r="Q17" i="16" s="1"/>
  <c r="D17" i="16"/>
  <c r="J75" i="26"/>
  <c r="I73" i="16" s="1"/>
  <c r="J58" i="16"/>
  <c r="L63" i="27"/>
  <c r="H58" i="16"/>
  <c r="J63" i="27"/>
  <c r="I57" i="29" s="1"/>
  <c r="U58" i="16" s="1"/>
  <c r="F58" i="16"/>
  <c r="K63" i="27"/>
  <c r="N63" i="27" s="1"/>
  <c r="O63" i="27" s="1"/>
  <c r="J32" i="16"/>
  <c r="L35" i="27"/>
  <c r="F32" i="16"/>
  <c r="H35" i="27"/>
  <c r="J26" i="16"/>
  <c r="J30" i="16" s="1"/>
  <c r="B48" i="25" s="1"/>
  <c r="G26" i="16"/>
  <c r="H25" i="29"/>
  <c r="T26" i="16" s="1"/>
  <c r="G28" i="26"/>
  <c r="J16" i="16"/>
  <c r="L18" i="27"/>
  <c r="G16" i="16"/>
  <c r="H15" i="29"/>
  <c r="T16" i="16" s="1"/>
  <c r="G18" i="26"/>
  <c r="H18" i="27" s="1"/>
  <c r="K18" i="27" s="1"/>
  <c r="D114" i="8"/>
  <c r="D90" i="8"/>
  <c r="C53" i="29"/>
  <c r="D42" i="9" s="1"/>
  <c r="C54" i="29"/>
  <c r="P55" i="16" s="1"/>
  <c r="C57" i="29"/>
  <c r="D90" i="9" s="1"/>
  <c r="C52" i="29"/>
  <c r="P53" i="16" s="1"/>
  <c r="C58" i="29"/>
  <c r="P59" i="16" s="1"/>
  <c r="C56" i="29"/>
  <c r="D78" i="9" s="1"/>
  <c r="C59" i="29"/>
  <c r="D114" i="9" s="1"/>
  <c r="C50" i="29"/>
  <c r="P51" i="16" s="1"/>
  <c r="C28" i="35"/>
  <c r="C25" i="29"/>
  <c r="P26" i="16" s="1"/>
  <c r="D22" i="35"/>
  <c r="D18" i="35"/>
  <c r="C17" i="35"/>
  <c r="C19" i="35"/>
  <c r="C23" i="35"/>
  <c r="N34" i="14"/>
  <c r="O34" i="14" s="1"/>
  <c r="C32" i="16"/>
  <c r="C35" i="27"/>
  <c r="H26" i="16"/>
  <c r="O28" i="14"/>
  <c r="K26" i="26"/>
  <c r="N18" i="14"/>
  <c r="O18" i="14" s="1"/>
  <c r="H26" i="14"/>
  <c r="E12" i="29"/>
  <c r="G12" i="27"/>
  <c r="E11" i="35"/>
  <c r="E11" i="29"/>
  <c r="G46" i="29"/>
  <c r="R86" i="18"/>
  <c r="R100" i="18" s="1"/>
  <c r="C8" i="35"/>
  <c r="C8" i="29"/>
  <c r="E10" i="35"/>
  <c r="E10" i="29"/>
  <c r="A7" i="25" s="1"/>
  <c r="J19" i="26"/>
  <c r="E21" i="16"/>
  <c r="F21" i="16" s="1"/>
  <c r="J23" i="26"/>
  <c r="F39" i="16"/>
  <c r="I39" i="16" s="1"/>
  <c r="J41" i="26"/>
  <c r="H51" i="16"/>
  <c r="H59" i="16"/>
  <c r="I58" i="29"/>
  <c r="U59" i="16" s="1"/>
  <c r="L77" i="16"/>
  <c r="J79" i="26"/>
  <c r="I77" i="16" s="1"/>
  <c r="D19" i="35"/>
  <c r="D18" i="29"/>
  <c r="H19" i="29"/>
  <c r="T20" i="16" s="1"/>
  <c r="E8" i="29"/>
  <c r="P61" i="16"/>
  <c r="D126" i="9"/>
  <c r="O12" i="18"/>
  <c r="P12" i="18" s="1"/>
  <c r="M17" i="18"/>
  <c r="R17" i="18" s="1"/>
  <c r="O31" i="18"/>
  <c r="P31" i="18" s="1"/>
  <c r="M31" i="18"/>
  <c r="R31" i="18" s="1"/>
  <c r="O40" i="18"/>
  <c r="P40" i="18" s="1"/>
  <c r="M45" i="18"/>
  <c r="R45" i="18" s="1"/>
  <c r="K52" i="18"/>
  <c r="K68" i="18"/>
  <c r="O59" i="18"/>
  <c r="P59" i="18" s="1"/>
  <c r="M59" i="18"/>
  <c r="R59" i="18" s="1"/>
  <c r="M73" i="18"/>
  <c r="R73" i="18" s="1"/>
  <c r="R89" i="18"/>
  <c r="O89" i="18"/>
  <c r="P89" i="18" s="1"/>
  <c r="R93" i="18"/>
  <c r="O93" i="18"/>
  <c r="P93" i="18" s="1"/>
  <c r="R97" i="18"/>
  <c r="O97" i="18"/>
  <c r="P97" i="18" s="1"/>
  <c r="O123" i="18"/>
  <c r="P123" i="18" s="1"/>
  <c r="J7" i="6"/>
  <c r="K7" i="6" s="1"/>
  <c r="M7" i="6"/>
  <c r="J10" i="6"/>
  <c r="K10" i="6" s="1"/>
  <c r="M10" i="6"/>
  <c r="M28" i="6"/>
  <c r="J28" i="6"/>
  <c r="K28" i="6" s="1"/>
  <c r="J40" i="6"/>
  <c r="K40" i="6" s="1"/>
  <c r="M40" i="6"/>
  <c r="J43" i="6"/>
  <c r="K43" i="6" s="1"/>
  <c r="M43" i="6"/>
  <c r="M53" i="6"/>
  <c r="J53" i="6"/>
  <c r="K53" i="6" s="1"/>
  <c r="K9" i="4"/>
  <c r="L9" i="4"/>
  <c r="J15" i="8"/>
  <c r="K15" i="8" s="1"/>
  <c r="M15" i="8"/>
  <c r="M34" i="8"/>
  <c r="J34" i="8"/>
  <c r="K34" i="8" s="1"/>
  <c r="K42" i="8"/>
  <c r="J53" i="8"/>
  <c r="J57" i="8"/>
  <c r="K57" i="8" s="1"/>
  <c r="M57" i="8"/>
  <c r="I65" i="8"/>
  <c r="M86" i="8"/>
  <c r="J86" i="8"/>
  <c r="K86" i="8" s="1"/>
  <c r="I101" i="8"/>
  <c r="J90" i="8"/>
  <c r="M90" i="8"/>
  <c r="J98" i="8"/>
  <c r="K98" i="8" s="1"/>
  <c r="M98" i="8"/>
  <c r="J128" i="8"/>
  <c r="K128" i="8" s="1"/>
  <c r="M128" i="8"/>
  <c r="I53" i="9"/>
  <c r="I77" i="9"/>
  <c r="N67" i="9"/>
  <c r="N77" i="9" s="1"/>
  <c r="H16" i="16"/>
  <c r="G19" i="26"/>
  <c r="H19" i="27" s="1"/>
  <c r="K19" i="27" s="1"/>
  <c r="G20" i="26"/>
  <c r="H20" i="27" s="1"/>
  <c r="K20" i="27" s="1"/>
  <c r="N20" i="27" s="1"/>
  <c r="O20" i="27" s="1"/>
  <c r="G23" i="26"/>
  <c r="H23" i="27" s="1"/>
  <c r="K23" i="27" s="1"/>
  <c r="E22" i="16"/>
  <c r="F22" i="16" s="1"/>
  <c r="G24" i="26"/>
  <c r="H24" i="27" s="1"/>
  <c r="H28" i="16"/>
  <c r="J42" i="26"/>
  <c r="F42" i="16"/>
  <c r="I42" i="16" s="1"/>
  <c r="J47" i="16"/>
  <c r="F48" i="16"/>
  <c r="I48" i="16" s="1"/>
  <c r="H52" i="16"/>
  <c r="I51" i="29"/>
  <c r="U52" i="16" s="1"/>
  <c r="H56" i="16"/>
  <c r="I55" i="29"/>
  <c r="U56" i="16" s="1"/>
  <c r="H60" i="16"/>
  <c r="I60" i="16" s="1"/>
  <c r="I59" i="29"/>
  <c r="U60" i="16" s="1"/>
  <c r="J63" i="26"/>
  <c r="P21" i="16"/>
  <c r="B86" i="18"/>
  <c r="I18" i="29"/>
  <c r="S51" i="16"/>
  <c r="O33" i="18"/>
  <c r="P33" i="18" s="1"/>
  <c r="M49" i="18"/>
  <c r="R49" i="18" s="1"/>
  <c r="M54" i="18"/>
  <c r="O58" i="18"/>
  <c r="P58" i="18" s="1"/>
  <c r="O61" i="18"/>
  <c r="P61" i="18" s="1"/>
  <c r="O72" i="18"/>
  <c r="P72" i="18" s="1"/>
  <c r="O75" i="18"/>
  <c r="P75" i="18" s="1"/>
  <c r="O90" i="18"/>
  <c r="P90" i="18" s="1"/>
  <c r="O98" i="18"/>
  <c r="P98" i="18" s="1"/>
  <c r="R121" i="18"/>
  <c r="O121" i="18"/>
  <c r="P121" i="18" s="1"/>
  <c r="R125" i="18"/>
  <c r="O125" i="18"/>
  <c r="P125" i="18" s="1"/>
  <c r="M127" i="18"/>
  <c r="R127" i="18" s="1"/>
  <c r="M131" i="18"/>
  <c r="R131" i="18" s="1"/>
  <c r="J11" i="6"/>
  <c r="K11" i="6" s="1"/>
  <c r="M11" i="6"/>
  <c r="J14" i="6"/>
  <c r="K14" i="6" s="1"/>
  <c r="M14" i="6"/>
  <c r="H44" i="6"/>
  <c r="J50" i="6"/>
  <c r="K50" i="6" s="1"/>
  <c r="H57" i="6"/>
  <c r="K8" i="4"/>
  <c r="M78" i="8"/>
  <c r="J78" i="8"/>
  <c r="M95" i="8"/>
  <c r="J95" i="8"/>
  <c r="K95" i="8" s="1"/>
  <c r="J112" i="8"/>
  <c r="K112" i="8" s="1"/>
  <c r="M112" i="8"/>
  <c r="M115" i="8"/>
  <c r="I125" i="8"/>
  <c r="M131" i="8"/>
  <c r="M137" i="8" s="1"/>
  <c r="N89" i="9"/>
  <c r="C21" i="35"/>
  <c r="F22" i="35"/>
  <c r="H22" i="35" s="1"/>
  <c r="I22" i="35" s="1"/>
  <c r="O21" i="14"/>
  <c r="M25" i="14"/>
  <c r="N36" i="14"/>
  <c r="N57" i="14"/>
  <c r="O58" i="14"/>
  <c r="N61" i="14"/>
  <c r="O62" i="14"/>
  <c r="D16" i="16"/>
  <c r="J18" i="26"/>
  <c r="J21" i="26"/>
  <c r="J22" i="26"/>
  <c r="E23" i="16"/>
  <c r="F23" i="16" s="1"/>
  <c r="J25" i="26"/>
  <c r="E26" i="26"/>
  <c r="J30" i="26"/>
  <c r="H29" i="16"/>
  <c r="J31" i="26"/>
  <c r="H32" i="16"/>
  <c r="I31" i="29"/>
  <c r="U32" i="16" s="1"/>
  <c r="F33" i="16"/>
  <c r="J35" i="26"/>
  <c r="H35" i="16"/>
  <c r="I34" i="29"/>
  <c r="U35" i="16" s="1"/>
  <c r="J41" i="16"/>
  <c r="J44" i="26"/>
  <c r="F43" i="16"/>
  <c r="I43" i="16" s="1"/>
  <c r="J45" i="26"/>
  <c r="J50" i="26"/>
  <c r="J54" i="26"/>
  <c r="J58" i="26"/>
  <c r="J62" i="26"/>
  <c r="J61" i="16"/>
  <c r="C72" i="16"/>
  <c r="C71" i="29"/>
  <c r="P72" i="16" s="1"/>
  <c r="D16" i="35"/>
  <c r="D15" i="29"/>
  <c r="P17" i="16"/>
  <c r="B22" i="18"/>
  <c r="H16" i="29"/>
  <c r="T17" i="16" s="1"/>
  <c r="C18" i="35"/>
  <c r="C17" i="29"/>
  <c r="D21" i="35"/>
  <c r="D20" i="29"/>
  <c r="C22" i="35"/>
  <c r="C21" i="29"/>
  <c r="H21" i="29"/>
  <c r="T22" i="16" s="1"/>
  <c r="I25" i="29"/>
  <c r="G39" i="29"/>
  <c r="P42" i="16"/>
  <c r="D54" i="8"/>
  <c r="G43" i="29"/>
  <c r="P46" i="16"/>
  <c r="D102" i="8"/>
  <c r="O7" i="18"/>
  <c r="P7" i="18" s="1"/>
  <c r="M9" i="18"/>
  <c r="R9" i="18" s="1"/>
  <c r="M16" i="18"/>
  <c r="R16" i="18" s="1"/>
  <c r="O23" i="18"/>
  <c r="P23" i="18" s="1"/>
  <c r="M23" i="18"/>
  <c r="R23" i="18" s="1"/>
  <c r="M44" i="18"/>
  <c r="R44" i="18" s="1"/>
  <c r="O51" i="18"/>
  <c r="P51" i="18" s="1"/>
  <c r="M58" i="18"/>
  <c r="R58" i="18" s="1"/>
  <c r="O65" i="18"/>
  <c r="P65" i="18" s="1"/>
  <c r="O67" i="18"/>
  <c r="P67" i="18" s="1"/>
  <c r="M67" i="18"/>
  <c r="R67" i="18" s="1"/>
  <c r="K84" i="18"/>
  <c r="M72" i="18"/>
  <c r="O76" i="18"/>
  <c r="P76" i="18" s="1"/>
  <c r="O79" i="18"/>
  <c r="P79" i="18" s="1"/>
  <c r="O81" i="18"/>
  <c r="P81" i="18" s="1"/>
  <c r="M81" i="18"/>
  <c r="R81" i="18" s="1"/>
  <c r="O88" i="18"/>
  <c r="P88" i="18" s="1"/>
  <c r="M90" i="18"/>
  <c r="R90" i="18" s="1"/>
  <c r="O92" i="18"/>
  <c r="P92" i="18" s="1"/>
  <c r="M94" i="18"/>
  <c r="R94" i="18" s="1"/>
  <c r="O96" i="18"/>
  <c r="P96" i="18" s="1"/>
  <c r="M98" i="18"/>
  <c r="R98" i="18" s="1"/>
  <c r="K132" i="18"/>
  <c r="O122" i="18"/>
  <c r="P122" i="18" s="1"/>
  <c r="O130" i="18"/>
  <c r="P130" i="18" s="1"/>
  <c r="J15" i="6"/>
  <c r="K15" i="6" s="1"/>
  <c r="M15" i="6"/>
  <c r="H18" i="6"/>
  <c r="M20" i="6"/>
  <c r="J20" i="6"/>
  <c r="K20" i="6" s="1"/>
  <c r="J29" i="6"/>
  <c r="K29" i="6" s="1"/>
  <c r="J32" i="6"/>
  <c r="M32" i="6"/>
  <c r="J35" i="6"/>
  <c r="K35" i="6" s="1"/>
  <c r="M35" i="6"/>
  <c r="M45" i="6"/>
  <c r="J45" i="6"/>
  <c r="J54" i="6"/>
  <c r="K54" i="6" s="1"/>
  <c r="AL32" i="16"/>
  <c r="AF32" i="16"/>
  <c r="L7" i="4"/>
  <c r="K10" i="4"/>
  <c r="J7" i="8"/>
  <c r="K7" i="8" s="1"/>
  <c r="M7" i="8"/>
  <c r="M13" i="8"/>
  <c r="D18" i="8"/>
  <c r="K30" i="8"/>
  <c r="M39" i="8"/>
  <c r="J39" i="8"/>
  <c r="K39" i="8" s="1"/>
  <c r="J54" i="8"/>
  <c r="M54" i="8"/>
  <c r="J62" i="8"/>
  <c r="K62" i="8" s="1"/>
  <c r="M62" i="8"/>
  <c r="D66" i="8"/>
  <c r="M81" i="8"/>
  <c r="J81" i="8"/>
  <c r="K81" i="8" s="1"/>
  <c r="J109" i="8"/>
  <c r="K109" i="8" s="1"/>
  <c r="M109" i="8"/>
  <c r="J120" i="8"/>
  <c r="K120" i="8" s="1"/>
  <c r="M120" i="8"/>
  <c r="J136" i="8"/>
  <c r="K136" i="8" s="1"/>
  <c r="M136" i="8"/>
  <c r="N101" i="9"/>
  <c r="I101" i="9"/>
  <c r="C16" i="35"/>
  <c r="C20" i="35"/>
  <c r="F40" i="16"/>
  <c r="I40" i="16" s="1"/>
  <c r="J27" i="16"/>
  <c r="K32" i="26"/>
  <c r="K38" i="26"/>
  <c r="Q38" i="27" s="1"/>
  <c r="Q39" i="27" s="1"/>
  <c r="F47" i="16"/>
  <c r="I47" i="16" s="1"/>
  <c r="J49" i="26"/>
  <c r="H53" i="16"/>
  <c r="I52" i="29"/>
  <c r="U53" i="16" s="1"/>
  <c r="H55" i="16"/>
  <c r="I54" i="29"/>
  <c r="U55" i="16" s="1"/>
  <c r="H57" i="16"/>
  <c r="I56" i="29"/>
  <c r="U57" i="16" s="1"/>
  <c r="M80" i="26"/>
  <c r="E17" i="29"/>
  <c r="Q18" i="16" s="1"/>
  <c r="D23" i="35"/>
  <c r="D22" i="29"/>
  <c r="AH57" i="16"/>
  <c r="AN57" i="16"/>
  <c r="P20" i="16"/>
  <c r="M20" i="14"/>
  <c r="M21" i="14"/>
  <c r="N22" i="14"/>
  <c r="N37" i="14"/>
  <c r="M47" i="14"/>
  <c r="K51" i="14"/>
  <c r="K65" i="14"/>
  <c r="N58" i="14"/>
  <c r="N62" i="14"/>
  <c r="G29" i="16"/>
  <c r="H28" i="29"/>
  <c r="T29" i="16" s="1"/>
  <c r="J39" i="16"/>
  <c r="F41" i="16"/>
  <c r="I41" i="16" s="1"/>
  <c r="J43" i="26"/>
  <c r="J55" i="26"/>
  <c r="G64" i="26"/>
  <c r="L74" i="16"/>
  <c r="L76" i="16"/>
  <c r="J78" i="26"/>
  <c r="I76" i="16" s="1"/>
  <c r="D20" i="35"/>
  <c r="D19" i="29"/>
  <c r="E9" i="29"/>
  <c r="M12" i="18"/>
  <c r="R12" i="18" s="1"/>
  <c r="O19" i="18"/>
  <c r="P19" i="18" s="1"/>
  <c r="M26" i="18"/>
  <c r="R26" i="18" s="1"/>
  <c r="O30" i="18"/>
  <c r="P30" i="18" s="1"/>
  <c r="M35" i="18"/>
  <c r="R35" i="18" s="1"/>
  <c r="M40" i="18"/>
  <c r="R40" i="18" s="1"/>
  <c r="O47" i="18"/>
  <c r="P47" i="18" s="1"/>
  <c r="M63" i="18"/>
  <c r="R63" i="18" s="1"/>
  <c r="P70" i="18"/>
  <c r="O77" i="18"/>
  <c r="P77" i="18" s="1"/>
  <c r="M77" i="18"/>
  <c r="R77" i="18" s="1"/>
  <c r="K100" i="18"/>
  <c r="O86" i="18"/>
  <c r="M119" i="18"/>
  <c r="R119" i="18" s="1"/>
  <c r="M123" i="18"/>
  <c r="R123" i="18" s="1"/>
  <c r="R129" i="18"/>
  <c r="O129" i="18"/>
  <c r="P129" i="18" s="1"/>
  <c r="J25" i="6"/>
  <c r="K25" i="6" s="1"/>
  <c r="AL33" i="16"/>
  <c r="AF33" i="16"/>
  <c r="J10" i="8"/>
  <c r="K10" i="8" s="1"/>
  <c r="M10" i="8"/>
  <c r="J44" i="8"/>
  <c r="K44" i="8" s="1"/>
  <c r="M47" i="8"/>
  <c r="M53" i="8" s="1"/>
  <c r="J49" i="8"/>
  <c r="K49" i="8" s="1"/>
  <c r="M84" i="8"/>
  <c r="J84" i="8"/>
  <c r="K84" i="8" s="1"/>
  <c r="I89" i="8"/>
  <c r="AH53" i="16"/>
  <c r="AN53" i="16"/>
  <c r="I113" i="9"/>
  <c r="N103" i="9"/>
  <c r="N113" i="9" s="1"/>
  <c r="I137" i="9"/>
  <c r="C14" i="35"/>
  <c r="N20" i="14"/>
  <c r="O20" i="14" s="1"/>
  <c r="O22" i="14"/>
  <c r="M24" i="14"/>
  <c r="O37" i="14"/>
  <c r="M46" i="14"/>
  <c r="K26" i="14"/>
  <c r="M18" i="14"/>
  <c r="N24" i="14"/>
  <c r="O25" i="14"/>
  <c r="M28" i="14"/>
  <c r="N29" i="14"/>
  <c r="N32" i="14" s="1"/>
  <c r="K32" i="14"/>
  <c r="K38" i="14"/>
  <c r="M34" i="14"/>
  <c r="N35" i="14"/>
  <c r="O35" i="14" s="1"/>
  <c r="O36" i="14"/>
  <c r="M45" i="14"/>
  <c r="N56" i="14"/>
  <c r="O57" i="14"/>
  <c r="N60" i="14"/>
  <c r="O60" i="14" s="1"/>
  <c r="O61" i="14"/>
  <c r="G21" i="26"/>
  <c r="H21" i="27" s="1"/>
  <c r="K21" i="27" s="1"/>
  <c r="E20" i="16"/>
  <c r="F20" i="16" s="1"/>
  <c r="G22" i="26"/>
  <c r="H22" i="27" s="1"/>
  <c r="K22" i="27" s="1"/>
  <c r="N22" i="27" s="1"/>
  <c r="O22" i="27" s="1"/>
  <c r="G25" i="26"/>
  <c r="H25" i="27" s="1"/>
  <c r="K25" i="27" s="1"/>
  <c r="N25" i="27" s="1"/>
  <c r="O25" i="27" s="1"/>
  <c r="F23" i="35"/>
  <c r="H23" i="35" s="1"/>
  <c r="I23" i="35" s="1"/>
  <c r="K22" i="29"/>
  <c r="W23" i="16" s="1"/>
  <c r="E26" i="16"/>
  <c r="F26" i="16" s="1"/>
  <c r="J28" i="26"/>
  <c r="J29" i="26"/>
  <c r="E28" i="16"/>
  <c r="F28" i="16" s="1"/>
  <c r="G30" i="26"/>
  <c r="H30" i="27" s="1"/>
  <c r="K30" i="27" s="1"/>
  <c r="J29" i="16"/>
  <c r="J34" i="26"/>
  <c r="H33" i="16"/>
  <c r="I32" i="29"/>
  <c r="U33" i="16" s="1"/>
  <c r="J36" i="26"/>
  <c r="J37" i="26"/>
  <c r="G38" i="26"/>
  <c r="F38" i="16"/>
  <c r="G51" i="26"/>
  <c r="J43" i="16"/>
  <c r="J46" i="26"/>
  <c r="F45" i="16"/>
  <c r="I45" i="16" s="1"/>
  <c r="J47" i="26"/>
  <c r="F46" i="16"/>
  <c r="I46" i="16" s="1"/>
  <c r="F51" i="16"/>
  <c r="J53" i="26"/>
  <c r="J56" i="26"/>
  <c r="F55" i="16"/>
  <c r="I55" i="16" s="1"/>
  <c r="J57" i="26"/>
  <c r="J60" i="26"/>
  <c r="F59" i="16"/>
  <c r="J61" i="26"/>
  <c r="L75" i="16"/>
  <c r="E12" i="35"/>
  <c r="D17" i="35"/>
  <c r="D16" i="29"/>
  <c r="P19" i="16"/>
  <c r="B54" i="18"/>
  <c r="P23" i="16"/>
  <c r="B118" i="18"/>
  <c r="C27" i="35"/>
  <c r="C26" i="29"/>
  <c r="P27" i="16" s="1"/>
  <c r="C29" i="35"/>
  <c r="C28" i="29"/>
  <c r="P29" i="16" s="1"/>
  <c r="C33" i="35"/>
  <c r="C32" i="29"/>
  <c r="I60" i="29"/>
  <c r="U61" i="16" s="1"/>
  <c r="F28" i="29"/>
  <c r="G32" i="29"/>
  <c r="G33" i="29"/>
  <c r="G34" i="29"/>
  <c r="B6" i="18"/>
  <c r="P6" i="18"/>
  <c r="O8" i="18"/>
  <c r="P8" i="18" s="1"/>
  <c r="O11" i="18"/>
  <c r="P11" i="18" s="1"/>
  <c r="O13" i="18"/>
  <c r="P13" i="18" s="1"/>
  <c r="M13" i="18"/>
  <c r="R13" i="18" s="1"/>
  <c r="K20" i="18"/>
  <c r="K36" i="18"/>
  <c r="O22" i="18"/>
  <c r="O25" i="18"/>
  <c r="P25" i="18" s="1"/>
  <c r="O27" i="18"/>
  <c r="P27" i="18" s="1"/>
  <c r="M27" i="18"/>
  <c r="R27" i="18" s="1"/>
  <c r="M34" i="18"/>
  <c r="R34" i="18" s="1"/>
  <c r="R36" i="18" s="1"/>
  <c r="O39" i="18"/>
  <c r="P39" i="18" s="1"/>
  <c r="M41" i="18"/>
  <c r="R41" i="18" s="1"/>
  <c r="M48" i="18"/>
  <c r="R48" i="18" s="1"/>
  <c r="O55" i="18"/>
  <c r="P55" i="18" s="1"/>
  <c r="M55" i="18"/>
  <c r="R55" i="18" s="1"/>
  <c r="M62" i="18"/>
  <c r="R62" i="18" s="1"/>
  <c r="O66" i="18"/>
  <c r="P66" i="18" s="1"/>
  <c r="M76" i="18"/>
  <c r="R76" i="18" s="1"/>
  <c r="O80" i="18"/>
  <c r="P80" i="18" s="1"/>
  <c r="O87" i="18"/>
  <c r="P87" i="18" s="1"/>
  <c r="O91" i="18"/>
  <c r="P91" i="18" s="1"/>
  <c r="O95" i="18"/>
  <c r="P95" i="18" s="1"/>
  <c r="O99" i="18"/>
  <c r="P99" i="18" s="1"/>
  <c r="AF22" i="16"/>
  <c r="AL22" i="16"/>
  <c r="M118" i="18"/>
  <c r="O118" i="18" s="1"/>
  <c r="O120" i="18"/>
  <c r="P120" i="18" s="1"/>
  <c r="M122" i="18"/>
  <c r="R122" i="18" s="1"/>
  <c r="O124" i="18"/>
  <c r="P124" i="18" s="1"/>
  <c r="M126" i="18"/>
  <c r="R126" i="18" s="1"/>
  <c r="O128" i="18"/>
  <c r="P128" i="18" s="1"/>
  <c r="M130" i="18"/>
  <c r="R130" i="18" s="1"/>
  <c r="J6" i="6"/>
  <c r="M6" i="6"/>
  <c r="M24" i="6"/>
  <c r="J24" i="6"/>
  <c r="K24" i="6" s="1"/>
  <c r="J36" i="6"/>
  <c r="K36" i="6" s="1"/>
  <c r="M36" i="6"/>
  <c r="J39" i="6"/>
  <c r="K39" i="6" s="1"/>
  <c r="M39" i="6"/>
  <c r="M49" i="6"/>
  <c r="J49" i="6"/>
  <c r="K49" i="6" s="1"/>
  <c r="L6" i="4"/>
  <c r="O10" i="4"/>
  <c r="A63" i="23" s="1"/>
  <c r="AF39" i="16"/>
  <c r="AL39" i="16"/>
  <c r="AJ39" i="16" s="1"/>
  <c r="AH39" i="16"/>
  <c r="AN39" i="16"/>
  <c r="M31" i="8"/>
  <c r="J31" i="8"/>
  <c r="K31" i="8" s="1"/>
  <c r="M37" i="8"/>
  <c r="J37" i="8"/>
  <c r="K37" i="8" s="1"/>
  <c r="J60" i="8"/>
  <c r="K60" i="8" s="1"/>
  <c r="M60" i="8"/>
  <c r="M92" i="8"/>
  <c r="J92" i="8"/>
  <c r="K92" i="8" s="1"/>
  <c r="M100" i="8"/>
  <c r="J100" i="8"/>
  <c r="K100" i="8" s="1"/>
  <c r="J104" i="8"/>
  <c r="K104" i="8" s="1"/>
  <c r="M104" i="8"/>
  <c r="M113" i="8" s="1"/>
  <c r="J117" i="8"/>
  <c r="K117" i="8" s="1"/>
  <c r="M117" i="8"/>
  <c r="M123" i="8"/>
  <c r="J133" i="8"/>
  <c r="K133" i="8" s="1"/>
  <c r="M133" i="8"/>
  <c r="I17" i="9"/>
  <c r="N18" i="9"/>
  <c r="N29" i="9" s="1"/>
  <c r="I29" i="9"/>
  <c r="I65" i="9"/>
  <c r="N55" i="9"/>
  <c r="E16" i="16"/>
  <c r="F16" i="16" s="1"/>
  <c r="E19" i="16"/>
  <c r="F19" i="16" s="1"/>
  <c r="AL43" i="16"/>
  <c r="I33" i="29"/>
  <c r="U34" i="16" s="1"/>
  <c r="N78" i="27"/>
  <c r="R6" i="18"/>
  <c r="R38" i="18"/>
  <c r="R52" i="18" s="1"/>
  <c r="O105" i="18"/>
  <c r="P105" i="18" s="1"/>
  <c r="O109" i="18"/>
  <c r="P109" i="18" s="1"/>
  <c r="O113" i="18"/>
  <c r="P113" i="18" s="1"/>
  <c r="H31" i="6"/>
  <c r="J6" i="8"/>
  <c r="M6" i="8"/>
  <c r="M17" i="8" s="1"/>
  <c r="J14" i="8"/>
  <c r="K14" i="8" s="1"/>
  <c r="M14" i="8"/>
  <c r="I17" i="8"/>
  <c r="D42" i="8"/>
  <c r="I53" i="8"/>
  <c r="J77" i="8"/>
  <c r="J108" i="8"/>
  <c r="K108" i="8" s="1"/>
  <c r="M108" i="8"/>
  <c r="I113" i="8"/>
  <c r="J116" i="8"/>
  <c r="K116" i="8" s="1"/>
  <c r="M116" i="8"/>
  <c r="J124" i="8"/>
  <c r="K124" i="8" s="1"/>
  <c r="M124" i="8"/>
  <c r="D126" i="8"/>
  <c r="J132" i="8"/>
  <c r="K132" i="8" s="1"/>
  <c r="M132" i="8"/>
  <c r="I137" i="8"/>
  <c r="N17" i="9"/>
  <c r="AH51" i="16"/>
  <c r="K138" i="9"/>
  <c r="I41" i="9"/>
  <c r="I125" i="9"/>
  <c r="AN51" i="16"/>
  <c r="P40" i="16"/>
  <c r="D30" i="8"/>
  <c r="P44" i="16"/>
  <c r="D78" i="8"/>
  <c r="O116" i="18"/>
  <c r="M33" i="8"/>
  <c r="J33" i="8"/>
  <c r="K33" i="8" s="1"/>
  <c r="I41" i="8"/>
  <c r="J61" i="8"/>
  <c r="K61" i="8" s="1"/>
  <c r="M61" i="8"/>
  <c r="M80" i="8"/>
  <c r="J80" i="8"/>
  <c r="K80" i="8" s="1"/>
  <c r="M88" i="8"/>
  <c r="J88" i="8"/>
  <c r="K88" i="8" s="1"/>
  <c r="M125" i="8"/>
  <c r="N65" i="9"/>
  <c r="AN55" i="16"/>
  <c r="AH55" i="16"/>
  <c r="I89" i="9"/>
  <c r="N137" i="9"/>
  <c r="AN54" i="16"/>
  <c r="AH54" i="16"/>
  <c r="AN56" i="16"/>
  <c r="AH56" i="16"/>
  <c r="M51" i="27" l="1"/>
  <c r="R19" i="16"/>
  <c r="G18" i="29"/>
  <c r="S19" i="16" s="1"/>
  <c r="H28" i="27"/>
  <c r="K28" i="27" s="1"/>
  <c r="J52" i="16"/>
  <c r="Q54" i="27"/>
  <c r="S54" i="27" s="1"/>
  <c r="N21" i="27"/>
  <c r="O21" i="27" s="1"/>
  <c r="M44" i="16"/>
  <c r="M48" i="26"/>
  <c r="N19" i="27"/>
  <c r="O19" i="27" s="1"/>
  <c r="L48" i="27"/>
  <c r="K43" i="29" s="1"/>
  <c r="W44" i="16" s="1"/>
  <c r="S31" i="27"/>
  <c r="S29" i="27"/>
  <c r="H67" i="27"/>
  <c r="S21" i="27"/>
  <c r="M23" i="27"/>
  <c r="N23" i="27"/>
  <c r="O23" i="27" s="1"/>
  <c r="L49" i="27"/>
  <c r="Q47" i="27"/>
  <c r="S19" i="27"/>
  <c r="M19" i="27"/>
  <c r="K44" i="16"/>
  <c r="J53" i="16"/>
  <c r="Q55" i="27"/>
  <c r="S55" i="27" s="1"/>
  <c r="N31" i="27"/>
  <c r="O31" i="27" s="1"/>
  <c r="S20" i="27"/>
  <c r="M20" i="27"/>
  <c r="I59" i="16"/>
  <c r="M59" i="16" s="1"/>
  <c r="N46" i="14"/>
  <c r="AE44" i="16"/>
  <c r="J45" i="16"/>
  <c r="N47" i="14"/>
  <c r="D30" i="9"/>
  <c r="J44" i="16"/>
  <c r="L44" i="16" s="1"/>
  <c r="L58" i="27"/>
  <c r="S58" i="27" s="1"/>
  <c r="M45" i="27"/>
  <c r="S24" i="27"/>
  <c r="M24" i="27"/>
  <c r="S22" i="27"/>
  <c r="M22" i="27"/>
  <c r="L47" i="27"/>
  <c r="S47" i="27" s="1"/>
  <c r="Q45" i="27"/>
  <c r="S45" i="27" s="1"/>
  <c r="S25" i="27"/>
  <c r="M25" i="27"/>
  <c r="J42" i="29"/>
  <c r="G60" i="29"/>
  <c r="S61" i="16" s="1"/>
  <c r="V61" i="16" s="1"/>
  <c r="K66" i="27"/>
  <c r="G56" i="29"/>
  <c r="S57" i="16" s="1"/>
  <c r="K62" i="27"/>
  <c r="N62" i="27" s="1"/>
  <c r="O62" i="27" s="1"/>
  <c r="F60" i="35"/>
  <c r="H60" i="35" s="1"/>
  <c r="M65" i="27"/>
  <c r="S63" i="27"/>
  <c r="M63" i="27"/>
  <c r="N65" i="27"/>
  <c r="O65" i="27" s="1"/>
  <c r="F59" i="35"/>
  <c r="H59" i="35" s="1"/>
  <c r="M64" i="27"/>
  <c r="F55" i="35"/>
  <c r="H55" i="35" s="1"/>
  <c r="S60" i="27"/>
  <c r="M60" i="27"/>
  <c r="F56" i="35"/>
  <c r="H56" i="35" s="1"/>
  <c r="S61" i="27"/>
  <c r="M61" i="27"/>
  <c r="F57" i="35"/>
  <c r="H57" i="35" s="1"/>
  <c r="S62" i="27"/>
  <c r="N50" i="27"/>
  <c r="O50" i="27" s="1"/>
  <c r="N36" i="27"/>
  <c r="O36" i="27" s="1"/>
  <c r="S36" i="27"/>
  <c r="K59" i="27"/>
  <c r="N59" i="27" s="1"/>
  <c r="O59" i="27" s="1"/>
  <c r="N56" i="27"/>
  <c r="O56" i="27" s="1"/>
  <c r="H39" i="27"/>
  <c r="K35" i="27"/>
  <c r="N35" i="27" s="1"/>
  <c r="O35" i="27" s="1"/>
  <c r="S18" i="27"/>
  <c r="S26" i="27" s="1"/>
  <c r="M18" i="27"/>
  <c r="K31" i="29"/>
  <c r="S35" i="27"/>
  <c r="S39" i="27" s="1"/>
  <c r="M42" i="27"/>
  <c r="S42" i="27"/>
  <c r="S48" i="27"/>
  <c r="F28" i="35"/>
  <c r="H28" i="35" s="1"/>
  <c r="I28" i="35" s="1"/>
  <c r="M30" i="27"/>
  <c r="S30" i="27"/>
  <c r="S32" i="27" s="1"/>
  <c r="N30" i="27"/>
  <c r="O30" i="27" s="1"/>
  <c r="S59" i="27"/>
  <c r="S38" i="27"/>
  <c r="M38" i="27"/>
  <c r="M36" i="27"/>
  <c r="N42" i="27"/>
  <c r="O42" i="27" s="1"/>
  <c r="M50" i="27"/>
  <c r="M47" i="27"/>
  <c r="N47" i="27"/>
  <c r="O47" i="27" s="1"/>
  <c r="N38" i="27"/>
  <c r="O38" i="27" s="1"/>
  <c r="M56" i="27"/>
  <c r="M57" i="27"/>
  <c r="N57" i="27"/>
  <c r="O57" i="27" s="1"/>
  <c r="F53" i="35"/>
  <c r="H53" i="35" s="1"/>
  <c r="G52" i="29"/>
  <c r="S53" i="16" s="1"/>
  <c r="V53" i="16" s="1"/>
  <c r="K58" i="27"/>
  <c r="N58" i="27" s="1"/>
  <c r="O58" i="27" s="1"/>
  <c r="K47" i="29"/>
  <c r="W48" i="16" s="1"/>
  <c r="M52" i="27"/>
  <c r="N52" i="27"/>
  <c r="O52" i="27" s="1"/>
  <c r="F40" i="35"/>
  <c r="H40" i="35" s="1"/>
  <c r="M44" i="27"/>
  <c r="N44" i="27"/>
  <c r="O44" i="27" s="1"/>
  <c r="K15" i="29"/>
  <c r="W16" i="16" s="1"/>
  <c r="N18" i="27"/>
  <c r="O18" i="27" s="1"/>
  <c r="L20" i="26"/>
  <c r="R20" i="27" s="1"/>
  <c r="L24" i="26"/>
  <c r="R24" i="27" s="1"/>
  <c r="I53" i="16"/>
  <c r="AK53" i="16" s="1"/>
  <c r="N24" i="26"/>
  <c r="L48" i="26"/>
  <c r="R48" i="27" s="1"/>
  <c r="N48" i="26"/>
  <c r="K39" i="29"/>
  <c r="W40" i="16" s="1"/>
  <c r="I56" i="16"/>
  <c r="K56" i="16" s="1"/>
  <c r="F20" i="35"/>
  <c r="H20" i="35" s="1"/>
  <c r="I20" i="35" s="1"/>
  <c r="D18" i="9"/>
  <c r="K59" i="29"/>
  <c r="W60" i="16" s="1"/>
  <c r="D66" i="9"/>
  <c r="K27" i="29"/>
  <c r="W28" i="16" s="1"/>
  <c r="P57" i="16"/>
  <c r="I27" i="16"/>
  <c r="K64" i="26"/>
  <c r="Q64" i="27" s="1"/>
  <c r="F52" i="35"/>
  <c r="H52" i="35" s="1"/>
  <c r="L65" i="14"/>
  <c r="K52" i="29"/>
  <c r="W53" i="16" s="1"/>
  <c r="J62" i="16"/>
  <c r="B51" i="25" s="1"/>
  <c r="I52" i="16"/>
  <c r="AE52" i="16" s="1"/>
  <c r="K44" i="26"/>
  <c r="Q44" i="27" s="1"/>
  <c r="S44" i="27" s="1"/>
  <c r="L51" i="14"/>
  <c r="M51" i="14" s="1"/>
  <c r="I21" i="16"/>
  <c r="M21" i="16" s="1"/>
  <c r="P60" i="16"/>
  <c r="M59" i="26"/>
  <c r="F18" i="35"/>
  <c r="H18" i="35" s="1"/>
  <c r="I18" i="35" s="1"/>
  <c r="L78" i="16"/>
  <c r="K54" i="29"/>
  <c r="W55" i="16" s="1"/>
  <c r="P58" i="16"/>
  <c r="L59" i="26"/>
  <c r="R59" i="27" s="1"/>
  <c r="K58" i="29"/>
  <c r="W59" i="16" s="1"/>
  <c r="P54" i="16"/>
  <c r="N59" i="26"/>
  <c r="I18" i="16"/>
  <c r="L18" i="16" s="1"/>
  <c r="I61" i="16"/>
  <c r="K61" i="16" s="1"/>
  <c r="I57" i="16"/>
  <c r="I22" i="16"/>
  <c r="M22" i="16" s="1"/>
  <c r="I35" i="16"/>
  <c r="AE35" i="16" s="1"/>
  <c r="L39" i="27"/>
  <c r="N20" i="26"/>
  <c r="I28" i="16"/>
  <c r="AK28" i="16" s="1"/>
  <c r="J24" i="16"/>
  <c r="B47" i="25" s="1"/>
  <c r="I58" i="16"/>
  <c r="I34" i="16"/>
  <c r="K51" i="29"/>
  <c r="W52" i="16" s="1"/>
  <c r="K18" i="29"/>
  <c r="W19" i="16" s="1"/>
  <c r="I17" i="16"/>
  <c r="AE17" i="16" s="1"/>
  <c r="J36" i="16"/>
  <c r="B49" i="25" s="1"/>
  <c r="F24" i="16"/>
  <c r="D54" i="9"/>
  <c r="L67" i="27"/>
  <c r="G26" i="26"/>
  <c r="K55" i="29"/>
  <c r="W56" i="16" s="1"/>
  <c r="F48" i="35"/>
  <c r="H48" i="35" s="1"/>
  <c r="K50" i="29"/>
  <c r="W51" i="16" s="1"/>
  <c r="F51" i="35"/>
  <c r="H51" i="35" s="1"/>
  <c r="I54" i="16"/>
  <c r="L40" i="26"/>
  <c r="R40" i="27" s="1"/>
  <c r="J51" i="26"/>
  <c r="M40" i="26"/>
  <c r="N51" i="14"/>
  <c r="O51" i="14" s="1"/>
  <c r="F17" i="35"/>
  <c r="H17" i="35" s="1"/>
  <c r="I17" i="35" s="1"/>
  <c r="K16" i="29"/>
  <c r="W17" i="16" s="1"/>
  <c r="D24" i="16"/>
  <c r="N38" i="14"/>
  <c r="I32" i="16"/>
  <c r="L32" i="16" s="1"/>
  <c r="M32" i="16" s="1"/>
  <c r="G32" i="26"/>
  <c r="D6" i="9"/>
  <c r="D102" i="9"/>
  <c r="G31" i="29"/>
  <c r="J31" i="29" s="1"/>
  <c r="I26" i="16"/>
  <c r="AE26" i="16" s="1"/>
  <c r="L26" i="27"/>
  <c r="N26" i="14"/>
  <c r="O26" i="14" s="1"/>
  <c r="M56" i="16"/>
  <c r="L56" i="16"/>
  <c r="P118" i="18"/>
  <c r="AK60" i="16"/>
  <c r="M60" i="16"/>
  <c r="K60" i="16"/>
  <c r="AE60" i="16"/>
  <c r="L60" i="16"/>
  <c r="AL57" i="16"/>
  <c r="AJ57" i="16" s="1"/>
  <c r="AF57" i="16"/>
  <c r="AD57" i="16" s="1"/>
  <c r="AL60" i="16"/>
  <c r="AJ60" i="16" s="1"/>
  <c r="AF60" i="16"/>
  <c r="AD60" i="16" s="1"/>
  <c r="N138" i="9"/>
  <c r="AH43" i="16"/>
  <c r="AD43" i="16" s="1"/>
  <c r="AN43" i="16"/>
  <c r="AL27" i="16"/>
  <c r="AF27" i="16"/>
  <c r="AJ43" i="16"/>
  <c r="AL52" i="16"/>
  <c r="AJ52" i="16" s="1"/>
  <c r="AF52" i="16"/>
  <c r="AD52" i="16" s="1"/>
  <c r="M41" i="8"/>
  <c r="M138" i="8" s="1"/>
  <c r="AD39" i="16"/>
  <c r="J18" i="6"/>
  <c r="K6" i="6"/>
  <c r="S34" i="16"/>
  <c r="V34" i="16" s="1"/>
  <c r="J33" i="29"/>
  <c r="G57" i="29"/>
  <c r="G53" i="29"/>
  <c r="G44" i="29"/>
  <c r="N61" i="26"/>
  <c r="M61" i="26"/>
  <c r="L61" i="26"/>
  <c r="R61" i="27" s="1"/>
  <c r="AK55" i="16"/>
  <c r="M55" i="16"/>
  <c r="AE55" i="16"/>
  <c r="L55" i="16"/>
  <c r="K55" i="16"/>
  <c r="N47" i="26"/>
  <c r="L47" i="26"/>
  <c r="R47" i="27" s="1"/>
  <c r="M47" i="26"/>
  <c r="F49" i="16"/>
  <c r="I38" i="16"/>
  <c r="L29" i="26"/>
  <c r="R29" i="27" s="1"/>
  <c r="M29" i="26"/>
  <c r="N29" i="26"/>
  <c r="K18" i="16"/>
  <c r="O38" i="14"/>
  <c r="M38" i="14"/>
  <c r="AF61" i="16"/>
  <c r="AD61" i="16" s="1"/>
  <c r="AL61" i="16"/>
  <c r="AJ61" i="16" s="1"/>
  <c r="M73" i="29"/>
  <c r="K79" i="27"/>
  <c r="L55" i="26"/>
  <c r="R55" i="27" s="1"/>
  <c r="M55" i="26"/>
  <c r="F39" i="35"/>
  <c r="H39" i="35" s="1"/>
  <c r="K38" i="29"/>
  <c r="W39" i="16" s="1"/>
  <c r="AE47" i="16"/>
  <c r="M47" i="16"/>
  <c r="AK47" i="16"/>
  <c r="L47" i="16"/>
  <c r="K47" i="16"/>
  <c r="J65" i="8"/>
  <c r="K54" i="8"/>
  <c r="J41" i="8"/>
  <c r="AL36" i="16"/>
  <c r="D49" i="25" s="1"/>
  <c r="O34" i="18"/>
  <c r="P34" i="18" s="1"/>
  <c r="P22" i="16"/>
  <c r="B102" i="18"/>
  <c r="N58" i="26"/>
  <c r="M58" i="26"/>
  <c r="L58" i="26"/>
  <c r="R58" i="27" s="1"/>
  <c r="L44" i="26"/>
  <c r="R44" i="27" s="1"/>
  <c r="N30" i="26"/>
  <c r="M30" i="26"/>
  <c r="L30" i="26"/>
  <c r="R30" i="27" s="1"/>
  <c r="M25" i="26"/>
  <c r="N25" i="26"/>
  <c r="L25" i="26"/>
  <c r="R25" i="27" s="1"/>
  <c r="L22" i="26"/>
  <c r="R22" i="27" s="1"/>
  <c r="N22" i="26"/>
  <c r="M22" i="26"/>
  <c r="F26" i="27"/>
  <c r="E15" i="29"/>
  <c r="AL34" i="16"/>
  <c r="AF34" i="16"/>
  <c r="O44" i="18"/>
  <c r="P44" i="18" s="1"/>
  <c r="M20" i="18"/>
  <c r="R27" i="16"/>
  <c r="G26" i="29"/>
  <c r="S27" i="16" s="1"/>
  <c r="F34" i="35"/>
  <c r="H34" i="35" s="1"/>
  <c r="K33" i="29"/>
  <c r="W34" i="16" s="1"/>
  <c r="K46" i="29"/>
  <c r="W47" i="16" s="1"/>
  <c r="F47" i="35"/>
  <c r="H47" i="35" s="1"/>
  <c r="L42" i="26"/>
  <c r="R42" i="27" s="1"/>
  <c r="M42" i="26"/>
  <c r="AE28" i="16"/>
  <c r="I15" i="29"/>
  <c r="M101" i="8"/>
  <c r="AN41" i="16"/>
  <c r="AH41" i="16"/>
  <c r="L8" i="4"/>
  <c r="F16" i="29"/>
  <c r="M19" i="26"/>
  <c r="L19" i="26"/>
  <c r="R19" i="27" s="1"/>
  <c r="AF53" i="16"/>
  <c r="AD53" i="16" s="1"/>
  <c r="AL53" i="16"/>
  <c r="AJ53" i="16" s="1"/>
  <c r="AL48" i="16"/>
  <c r="AJ48" i="16" s="1"/>
  <c r="AF48" i="16"/>
  <c r="AD48" i="16" s="1"/>
  <c r="AL46" i="16"/>
  <c r="AJ46" i="16" s="1"/>
  <c r="AF46" i="16"/>
  <c r="AD46" i="16" s="1"/>
  <c r="AL41" i="16"/>
  <c r="AF41" i="16"/>
  <c r="AD41" i="16" s="1"/>
  <c r="R20" i="18"/>
  <c r="AK57" i="16"/>
  <c r="M57" i="16"/>
  <c r="AE57" i="16"/>
  <c r="K57" i="16"/>
  <c r="L57" i="16"/>
  <c r="S33" i="16"/>
  <c r="V33" i="16" s="1"/>
  <c r="J32" i="29"/>
  <c r="C35" i="35"/>
  <c r="C34" i="29"/>
  <c r="C31" i="29"/>
  <c r="C32" i="35"/>
  <c r="I21" i="29"/>
  <c r="AK59" i="16"/>
  <c r="AE59" i="16"/>
  <c r="K59" i="16"/>
  <c r="M56" i="26"/>
  <c r="N56" i="26"/>
  <c r="L56" i="26"/>
  <c r="R56" i="27" s="1"/>
  <c r="AE45" i="16"/>
  <c r="AK45" i="16"/>
  <c r="L45" i="16"/>
  <c r="M45" i="16"/>
  <c r="K45" i="16"/>
  <c r="M28" i="26"/>
  <c r="J32" i="26"/>
  <c r="L28" i="26"/>
  <c r="R28" i="27" s="1"/>
  <c r="F19" i="29"/>
  <c r="M32" i="14"/>
  <c r="O32" i="14"/>
  <c r="N65" i="14"/>
  <c r="O65" i="14" s="1"/>
  <c r="P86" i="18"/>
  <c r="I19" i="29"/>
  <c r="I23" i="16"/>
  <c r="F45" i="35"/>
  <c r="H45" i="35" s="1"/>
  <c r="AL58" i="16"/>
  <c r="AJ58" i="16" s="1"/>
  <c r="AF58" i="16"/>
  <c r="AD58" i="16" s="1"/>
  <c r="R72" i="18"/>
  <c r="R84" i="18" s="1"/>
  <c r="M84" i="18"/>
  <c r="O48" i="18"/>
  <c r="P48" i="18" s="1"/>
  <c r="O9" i="18"/>
  <c r="P9" i="18" s="1"/>
  <c r="I26" i="29"/>
  <c r="F61" i="35"/>
  <c r="H61" i="35" s="1"/>
  <c r="K60" i="29"/>
  <c r="W61" i="16" s="1"/>
  <c r="M54" i="26"/>
  <c r="L54" i="26"/>
  <c r="R54" i="27" s="1"/>
  <c r="F41" i="35"/>
  <c r="H41" i="35" s="1"/>
  <c r="K40" i="29"/>
  <c r="W41" i="16" s="1"/>
  <c r="AK27" i="16"/>
  <c r="K27" i="16"/>
  <c r="AE27" i="16"/>
  <c r="L27" i="16"/>
  <c r="M27" i="16"/>
  <c r="F22" i="29"/>
  <c r="M21" i="26"/>
  <c r="N21" i="26"/>
  <c r="L21" i="26"/>
  <c r="R21" i="27" s="1"/>
  <c r="K78" i="8"/>
  <c r="J89" i="8"/>
  <c r="AL29" i="16"/>
  <c r="AF29" i="16"/>
  <c r="M68" i="18"/>
  <c r="R54" i="18"/>
  <c r="R68" i="18" s="1"/>
  <c r="M36" i="18"/>
  <c r="U19" i="16"/>
  <c r="J18" i="29"/>
  <c r="K25" i="29"/>
  <c r="L32" i="27"/>
  <c r="F26" i="35"/>
  <c r="I16" i="16"/>
  <c r="AL56" i="16"/>
  <c r="AJ56" i="16" s="1"/>
  <c r="AF56" i="16"/>
  <c r="AD56" i="16" s="1"/>
  <c r="K90" i="8"/>
  <c r="J101" i="8"/>
  <c r="AF42" i="16"/>
  <c r="AL42" i="16"/>
  <c r="J31" i="6"/>
  <c r="O119" i="18"/>
  <c r="P119" i="18" s="1"/>
  <c r="O73" i="18"/>
  <c r="P73" i="18" s="1"/>
  <c r="O54" i="18"/>
  <c r="O45" i="18"/>
  <c r="P45" i="18" s="1"/>
  <c r="O26" i="18"/>
  <c r="P26" i="18" s="1"/>
  <c r="M23" i="26"/>
  <c r="N23" i="26"/>
  <c r="L23" i="26"/>
  <c r="R23" i="27" s="1"/>
  <c r="M100" i="18"/>
  <c r="S47" i="16"/>
  <c r="V47" i="16" s="1"/>
  <c r="J46" i="29"/>
  <c r="AN22" i="16"/>
  <c r="AJ22" i="16" s="1"/>
  <c r="AH22" i="16"/>
  <c r="AD22" i="16" s="1"/>
  <c r="P116" i="18"/>
  <c r="N83" i="27"/>
  <c r="R83" i="27" s="1"/>
  <c r="K78" i="27"/>
  <c r="M72" i="29"/>
  <c r="I16" i="29"/>
  <c r="AF55" i="16"/>
  <c r="AD55" i="16" s="1"/>
  <c r="AL55" i="16"/>
  <c r="AJ55" i="16" s="1"/>
  <c r="AL51" i="16"/>
  <c r="AF51" i="16"/>
  <c r="I138" i="9"/>
  <c r="M6" i="4"/>
  <c r="AH32" i="16" s="1"/>
  <c r="AH36" i="16" s="1"/>
  <c r="L10" i="4"/>
  <c r="AN32" i="16"/>
  <c r="AN36" i="16" s="1"/>
  <c r="P22" i="18"/>
  <c r="S32" i="16"/>
  <c r="G59" i="29"/>
  <c r="G55" i="29"/>
  <c r="G51" i="29"/>
  <c r="G40" i="29"/>
  <c r="C34" i="35"/>
  <c r="C33" i="29"/>
  <c r="K20" i="29"/>
  <c r="W21" i="16" s="1"/>
  <c r="F21" i="35"/>
  <c r="H21" i="35" s="1"/>
  <c r="I21" i="35" s="1"/>
  <c r="I17" i="29"/>
  <c r="M74" i="29"/>
  <c r="K80" i="27"/>
  <c r="M60" i="26"/>
  <c r="L60" i="26"/>
  <c r="R60" i="27" s="1"/>
  <c r="J64" i="26"/>
  <c r="M53" i="26"/>
  <c r="L53" i="26"/>
  <c r="G45" i="29"/>
  <c r="L46" i="26"/>
  <c r="R46" i="27" s="1"/>
  <c r="N46" i="26"/>
  <c r="M46" i="26"/>
  <c r="L37" i="26"/>
  <c r="R37" i="27" s="1"/>
  <c r="M37" i="26"/>
  <c r="N37" i="26"/>
  <c r="J38" i="26"/>
  <c r="N34" i="26"/>
  <c r="L34" i="26"/>
  <c r="R34" i="27" s="1"/>
  <c r="M34" i="26"/>
  <c r="F27" i="29"/>
  <c r="F25" i="29"/>
  <c r="J25" i="29" s="1"/>
  <c r="AF59" i="16"/>
  <c r="AD59" i="16" s="1"/>
  <c r="AL59" i="16"/>
  <c r="AJ59" i="16" s="1"/>
  <c r="AF44" i="16"/>
  <c r="AL44" i="16"/>
  <c r="K34" i="29"/>
  <c r="W35" i="16" s="1"/>
  <c r="F35" i="35"/>
  <c r="H35" i="35" s="1"/>
  <c r="M75" i="29"/>
  <c r="K81" i="27"/>
  <c r="L43" i="26"/>
  <c r="R43" i="27" s="1"/>
  <c r="M43" i="26"/>
  <c r="K67" i="14"/>
  <c r="M65" i="14"/>
  <c r="AE40" i="16"/>
  <c r="L40" i="16"/>
  <c r="M40" i="16" s="1"/>
  <c r="K40" i="16"/>
  <c r="AK40" i="16"/>
  <c r="AN33" i="16"/>
  <c r="M7" i="4"/>
  <c r="AH33" i="16" s="1"/>
  <c r="AD33" i="16" s="1"/>
  <c r="K45" i="6"/>
  <c r="J57" i="6"/>
  <c r="O62" i="18"/>
  <c r="P62" i="18" s="1"/>
  <c r="S40" i="16"/>
  <c r="V40" i="16" s="1"/>
  <c r="J39" i="29"/>
  <c r="L50" i="26"/>
  <c r="R50" i="27" s="1"/>
  <c r="M50" i="26"/>
  <c r="N45" i="26"/>
  <c r="M45" i="26"/>
  <c r="L45" i="26"/>
  <c r="R45" i="27" s="1"/>
  <c r="L35" i="26"/>
  <c r="R35" i="27" s="1"/>
  <c r="M35" i="26"/>
  <c r="N31" i="26"/>
  <c r="M31" i="26"/>
  <c r="L31" i="26"/>
  <c r="R31" i="27" s="1"/>
  <c r="M89" i="8"/>
  <c r="V57" i="16"/>
  <c r="F44" i="35"/>
  <c r="H44" i="35" s="1"/>
  <c r="W32" i="16"/>
  <c r="L63" i="26"/>
  <c r="R63" i="27" s="1"/>
  <c r="M63" i="26"/>
  <c r="N63" i="26"/>
  <c r="G47" i="29"/>
  <c r="AE42" i="16"/>
  <c r="AK42" i="16"/>
  <c r="F21" i="29"/>
  <c r="F17" i="29"/>
  <c r="AL54" i="16"/>
  <c r="AJ54" i="16" s="1"/>
  <c r="AF54" i="16"/>
  <c r="AD54" i="16" s="1"/>
  <c r="AF45" i="16"/>
  <c r="AL45" i="16"/>
  <c r="AN35" i="16"/>
  <c r="M9" i="4"/>
  <c r="AH35" i="16" s="1"/>
  <c r="O131" i="18"/>
  <c r="P131" i="18" s="1"/>
  <c r="F58" i="35"/>
  <c r="H58" i="35" s="1"/>
  <c r="K57" i="29"/>
  <c r="W58" i="16" s="1"/>
  <c r="K82" i="27"/>
  <c r="M76" i="29"/>
  <c r="M41" i="26"/>
  <c r="L41" i="26"/>
  <c r="R41" i="27" s="1"/>
  <c r="F20" i="29"/>
  <c r="AL40" i="16"/>
  <c r="AF40" i="16"/>
  <c r="AN62" i="16"/>
  <c r="AH62" i="16"/>
  <c r="AL38" i="16"/>
  <c r="I138" i="8"/>
  <c r="AF38" i="16"/>
  <c r="J17" i="8"/>
  <c r="K6" i="8"/>
  <c r="AO39" i="16"/>
  <c r="AM39" i="16"/>
  <c r="R118" i="18"/>
  <c r="R132" i="18" s="1"/>
  <c r="M132" i="18"/>
  <c r="O41" i="18"/>
  <c r="P41" i="18" s="1"/>
  <c r="S35" i="16"/>
  <c r="V35" i="16" s="1"/>
  <c r="J34" i="29"/>
  <c r="R29" i="16"/>
  <c r="V29" i="16" s="1"/>
  <c r="G28" i="29"/>
  <c r="S29" i="16" s="1"/>
  <c r="G58" i="29"/>
  <c r="G54" i="29"/>
  <c r="F46" i="35"/>
  <c r="H46" i="35" s="1"/>
  <c r="K45" i="29"/>
  <c r="W46" i="16" s="1"/>
  <c r="F38" i="35"/>
  <c r="K37" i="29"/>
  <c r="P33" i="16"/>
  <c r="E7" i="4"/>
  <c r="F15" i="29"/>
  <c r="N57" i="26"/>
  <c r="M57" i="26"/>
  <c r="L57" i="26"/>
  <c r="R57" i="27" s="1"/>
  <c r="F62" i="16"/>
  <c r="I51" i="16"/>
  <c r="AK46" i="16"/>
  <c r="L46" i="16"/>
  <c r="M46" i="16"/>
  <c r="AE46" i="16"/>
  <c r="K46" i="16"/>
  <c r="F43" i="35"/>
  <c r="H43" i="35" s="1"/>
  <c r="K42" i="29"/>
  <c r="W43" i="16" s="1"/>
  <c r="G37" i="29"/>
  <c r="H53" i="27"/>
  <c r="M36" i="26"/>
  <c r="L36" i="26"/>
  <c r="R36" i="27" s="1"/>
  <c r="N36" i="26"/>
  <c r="F29" i="35"/>
  <c r="H29" i="35" s="1"/>
  <c r="I29" i="35" s="1"/>
  <c r="K28" i="29"/>
  <c r="W29" i="16" s="1"/>
  <c r="F30" i="16"/>
  <c r="AK22" i="16"/>
  <c r="M26" i="14"/>
  <c r="AJ33" i="16"/>
  <c r="O63" i="18"/>
  <c r="P63" i="18" s="1"/>
  <c r="O35" i="18"/>
  <c r="P35" i="18" s="1"/>
  <c r="F33" i="35"/>
  <c r="K32" i="29"/>
  <c r="W33" i="16" s="1"/>
  <c r="AK41" i="16"/>
  <c r="L41" i="16"/>
  <c r="M41" i="16" s="1"/>
  <c r="AE41" i="16"/>
  <c r="K41" i="16"/>
  <c r="I19" i="16"/>
  <c r="N49" i="26"/>
  <c r="M49" i="26"/>
  <c r="L49" i="26"/>
  <c r="R49" i="27" s="1"/>
  <c r="F27" i="35"/>
  <c r="H27" i="35" s="1"/>
  <c r="I27" i="35" s="1"/>
  <c r="K26" i="29"/>
  <c r="W27" i="16" s="1"/>
  <c r="K35" i="16"/>
  <c r="M65" i="8"/>
  <c r="AF36" i="16"/>
  <c r="J44" i="6"/>
  <c r="K32" i="6"/>
  <c r="AF26" i="16"/>
  <c r="AL26" i="16"/>
  <c r="H58" i="6"/>
  <c r="O126" i="18"/>
  <c r="P126" i="18" s="1"/>
  <c r="M52" i="18"/>
  <c r="S44" i="16"/>
  <c r="V44" i="16" s="1"/>
  <c r="J43" i="29"/>
  <c r="U26" i="16"/>
  <c r="P18" i="16"/>
  <c r="B38" i="18"/>
  <c r="M62" i="26"/>
  <c r="L62" i="26"/>
  <c r="R62" i="27" s="1"/>
  <c r="N62" i="26"/>
  <c r="AK43" i="16"/>
  <c r="L43" i="16"/>
  <c r="AE43" i="16"/>
  <c r="K43" i="16"/>
  <c r="M43" i="16"/>
  <c r="I33" i="16"/>
  <c r="F36" i="16"/>
  <c r="I29" i="16"/>
  <c r="J26" i="26"/>
  <c r="M18" i="26"/>
  <c r="L18" i="26"/>
  <c r="R18" i="27" s="1"/>
  <c r="AL47" i="16"/>
  <c r="AJ47" i="16" s="1"/>
  <c r="AF47" i="16"/>
  <c r="AD47" i="16" s="1"/>
  <c r="AL28" i="16"/>
  <c r="AF28" i="16"/>
  <c r="O94" i="18"/>
  <c r="P94" i="18" s="1"/>
  <c r="O49" i="18"/>
  <c r="P49" i="18" s="1"/>
  <c r="O16" i="18"/>
  <c r="P16" i="18" s="1"/>
  <c r="J52" i="29"/>
  <c r="J28" i="29"/>
  <c r="G38" i="29"/>
  <c r="AK48" i="16"/>
  <c r="L48" i="16"/>
  <c r="M48" i="16" s="1"/>
  <c r="K48" i="16"/>
  <c r="AE48" i="16"/>
  <c r="G41" i="29"/>
  <c r="I27" i="29"/>
  <c r="L21" i="16"/>
  <c r="AL35" i="16"/>
  <c r="AJ35" i="16" s="1"/>
  <c r="AF35" i="16"/>
  <c r="AD35" i="16" s="1"/>
  <c r="O127" i="18"/>
  <c r="P127" i="18" s="1"/>
  <c r="O17" i="18"/>
  <c r="P17" i="18" s="1"/>
  <c r="F54" i="35"/>
  <c r="K53" i="29"/>
  <c r="W54" i="16" s="1"/>
  <c r="I50" i="29"/>
  <c r="AK39" i="16"/>
  <c r="L39" i="16"/>
  <c r="M39" i="16" s="1"/>
  <c r="K39" i="16"/>
  <c r="AE39" i="16"/>
  <c r="N42" i="29"/>
  <c r="Z43" i="16" s="1"/>
  <c r="L42" i="29"/>
  <c r="X43" i="16" s="1"/>
  <c r="I20" i="16"/>
  <c r="M28" i="27" l="1"/>
  <c r="N28" i="27"/>
  <c r="O28" i="27" s="1"/>
  <c r="M49" i="27"/>
  <c r="S49" i="27"/>
  <c r="N48" i="27"/>
  <c r="O48" i="27" s="1"/>
  <c r="V19" i="16"/>
  <c r="L59" i="16"/>
  <c r="AK56" i="16"/>
  <c r="M48" i="27"/>
  <c r="M35" i="27"/>
  <c r="M62" i="27"/>
  <c r="Q53" i="27"/>
  <c r="N49" i="27"/>
  <c r="O49" i="27" s="1"/>
  <c r="L22" i="16"/>
  <c r="H32" i="27"/>
  <c r="K44" i="29"/>
  <c r="W45" i="16" s="1"/>
  <c r="M28" i="16"/>
  <c r="M44" i="26"/>
  <c r="M51" i="26" s="1"/>
  <c r="N51" i="26" s="1"/>
  <c r="AE56" i="16"/>
  <c r="S53" i="27"/>
  <c r="S64" i="27"/>
  <c r="J60" i="29"/>
  <c r="L60" i="29" s="1"/>
  <c r="X61" i="16" s="1"/>
  <c r="J56" i="29"/>
  <c r="M59" i="27"/>
  <c r="N66" i="27"/>
  <c r="O66" i="27" s="1"/>
  <c r="M66" i="27"/>
  <c r="AK52" i="16"/>
  <c r="K52" i="16"/>
  <c r="L52" i="16"/>
  <c r="M52" i="16" s="1"/>
  <c r="K53" i="16"/>
  <c r="M58" i="27"/>
  <c r="AE53" i="16"/>
  <c r="N26" i="27"/>
  <c r="R26" i="27" s="1"/>
  <c r="L53" i="16"/>
  <c r="M53" i="16" s="1"/>
  <c r="AK18" i="16"/>
  <c r="L61" i="16"/>
  <c r="K21" i="16"/>
  <c r="M61" i="16"/>
  <c r="AK21" i="16"/>
  <c r="L17" i="16"/>
  <c r="M17" i="16" s="1"/>
  <c r="AE61" i="16"/>
  <c r="AK61" i="16"/>
  <c r="AE21" i="16"/>
  <c r="K22" i="16"/>
  <c r="N44" i="26"/>
  <c r="N60" i="29"/>
  <c r="Z61" i="16" s="1"/>
  <c r="N55" i="26"/>
  <c r="N54" i="26"/>
  <c r="N53" i="26"/>
  <c r="L66" i="14"/>
  <c r="L67" i="14"/>
  <c r="L75" i="14" s="1"/>
  <c r="M75" i="14" s="1"/>
  <c r="J42" i="16"/>
  <c r="L46" i="27"/>
  <c r="S46" i="27" s="1"/>
  <c r="K51" i="26"/>
  <c r="Q51" i="27" s="1"/>
  <c r="S51" i="27" s="1"/>
  <c r="M35" i="16"/>
  <c r="L35" i="16"/>
  <c r="AK35" i="16"/>
  <c r="AE22" i="16"/>
  <c r="K28" i="16"/>
  <c r="M18" i="16"/>
  <c r="AE18" i="16"/>
  <c r="M42" i="29"/>
  <c r="Y43" i="16" s="1"/>
  <c r="K32" i="16"/>
  <c r="G35" i="29"/>
  <c r="L28" i="16"/>
  <c r="L58" i="16"/>
  <c r="M58" i="16" s="1"/>
  <c r="K58" i="16"/>
  <c r="I36" i="16"/>
  <c r="AK36" i="16" s="1"/>
  <c r="AK32" i="16"/>
  <c r="K17" i="16"/>
  <c r="N19" i="26"/>
  <c r="L54" i="16"/>
  <c r="AE54" i="16"/>
  <c r="M54" i="16"/>
  <c r="AK54" i="16"/>
  <c r="K54" i="16"/>
  <c r="H24" i="35"/>
  <c r="AE32" i="16"/>
  <c r="AK17" i="16"/>
  <c r="AK58" i="16"/>
  <c r="AE58" i="16"/>
  <c r="M34" i="16"/>
  <c r="AK34" i="16"/>
  <c r="AE34" i="16"/>
  <c r="L34" i="16"/>
  <c r="K34" i="16"/>
  <c r="N43" i="26"/>
  <c r="N50" i="26"/>
  <c r="N42" i="26"/>
  <c r="N41" i="26"/>
  <c r="N40" i="26"/>
  <c r="N35" i="26"/>
  <c r="N60" i="26"/>
  <c r="M38" i="26"/>
  <c r="N38" i="26" s="1"/>
  <c r="M32" i="26"/>
  <c r="N32" i="26" s="1"/>
  <c r="N18" i="26"/>
  <c r="W62" i="16"/>
  <c r="C51" i="25" s="1"/>
  <c r="W24" i="16"/>
  <c r="C47" i="25" s="1"/>
  <c r="F24" i="35"/>
  <c r="K61" i="29"/>
  <c r="D139" i="9" s="1"/>
  <c r="K26" i="16"/>
  <c r="AK26" i="16"/>
  <c r="I30" i="16"/>
  <c r="K30" i="16" s="1"/>
  <c r="L26" i="16"/>
  <c r="N28" i="26"/>
  <c r="N67" i="14"/>
  <c r="N83" i="14" s="1"/>
  <c r="AI22" i="16"/>
  <c r="AG22" i="16"/>
  <c r="AG33" i="16"/>
  <c r="AI33" i="16"/>
  <c r="AM22" i="16"/>
  <c r="AO22" i="16"/>
  <c r="H54" i="35"/>
  <c r="H62" i="35" s="1"/>
  <c r="F62" i="35"/>
  <c r="U51" i="16"/>
  <c r="V51" i="16" s="1"/>
  <c r="J50" i="29"/>
  <c r="J27" i="29"/>
  <c r="U28" i="16"/>
  <c r="M52" i="29"/>
  <c r="Y53" i="16" s="1"/>
  <c r="L52" i="29"/>
  <c r="X53" i="16" s="1"/>
  <c r="L26" i="26"/>
  <c r="L43" i="29"/>
  <c r="X44" i="16" s="1"/>
  <c r="N43" i="29"/>
  <c r="Z44" i="16" s="1"/>
  <c r="M43" i="29"/>
  <c r="Y44" i="16" s="1"/>
  <c r="AF18" i="16"/>
  <c r="AL18" i="16"/>
  <c r="AF30" i="16"/>
  <c r="AE19" i="16"/>
  <c r="L19" i="16"/>
  <c r="AK19" i="16"/>
  <c r="K19" i="16"/>
  <c r="M19" i="16"/>
  <c r="AO33" i="16"/>
  <c r="AM33" i="16"/>
  <c r="AK51" i="16"/>
  <c r="I62" i="16"/>
  <c r="L51" i="16"/>
  <c r="K51" i="16"/>
  <c r="AE51" i="16"/>
  <c r="J58" i="29"/>
  <c r="S59" i="16"/>
  <c r="V59" i="16" s="1"/>
  <c r="N34" i="29"/>
  <c r="Z35" i="16" s="1"/>
  <c r="M34" i="29"/>
  <c r="Y35" i="16" s="1"/>
  <c r="L34" i="29"/>
  <c r="X35" i="16" s="1"/>
  <c r="J138" i="8"/>
  <c r="AH38" i="16"/>
  <c r="AN38" i="16"/>
  <c r="AN49" i="16" s="1"/>
  <c r="AO54" i="16"/>
  <c r="AM54" i="16"/>
  <c r="R18" i="16"/>
  <c r="G17" i="29"/>
  <c r="S18" i="16" s="1"/>
  <c r="S48" i="16"/>
  <c r="V48" i="16" s="1"/>
  <c r="J47" i="29"/>
  <c r="AH29" i="16"/>
  <c r="AN29" i="16"/>
  <c r="O81" i="14"/>
  <c r="O79" i="14"/>
  <c r="O77" i="14"/>
  <c r="O80" i="14"/>
  <c r="O78" i="14"/>
  <c r="O76" i="14"/>
  <c r="Y76" i="16"/>
  <c r="J75" i="29"/>
  <c r="V76" i="16" s="1"/>
  <c r="Y75" i="16"/>
  <c r="J74" i="29"/>
  <c r="V75" i="16" s="1"/>
  <c r="O36" i="18"/>
  <c r="AO55" i="16"/>
  <c r="AM55" i="16"/>
  <c r="AH27" i="16"/>
  <c r="AN27" i="16"/>
  <c r="AJ27" i="16" s="1"/>
  <c r="H26" i="35"/>
  <c r="F30" i="35"/>
  <c r="AL19" i="16"/>
  <c r="AF19" i="16"/>
  <c r="R23" i="16"/>
  <c r="V23" i="16" s="1"/>
  <c r="G22" i="29"/>
  <c r="S23" i="16" s="1"/>
  <c r="U20" i="16"/>
  <c r="J19" i="29"/>
  <c r="U22" i="16"/>
  <c r="J21" i="29"/>
  <c r="P35" i="16"/>
  <c r="E9" i="4"/>
  <c r="O52" i="18"/>
  <c r="AG41" i="16"/>
  <c r="AI41" i="16"/>
  <c r="AG48" i="16"/>
  <c r="AI48" i="16"/>
  <c r="Y74" i="16"/>
  <c r="J73" i="29"/>
  <c r="V74" i="16" s="1"/>
  <c r="AO61" i="16"/>
  <c r="AM61" i="16"/>
  <c r="AE38" i="16"/>
  <c r="AK38" i="16"/>
  <c r="K38" i="16"/>
  <c r="I49" i="16"/>
  <c r="L38" i="16"/>
  <c r="M33" i="29"/>
  <c r="Y34" i="16" s="1"/>
  <c r="L33" i="29"/>
  <c r="X34" i="16" s="1"/>
  <c r="AN26" i="16"/>
  <c r="AH26" i="16"/>
  <c r="J58" i="6"/>
  <c r="AO52" i="16"/>
  <c r="AM52" i="16"/>
  <c r="AG60" i="16"/>
  <c r="AI60" i="16"/>
  <c r="O132" i="18"/>
  <c r="L20" i="16"/>
  <c r="AE20" i="16"/>
  <c r="M20" i="16"/>
  <c r="K20" i="16"/>
  <c r="AK20" i="16"/>
  <c r="J22" i="29"/>
  <c r="AG35" i="16"/>
  <c r="AI35" i="16"/>
  <c r="AJ28" i="16"/>
  <c r="AK29" i="16"/>
  <c r="K29" i="16"/>
  <c r="AE29" i="16"/>
  <c r="L29" i="16"/>
  <c r="M29" i="16"/>
  <c r="F36" i="35"/>
  <c r="H33" i="35"/>
  <c r="H36" i="35" s="1"/>
  <c r="H26" i="27"/>
  <c r="W38" i="16"/>
  <c r="AD38" i="16"/>
  <c r="AF49" i="16"/>
  <c r="R21" i="16"/>
  <c r="V21" i="16" s="1"/>
  <c r="G20" i="29"/>
  <c r="S21" i="16" s="1"/>
  <c r="J20" i="29"/>
  <c r="Y77" i="16"/>
  <c r="J76" i="29"/>
  <c r="V77" i="16" s="1"/>
  <c r="O84" i="18"/>
  <c r="AJ45" i="16"/>
  <c r="K35" i="29"/>
  <c r="D10" i="4" s="1"/>
  <c r="K32" i="27"/>
  <c r="L39" i="29"/>
  <c r="X40" i="16" s="1"/>
  <c r="M39" i="29"/>
  <c r="Y40" i="16" s="1"/>
  <c r="G25" i="29"/>
  <c r="R26" i="16"/>
  <c r="V26" i="16" s="1"/>
  <c r="M64" i="26"/>
  <c r="N64" i="26" s="1"/>
  <c r="K23" i="29"/>
  <c r="S41" i="16"/>
  <c r="V41" i="16" s="1"/>
  <c r="J40" i="29"/>
  <c r="S56" i="16"/>
  <c r="V56" i="16" s="1"/>
  <c r="J55" i="29"/>
  <c r="J35" i="29"/>
  <c r="M31" i="29"/>
  <c r="N31" i="29" s="1"/>
  <c r="Z32" i="16" s="1"/>
  <c r="L31" i="29"/>
  <c r="X32" i="16" s="1"/>
  <c r="AG55" i="16"/>
  <c r="AI55" i="16"/>
  <c r="Y73" i="16"/>
  <c r="J72" i="29"/>
  <c r="V73" i="16" s="1"/>
  <c r="M77" i="29"/>
  <c r="AL21" i="16"/>
  <c r="AF21" i="16"/>
  <c r="P54" i="18"/>
  <c r="O68" i="18"/>
  <c r="AG56" i="16"/>
  <c r="AI56" i="16"/>
  <c r="N56" i="29"/>
  <c r="Z57" i="16" s="1"/>
  <c r="M56" i="29"/>
  <c r="Y57" i="16" s="1"/>
  <c r="L56" i="29"/>
  <c r="X57" i="16" s="1"/>
  <c r="AD29" i="16"/>
  <c r="AG58" i="16"/>
  <c r="AI58" i="16"/>
  <c r="R20" i="16"/>
  <c r="G19" i="29"/>
  <c r="S20" i="16" s="1"/>
  <c r="L32" i="26"/>
  <c r="AJ41" i="16"/>
  <c r="AO48" i="16"/>
  <c r="AM48" i="16"/>
  <c r="M8" i="4"/>
  <c r="AH34" i="16" s="1"/>
  <c r="AD34" i="16" s="1"/>
  <c r="AN34" i="16"/>
  <c r="K26" i="27"/>
  <c r="AJ34" i="16"/>
  <c r="AN40" i="16"/>
  <c r="AH40" i="16"/>
  <c r="AD40" i="16" s="1"/>
  <c r="AG61" i="16"/>
  <c r="AI61" i="16"/>
  <c r="S58" i="16"/>
  <c r="V58" i="16" s="1"/>
  <c r="J57" i="29"/>
  <c r="AG39" i="16"/>
  <c r="AI39" i="16"/>
  <c r="AO43" i="16"/>
  <c r="AM43" i="16"/>
  <c r="AO60" i="16"/>
  <c r="AM60" i="16"/>
  <c r="AO35" i="16"/>
  <c r="AM35" i="16"/>
  <c r="S42" i="16"/>
  <c r="V42" i="16" s="1"/>
  <c r="J41" i="29"/>
  <c r="S39" i="16"/>
  <c r="V39" i="16" s="1"/>
  <c r="J38" i="29"/>
  <c r="AI47" i="16"/>
  <c r="AG47" i="16"/>
  <c r="L25" i="29"/>
  <c r="X26" i="16" s="1"/>
  <c r="M25" i="29"/>
  <c r="N25" i="29" s="1"/>
  <c r="Z26" i="16" s="1"/>
  <c r="AN28" i="16"/>
  <c r="AH28" i="16"/>
  <c r="AD28" i="16" s="1"/>
  <c r="R16" i="16"/>
  <c r="G15" i="29"/>
  <c r="S55" i="16"/>
  <c r="V55" i="16" s="1"/>
  <c r="J54" i="29"/>
  <c r="G21" i="29"/>
  <c r="S22" i="16" s="1"/>
  <c r="R22" i="16"/>
  <c r="W36" i="16"/>
  <c r="C49" i="25" s="1"/>
  <c r="F49" i="25" s="1"/>
  <c r="AO59" i="16"/>
  <c r="AM59" i="16"/>
  <c r="S46" i="16"/>
  <c r="V46" i="16" s="1"/>
  <c r="J45" i="29"/>
  <c r="E8" i="4"/>
  <c r="P34" i="16"/>
  <c r="S52" i="16"/>
  <c r="J51" i="29"/>
  <c r="G61" i="29"/>
  <c r="AF62" i="16"/>
  <c r="AD51" i="16"/>
  <c r="AO56" i="16"/>
  <c r="AM56" i="16"/>
  <c r="K29" i="29"/>
  <c r="D58" i="6" s="1"/>
  <c r="W26" i="16"/>
  <c r="W30" i="16" s="1"/>
  <c r="C48" i="25" s="1"/>
  <c r="AF17" i="16"/>
  <c r="AL17" i="16"/>
  <c r="AJ29" i="16"/>
  <c r="AO58" i="16"/>
  <c r="AM58" i="16"/>
  <c r="L32" i="29"/>
  <c r="X33" i="16" s="1"/>
  <c r="M32" i="29"/>
  <c r="Y33" i="16" s="1"/>
  <c r="AG46" i="16"/>
  <c r="AI46" i="16"/>
  <c r="AO53" i="16"/>
  <c r="AM53" i="16"/>
  <c r="U16" i="16"/>
  <c r="J15" i="29"/>
  <c r="AF16" i="16"/>
  <c r="AL16" i="16"/>
  <c r="Q16" i="16"/>
  <c r="Q24" i="16" s="1"/>
  <c r="E23" i="29"/>
  <c r="M60" i="29"/>
  <c r="Y61" i="16" s="1"/>
  <c r="S45" i="16"/>
  <c r="V45" i="16" s="1"/>
  <c r="J44" i="29"/>
  <c r="AG43" i="16"/>
  <c r="AI43" i="16"/>
  <c r="AG57" i="16"/>
  <c r="AI57" i="16"/>
  <c r="K67" i="27"/>
  <c r="O67" i="27" s="1"/>
  <c r="M28" i="29"/>
  <c r="Y29" i="16" s="1"/>
  <c r="L28" i="29"/>
  <c r="X29" i="16" s="1"/>
  <c r="N28" i="29"/>
  <c r="Z29" i="16" s="1"/>
  <c r="AM47" i="16"/>
  <c r="AO47" i="16"/>
  <c r="M26" i="26"/>
  <c r="N26" i="26" s="1"/>
  <c r="AK33" i="16"/>
  <c r="K33" i="16"/>
  <c r="AE33" i="16"/>
  <c r="L33" i="16"/>
  <c r="O20" i="18"/>
  <c r="AL30" i="16"/>
  <c r="D48" i="25" s="1"/>
  <c r="AD32" i="16"/>
  <c r="S38" i="16"/>
  <c r="J37" i="29"/>
  <c r="G48" i="29"/>
  <c r="H38" i="35"/>
  <c r="AL23" i="16"/>
  <c r="AF23" i="16"/>
  <c r="M133" i="18"/>
  <c r="AL49" i="16"/>
  <c r="D50" i="25" s="1"/>
  <c r="AJ38" i="16"/>
  <c r="AJ40" i="16"/>
  <c r="AG54" i="16"/>
  <c r="AI54" i="16"/>
  <c r="K39" i="27"/>
  <c r="AG59" i="16"/>
  <c r="AI59" i="16"/>
  <c r="R28" i="16"/>
  <c r="G27" i="29"/>
  <c r="S28" i="16" s="1"/>
  <c r="L38" i="26"/>
  <c r="R38" i="27" s="1"/>
  <c r="L64" i="26"/>
  <c r="R64" i="27" s="1"/>
  <c r="J66" i="26"/>
  <c r="U18" i="16"/>
  <c r="J17" i="29"/>
  <c r="S60" i="16"/>
  <c r="V60" i="16" s="1"/>
  <c r="J59" i="29"/>
  <c r="V32" i="16"/>
  <c r="V36" i="16" s="1"/>
  <c r="S36" i="16"/>
  <c r="AL62" i="16"/>
  <c r="D51" i="25" s="1"/>
  <c r="AJ51" i="16"/>
  <c r="U17" i="16"/>
  <c r="J16" i="29"/>
  <c r="N46" i="29"/>
  <c r="Z47" i="16" s="1"/>
  <c r="L46" i="29"/>
  <c r="X47" i="16" s="1"/>
  <c r="M46" i="29"/>
  <c r="Y47" i="16" s="1"/>
  <c r="AH45" i="16"/>
  <c r="AD45" i="16" s="1"/>
  <c r="AN45" i="16"/>
  <c r="AK16" i="16"/>
  <c r="L16" i="16"/>
  <c r="M16" i="16" s="1"/>
  <c r="I24" i="16"/>
  <c r="AE16" i="16"/>
  <c r="K16" i="16"/>
  <c r="L18" i="29"/>
  <c r="X19" i="16" s="1"/>
  <c r="M18" i="29"/>
  <c r="Y19" i="16" s="1"/>
  <c r="N18" i="29"/>
  <c r="Z19" i="16" s="1"/>
  <c r="AH44" i="16"/>
  <c r="AD44" i="16" s="1"/>
  <c r="AN44" i="16"/>
  <c r="AJ44" i="16" s="1"/>
  <c r="U27" i="16"/>
  <c r="V27" i="16" s="1"/>
  <c r="J26" i="29"/>
  <c r="AF20" i="16"/>
  <c r="AL20" i="16"/>
  <c r="M23" i="16"/>
  <c r="AK23" i="16"/>
  <c r="K23" i="16"/>
  <c r="AE23" i="16"/>
  <c r="L23" i="16"/>
  <c r="O100" i="18"/>
  <c r="P32" i="16"/>
  <c r="E6" i="4"/>
  <c r="R133" i="18"/>
  <c r="AO46" i="16"/>
  <c r="AM46" i="16"/>
  <c r="AG53" i="16"/>
  <c r="AI53" i="16"/>
  <c r="R17" i="16"/>
  <c r="G16" i="29"/>
  <c r="S17" i="16" s="1"/>
  <c r="AJ32" i="16"/>
  <c r="AN42" i="16"/>
  <c r="AJ42" i="16" s="1"/>
  <c r="AH42" i="16"/>
  <c r="AD42" i="16" s="1"/>
  <c r="S54" i="16"/>
  <c r="V54" i="16" s="1"/>
  <c r="J53" i="29"/>
  <c r="AG52" i="16"/>
  <c r="AI52" i="16"/>
  <c r="AD27" i="16"/>
  <c r="AO57" i="16"/>
  <c r="AM57" i="16"/>
  <c r="M46" i="27" l="1"/>
  <c r="N46" i="27"/>
  <c r="O46" i="27" s="1"/>
  <c r="AE36" i="16"/>
  <c r="V18" i="16"/>
  <c r="L36" i="16"/>
  <c r="M36" i="16" s="1"/>
  <c r="L62" i="16"/>
  <c r="M62" i="16" s="1"/>
  <c r="N33" i="29"/>
  <c r="Z34" i="16" s="1"/>
  <c r="N52" i="29"/>
  <c r="Z53" i="16" s="1"/>
  <c r="M51" i="16"/>
  <c r="M67" i="14"/>
  <c r="K42" i="16"/>
  <c r="J49" i="16"/>
  <c r="K49" i="16" s="1"/>
  <c r="L42" i="16"/>
  <c r="M42" i="16" s="1"/>
  <c r="L81" i="14"/>
  <c r="M81" i="14" s="1"/>
  <c r="K75" i="14"/>
  <c r="K81" i="14" s="1"/>
  <c r="K83" i="14" s="1"/>
  <c r="K65" i="26"/>
  <c r="Q65" i="27" s="1"/>
  <c r="K66" i="26"/>
  <c r="F42" i="35"/>
  <c r="K41" i="29"/>
  <c r="L53" i="27"/>
  <c r="L51" i="26"/>
  <c r="R51" i="27" s="1"/>
  <c r="K36" i="16"/>
  <c r="L30" i="16"/>
  <c r="M30" i="16" s="1"/>
  <c r="I24" i="35"/>
  <c r="Y78" i="16"/>
  <c r="N39" i="29"/>
  <c r="Z40" i="16" s="1"/>
  <c r="M38" i="16"/>
  <c r="M33" i="16"/>
  <c r="N32" i="29"/>
  <c r="Z33" i="16" s="1"/>
  <c r="N39" i="27"/>
  <c r="H49" i="25"/>
  <c r="H48" i="25"/>
  <c r="J29" i="29"/>
  <c r="L29" i="29" s="1"/>
  <c r="V20" i="16"/>
  <c r="O26" i="27"/>
  <c r="H51" i="25"/>
  <c r="D138" i="9"/>
  <c r="M26" i="16"/>
  <c r="AE30" i="16"/>
  <c r="AK30" i="16"/>
  <c r="V16" i="16"/>
  <c r="O67" i="14"/>
  <c r="M66" i="26"/>
  <c r="M82" i="26" s="1"/>
  <c r="AI44" i="16"/>
  <c r="AG44" i="16"/>
  <c r="AG28" i="16"/>
  <c r="AI28" i="16"/>
  <c r="AI40" i="16"/>
  <c r="AG40" i="16"/>
  <c r="AG34" i="16"/>
  <c r="AI34" i="16"/>
  <c r="AO27" i="16"/>
  <c r="AM27" i="16"/>
  <c r="AI42" i="16"/>
  <c r="AG42" i="16"/>
  <c r="AM42" i="16"/>
  <c r="AO42" i="16"/>
  <c r="AM44" i="16"/>
  <c r="AO44" i="16"/>
  <c r="AI45" i="16"/>
  <c r="AG45" i="16"/>
  <c r="AJ62" i="16"/>
  <c r="AO51" i="16"/>
  <c r="AM51" i="16"/>
  <c r="N59" i="29"/>
  <c r="Z60" i="16" s="1"/>
  <c r="M59" i="29"/>
  <c r="Y60" i="16" s="1"/>
  <c r="L59" i="29"/>
  <c r="X60" i="16" s="1"/>
  <c r="AJ49" i="16"/>
  <c r="AM38" i="16"/>
  <c r="AO38" i="16"/>
  <c r="AH16" i="16"/>
  <c r="O133" i="18"/>
  <c r="AN16" i="16"/>
  <c r="P20" i="18"/>
  <c r="AL24" i="16"/>
  <c r="AO29" i="16"/>
  <c r="AM29" i="16"/>
  <c r="AO34" i="16"/>
  <c r="AM34" i="16"/>
  <c r="AM45" i="16"/>
  <c r="AO45" i="16"/>
  <c r="AD49" i="16"/>
  <c r="AI38" i="16"/>
  <c r="AG38" i="16"/>
  <c r="L16" i="29"/>
  <c r="X17" i="16" s="1"/>
  <c r="M16" i="29"/>
  <c r="Y17" i="16" s="1"/>
  <c r="N67" i="27"/>
  <c r="L15" i="29"/>
  <c r="X16" i="16" s="1"/>
  <c r="J23" i="29"/>
  <c r="M15" i="29"/>
  <c r="N15" i="29" s="1"/>
  <c r="Z16" i="16" s="1"/>
  <c r="AD17" i="16"/>
  <c r="V52" i="16"/>
  <c r="V62" i="16" s="1"/>
  <c r="S62" i="16"/>
  <c r="G23" i="29"/>
  <c r="S16" i="16"/>
  <c r="S24" i="16" s="1"/>
  <c r="S26" i="16"/>
  <c r="S30" i="16" s="1"/>
  <c r="G29" i="29"/>
  <c r="AO28" i="16"/>
  <c r="AM28" i="16"/>
  <c r="AH23" i="16"/>
  <c r="AN23" i="16"/>
  <c r="AJ23" i="16" s="1"/>
  <c r="P132" i="18"/>
  <c r="AN30" i="16"/>
  <c r="AK49" i="16"/>
  <c r="AE49" i="16"/>
  <c r="L47" i="29"/>
  <c r="X48" i="16" s="1"/>
  <c r="M47" i="29"/>
  <c r="Y48" i="16" s="1"/>
  <c r="V28" i="16"/>
  <c r="V30" i="16" s="1"/>
  <c r="N53" i="29"/>
  <c r="Z54" i="16" s="1"/>
  <c r="M53" i="29"/>
  <c r="Y54" i="16" s="1"/>
  <c r="L53" i="29"/>
  <c r="X54" i="16" s="1"/>
  <c r="AO32" i="16"/>
  <c r="AM32" i="16"/>
  <c r="AJ36" i="16"/>
  <c r="AD20" i="16"/>
  <c r="L24" i="16"/>
  <c r="V17" i="16"/>
  <c r="X36" i="16"/>
  <c r="N76" i="26"/>
  <c r="N75" i="26"/>
  <c r="N80" i="26"/>
  <c r="N79" i="26"/>
  <c r="N78" i="26"/>
  <c r="N77" i="26"/>
  <c r="M39" i="27"/>
  <c r="AM40" i="16"/>
  <c r="AO40" i="16"/>
  <c r="AD23" i="16"/>
  <c r="J48" i="29"/>
  <c r="M37" i="29"/>
  <c r="N37" i="29" s="1"/>
  <c r="Z38" i="16" s="1"/>
  <c r="L37" i="29"/>
  <c r="X38" i="16" s="1"/>
  <c r="AJ26" i="16"/>
  <c r="M44" i="29"/>
  <c r="Y45" i="16" s="1"/>
  <c r="L44" i="29"/>
  <c r="X45" i="16" s="1"/>
  <c r="N44" i="29"/>
  <c r="Z45" i="16" s="1"/>
  <c r="F48" i="25"/>
  <c r="AG51" i="16"/>
  <c r="AD62" i="16"/>
  <c r="AI51" i="16"/>
  <c r="N45" i="29"/>
  <c r="Z46" i="16" s="1"/>
  <c r="M45" i="29"/>
  <c r="Y46" i="16" s="1"/>
  <c r="L45" i="29"/>
  <c r="X46" i="16" s="1"/>
  <c r="L38" i="29"/>
  <c r="X39" i="16" s="1"/>
  <c r="M38" i="29"/>
  <c r="Y39" i="16" s="1"/>
  <c r="M57" i="29"/>
  <c r="Y58" i="16" s="1"/>
  <c r="L57" i="29"/>
  <c r="X58" i="16" s="1"/>
  <c r="M26" i="27"/>
  <c r="P68" i="18"/>
  <c r="AN19" i="16"/>
  <c r="AJ19" i="16" s="1"/>
  <c r="AH19" i="16"/>
  <c r="N55" i="29"/>
  <c r="Z56" i="16" s="1"/>
  <c r="M55" i="29"/>
  <c r="Y56" i="16" s="1"/>
  <c r="L55" i="29"/>
  <c r="X56" i="16" s="1"/>
  <c r="C133" i="18"/>
  <c r="M32" i="27"/>
  <c r="L22" i="29"/>
  <c r="X23" i="16" s="1"/>
  <c r="M22" i="29"/>
  <c r="Y23" i="16" s="1"/>
  <c r="N22" i="29"/>
  <c r="Z23" i="16" s="1"/>
  <c r="L21" i="29"/>
  <c r="X22" i="16" s="1"/>
  <c r="M21" i="29"/>
  <c r="Y22" i="16" s="1"/>
  <c r="N21" i="29"/>
  <c r="Z22" i="16" s="1"/>
  <c r="H30" i="35"/>
  <c r="I26" i="35"/>
  <c r="AH17" i="16"/>
  <c r="P36" i="18"/>
  <c r="AN17" i="16"/>
  <c r="N58" i="29"/>
  <c r="Z59" i="16" s="1"/>
  <c r="M58" i="29"/>
  <c r="Y59" i="16" s="1"/>
  <c r="L58" i="29"/>
  <c r="X59" i="16" s="1"/>
  <c r="AK62" i="16"/>
  <c r="K62" i="16"/>
  <c r="AE62" i="16"/>
  <c r="I64" i="16"/>
  <c r="AJ18" i="16"/>
  <c r="N27" i="29"/>
  <c r="Z28" i="16" s="1"/>
  <c r="L27" i="29"/>
  <c r="X28" i="16" s="1"/>
  <c r="M27" i="29"/>
  <c r="Y28" i="16" s="1"/>
  <c r="AG27" i="16"/>
  <c r="AI27" i="16"/>
  <c r="AH21" i="16"/>
  <c r="AD21" i="16" s="1"/>
  <c r="AN21" i="16"/>
  <c r="P100" i="18"/>
  <c r="M26" i="29"/>
  <c r="Y27" i="16" s="1"/>
  <c r="L26" i="29"/>
  <c r="X27" i="16" s="1"/>
  <c r="N26" i="29"/>
  <c r="Z27" i="16" s="1"/>
  <c r="S49" i="16"/>
  <c r="V38" i="16"/>
  <c r="V49" i="16" s="1"/>
  <c r="N54" i="29"/>
  <c r="Z55" i="16" s="1"/>
  <c r="M54" i="29"/>
  <c r="Y55" i="16" s="1"/>
  <c r="L54" i="29"/>
  <c r="X55" i="16" s="1"/>
  <c r="AG29" i="16"/>
  <c r="AI29" i="16"/>
  <c r="Y32" i="16"/>
  <c r="Y36" i="16" s="1"/>
  <c r="Z36" i="16" s="1"/>
  <c r="M35" i="29"/>
  <c r="N35" i="29" s="1"/>
  <c r="L20" i="29"/>
  <c r="X21" i="16" s="1"/>
  <c r="M20" i="29"/>
  <c r="Y21" i="16" s="1"/>
  <c r="N20" i="29"/>
  <c r="Z21" i="16" s="1"/>
  <c r="V22" i="16"/>
  <c r="AD19" i="16"/>
  <c r="M50" i="29"/>
  <c r="N50" i="29" s="1"/>
  <c r="Z51" i="16" s="1"/>
  <c r="L50" i="29"/>
  <c r="X51" i="16" s="1"/>
  <c r="J61" i="29"/>
  <c r="K24" i="16"/>
  <c r="AE24" i="16"/>
  <c r="AK24" i="16"/>
  <c r="L17" i="29"/>
  <c r="X18" i="16" s="1"/>
  <c r="M17" i="29"/>
  <c r="Y18" i="16" s="1"/>
  <c r="AG32" i="16"/>
  <c r="AD36" i="16"/>
  <c r="AI32" i="16"/>
  <c r="K69" i="27"/>
  <c r="M67" i="27"/>
  <c r="AF24" i="16"/>
  <c r="AF64" i="16" s="1"/>
  <c r="AF72" i="16" s="1"/>
  <c r="AF78" i="16" s="1"/>
  <c r="AJ17" i="16"/>
  <c r="M51" i="29"/>
  <c r="Y52" i="16" s="1"/>
  <c r="L51" i="29"/>
  <c r="X52" i="16" s="1"/>
  <c r="Y26" i="16"/>
  <c r="L41" i="29"/>
  <c r="X42" i="16" s="1"/>
  <c r="AO41" i="16"/>
  <c r="AM41" i="16"/>
  <c r="AJ21" i="16"/>
  <c r="L35" i="29"/>
  <c r="M40" i="29"/>
  <c r="Y41" i="16" s="1"/>
  <c r="L40" i="29"/>
  <c r="X41" i="16" s="1"/>
  <c r="N32" i="27"/>
  <c r="AN20" i="16"/>
  <c r="AJ20" i="16" s="1"/>
  <c r="AH20" i="16"/>
  <c r="P84" i="18"/>
  <c r="AH30" i="16"/>
  <c r="AN18" i="16"/>
  <c r="AH18" i="16"/>
  <c r="AD18" i="16" s="1"/>
  <c r="P52" i="18"/>
  <c r="L19" i="29"/>
  <c r="X20" i="16" s="1"/>
  <c r="N19" i="29"/>
  <c r="Z20" i="16" s="1"/>
  <c r="M19" i="29"/>
  <c r="Y20" i="16" s="1"/>
  <c r="AH49" i="16"/>
  <c r="AD26" i="16"/>
  <c r="F51" i="25"/>
  <c r="K74" i="26" l="1"/>
  <c r="L74" i="26" s="1"/>
  <c r="Q66" i="27"/>
  <c r="S66" i="27" s="1"/>
  <c r="S67" i="27" s="1"/>
  <c r="S69" i="27" s="1"/>
  <c r="S65" i="27"/>
  <c r="Q67" i="27"/>
  <c r="Q69" i="27" s="1"/>
  <c r="O39" i="27"/>
  <c r="R39" i="27"/>
  <c r="O32" i="27"/>
  <c r="R32" i="27"/>
  <c r="M53" i="27"/>
  <c r="N53" i="27"/>
  <c r="N17" i="29"/>
  <c r="Z18" i="16" s="1"/>
  <c r="N51" i="29"/>
  <c r="Z52" i="16" s="1"/>
  <c r="L66" i="26"/>
  <c r="R66" i="27" s="1"/>
  <c r="W42" i="16"/>
  <c r="W49" i="16" s="1"/>
  <c r="X49" i="16" s="1"/>
  <c r="K48" i="29"/>
  <c r="L48" i="29" s="1"/>
  <c r="M41" i="29"/>
  <c r="M48" i="29" s="1"/>
  <c r="N48" i="29" s="1"/>
  <c r="H42" i="35"/>
  <c r="H49" i="35" s="1"/>
  <c r="H63" i="35" s="1"/>
  <c r="F49" i="35"/>
  <c r="F63" i="35" s="1"/>
  <c r="J63" i="16"/>
  <c r="J64" i="16"/>
  <c r="K64" i="16" s="1"/>
  <c r="B50" i="25"/>
  <c r="B52" i="25" s="1"/>
  <c r="L49" i="16"/>
  <c r="M49" i="16" s="1"/>
  <c r="L68" i="27"/>
  <c r="S68" i="27" s="1"/>
  <c r="L69" i="27"/>
  <c r="J72" i="16"/>
  <c r="J78" i="16" s="1"/>
  <c r="K78" i="16" s="1"/>
  <c r="K80" i="26"/>
  <c r="J74" i="26"/>
  <c r="N38" i="29"/>
  <c r="Z39" i="16" s="1"/>
  <c r="N47" i="29"/>
  <c r="Z48" i="16" s="1"/>
  <c r="N40" i="29"/>
  <c r="Z41" i="16" s="1"/>
  <c r="N16" i="29"/>
  <c r="Z17" i="16" s="1"/>
  <c r="M29" i="29"/>
  <c r="N29" i="29" s="1"/>
  <c r="Y30" i="16"/>
  <c r="Z30" i="16" s="1"/>
  <c r="N57" i="29"/>
  <c r="Z58" i="16" s="1"/>
  <c r="M24" i="16"/>
  <c r="V24" i="16"/>
  <c r="V64" i="16" s="1"/>
  <c r="N66" i="26"/>
  <c r="AO23" i="16"/>
  <c r="AM23" i="16"/>
  <c r="AM20" i="16"/>
  <c r="AO20" i="16"/>
  <c r="AG21" i="16"/>
  <c r="AI21" i="16"/>
  <c r="AM19" i="16"/>
  <c r="AO19" i="16"/>
  <c r="AG18" i="16"/>
  <c r="AI18" i="16"/>
  <c r="X62" i="16"/>
  <c r="AI19" i="16"/>
  <c r="AG19" i="16"/>
  <c r="AM17" i="16"/>
  <c r="AO17" i="16"/>
  <c r="AG36" i="16"/>
  <c r="AI36" i="16"/>
  <c r="J63" i="29"/>
  <c r="L61" i="29"/>
  <c r="AO18" i="16"/>
  <c r="AM18" i="16"/>
  <c r="AG62" i="16"/>
  <c r="AI62" i="16"/>
  <c r="AG23" i="16"/>
  <c r="AI23" i="16"/>
  <c r="AG20" i="16"/>
  <c r="AI20" i="16"/>
  <c r="Y16" i="16"/>
  <c r="Y24" i="16" s="1"/>
  <c r="M23" i="29"/>
  <c r="N23" i="29" s="1"/>
  <c r="D47" i="25"/>
  <c r="AL64" i="16"/>
  <c r="AL72" i="16" s="1"/>
  <c r="AL78" i="16" s="1"/>
  <c r="AH24" i="16"/>
  <c r="AH64" i="16" s="1"/>
  <c r="AH73" i="16" s="1"/>
  <c r="AD30" i="16"/>
  <c r="AG26" i="16"/>
  <c r="AI26" i="16"/>
  <c r="AO21" i="16"/>
  <c r="AM21" i="16"/>
  <c r="AD16" i="16"/>
  <c r="O82" i="27"/>
  <c r="O81" i="27"/>
  <c r="O80" i="27"/>
  <c r="O79" i="27"/>
  <c r="O78" i="27"/>
  <c r="O83" i="27"/>
  <c r="Y38" i="16"/>
  <c r="AO36" i="16"/>
  <c r="AM36" i="16"/>
  <c r="AO62" i="16"/>
  <c r="AM62" i="16"/>
  <c r="X30" i="16"/>
  <c r="M61" i="29"/>
  <c r="N61" i="29" s="1"/>
  <c r="Y51" i="16"/>
  <c r="Y62" i="16" s="1"/>
  <c r="L23" i="29"/>
  <c r="AN24" i="16"/>
  <c r="AN64" i="16" s="1"/>
  <c r="AN73" i="16" s="1"/>
  <c r="AO78" i="16"/>
  <c r="AO77" i="16"/>
  <c r="AI76" i="16"/>
  <c r="AO75" i="16"/>
  <c r="AI74" i="16"/>
  <c r="AO73" i="16"/>
  <c r="AM72" i="16"/>
  <c r="AK64" i="16"/>
  <c r="AM78" i="16"/>
  <c r="AI77" i="16"/>
  <c r="AO74" i="16"/>
  <c r="AG78" i="16"/>
  <c r="M77" i="16"/>
  <c r="AI75" i="16"/>
  <c r="M75" i="16"/>
  <c r="Z78" i="16"/>
  <c r="AO76" i="16"/>
  <c r="M73" i="16"/>
  <c r="AG72" i="16"/>
  <c r="AE64" i="16"/>
  <c r="M78" i="16"/>
  <c r="M74" i="16"/>
  <c r="AI78" i="16"/>
  <c r="M76" i="16"/>
  <c r="I30" i="35"/>
  <c r="AJ30" i="16"/>
  <c r="AM26" i="16"/>
  <c r="AO26" i="16"/>
  <c r="AI17" i="16"/>
  <c r="AG17" i="16"/>
  <c r="AG49" i="16"/>
  <c r="AI49" i="16"/>
  <c r="AJ16" i="16"/>
  <c r="AO49" i="16"/>
  <c r="AM49" i="16"/>
  <c r="L80" i="26" l="1"/>
  <c r="R80" i="27" s="1"/>
  <c r="Q80" i="27"/>
  <c r="R67" i="27"/>
  <c r="O53" i="27"/>
  <c r="R53" i="27"/>
  <c r="L77" i="27"/>
  <c r="N69" i="27"/>
  <c r="K72" i="16"/>
  <c r="L64" i="16"/>
  <c r="L80" i="16" s="1"/>
  <c r="M69" i="27"/>
  <c r="I72" i="16"/>
  <c r="I78" i="16" s="1"/>
  <c r="I80" i="16" s="1"/>
  <c r="J80" i="26"/>
  <c r="J82" i="26" s="1"/>
  <c r="Y42" i="16"/>
  <c r="Y49" i="16" s="1"/>
  <c r="N41" i="29"/>
  <c r="Z42" i="16" s="1"/>
  <c r="D138" i="8"/>
  <c r="K63" i="29"/>
  <c r="K71" i="29" s="1"/>
  <c r="L71" i="29" s="1"/>
  <c r="X72" i="16" s="1"/>
  <c r="K62" i="29"/>
  <c r="C50" i="25"/>
  <c r="W63" i="16"/>
  <c r="W64" i="16"/>
  <c r="A41" i="25" s="1"/>
  <c r="Z62" i="16"/>
  <c r="Z24" i="16"/>
  <c r="X24" i="16"/>
  <c r="AO30" i="16"/>
  <c r="AM30" i="16"/>
  <c r="M63" i="29"/>
  <c r="M79" i="29" s="1"/>
  <c r="AG30" i="16"/>
  <c r="AI30" i="16"/>
  <c r="N74" i="29"/>
  <c r="Z75" i="16" s="1"/>
  <c r="N77" i="29"/>
  <c r="N73" i="29"/>
  <c r="Z74" i="16" s="1"/>
  <c r="N76" i="29"/>
  <c r="Z77" i="16" s="1"/>
  <c r="N72" i="29"/>
  <c r="Z73" i="16" s="1"/>
  <c r="N75" i="29"/>
  <c r="Z76" i="16" s="1"/>
  <c r="AJ24" i="16"/>
  <c r="AO16" i="16"/>
  <c r="AM16" i="16"/>
  <c r="AH78" i="16"/>
  <c r="AD73" i="16"/>
  <c r="AJ73" i="16"/>
  <c r="AN78" i="16"/>
  <c r="AG16" i="16"/>
  <c r="AI16" i="16"/>
  <c r="AD24" i="16"/>
  <c r="D52" i="25"/>
  <c r="H47" i="25"/>
  <c r="F47" i="25"/>
  <c r="F52" i="25" s="1"/>
  <c r="M77" i="27" l="1"/>
  <c r="S77" i="27"/>
  <c r="S83" i="27" s="1"/>
  <c r="K77" i="27"/>
  <c r="K83" i="27" s="1"/>
  <c r="K85" i="27" s="1"/>
  <c r="L83" i="27"/>
  <c r="M83" i="27" s="1"/>
  <c r="S80" i="27"/>
  <c r="Q83" i="27"/>
  <c r="N85" i="27"/>
  <c r="R69" i="27"/>
  <c r="O69" i="27"/>
  <c r="M64" i="16"/>
  <c r="L63" i="29"/>
  <c r="Z49" i="16"/>
  <c r="Y64" i="16"/>
  <c r="Y80" i="16" s="1"/>
  <c r="F50" i="25"/>
  <c r="C52" i="25"/>
  <c r="H52" i="25" s="1"/>
  <c r="H50" i="25"/>
  <c r="A39" i="25"/>
  <c r="A40" i="25"/>
  <c r="A38" i="25"/>
  <c r="X64" i="16"/>
  <c r="K77" i="29"/>
  <c r="L77" i="29" s="1"/>
  <c r="J71" i="29"/>
  <c r="W72" i="16"/>
  <c r="W78" i="16" s="1"/>
  <c r="X78" i="16" s="1"/>
  <c r="N63" i="29"/>
  <c r="AD64" i="16"/>
  <c r="AG24" i="16"/>
  <c r="AI24" i="16"/>
  <c r="AJ64" i="16"/>
  <c r="AO24" i="16"/>
  <c r="AM24" i="16"/>
  <c r="Z64" i="16" l="1"/>
  <c r="V72" i="16"/>
  <c r="V78" i="16" s="1"/>
  <c r="V80" i="16" s="1"/>
  <c r="J77" i="29"/>
  <c r="J79" i="29" s="1"/>
  <c r="AG64" i="16"/>
  <c r="AI64" i="16"/>
  <c r="AI73" i="16" s="1"/>
  <c r="AD72" i="16"/>
  <c r="AO64" i="16"/>
  <c r="AJ72" i="16"/>
  <c r="AM64" i="16"/>
</calcChain>
</file>

<file path=xl/comments1.xml><?xml version="1.0" encoding="utf-8"?>
<comments xmlns="http://schemas.openxmlformats.org/spreadsheetml/2006/main">
  <authors>
    <author>Dominique Adriaens</author>
    <author>Stien  Verdeyen</author>
  </authors>
  <commentList>
    <comment ref="I18" authorId="0" shapeId="0">
      <text>
        <r>
          <rPr>
            <b/>
            <sz val="9"/>
            <color indexed="81"/>
            <rFont val="Tahoma"/>
            <family val="2"/>
          </rPr>
          <t>Si la cellule est rouge 
- supérieure à 12 mois 
- durée du projet n'est pas remplie (voir cellule F12) ou
- supérieure à la durée du projet (voir cellule F12)</t>
        </r>
      </text>
    </comment>
    <comment ref="C49" authorId="1" shapeId="0">
      <text>
        <r>
          <rPr>
            <b/>
            <sz val="9"/>
            <rFont val="Tahoma"/>
            <family val="2"/>
          </rPr>
          <t xml:space="preserve">Libre choix
</t>
        </r>
      </text>
    </comment>
    <comment ref="C50" authorId="1" shapeId="0">
      <text>
        <r>
          <rPr>
            <b/>
            <sz val="9"/>
            <rFont val="Tahoma"/>
            <family val="2"/>
          </rPr>
          <t xml:space="preserve">Libre choix
</t>
        </r>
      </text>
    </comment>
    <comment ref="C63" authorId="1" shapeId="0">
      <text>
        <r>
          <rPr>
            <b/>
            <sz val="9"/>
            <rFont val="Tahoma"/>
            <family val="2"/>
          </rPr>
          <t xml:space="preserve">Libre choix
</t>
        </r>
      </text>
    </comment>
    <comment ref="C64" authorId="1" shapeId="0">
      <text>
        <r>
          <rPr>
            <b/>
            <sz val="9"/>
            <rFont val="Tahoma"/>
            <family val="2"/>
          </rPr>
          <t xml:space="preserve">Libre choix
</t>
        </r>
      </text>
    </comment>
    <comment ref="C77" authorId="1" shapeId="0">
      <text>
        <r>
          <rPr>
            <b/>
            <sz val="9"/>
            <rFont val="Tahoma"/>
            <family val="2"/>
          </rPr>
          <t xml:space="preserve">Libre choix
</t>
        </r>
      </text>
    </comment>
    <comment ref="C78" authorId="1" shapeId="0">
      <text>
        <r>
          <rPr>
            <b/>
            <sz val="9"/>
            <rFont val="Tahoma"/>
            <family val="2"/>
          </rPr>
          <t xml:space="preserve">Libre choix
</t>
        </r>
      </text>
    </comment>
    <comment ref="C79" authorId="1" shapeId="0">
      <text>
        <r>
          <rPr>
            <b/>
            <sz val="9"/>
            <rFont val="Tahoma"/>
            <family val="2"/>
          </rPr>
          <t xml:space="preserve">Libre choix
</t>
        </r>
      </text>
    </comment>
    <comment ref="C80" authorId="1" shapeId="0">
      <text>
        <r>
          <rPr>
            <b/>
            <sz val="9"/>
            <rFont val="Tahoma"/>
            <family val="2"/>
          </rPr>
          <t xml:space="preserve">Libre choix
</t>
        </r>
      </text>
    </comment>
  </commentList>
</comments>
</file>

<file path=xl/comments2.xml><?xml version="1.0" encoding="utf-8"?>
<comments xmlns="http://schemas.openxmlformats.org/spreadsheetml/2006/main">
  <authors>
    <author>Dominique Adriaens</author>
    <author>Stien  Verdeyen</author>
  </authors>
  <commentList>
    <comment ref="I18" authorId="0" shapeId="0">
      <text>
        <r>
          <rPr>
            <b/>
            <sz val="9"/>
            <color indexed="81"/>
            <rFont val="Tahoma"/>
            <family val="2"/>
          </rPr>
          <t>Si la céllule est rouge 
- &gt;12 mois 
- durée du projet n'est pas remplie (célulle B3) ou
- différence entre durée et nombre de mois</t>
        </r>
        <r>
          <rPr>
            <sz val="9"/>
            <color indexed="81"/>
            <rFont val="Tahoma"/>
            <family val="2"/>
          </rPr>
          <t xml:space="preserve">
</t>
        </r>
      </text>
    </comment>
    <comment ref="C52" authorId="1" shapeId="0">
      <text>
        <r>
          <rPr>
            <b/>
            <sz val="9"/>
            <rFont val="Tahoma"/>
            <family val="2"/>
          </rPr>
          <t xml:space="preserve">Vrije keuze
</t>
        </r>
      </text>
    </comment>
    <comment ref="C66" authorId="1" shapeId="0">
      <text>
        <r>
          <rPr>
            <b/>
            <sz val="9"/>
            <rFont val="Tahoma"/>
            <family val="2"/>
          </rPr>
          <t xml:space="preserve">Vrije keuze
</t>
        </r>
      </text>
    </comment>
    <comment ref="C82" authorId="1" shapeId="0">
      <text>
        <r>
          <rPr>
            <b/>
            <sz val="9"/>
            <rFont val="Tahoma"/>
            <family val="2"/>
          </rPr>
          <t xml:space="preserve">Vrije keuze
</t>
        </r>
      </text>
    </comment>
  </commentList>
</comments>
</file>

<file path=xl/comments3.xml><?xml version="1.0" encoding="utf-8"?>
<comments xmlns="http://schemas.openxmlformats.org/spreadsheetml/2006/main">
  <authors>
    <author>Stien  Verdeyen</author>
  </authors>
  <commentList>
    <comment ref="B6" authorId="0" shapeId="0">
      <text>
        <r>
          <rPr>
            <b/>
            <sz val="9"/>
            <rFont val="Tahoma"/>
            <family val="2"/>
          </rPr>
          <t>Inhoud overgenomen van goedgekeurd budget of aangepast budget</t>
        </r>
      </text>
    </comment>
  </commentList>
</comments>
</file>

<file path=xl/comments4.xml><?xml version="1.0" encoding="utf-8"?>
<comments xmlns="http://schemas.openxmlformats.org/spreadsheetml/2006/main">
  <authors>
    <author>Stien  Verdeyen</author>
  </authors>
  <commentList>
    <comment ref="E6" authorId="0" shapeId="0">
      <text>
        <r>
          <rPr>
            <b/>
            <sz val="9"/>
            <rFont val="Tahoma"/>
            <family val="2"/>
          </rPr>
          <t>Per rij 1 maand huur</t>
        </r>
      </text>
    </comment>
    <comment ref="I6" authorId="0" shapeId="0">
      <text>
        <r>
          <rPr>
            <b/>
            <sz val="9"/>
            <rFont val="Tahoma"/>
            <family val="2"/>
          </rPr>
          <t>Verdeelsleutel huur uitleggen indien huur niet enkel en uitsluitend wordt gebruikt voor het project</t>
        </r>
      </text>
    </comment>
    <comment ref="G18" authorId="0" shapeId="0">
      <text>
        <r>
          <rPr>
            <b/>
            <sz val="9"/>
            <rFont val="Tahoma"/>
            <family val="2"/>
          </rPr>
          <t>TOTAAL= alle facturen van 1 verhuurder</t>
        </r>
      </text>
    </comment>
  </commentList>
</comments>
</file>

<file path=xl/comments5.xml><?xml version="1.0" encoding="utf-8"?>
<comments xmlns="http://schemas.openxmlformats.org/spreadsheetml/2006/main">
  <authors>
    <author>Stien  Verdeyen</author>
  </authors>
  <commentList>
    <comment ref="E6" authorId="0" shapeId="0">
      <text>
        <r>
          <rPr>
            <sz val="9"/>
            <rFont val="Tahoma"/>
            <family val="2"/>
          </rPr>
          <t>Komt overeen met goedgekeurd of aangepast budget</t>
        </r>
      </text>
    </comment>
  </commentList>
</comments>
</file>

<file path=xl/comments6.xml><?xml version="1.0" encoding="utf-8"?>
<comments xmlns="http://schemas.openxmlformats.org/spreadsheetml/2006/main">
  <authors>
    <author>Windows User</author>
    <author>Stien  Verdeyen</author>
  </authors>
  <commentList>
    <comment ref="C37" authorId="0" shapeId="0">
      <text>
        <r>
          <rPr>
            <b/>
            <sz val="9"/>
            <rFont val="Tahoma"/>
            <family val="2"/>
          </rPr>
          <t>Directe werkingskosten:</t>
        </r>
        <r>
          <rPr>
            <sz val="9"/>
            <rFont val="Tahoma"/>
            <family val="2"/>
          </rPr>
          <t xml:space="preserve">
'Het gaat om kosten die boekhoudkundig aan het project of activiteit worden toegewezen. Indien niet mogelijk kunnen deze kosten worden gecategoriseerd als 'indirecte werkingskosten'. </t>
        </r>
      </text>
    </comment>
    <comment ref="P37" authorId="0" shapeId="0">
      <text>
        <r>
          <rPr>
            <b/>
            <sz val="9"/>
            <rFont val="Tahoma"/>
            <family val="2"/>
          </rPr>
          <t>Directe werkingskosten:</t>
        </r>
        <r>
          <rPr>
            <sz val="9"/>
            <rFont val="Tahoma"/>
            <family val="2"/>
          </rPr>
          <t xml:space="preserve">
'Het gaat om kosten die boekhoudkundig aan het project of activiteit worden toegewezen. Indien niet mogelijk kunnen deze kosten worden gecategoriseerd als 'indirecte werkingskosten'. </t>
        </r>
      </text>
    </comment>
    <comment ref="C50" authorId="1" shapeId="0">
      <text>
        <r>
          <rPr>
            <b/>
            <sz val="9"/>
            <rFont val="Tahoma"/>
            <family val="2"/>
          </rPr>
          <t>Indirecte werkingskosten:</t>
        </r>
        <r>
          <rPr>
            <sz val="9"/>
            <rFont val="Tahoma"/>
            <family val="2"/>
          </rPr>
          <t xml:space="preserve">
'Het gaat om kosten die boekhoudkundig niet volledig aan het project of activiteit kunnen worden toegewezen. Deze kost wordt via een verdeelsleutel toegewezen. De gehanteerde verdeelsleutel moet verklaard worden in het inhoudelijk verslag </t>
        </r>
      </text>
    </comment>
    <comment ref="P50" authorId="1" shapeId="0">
      <text>
        <r>
          <rPr>
            <b/>
            <sz val="9"/>
            <rFont val="Tahoma"/>
            <family val="2"/>
          </rPr>
          <t>Indirecte werkingskosten:</t>
        </r>
        <r>
          <rPr>
            <sz val="9"/>
            <rFont val="Tahoma"/>
            <family val="2"/>
          </rPr>
          <t xml:space="preserve">
'Het gaat om kosten die boekhoudkundig niet volledig aan het project of activiteit kunnen worden toegewezen. Deze kost wordt via een verdeelsleutel toegewezen. De gehanteerde verdeelsleutel moet verklaard worden in het inhoudelijk verslag </t>
        </r>
      </text>
    </comment>
  </commentList>
</comments>
</file>

<file path=xl/sharedStrings.xml><?xml version="1.0" encoding="utf-8"?>
<sst xmlns="http://schemas.openxmlformats.org/spreadsheetml/2006/main" count="1007" uniqueCount="460">
  <si>
    <r>
      <rPr>
        <b/>
        <sz val="10"/>
        <rFont val="Arial"/>
        <family val="2"/>
      </rPr>
      <t>Salaire brut</t>
    </r>
    <r>
      <rPr>
        <b/>
        <sz val="10"/>
        <rFont val="Arial"/>
        <family val="2"/>
      </rPr>
      <t xml:space="preserve">
</t>
    </r>
    <r>
      <rPr>
        <b/>
        <sz val="10"/>
        <rFont val="Arial"/>
        <family val="2"/>
      </rPr>
      <t>(A)</t>
    </r>
  </si>
  <si>
    <t>Équivalents plein temps</t>
  </si>
  <si>
    <t>Valeur locative (100%)</t>
  </si>
  <si>
    <r>
      <rPr>
        <b/>
        <sz val="10"/>
        <rFont val="Arial"/>
        <family val="2"/>
      </rPr>
      <t>2.</t>
    </r>
    <r>
      <rPr>
        <b/>
        <sz val="10"/>
        <color rgb="FF000000"/>
        <rFont val="Times New Roman"/>
        <family val="2"/>
      </rPr>
      <t xml:space="preserve">      </t>
    </r>
    <r>
      <rPr>
        <b/>
        <u/>
        <sz val="10"/>
        <rFont val="Arial"/>
        <family val="2"/>
      </rPr>
      <t>Épuisement du budget</t>
    </r>
  </si>
  <si>
    <t>% du temps de travail affecté sur le projet</t>
  </si>
  <si>
    <r>
      <rPr>
        <b/>
        <sz val="10"/>
        <color indexed="10"/>
        <rFont val="Arial"/>
        <family val="2"/>
      </rPr>
      <t>Tous les chiffres doivent pouvoir être facilement retrouvés dans les preuves fournies.</t>
    </r>
    <r>
      <rPr>
        <b/>
        <sz val="10"/>
        <color indexed="10"/>
        <rFont val="Arial"/>
        <family val="2"/>
      </rPr>
      <t xml:space="preserve">Si pas, veuillez fournir davantage </t>
    </r>
    <r>
      <rPr>
        <b/>
        <sz val="10"/>
        <color indexed="10"/>
        <rFont val="Arial"/>
        <family val="2"/>
      </rPr>
      <t xml:space="preserve">
</t>
    </r>
    <r>
      <rPr>
        <b/>
        <sz val="10"/>
        <color indexed="10"/>
        <rFont val="Arial"/>
        <family val="2"/>
      </rPr>
      <t>d'explications dans les remarques</t>
    </r>
  </si>
  <si>
    <t>TOTAL BUDGET ATTRIBUE</t>
  </si>
  <si>
    <t>Montant financement Fedasil</t>
  </si>
  <si>
    <t>Nom du fournisseur</t>
  </si>
  <si>
    <r>
      <rPr>
        <b/>
        <sz val="10"/>
        <rFont val="Arial"/>
        <family val="2"/>
      </rPr>
      <t xml:space="preserve">% financement </t>
    </r>
    <r>
      <rPr>
        <b/>
        <sz val="10"/>
        <rFont val="Arial"/>
        <family val="2"/>
      </rPr>
      <t>Fedasil</t>
    </r>
    <r>
      <rPr>
        <b/>
        <sz val="10"/>
        <rFont val="Arial"/>
        <family val="2"/>
      </rPr>
      <t xml:space="preserve">  [C]</t>
    </r>
  </si>
  <si>
    <t>Code du projet</t>
  </si>
  <si>
    <t>Date facture</t>
  </si>
  <si>
    <t>N° doc.</t>
  </si>
  <si>
    <r>
      <rPr>
        <u/>
        <sz val="12"/>
        <rFont val="Arial"/>
        <family val="2"/>
      </rPr>
      <t xml:space="preserve">1. </t>
    </r>
    <r>
      <rPr>
        <u/>
        <sz val="12"/>
        <rFont val="Arial"/>
        <family val="2"/>
      </rPr>
      <t xml:space="preserve">Détail </t>
    </r>
    <r>
      <rPr>
        <u/>
        <sz val="12"/>
        <rFont val="Arial"/>
        <family val="2"/>
      </rPr>
      <t>frais</t>
    </r>
  </si>
  <si>
    <t>TOTAL FRAIS REELS</t>
  </si>
  <si>
    <t>Description</t>
  </si>
  <si>
    <r>
      <rPr>
        <b/>
        <sz val="10"/>
        <rFont val="Arial"/>
        <family val="2"/>
      </rPr>
      <t>Période</t>
    </r>
    <r>
      <rPr>
        <b/>
        <sz val="10"/>
        <rFont val="Arial"/>
        <family val="2"/>
      </rPr>
      <t xml:space="preserve">
</t>
    </r>
    <r>
      <rPr>
        <b/>
        <sz val="10"/>
        <rFont val="Arial"/>
        <family val="2"/>
      </rPr>
      <t xml:space="preserve">du       </t>
    </r>
    <r>
      <rPr>
        <b/>
        <sz val="10"/>
        <rFont val="Arial"/>
        <family val="2"/>
      </rPr>
      <t>au</t>
    </r>
  </si>
  <si>
    <t>Explication et calcul de la clé de répartition</t>
  </si>
  <si>
    <r>
      <rPr>
        <b/>
        <sz val="10"/>
        <rFont val="Arial"/>
        <family val="2"/>
      </rPr>
      <t xml:space="preserve">Une brève description pour les dépenses </t>
    </r>
    <r>
      <rPr>
        <b/>
        <sz val="10"/>
        <color rgb="FFFF0000"/>
        <rFont val="Arial"/>
        <family val="2"/>
      </rPr>
      <t>&lt; 500 euros</t>
    </r>
    <r>
      <rPr>
        <b/>
        <sz val="10"/>
        <rFont val="Arial"/>
        <family val="2"/>
      </rPr>
      <t xml:space="preserve"> et une description et motivation plus détaillée pour les dépenses </t>
    </r>
    <r>
      <rPr>
        <b/>
        <sz val="10"/>
        <color rgb="FFFF0000"/>
        <rFont val="Arial"/>
        <family val="2"/>
      </rPr>
      <t>&gt; 500 euros.</t>
    </r>
  </si>
  <si>
    <t>Frais de personnel</t>
  </si>
  <si>
    <t>Investissements</t>
  </si>
  <si>
    <r>
      <rPr>
        <b/>
        <sz val="10"/>
        <rFont val="Arial"/>
        <family val="2"/>
      </rPr>
      <t xml:space="preserve">% </t>
    </r>
    <r>
      <rPr>
        <b/>
        <sz val="10"/>
        <rFont val="Arial"/>
        <family val="2"/>
      </rPr>
      <t>Fedasil</t>
    </r>
    <r>
      <rPr>
        <b/>
        <sz val="10"/>
        <rFont val="Arial"/>
        <family val="2"/>
      </rPr>
      <t xml:space="preserve"> réalisé</t>
    </r>
  </si>
  <si>
    <t>Frais unitaire (par mois)</t>
  </si>
  <si>
    <t>Frais unitaire (par an)</t>
  </si>
  <si>
    <t>Approuvé par Fedasil (projet ou activité)</t>
  </si>
  <si>
    <t>%  de temps au projet</t>
  </si>
  <si>
    <r>
      <rPr>
        <b/>
        <sz val="10"/>
        <rFont val="Arial"/>
        <family val="2"/>
      </rPr>
      <t xml:space="preserve">Approuvé par </t>
    </r>
    <r>
      <rPr>
        <b/>
        <sz val="10"/>
        <rFont val="Arial"/>
        <family val="2"/>
      </rPr>
      <t>Fedasil</t>
    </r>
    <r>
      <rPr>
        <b/>
        <sz val="10"/>
        <rFont val="Arial"/>
        <family val="2"/>
      </rPr>
      <t xml:space="preserve"> (projet ou activité)</t>
    </r>
  </si>
  <si>
    <r>
      <rPr>
        <i/>
        <sz val="10"/>
        <rFont val="Arial"/>
        <family val="2"/>
      </rPr>
      <t xml:space="preserve"> - </t>
    </r>
    <r>
      <rPr>
        <i/>
        <sz val="10"/>
        <rFont val="Arial"/>
        <family val="2"/>
      </rPr>
      <t>Des</t>
    </r>
    <r>
      <rPr>
        <i/>
        <sz val="10"/>
        <rFont val="Arial"/>
        <family val="2"/>
      </rPr>
      <t xml:space="preserve"> frais de fonctionnement indirects</t>
    </r>
  </si>
  <si>
    <r>
      <rPr>
        <sz val="10"/>
        <rFont val="Arial"/>
        <family val="2"/>
      </rPr>
      <t xml:space="preserve"> - Si des modifications ont eu lieu par rapport au budget approuvé, l'Agence doit immédiatement en être informée par écrit. Le bénéficiaire peut adapter le budget pendant l'exécution via des transferts 
entre les différentes sortes de frais du budget, à condition que cette adaptation ne fasse pas obstacle à l'exécution et que le montant du transfert entre les différentes sortes de frais ne s'élève pas à plus de 10% du montant de chaque sorte de frais. L'Agence peut également accepter exceptionnellement des transferts entre les types de frais de plus de 10% du montant de chaque sorte de frais à condition que cette adaptation ne fasse pas obstacle à l'exécution de l'activité et sans modifier le montant des frais totaux subsidiables. Le bénéficiaire doit demander l'accord écrit préalable de l'Agence au moyen d'une requête de modification du budget, </t>
    </r>
    <r>
      <rPr>
        <b/>
        <sz val="10"/>
        <rFont val="Arial"/>
        <family val="2"/>
      </rPr>
      <t>d'après une comparaison avec le budget initial et une argumentation détaillée pour toutes les modifications.</t>
    </r>
    <r>
      <rPr>
        <sz val="10"/>
        <rFont val="Arial"/>
        <family val="2"/>
      </rPr>
      <t xml:space="preserve">  Voir vade-mecum financier en page 2 et 3.</t>
    </r>
  </si>
  <si>
    <t>Non subsidiable</t>
  </si>
  <si>
    <t>Fedasil</t>
  </si>
  <si>
    <t>Moyens propres</t>
  </si>
  <si>
    <r>
      <rPr>
        <b/>
        <sz val="10"/>
        <rFont val="Arial"/>
        <family val="2"/>
      </rPr>
      <t>Cotisations patronales</t>
    </r>
    <r>
      <rPr>
        <b/>
        <sz val="10"/>
        <rFont val="Arial"/>
        <family val="2"/>
      </rPr>
      <t xml:space="preserve">
</t>
    </r>
    <r>
      <rPr>
        <b/>
        <sz val="10"/>
        <rFont val="Arial"/>
        <family val="2"/>
      </rPr>
      <t>(B)</t>
    </r>
  </si>
  <si>
    <r>
      <rPr>
        <b/>
        <sz val="10"/>
        <rFont val="Arial"/>
        <family val="2"/>
      </rPr>
      <t>Frais de déplacement Domicile - Trvail</t>
    </r>
    <r>
      <rPr>
        <b/>
        <sz val="10"/>
        <rFont val="Arial"/>
        <family val="2"/>
      </rPr>
      <t xml:space="preserve">
</t>
    </r>
    <r>
      <rPr>
        <b/>
        <sz val="10"/>
        <rFont val="Arial"/>
        <family val="2"/>
      </rPr>
      <t>(C)</t>
    </r>
  </si>
  <si>
    <r>
      <rPr>
        <b/>
        <sz val="10"/>
        <rFont val="Arial"/>
        <family val="2"/>
      </rPr>
      <t xml:space="preserve">% du temps de travail affecté à </t>
    </r>
    <r>
      <rPr>
        <b/>
        <sz val="10"/>
        <rFont val="Arial"/>
        <family val="2"/>
      </rPr>
      <t>Fedasil</t>
    </r>
    <r>
      <rPr>
        <b/>
        <sz val="10"/>
        <rFont val="Arial"/>
        <family val="2"/>
      </rPr>
      <t xml:space="preserve"> (G)</t>
    </r>
  </si>
  <si>
    <t>Autres sources de financement dépenses réelles</t>
  </si>
  <si>
    <t>Montant du financement Fedasil</t>
  </si>
  <si>
    <t>Fedasil dépenses réelles</t>
  </si>
  <si>
    <t>Nombre d'années d'amortissement</t>
  </si>
  <si>
    <r>
      <rPr>
        <b/>
        <sz val="10"/>
        <rFont val="Arial"/>
        <family val="2"/>
      </rPr>
      <t>Montant financement Fedasil</t>
    </r>
    <r>
      <rPr>
        <b/>
        <sz val="10"/>
        <rFont val="Arial"/>
        <family val="2"/>
      </rPr>
      <t xml:space="preserve">
</t>
    </r>
    <r>
      <rPr>
        <b/>
        <sz val="10"/>
        <rFont val="Arial"/>
        <family val="2"/>
      </rPr>
      <t>(F*G)=H</t>
    </r>
  </si>
  <si>
    <t>Montant non amorti</t>
  </si>
  <si>
    <r>
      <rPr>
        <b/>
        <sz val="10"/>
        <rFont val="Arial"/>
        <family val="2"/>
      </rPr>
      <t>Frais total Fedasil</t>
    </r>
    <r>
      <rPr>
        <b/>
        <sz val="10"/>
        <rFont val="Arial"/>
        <family val="2"/>
      </rPr>
      <t xml:space="preserve">
</t>
    </r>
    <r>
      <rPr>
        <b/>
        <sz val="10"/>
        <rFont val="Arial"/>
        <family val="2"/>
      </rPr>
      <t>(A)* [C]</t>
    </r>
  </si>
  <si>
    <t>- Des modifications ont-elles eu lieu dans les frais de personnel ou leur désignation versus le budget ? Si oui, lesquelles ?</t>
  </si>
  <si>
    <t xml:space="preserve">- Veuillez nous fournir les descriptions de fonction récentes, pour les personnes employées dans le cadre du projet. </t>
  </si>
  <si>
    <t xml:space="preserve">- Veuillez nous fournir une copie des timesheets pour les personnes qui ne sont pas désignées à 100% au projet. </t>
  </si>
  <si>
    <t xml:space="preserve">- Veuillez nous fournir le calcul du pécule de vacances et de la prime de fin d'année ? </t>
  </si>
  <si>
    <t xml:space="preserve">- Veuillez nous expliquer les règles d'évaluation générales appliquées et les règles d'amortissement. </t>
  </si>
  <si>
    <t xml:space="preserve">- Veuillez nous fournir pour chaque sous-traitance les 3 offres auprès des 3 différents fournisseurs. </t>
  </si>
  <si>
    <t xml:space="preserve">- L’organisation travaille-t-elle avec un bureau d'expertise comptable ? </t>
  </si>
  <si>
    <t xml:space="preserve">- L'organisation travaille-t-elle avec un réviseur ? </t>
  </si>
  <si>
    <t>Autres sources réelles de financement</t>
  </si>
  <si>
    <t>- Veuillez nous fournir la comptabilité analytique pour le projet Fedasil</t>
  </si>
  <si>
    <t>- Veuillez mentionner les éventuelles remarques en rapport avec les dépenses réalisées vs. le budget.</t>
  </si>
  <si>
    <t>elektronische versie + gedrukte versie in één exemplaar</t>
  </si>
  <si>
    <t>FORMAT DOCUMENTEN</t>
  </si>
  <si>
    <t>WELKE DOCUMENTEN</t>
  </si>
  <si>
    <t xml:space="preserve">* Pour les dépenses supérieures à 500€ : une description mieux détaillée et la motivation de la dépense effectuée dans le cadre des objectifs du projet ; </t>
  </si>
  <si>
    <t>* Une liste des sous)traitants et si besoin, la demande d'offre ;</t>
  </si>
  <si>
    <t xml:space="preserve"> 3) Au plus tard 6 mois après la fin de l'année relative à la convention, le bénéficiaire introduit une copie de l'année comptable approuvée.</t>
  </si>
  <si>
    <t>Autres rentrées</t>
  </si>
  <si>
    <t>PROPOSITION TIMING</t>
  </si>
  <si>
    <r>
      <rPr>
        <b/>
        <sz val="10"/>
        <color rgb="FFC00000"/>
        <rFont val="Calibri"/>
        <family val="2"/>
      </rPr>
      <t xml:space="preserve">← </t>
    </r>
    <r>
      <rPr>
        <b/>
        <sz val="10"/>
        <color rgb="FFC00000"/>
        <rFont val="Arial"/>
        <family val="2"/>
      </rPr>
      <t xml:space="preserve"> cliquez sur le bouton</t>
    </r>
  </si>
  <si>
    <r>
      <rPr>
        <b/>
        <u/>
        <sz val="10"/>
        <color rgb="FF000000"/>
        <rFont val="Arial"/>
        <family val="2"/>
      </rPr>
      <t>Investissements</t>
    </r>
    <r>
      <rPr>
        <b/>
        <sz val="10"/>
        <color rgb="FF000000"/>
        <rFont val="Arial"/>
        <family val="2"/>
      </rPr>
      <t xml:space="preserve"> </t>
    </r>
    <r>
      <rPr>
        <sz val="10"/>
        <color rgb="FF000000"/>
        <rFont val="Arial"/>
        <family val="2"/>
      </rPr>
      <t xml:space="preserve">(par ex. hardware/software) </t>
    </r>
  </si>
  <si>
    <r>
      <rPr>
        <b/>
        <u/>
        <sz val="11"/>
        <rFont val="Arial"/>
        <family val="2"/>
      </rPr>
      <t>Frais de fonctionnement indirect</t>
    </r>
    <r>
      <rPr>
        <b/>
        <sz val="11"/>
        <rFont val="Arial"/>
        <family val="2"/>
      </rPr>
      <t>***</t>
    </r>
  </si>
  <si>
    <r>
      <rPr>
        <b/>
        <u/>
        <sz val="11"/>
        <rFont val="Arial"/>
        <family val="2"/>
      </rPr>
      <t>Frais de fonctionnement directs</t>
    </r>
    <r>
      <rPr>
        <b/>
        <sz val="11"/>
        <rFont val="Arial"/>
        <family val="2"/>
      </rPr>
      <t>**</t>
    </r>
  </si>
  <si>
    <r>
      <rPr>
        <b/>
        <u/>
        <sz val="11"/>
        <color rgb="FF000000"/>
        <rFont val="Arial"/>
        <family val="2"/>
      </rPr>
      <t>Investissements</t>
    </r>
    <r>
      <rPr>
        <b/>
        <sz val="11"/>
        <color rgb="FF000000"/>
        <rFont val="Arial"/>
        <family val="2"/>
      </rPr>
      <t xml:space="preserve"> (ex. hardware et/ou software)</t>
    </r>
    <r>
      <rPr>
        <sz val="11"/>
        <color rgb="FF000000"/>
        <rFont val="Arial"/>
        <family val="2"/>
      </rPr>
      <t xml:space="preserve"> </t>
    </r>
  </si>
  <si>
    <r>
      <rPr>
        <b/>
        <sz val="11"/>
        <rFont val="Arial"/>
        <family val="2"/>
      </rPr>
      <t>ATTENTION !</t>
    </r>
    <r>
      <rPr>
        <b/>
        <sz val="11"/>
        <rFont val="Arial"/>
        <family val="2"/>
      </rPr>
      <t>Nous n'acceptons que les modification avec argumentation</t>
    </r>
  </si>
  <si>
    <t>MAX DE FRAIS INDIRECTS AUTORISES **** :</t>
  </si>
  <si>
    <t xml:space="preserve"> La clef de répartition utilisée doit être déclarée dans le rapport relatif au contenu. </t>
  </si>
  <si>
    <t>REALISE - 6 MOIS</t>
  </si>
  <si>
    <t>DEPENSES FINALES - MAX 12 MOIS</t>
  </si>
  <si>
    <t>Frais de fonctionnement indirects</t>
  </si>
  <si>
    <r>
      <rPr>
        <b/>
        <sz val="10"/>
        <rFont val="Arial"/>
        <family val="2"/>
      </rPr>
      <t>Coût total</t>
    </r>
    <r>
      <rPr>
        <b/>
        <sz val="10"/>
        <rFont val="Arial"/>
        <family val="2"/>
      </rPr>
      <t xml:space="preserve">
</t>
    </r>
    <r>
      <rPr>
        <b/>
        <sz val="10"/>
        <rFont val="Arial"/>
        <family val="2"/>
      </rPr>
      <t>(A+B+C+D+E)=F</t>
    </r>
  </si>
  <si>
    <t>* budgetaanvraag per kostensoort gefinancieerd door Fedasil en/of andere financieringsbronnen</t>
  </si>
  <si>
    <t>DEMANDE DE BUDGET</t>
  </si>
  <si>
    <r>
      <rPr>
        <b/>
        <sz val="10"/>
        <color indexed="10"/>
        <rFont val="Arial"/>
        <family val="2"/>
      </rPr>
      <t>Tous les chiffres doivent pouvoir être facilement retrouvés dans les preuves fournies.</t>
    </r>
    <r>
      <rPr>
        <b/>
        <sz val="10"/>
        <color indexed="10"/>
        <rFont val="Arial"/>
        <family val="2"/>
      </rPr>
      <t>Si pas, veuillez fournir davantage d'explications dans les remarques</t>
    </r>
  </si>
  <si>
    <t>TOTAL BUDGET APPROUVE</t>
  </si>
  <si>
    <t>TIMING INDIENING</t>
  </si>
  <si>
    <t>BUDGETWIJZIGING TIJDENS DE LOOP VAN HET JAAR</t>
  </si>
  <si>
    <t>OVERDRACHT TUSSEN RUBRIEKEN&lt;10%</t>
  </si>
  <si>
    <t>OVERDRACHT TUSSEN RUBRIEKEN&gt;10%</t>
  </si>
  <si>
    <t xml:space="preserve">DEPENSES INTERMEDIAIRES </t>
  </si>
  <si>
    <t>PROPOSITIONS D'AMELIORATION</t>
  </si>
  <si>
    <t>FEEDBACK RAPPORT INTERMEDIAIRE</t>
  </si>
  <si>
    <t>Loueur</t>
  </si>
  <si>
    <t xml:space="preserve"> 2) het financieel onderdeel van het inhoudelijke verslag </t>
  </si>
  <si>
    <t>INSTRUCTION DEPENSES REELLES</t>
  </si>
  <si>
    <t xml:space="preserve"> 1)  une liste d'aperçu détaillée en format Excel de toutes les dépenses des dépenses intermédiaires, qui doivent contenir les informations suivantes : </t>
  </si>
  <si>
    <r>
      <rPr>
        <b/>
        <sz val="10"/>
        <rFont val="Arial"/>
        <family val="2"/>
      </rPr>
      <t xml:space="preserve">% financement </t>
    </r>
    <r>
      <rPr>
        <b/>
        <sz val="10"/>
        <rFont val="Arial"/>
        <family val="2"/>
      </rPr>
      <t>Fedasil</t>
    </r>
    <r>
      <rPr>
        <b/>
        <sz val="10"/>
        <rFont val="Arial"/>
        <family val="2"/>
      </rPr>
      <t xml:space="preserve"> </t>
    </r>
  </si>
  <si>
    <r>
      <rPr>
        <b/>
        <sz val="10"/>
        <color theme="0"/>
        <rFont val="Arial"/>
        <family val="2"/>
      </rPr>
      <t xml:space="preserve">4. </t>
    </r>
    <r>
      <rPr>
        <b/>
        <sz val="10"/>
        <color theme="0"/>
        <rFont val="Arial"/>
        <family val="2"/>
      </rPr>
      <t>LOCATION</t>
    </r>
  </si>
  <si>
    <r>
      <rPr>
        <b/>
        <sz val="10"/>
        <color theme="0"/>
        <rFont val="Arial"/>
        <family val="2"/>
      </rPr>
      <t xml:space="preserve">3. </t>
    </r>
    <r>
      <rPr>
        <b/>
        <sz val="10"/>
        <color theme="0"/>
        <rFont val="Arial"/>
        <family val="2"/>
      </rPr>
      <t>FRAIS DE PERSONNEL</t>
    </r>
  </si>
  <si>
    <t xml:space="preserve">- Veuillez motiver et prouver les clés de répartition utilisées. </t>
  </si>
  <si>
    <r>
      <rPr>
        <b/>
        <sz val="10"/>
        <color theme="0"/>
        <rFont val="Arial"/>
        <family val="2"/>
      </rPr>
      <t xml:space="preserve">6. </t>
    </r>
    <r>
      <rPr>
        <b/>
        <sz val="10"/>
        <color theme="0"/>
        <rFont val="Arial"/>
        <family val="2"/>
      </rPr>
      <t>FRAIS DE FONCTIONNEMENT DIRECTS</t>
    </r>
  </si>
  <si>
    <r>
      <rPr>
        <b/>
        <sz val="10"/>
        <color theme="0"/>
        <rFont val="Arial"/>
        <family val="2"/>
      </rPr>
      <t xml:space="preserve">7. </t>
    </r>
    <r>
      <rPr>
        <b/>
        <sz val="10"/>
        <color theme="0"/>
        <rFont val="Arial"/>
        <family val="2"/>
      </rPr>
      <t>FRAIS DE FONCTIONNEMENT INDIRECTS</t>
    </r>
  </si>
  <si>
    <r>
      <rPr>
        <u/>
        <sz val="12"/>
        <rFont val="Arial"/>
        <family val="2"/>
      </rPr>
      <t xml:space="preserve">1. </t>
    </r>
    <r>
      <rPr>
        <u/>
        <sz val="12"/>
        <rFont val="Arial"/>
        <family val="2"/>
      </rPr>
      <t>Détail des frais</t>
    </r>
  </si>
  <si>
    <t>Investissement</t>
  </si>
  <si>
    <t>Subsidiabel Fedasil</t>
  </si>
  <si>
    <t>Niet subsidiabel</t>
  </si>
  <si>
    <t>Opmerkingen FEDASIL na controle</t>
  </si>
  <si>
    <t>WAT WENST U NU TE DOEN?</t>
  </si>
  <si>
    <t xml:space="preserve">*Une liste détaillée de chaque dépense individuelle, en mentionnant le montant, la date, le numéro du doucement, le code du projet, </t>
  </si>
  <si>
    <t>le nom du fournisseur et une brève description des frais engendrés ;</t>
  </si>
  <si>
    <t xml:space="preserve">* En ce qui concerne les frais de personnel : une motivation et/ou une preuve des personnes pour lesquelles des frais de personnel ont été introduits </t>
  </si>
  <si>
    <t>ayant travaillé pour la période désignée du projet ;</t>
  </si>
  <si>
    <t xml:space="preserve"> 2) titre de créance en lien avec le deuxième acompte (30%) si les dépenses intermédiaires sont supérieures à la moitié de l'acompte initial, </t>
  </si>
  <si>
    <r>
      <rPr>
        <sz val="10"/>
        <color rgb="FFC00000"/>
        <rFont val="Calibri"/>
        <family val="2"/>
      </rPr>
      <t>←</t>
    </r>
    <r>
      <rPr>
        <b/>
        <sz val="10"/>
        <color rgb="FFC00000"/>
        <rFont val="Arial"/>
        <family val="2"/>
      </rPr>
      <t xml:space="preserve"> cliquez sur le bouton</t>
    </r>
  </si>
  <si>
    <t>accompagnée d'une copie des pièces justificatives.</t>
  </si>
  <si>
    <t xml:space="preserve">entre les différentes sources de financement. Ces indications doivent clairement montrer si le remboursement de l'Agence est intégralement ou partiellement </t>
  </si>
  <si>
    <t>récupéré.</t>
  </si>
  <si>
    <t>et une description et motivation plus détaillées pour les dépenses supérieures à 500€.</t>
  </si>
  <si>
    <t xml:space="preserve">Voir convention </t>
  </si>
  <si>
    <t>Au plus tard le 31 janvier, 1 mois après la fin de l'année du projet</t>
  </si>
  <si>
    <t>Convention</t>
  </si>
  <si>
    <t>Le Contrôle</t>
  </si>
  <si>
    <t>Une visite de contrôle a été faite sur place, mais toutes les questions et remarques restantes ont été survolées par mail et par téléphone.</t>
  </si>
  <si>
    <t>Constatations</t>
  </si>
  <si>
    <t>Montant</t>
  </si>
  <si>
    <t>%</t>
  </si>
  <si>
    <t>Type de frais</t>
  </si>
  <si>
    <t>Variance (€)</t>
  </si>
  <si>
    <t>Variance (%)</t>
  </si>
  <si>
    <t>Conclusion</t>
  </si>
  <si>
    <t xml:space="preserve">Provisoirement </t>
  </si>
  <si>
    <t>Approuvé</t>
  </si>
  <si>
    <r>
      <rPr>
        <b/>
        <sz val="10"/>
        <color theme="0"/>
        <rFont val="Arial"/>
        <family val="2"/>
      </rPr>
      <t xml:space="preserve">Coût </t>
    </r>
    <r>
      <rPr>
        <b/>
        <sz val="10"/>
        <color theme="0"/>
        <rFont val="Arial"/>
        <family val="2"/>
      </rPr>
      <t>subsidiable</t>
    </r>
  </si>
  <si>
    <t>Coût subsidiable</t>
  </si>
  <si>
    <t>ARGUMENTATION MODIFICATION DU BUDGET</t>
  </si>
  <si>
    <t>EVALUATION MODIFICATION DU BUDGET FEDASIL</t>
  </si>
  <si>
    <t>OUI</t>
  </si>
  <si>
    <t>NON</t>
  </si>
  <si>
    <t>lien argumentation</t>
  </si>
  <si>
    <r>
      <t xml:space="preserve">De begunstigde kan bij de uitvoering van het project de begroting aanpassen door overdrachten tussen rubrieken, mits deze aanpassing de uitvoering van het project niet in de weg staat en het bedrag van de overdracht tussen rubrieken niet meer bedraagt dan 10% van het bedrag van elke rubriek van het budget, en zonder dat dit het vermelde bedrag aan totale subsidiabele kosten wijzigt. Zij stellen het Agentschap hiervan </t>
    </r>
    <r>
      <rPr>
        <b/>
        <sz val="10"/>
        <rFont val="Arial"/>
        <family val="2"/>
      </rPr>
      <t>schriftelijk</t>
    </r>
    <r>
      <rPr>
        <sz val="10"/>
        <rFont val="Arial"/>
        <family val="2"/>
      </rPr>
      <t xml:space="preserve"> in kennis. </t>
    </r>
  </si>
  <si>
    <r>
      <rPr>
        <b/>
        <sz val="10"/>
        <color theme="0"/>
        <rFont val="Arial"/>
        <family val="2"/>
      </rPr>
      <t xml:space="preserve">RAPPORT FINANCIER </t>
    </r>
    <r>
      <rPr>
        <b/>
        <u/>
        <sz val="10"/>
        <color theme="0"/>
        <rFont val="Arial"/>
        <family val="2"/>
      </rPr>
      <t>INTERMEDIAIRE</t>
    </r>
  </si>
  <si>
    <t>DEMANDE BUDGET AJU</t>
  </si>
  <si>
    <r>
      <rPr>
        <b/>
        <sz val="10"/>
        <color theme="0"/>
        <rFont val="Arial"/>
        <family val="2"/>
      </rPr>
      <t xml:space="preserve">RAPPORT FINANCIER </t>
    </r>
    <r>
      <rPr>
        <b/>
        <u/>
        <sz val="10"/>
        <color theme="0"/>
        <rFont val="Arial"/>
        <family val="2"/>
      </rPr>
      <t>FINAL</t>
    </r>
  </si>
  <si>
    <t>Nom (ou 'à recruter')</t>
  </si>
  <si>
    <t>INPUT FEDASIL</t>
  </si>
  <si>
    <r>
      <rPr>
        <b/>
        <sz val="10"/>
        <rFont val="Arial"/>
        <family val="2"/>
      </rPr>
      <t xml:space="preserve">
</t>
    </r>
    <r>
      <rPr>
        <b/>
        <sz val="10"/>
        <rFont val="Arial"/>
        <family val="2"/>
      </rPr>
      <t xml:space="preserve">Indiquer une description de la dépense et le lien avec le projet si </t>
    </r>
    <r>
      <rPr>
        <b/>
        <sz val="10"/>
        <color rgb="FFFF0000"/>
        <rFont val="Arial"/>
        <family val="2"/>
      </rPr>
      <t>&gt; 500 euros</t>
    </r>
    <r>
      <rPr>
        <b/>
        <sz val="10"/>
        <rFont val="Arial"/>
        <family val="2"/>
      </rPr>
      <t>.</t>
    </r>
  </si>
  <si>
    <t>TOTAL DES FRAIS REELS</t>
  </si>
  <si>
    <r>
      <rPr>
        <b/>
        <u/>
        <sz val="11"/>
        <color rgb="FF000000"/>
        <rFont val="Arial"/>
        <family val="2"/>
      </rPr>
      <t>Investissements</t>
    </r>
    <r>
      <rPr>
        <b/>
        <sz val="11"/>
        <color rgb="FF000000"/>
        <rFont val="Arial"/>
        <family val="2"/>
      </rPr>
      <t xml:space="preserve"> </t>
    </r>
    <r>
      <rPr>
        <sz val="11"/>
        <color rgb="FF000000"/>
        <rFont val="Arial"/>
        <family val="2"/>
      </rPr>
      <t xml:space="preserve">(ex. hardware et/ou software) </t>
    </r>
  </si>
  <si>
    <t>Frais de recrutement</t>
  </si>
  <si>
    <t>Secrétariat social</t>
  </si>
  <si>
    <t>Médecin du travail</t>
  </si>
  <si>
    <t>Frais de déplacement - mission (par km)</t>
  </si>
  <si>
    <t>Formations</t>
  </si>
  <si>
    <t xml:space="preserve">Frais de publication </t>
  </si>
  <si>
    <t>Documentation</t>
  </si>
  <si>
    <t>Frais de Gsm</t>
  </si>
  <si>
    <t>Frais de traduction et d’interprétation</t>
  </si>
  <si>
    <t>Indemnités des bénévoles</t>
  </si>
  <si>
    <t xml:space="preserve">Sous-traitance </t>
  </si>
  <si>
    <t>Eau</t>
  </si>
  <si>
    <t xml:space="preserve">Electricité </t>
  </si>
  <si>
    <t>Chauffage</t>
  </si>
  <si>
    <t>Frais d'entretien bâtiment</t>
  </si>
  <si>
    <t>Frais d'entretien informatique</t>
  </si>
  <si>
    <t>Gestion des déchets</t>
  </si>
  <si>
    <t>Frais de téléphone</t>
  </si>
  <si>
    <t>Assurances</t>
  </si>
  <si>
    <t>Frais de comptabilité</t>
  </si>
  <si>
    <t>Frais d'impression et de publicité</t>
  </si>
  <si>
    <t>Fournitures de bureau</t>
  </si>
  <si>
    <t>Frais d'envoi</t>
  </si>
  <si>
    <r>
      <rPr>
        <u/>
        <sz val="12"/>
        <rFont val="Arial"/>
        <family val="2"/>
      </rPr>
      <t xml:space="preserve">1. </t>
    </r>
    <r>
      <rPr>
        <u/>
        <sz val="12"/>
        <rFont val="Arial"/>
        <family val="2"/>
      </rPr>
      <t>Détail frais</t>
    </r>
  </si>
  <si>
    <t>QUESTIONS FINANCIERES RELATIVES AU RAPPORT FINAL</t>
  </si>
  <si>
    <t>ou plutôt dire : l'organisation a-t-elle travaillé avec un comptable</t>
  </si>
  <si>
    <r>
      <rPr>
        <b/>
        <sz val="10"/>
        <color theme="0"/>
        <rFont val="Arial"/>
        <family val="2"/>
      </rPr>
      <t xml:space="preserve">1. </t>
    </r>
    <r>
      <rPr>
        <b/>
        <sz val="10"/>
        <color theme="0"/>
        <rFont val="Arial"/>
        <family val="2"/>
      </rPr>
      <t>ORGANISATION</t>
    </r>
  </si>
  <si>
    <t>REALISE - 12 MOIS</t>
  </si>
  <si>
    <r>
      <rPr>
        <b/>
        <sz val="10"/>
        <color theme="0"/>
        <rFont val="Arial"/>
        <family val="2"/>
      </rPr>
      <t xml:space="preserve">Coût non </t>
    </r>
    <r>
      <rPr>
        <b/>
        <sz val="10"/>
        <color theme="0"/>
        <rFont val="Arial"/>
        <family val="2"/>
      </rPr>
      <t>subsidiable</t>
    </r>
  </si>
  <si>
    <t>FEEDBACK RAPPORT FINAL</t>
  </si>
  <si>
    <t xml:space="preserve">Annexe : </t>
  </si>
  <si>
    <t>Personne de contact Fedasil :</t>
  </si>
  <si>
    <t>Date :</t>
  </si>
  <si>
    <t>Personne de contact financière asbl</t>
  </si>
  <si>
    <t>Un échantillon a été pris des dépenses financées par la convention SUB20xx-xx</t>
  </si>
  <si>
    <t>Un questionnaire supplémentaire en lien avec les dépenses introduites 20xx  a été envoyé le jj/mm/aa à xx</t>
  </si>
  <si>
    <t xml:space="preserve">Le contrôle financier a été exécuté au moyen du dossier financier introduit électroniquement le jj/mm/aa. </t>
  </si>
  <si>
    <t xml:space="preserve">Créances reçues par Fedasil : </t>
  </si>
  <si>
    <t>Date du paiement</t>
  </si>
  <si>
    <t>après contrôle</t>
  </si>
  <si>
    <t xml:space="preserve">Solde </t>
  </si>
  <si>
    <t>Budget INI</t>
  </si>
  <si>
    <t>Budget AJU</t>
  </si>
  <si>
    <t>Montant du subside</t>
  </si>
  <si>
    <r>
      <rPr>
        <b/>
        <sz val="10"/>
        <color theme="0"/>
        <rFont val="Arial"/>
        <family val="2"/>
      </rPr>
      <t>Coût non subsidiable</t>
    </r>
    <r>
      <rPr>
        <sz val="10"/>
        <rFont val="Arial"/>
        <family val="2"/>
      </rPr>
      <t xml:space="preserve"> </t>
    </r>
  </si>
  <si>
    <r>
      <rPr>
        <sz val="10"/>
        <color rgb="FF000000"/>
        <rFont val="Arial"/>
        <family val="2"/>
      </rPr>
      <t>Direction / Service Fedasil</t>
    </r>
    <r>
      <rPr>
        <sz val="8"/>
        <color rgb="FF808080"/>
        <rFont val="Arial"/>
        <family val="2"/>
      </rPr>
      <t xml:space="preserve">: </t>
    </r>
    <r>
      <rPr>
        <b/>
        <sz val="9"/>
        <color rgb="FF000000"/>
        <rFont val="Arial"/>
        <family val="2"/>
      </rPr>
      <t>Direction Services généraux, Service BF</t>
    </r>
  </si>
  <si>
    <r>
      <rPr>
        <b/>
        <sz val="10"/>
        <rFont val="Arial"/>
        <family val="2"/>
      </rPr>
      <t xml:space="preserve">1.      </t>
    </r>
    <r>
      <rPr>
        <b/>
        <u/>
        <sz val="10"/>
        <rFont val="Arial"/>
        <family val="2"/>
      </rPr>
      <t>Financement du projet</t>
    </r>
  </si>
  <si>
    <t xml:space="preserve"> - Fournir les aperçus comptables qui permettent pour chaque coût et gain de facilement retrouver la destination comptable et analytique, comme mentionné dans le vademecum financier en page 5.</t>
  </si>
  <si>
    <t xml:space="preserve"> - Tous les frais de personnel introduits doivent pouvoir être clairement retrouvés sur la fiche individuelle du secrétariat social. </t>
  </si>
  <si>
    <t xml:space="preserve"> - Toutes les dépenses doivent être justifiées avec une preuve et doivent être introduites avec le dossier final.</t>
  </si>
  <si>
    <t xml:space="preserve">  - Dans le rapport financier final, le montant du subside convenu doit toujours être mentionné dans 'demande de subside Fedasil'. S'il y a d'autres budgets pour le H13, veuillez les mettre dans les 
'autres sources de fonctionnement' comme les rentrées, les moyens propres, etc. Si les dépenses réelles pour Fedasil sont plus élevées que les subsides, veuillez mettre le reste du montant dans les autres sources réelles de financement.</t>
  </si>
  <si>
    <t xml:space="preserve"> - Veuillez tenir compte du fait que toutes les activités et de leurs frais en dehors de l'année d'octroi du subside ne peuvent pas être remboursées par l'Agence.</t>
  </si>
  <si>
    <t xml:space="preserve"> - Veuillez tenir compte à l'avenir que sous les frais de fonctionnement directs, seuls les frais qui sont 100% imputables au projet peuvent être introduits. Les autres dépenses réparties entre les différents fonctionnement de projet doivent être introduits sous les autres frais de fonctionnement. </t>
  </si>
  <si>
    <t xml:space="preserve"> - Si une formation est introduite, un bref contenu/folder doit être ajouté. Le nom du membre du personnel ayant suivi la formation doit aussi toujours être mentionné. </t>
  </si>
  <si>
    <t xml:space="preserve"> - Veuillez toujours vérifier pour chaque frais introduit si une personne externe peut réconcilier ces dépenses au moyen des preuves introduites et vérifiez qu'il y ait une transparence totale.</t>
  </si>
  <si>
    <t xml:space="preserve"> - Veuillez établir des clés de répartition claires qui tiennent compte de tous les projets de l'organisation, de la taille des projets mais également du fonctionnement général de l'organisation. </t>
  </si>
  <si>
    <t xml:space="preserve"> - Si un membre du personnel ne travaille pas à 100% pour le projet et/ou n'est pas financé à 100% par l'Agence, une annexe au contrat de travail et des timesheets doivent être créées. </t>
  </si>
  <si>
    <t>(voir description dans la convention)</t>
  </si>
  <si>
    <t xml:space="preserve"> - du personnel :</t>
  </si>
  <si>
    <r>
      <rPr>
        <b/>
        <sz val="10"/>
        <rFont val="Arial"/>
        <family val="2"/>
      </rPr>
      <t xml:space="preserve">3.     </t>
    </r>
    <r>
      <rPr>
        <b/>
        <u/>
        <sz val="10"/>
        <rFont val="Arial"/>
        <family val="2"/>
      </rPr>
      <t>Résultat contrôle</t>
    </r>
  </si>
  <si>
    <r>
      <rPr>
        <sz val="10"/>
        <color rgb="FF000000"/>
        <rFont val="Arial"/>
        <family val="2"/>
      </rPr>
      <t xml:space="preserve">L'Agence a effectué un contrôle de </t>
    </r>
    <r>
      <rPr>
        <b/>
        <sz val="10"/>
        <color rgb="FF000000"/>
        <rFont val="Arial"/>
        <family val="2"/>
      </rPr>
      <t>xx</t>
    </r>
    <r>
      <rPr>
        <sz val="10"/>
        <color rgb="FF000000"/>
        <rFont val="Arial"/>
        <family val="2"/>
      </rPr>
      <t>% des frais de personnel. Il en ressort que :</t>
    </r>
  </si>
  <si>
    <r>
      <rPr>
        <sz val="10"/>
        <color rgb="FF000000"/>
        <rFont val="Arial"/>
        <family val="2"/>
      </rPr>
      <t xml:space="preserve">L'Agence a effectué un contrôle de </t>
    </r>
    <r>
      <rPr>
        <b/>
        <sz val="10"/>
        <color rgb="FF000000"/>
        <rFont val="Arial"/>
        <family val="2"/>
      </rPr>
      <t>xx</t>
    </r>
    <r>
      <rPr>
        <sz val="10"/>
        <color rgb="FF000000"/>
        <rFont val="Arial"/>
        <family val="2"/>
      </rPr>
      <t>% des frais de location. Il en ressort que :</t>
    </r>
  </si>
  <si>
    <r>
      <rPr>
        <sz val="10"/>
        <color rgb="FF000000"/>
        <rFont val="Arial"/>
        <family val="2"/>
      </rPr>
      <t xml:space="preserve">L'Agence a effectué un contrôle de </t>
    </r>
    <r>
      <rPr>
        <b/>
        <sz val="10"/>
        <color rgb="FF000000"/>
        <rFont val="Arial"/>
        <family val="2"/>
      </rPr>
      <t>xx</t>
    </r>
    <r>
      <rPr>
        <sz val="10"/>
        <color rgb="FF000000"/>
        <rFont val="Arial"/>
        <family val="2"/>
      </rPr>
      <t>% des investissements. Il en ressort que :</t>
    </r>
  </si>
  <si>
    <t>Q : Uniquement s'il s'agit d'un montant supérieur à &gt;</t>
  </si>
  <si>
    <r>
      <rPr>
        <b/>
        <sz val="10"/>
        <color theme="0"/>
        <rFont val="Arial"/>
        <family val="2"/>
      </rPr>
      <t xml:space="preserve">2. </t>
    </r>
    <r>
      <rPr>
        <b/>
        <sz val="10"/>
        <color theme="0"/>
        <rFont val="Arial"/>
        <family val="2"/>
      </rPr>
      <t>BUDGET</t>
    </r>
  </si>
  <si>
    <t>BUDGET INI APPROUVE</t>
  </si>
  <si>
    <t>Les principales modifications à l'égard du budget initial se trouvent au nivau :</t>
  </si>
  <si>
    <t xml:space="preserve"> - etc</t>
  </si>
  <si>
    <r>
      <rPr>
        <b/>
        <sz val="10"/>
        <rFont val="Arial"/>
        <family val="2"/>
      </rPr>
      <t>A.</t>
    </r>
    <r>
      <rPr>
        <b/>
        <sz val="7"/>
        <color rgb="FF000000"/>
        <rFont val="Times New Roman"/>
        <family val="2"/>
      </rPr>
      <t xml:space="preserve">      </t>
    </r>
    <r>
      <rPr>
        <b/>
        <sz val="10"/>
        <rFont val="Arial"/>
        <family val="2"/>
      </rPr>
      <t>Frais de personnel</t>
    </r>
  </si>
  <si>
    <r>
      <rPr>
        <b/>
        <sz val="10"/>
        <rFont val="Arial"/>
        <family val="2"/>
      </rPr>
      <t>B.</t>
    </r>
    <r>
      <rPr>
        <b/>
        <sz val="7"/>
        <color rgb="FF000000"/>
        <rFont val="Times New Roman"/>
        <family val="2"/>
      </rPr>
      <t xml:space="preserve">      </t>
    </r>
    <r>
      <rPr>
        <b/>
        <sz val="10"/>
        <rFont val="Arial"/>
        <family val="2"/>
      </rPr>
      <t>Frais de location</t>
    </r>
  </si>
  <si>
    <r>
      <rPr>
        <b/>
        <sz val="10"/>
        <rFont val="Arial"/>
        <family val="2"/>
      </rPr>
      <t>C.</t>
    </r>
    <r>
      <rPr>
        <b/>
        <sz val="7"/>
        <color rgb="FF000000"/>
        <rFont val="Times New Roman"/>
        <family val="2"/>
      </rPr>
      <t>     </t>
    </r>
    <r>
      <rPr>
        <b/>
        <sz val="10"/>
        <rFont val="Arial"/>
        <family val="2"/>
      </rPr>
      <t xml:space="preserve"> </t>
    </r>
    <r>
      <rPr>
        <b/>
        <sz val="10"/>
        <rFont val="Arial"/>
        <family val="2"/>
      </rPr>
      <t>Investissements</t>
    </r>
  </si>
  <si>
    <r>
      <rPr>
        <b/>
        <sz val="10"/>
        <rFont val="Arial"/>
        <family val="2"/>
      </rPr>
      <t>D.</t>
    </r>
    <r>
      <rPr>
        <b/>
        <sz val="7"/>
        <color rgb="FF000000"/>
        <rFont val="Times New Roman"/>
        <family val="2"/>
      </rPr>
      <t xml:space="preserve">      </t>
    </r>
    <r>
      <rPr>
        <b/>
        <u/>
        <sz val="10"/>
        <rFont val="Arial"/>
        <family val="2"/>
      </rPr>
      <t>Frais de fonctionnement directs</t>
    </r>
  </si>
  <si>
    <r>
      <rPr>
        <b/>
        <sz val="10"/>
        <rFont val="Arial"/>
        <family val="2"/>
      </rPr>
      <t>E.</t>
    </r>
    <r>
      <rPr>
        <b/>
        <sz val="7"/>
        <color rgb="FF000000"/>
        <rFont val="Times New Roman"/>
        <family val="2"/>
      </rPr>
      <t xml:space="preserve">      </t>
    </r>
    <r>
      <rPr>
        <b/>
        <u/>
        <sz val="10"/>
        <rFont val="Arial"/>
        <family val="2"/>
      </rPr>
      <t>Frais de fonctionnement indirects</t>
    </r>
  </si>
  <si>
    <r>
      <rPr>
        <b/>
        <sz val="10"/>
        <rFont val="Arial"/>
        <family val="2"/>
      </rPr>
      <t xml:space="preserve">F.      </t>
    </r>
    <r>
      <rPr>
        <b/>
        <u/>
        <sz val="10"/>
        <rFont val="Arial"/>
        <family val="2"/>
      </rPr>
      <t>Dépenses non subsidiables</t>
    </r>
  </si>
  <si>
    <t xml:space="preserve">et peut être amélioré un tant soit peu au moyen des recommandations suivantes. Les recommandations suivantes énumèrent ce qui n'était pas disponible </t>
  </si>
  <si>
    <t xml:space="preserve">vous demander de reverser le montant restant de xx€ au numéro de compte BE58 0910 1265 3879 avec la communication </t>
  </si>
  <si>
    <t xml:space="preserve">“SUB [nom organisation]  solde aaaa”, dans les 30 jours suivant la réception de cette lettre. </t>
  </si>
  <si>
    <t>Budget 2018</t>
  </si>
  <si>
    <t>du projet :</t>
  </si>
  <si>
    <t>Contrôle financier des dépenses de l'année :</t>
  </si>
  <si>
    <t>Code de convention</t>
  </si>
  <si>
    <t>SUB ou VT</t>
  </si>
  <si>
    <t>(Objet/Bâtiment &amp; Adresse à compléter)</t>
  </si>
  <si>
    <t>Total</t>
  </si>
  <si>
    <t>septembre</t>
  </si>
  <si>
    <t>RETOUR EN HAUT</t>
  </si>
  <si>
    <r>
      <rPr>
        <b/>
        <sz val="10"/>
        <rFont val="Arial"/>
        <family val="2"/>
      </rPr>
      <t>signé par les personnes morales.</t>
    </r>
    <r>
      <rPr>
        <b/>
        <sz val="10"/>
        <rFont val="Arial"/>
        <family val="2"/>
      </rPr>
      <t>(autorisé par mail)</t>
    </r>
  </si>
  <si>
    <t>décembre</t>
  </si>
  <si>
    <r>
      <rPr>
        <b/>
        <sz val="10"/>
        <color rgb="FFC00000"/>
        <rFont val="Calibri"/>
        <family val="2"/>
      </rPr>
      <t>←</t>
    </r>
    <r>
      <rPr>
        <b/>
        <sz val="10"/>
        <color rgb="FFC00000"/>
        <rFont val="Arial"/>
        <family val="2"/>
      </rPr>
      <t xml:space="preserve"> klik op button</t>
    </r>
  </si>
  <si>
    <r>
      <rPr>
        <b/>
        <sz val="10"/>
        <color rgb="FFC00000"/>
        <rFont val="Calibri"/>
        <family val="2"/>
      </rPr>
      <t xml:space="preserve">← </t>
    </r>
    <r>
      <rPr>
        <b/>
        <sz val="10"/>
        <color rgb="FFC00000"/>
        <rFont val="Arial"/>
        <family val="2"/>
      </rPr>
      <t>klik op button</t>
    </r>
  </si>
  <si>
    <t>juillet</t>
  </si>
  <si>
    <r>
      <t xml:space="preserve">Ten laatste </t>
    </r>
    <r>
      <rPr>
        <sz val="10"/>
        <color rgb="FFFF0000"/>
        <rFont val="Arial"/>
        <family val="2"/>
      </rPr>
      <t>[xx] augustus bij projectverlenging of [xx] december</t>
    </r>
    <r>
      <rPr>
        <sz val="10"/>
        <rFont val="Arial"/>
        <family val="2"/>
      </rPr>
      <t xml:space="preserve"> voor een nieuw project in het jaar vóór start projectjaar</t>
    </r>
  </si>
  <si>
    <t xml:space="preserve"> 1)  dit excel document die de volgende informatie moet bevatten: </t>
  </si>
  <si>
    <r>
      <t xml:space="preserve">Overdrachten tussen rubrieken van meer dan 10% zijn uitzonderlijk aanvaardbaar mits deze aanpassing de uitvoering van het project niet in de weg staat en zonder dat dit het vermelde bedrag aan totale subsidiabele kosten wijzigt. 
De begunstigde dient voorafgaandelijk het akkoord van het Agentschap te vragen aan de hand van een </t>
    </r>
    <r>
      <rPr>
        <b/>
        <sz val="10"/>
        <rFont val="Arial"/>
        <family val="2"/>
      </rPr>
      <t xml:space="preserve">verzoek tot budgetwijziging, dat bestaat uit een vergelijking van het aangepast budget met het initieel budget en een uitgebreide argumentatie voor alle aanpassingen. </t>
    </r>
    <r>
      <rPr>
        <sz val="10"/>
        <rFont val="Arial"/>
        <family val="2"/>
      </rPr>
      <t xml:space="preserve">
Deze schriftelijke kennisgevingen en aanvragen tot budgetwijzigingen dienen steeds te gebeuren </t>
    </r>
    <r>
      <rPr>
        <b/>
        <sz val="10"/>
        <rFont val="Arial"/>
        <family val="2"/>
      </rPr>
      <t>1 maand voor</t>
    </r>
    <r>
      <rPr>
        <sz val="10"/>
        <rFont val="Arial"/>
        <family val="2"/>
      </rPr>
      <t xml:space="preserve"> het einde van de overeenkomst.
</t>
    </r>
  </si>
  <si>
    <t>BUDGETAANVRAAG BIJ NIEUW PROJECT OF PROJECTVERLENGING</t>
  </si>
  <si>
    <t>TAB BUDGETWIJZIGING</t>
  </si>
  <si>
    <t>Het budgetwijzigingsdocument is reeds ingevuld aan de hand van het initieel goedgekeurd budget. Alle cellen die u in deze tab zal wijzigen, zullen</t>
  </si>
  <si>
    <t xml:space="preserve">automatische veranderen van kleur zodat de aanpassingen direct zichtbaar zijn. </t>
  </si>
  <si>
    <t>Détail Source de financement</t>
  </si>
  <si>
    <t>Dépenses réelles</t>
  </si>
  <si>
    <t>Delta</t>
  </si>
  <si>
    <t>Subside approuvé par Fedasil</t>
  </si>
  <si>
    <t>Investissements (par ex. hardware/software)</t>
  </si>
  <si>
    <t>Prime de fin d'année</t>
  </si>
  <si>
    <t>DOSSIER FINANCIER</t>
  </si>
  <si>
    <t>COORDONNEES DU PROJET</t>
  </si>
  <si>
    <t>Bénéficiaire (asbl) :</t>
  </si>
  <si>
    <t>Nom du projet :</t>
  </si>
  <si>
    <t>Brève description du projet :</t>
  </si>
  <si>
    <t xml:space="preserve">Numéro de téléphone : </t>
  </si>
  <si>
    <t>Mail :</t>
  </si>
  <si>
    <r>
      <rPr>
        <b/>
        <sz val="10"/>
        <color rgb="FFC00000"/>
        <rFont val="Calibri"/>
        <family val="2"/>
      </rPr>
      <t xml:space="preserve">← </t>
    </r>
    <r>
      <rPr>
        <b/>
        <sz val="10"/>
        <color rgb="FFC00000"/>
        <rFont val="Arial"/>
        <family val="2"/>
      </rPr>
      <t>cliquez sur le bouton</t>
    </r>
  </si>
  <si>
    <r>
      <rPr>
        <b/>
        <sz val="10"/>
        <color rgb="FFC00000"/>
        <rFont val="Calibri"/>
        <family val="2"/>
      </rPr>
      <t>←</t>
    </r>
    <r>
      <rPr>
        <b/>
        <sz val="10"/>
        <color rgb="FFC00000"/>
        <rFont val="Arial"/>
        <family val="2"/>
      </rPr>
      <t xml:space="preserve"> cliquez sur le bouton</t>
    </r>
  </si>
  <si>
    <t>QUE SOUHAITEZ-VOUS FAIRE MAINTENANT ?</t>
  </si>
  <si>
    <t>INSTRUCTION DEMANDE DE BUDGET</t>
  </si>
  <si>
    <t>% Fedasil</t>
  </si>
  <si>
    <t>FORMAT DOCUMENTS</t>
  </si>
  <si>
    <t>version électronique + version imprimée en un exemplaire</t>
  </si>
  <si>
    <t>QUELS DOCUMENTS</t>
  </si>
  <si>
    <t xml:space="preserve">Bénéficiaire : </t>
  </si>
  <si>
    <t>Date de la demande :</t>
  </si>
  <si>
    <t>Projet :</t>
  </si>
  <si>
    <t>INSTRUCTION</t>
  </si>
  <si>
    <r>
      <rPr>
        <b/>
        <sz val="11"/>
        <rFont val="Arial"/>
        <family val="2"/>
      </rPr>
      <t xml:space="preserve">!!!! </t>
    </r>
    <r>
      <rPr>
        <b/>
        <sz val="11"/>
        <rFont val="Arial"/>
        <family val="2"/>
      </rPr>
      <t>LES CELLULES BLANCHES SONT CELLES AVEC LES FORMULES!!!!</t>
    </r>
  </si>
  <si>
    <t>Montant total du projet</t>
  </si>
  <si>
    <t>Choisissez dans la liste Financement</t>
  </si>
  <si>
    <t>(étape5)</t>
  </si>
  <si>
    <t>Choisissez dans la liste Frais de fonctionnement directs</t>
  </si>
  <si>
    <t xml:space="preserve">(Compléter la description) </t>
  </si>
  <si>
    <t>Project :</t>
  </si>
  <si>
    <t>Personne de contact</t>
  </si>
  <si>
    <t>(étape 5)</t>
  </si>
  <si>
    <r>
      <rPr>
        <b/>
        <sz val="11"/>
        <rFont val="Arial"/>
        <family val="2"/>
      </rPr>
      <t xml:space="preserve">Demande de subside </t>
    </r>
    <r>
      <rPr>
        <b/>
        <sz val="11"/>
        <rFont val="Arial"/>
        <family val="2"/>
      </rPr>
      <t>Fedasil</t>
    </r>
    <r>
      <rPr>
        <b/>
        <sz val="11"/>
        <rFont val="Arial"/>
        <family val="2"/>
      </rPr>
      <t xml:space="preserve"> (projet ou activité)</t>
    </r>
  </si>
  <si>
    <t>INSTRUCTION MODIFICATION DU BUDGET</t>
  </si>
  <si>
    <t>MODIFICATION DU BUDGET DANS LE COURANT DE L'ANNEE</t>
  </si>
  <si>
    <t>% de temps au projet</t>
  </si>
  <si>
    <t>ONGLET MODIFICATION DU BUDGET</t>
  </si>
  <si>
    <t>LIGNE DU TEMPS</t>
  </si>
  <si>
    <t>Bénéficiaire :</t>
  </si>
  <si>
    <t>Durée du projet (nombre de mois) :</t>
  </si>
  <si>
    <t>ETP</t>
  </si>
  <si>
    <t>Coût unitaire (par mois)</t>
  </si>
  <si>
    <t>Coût unitaire (par an)</t>
  </si>
  <si>
    <t>Nombre de mois du projet</t>
  </si>
  <si>
    <t>Demande de subside Fedasil (projet ou activité)</t>
  </si>
  <si>
    <t>Personnel</t>
  </si>
  <si>
    <t>(étape1)</t>
  </si>
  <si>
    <t>(étape2)</t>
  </si>
  <si>
    <t>(étape3)</t>
  </si>
  <si>
    <t>(étape4)</t>
  </si>
  <si>
    <t>Choisissez dans la liste Frais de fonctionnement indirects</t>
  </si>
  <si>
    <t>Autre : (compléter soi-même)</t>
  </si>
  <si>
    <t>Location</t>
  </si>
  <si>
    <t xml:space="preserve">(à compléter) </t>
  </si>
  <si>
    <t></t>
  </si>
  <si>
    <t>Frais de fonctionnement directs**</t>
  </si>
  <si>
    <t>novembre</t>
  </si>
  <si>
    <t>Frais de fonctionnement indirects***</t>
  </si>
  <si>
    <t>TOTAL</t>
  </si>
  <si>
    <t xml:space="preserve">* Si une partie ou l'entièreté de la subvention est utilisée comme co-financement, la répartition doit être indiquée ici. Veuillez ajouter une colonne par projet. </t>
  </si>
  <si>
    <t>*** Frais de fonctionnement indirects : Il s'agit de frais qui ne peuvent pas être entièrement attribués de manière comptable au projet ou à l'activité. Ces frais sont attribués via une clef de répartition.</t>
  </si>
  <si>
    <t xml:space="preserve">     La clef de répartition utilisée doit être déclarée dans le rapport relatif au contenu. </t>
  </si>
  <si>
    <t>Financement</t>
  </si>
  <si>
    <t>Assurance</t>
  </si>
  <si>
    <t>Demandé</t>
  </si>
  <si>
    <t>octobre</t>
  </si>
  <si>
    <t>DIFFERENCE ENTRE BUDGET ET FINANCEMENT</t>
  </si>
  <si>
    <t>TOAL</t>
  </si>
  <si>
    <t>Personne de contact :</t>
  </si>
  <si>
    <t>Pécule de vacances</t>
  </si>
  <si>
    <t>juin</t>
  </si>
  <si>
    <t>Coût unitaire (par année)</t>
  </si>
  <si>
    <t>mai</t>
  </si>
  <si>
    <t>lien vers argumentation</t>
  </si>
  <si>
    <t>mars</t>
  </si>
  <si>
    <t>DIFFERENCE ENTRE LE BUDGET ET LE FINANCEMENT</t>
  </si>
  <si>
    <r>
      <rPr>
        <b/>
        <u/>
        <sz val="11"/>
        <rFont val="Arial"/>
        <family val="2"/>
      </rPr>
      <t>Frais de fonctionnement indirects</t>
    </r>
    <r>
      <rPr>
        <b/>
        <sz val="11"/>
        <rFont val="Arial"/>
        <family val="2"/>
      </rPr>
      <t>***</t>
    </r>
  </si>
  <si>
    <t>février</t>
  </si>
  <si>
    <t>janvier</t>
  </si>
  <si>
    <r>
      <rPr>
        <b/>
        <u/>
        <sz val="11"/>
        <rFont val="Arial"/>
        <family val="2"/>
      </rPr>
      <t>Frais de fonctionnement directs</t>
    </r>
    <r>
      <rPr>
        <b/>
        <sz val="11"/>
        <rFont val="Arial"/>
        <family val="2"/>
      </rPr>
      <t>**</t>
    </r>
  </si>
  <si>
    <t>lien vers l'argumentation</t>
  </si>
  <si>
    <r>
      <rPr>
        <b/>
        <u/>
        <sz val="11"/>
        <color rgb="FF000000"/>
        <rFont val="Arial"/>
        <family val="2"/>
      </rPr>
      <t>Investissements</t>
    </r>
    <r>
      <rPr>
        <b/>
        <sz val="11"/>
        <color rgb="FF000000"/>
        <rFont val="Arial"/>
        <family val="2"/>
      </rPr>
      <t xml:space="preserve"> (par ex. hardware et/ou software)</t>
    </r>
    <r>
      <rPr>
        <sz val="11"/>
        <color rgb="FF000000"/>
        <rFont val="Arial"/>
        <family val="2"/>
      </rPr>
      <t xml:space="preserve"> </t>
    </r>
  </si>
  <si>
    <t>Remarques FEDASIL après contrôle</t>
  </si>
  <si>
    <t xml:space="preserve">* Si une partie ou l'entièreté de la subvention est utilisée comme co-financement, la répartition doit être indiquée ici.  Veuillez ajouter une colonne par projet. </t>
  </si>
  <si>
    <t xml:space="preserve">*** Frais de fonctionnement indirects : Il s'agit de frais qui ne peuvent pas être entièrement attribués de manière comptable au projet ou à l'activité. Ces frais sont attribués via une clef de répartition. </t>
  </si>
  <si>
    <t xml:space="preserve">La clef de répartition utilisée doit être déclarée dans le rapport relatif au contenu. </t>
  </si>
  <si>
    <t>OK ?</t>
  </si>
  <si>
    <t>FRAIS DE PERSONNEL</t>
  </si>
  <si>
    <t>août</t>
  </si>
  <si>
    <t>LOCATION</t>
  </si>
  <si>
    <t>INVESTISSEMENTS</t>
  </si>
  <si>
    <t>FRAIS DE FONCTIONNEMENT DIRECTS</t>
  </si>
  <si>
    <t>FRAIS DE FONCTIONNEMENT INDIRECTS</t>
  </si>
  <si>
    <t>BUDGET AJU APPROUVE</t>
  </si>
  <si>
    <t>avril</t>
  </si>
  <si>
    <t>version électronique + version imprimée en un seul exemplaire</t>
  </si>
  <si>
    <t xml:space="preserve">Total </t>
  </si>
  <si>
    <t>FORMAT DES DOCUMENTS</t>
  </si>
  <si>
    <r>
      <rPr>
        <b/>
        <sz val="10"/>
        <color theme="0"/>
        <rFont val="Arial"/>
        <family val="2"/>
      </rPr>
      <t xml:space="preserve">5. </t>
    </r>
    <r>
      <rPr>
        <b/>
        <sz val="10"/>
        <color theme="0"/>
        <rFont val="Arial"/>
        <family val="2"/>
      </rPr>
      <t>INVESTISSEMENTS</t>
    </r>
  </si>
  <si>
    <t>Remarques</t>
  </si>
  <si>
    <t xml:space="preserve">Investissements </t>
  </si>
  <si>
    <r>
      <rPr>
        <b/>
        <sz val="10"/>
        <rFont val="Arial"/>
        <family val="2"/>
      </rPr>
      <t xml:space="preserve">Une brève description pour les dépenses </t>
    </r>
    <r>
      <rPr>
        <b/>
        <sz val="10"/>
        <color rgb="FFFF0000"/>
        <rFont val="Arial"/>
        <family val="2"/>
      </rPr>
      <t>&lt; 500 euros</t>
    </r>
    <r>
      <rPr>
        <b/>
        <sz val="10"/>
        <rFont val="Arial"/>
        <family val="2"/>
      </rPr>
      <t xml:space="preserve"> et une description et motivation plus détaillée pour les dépenses </t>
    </r>
    <r>
      <rPr>
        <b/>
        <sz val="10"/>
        <color rgb="FFFF0000"/>
        <rFont val="Arial"/>
        <family val="2"/>
      </rPr>
      <t>&gt; 500 euros.</t>
    </r>
  </si>
  <si>
    <t>% financement Fedasil</t>
  </si>
  <si>
    <t>TOTAT</t>
  </si>
  <si>
    <t>Frais de fonctionnement directs</t>
  </si>
  <si>
    <t>Sous-rubrique</t>
  </si>
  <si>
    <t>Total montant de la facture</t>
  </si>
  <si>
    <t>BUDGET INI*</t>
  </si>
  <si>
    <t>BUDGET AJU**</t>
  </si>
  <si>
    <t>Prix unitaire (par mois)</t>
  </si>
  <si>
    <t>Prix unitaire (par année)</t>
  </si>
  <si>
    <r>
      <rPr>
        <b/>
        <sz val="10"/>
        <rFont val="Arial"/>
        <family val="2"/>
      </rPr>
      <t xml:space="preserve">Approuvé par </t>
    </r>
    <r>
      <rPr>
        <b/>
        <sz val="10"/>
        <rFont val="Arial"/>
        <family val="2"/>
      </rPr>
      <t>Fedasil</t>
    </r>
    <r>
      <rPr>
        <b/>
        <sz val="10"/>
        <rFont val="Arial"/>
        <family val="2"/>
      </rPr>
      <t xml:space="preserve"> (projet ou activité)</t>
    </r>
  </si>
  <si>
    <t>Montant total projet</t>
  </si>
  <si>
    <t>Projet réalisé</t>
  </si>
  <si>
    <t>% réalisé</t>
  </si>
  <si>
    <t>Dépenses réelles Fedasil</t>
  </si>
  <si>
    <t>Frais de fonctionnements indirects</t>
  </si>
  <si>
    <t>MAX DE FRAIS INDIRECTS AUTORISES</t>
  </si>
  <si>
    <t>* Budget INI = budget initial approuvé par Fedasil</t>
  </si>
  <si>
    <t xml:space="preserve">**Budget AJU= budget adapté </t>
  </si>
  <si>
    <t>Montant total réalisé</t>
  </si>
  <si>
    <t xml:space="preserve">Autres sources réelles de financement </t>
  </si>
  <si>
    <t>CONSTATATION GENERALE</t>
  </si>
  <si>
    <t>REPONSE ASBL &amp; REACTION FEDASIL</t>
  </si>
  <si>
    <t>Coût non subsidiable</t>
  </si>
  <si>
    <r>
      <rPr>
        <b/>
        <sz val="10"/>
        <color theme="0"/>
        <rFont val="Arial"/>
        <family val="2"/>
      </rPr>
      <t>Coût non subsidiable</t>
    </r>
    <r>
      <rPr>
        <sz val="10"/>
        <rFont val="Arial"/>
        <family val="2"/>
      </rPr>
      <t xml:space="preserve"> </t>
    </r>
  </si>
  <si>
    <t>Recommandations</t>
  </si>
  <si>
    <r>
      <rPr>
        <b/>
        <sz val="14"/>
        <color rgb="FFC00000"/>
        <rFont val="Arial"/>
        <family val="2"/>
      </rPr>
      <t xml:space="preserve">ATTENTION ! </t>
    </r>
    <r>
      <rPr>
        <sz val="14"/>
        <color rgb="FFC00000"/>
        <rFont val="Arial"/>
        <family val="2"/>
      </rPr>
      <t xml:space="preserve">Si l'ALERTE DE SECURITE est visible, veuillez cliquer sur 'activer le contenu' </t>
    </r>
  </si>
  <si>
    <t>Autres sources de financement</t>
  </si>
  <si>
    <t>% autres sources</t>
  </si>
  <si>
    <t>(nom à compléter)</t>
  </si>
  <si>
    <t>(fonction à compléter)</t>
  </si>
  <si>
    <t>(à compléter)</t>
  </si>
  <si>
    <t xml:space="preserve"> 2) la partie financière du rapport relatif au contenu  </t>
  </si>
  <si>
    <t>!!!!! LES CELLULES BLEUES SONT LES CELLULES A COMPLETER !!!!</t>
  </si>
  <si>
    <t>MAX DE FRAIS INDIRECTS AUTORISES ****:</t>
  </si>
  <si>
    <t xml:space="preserve">** Frais de fonctionnement directs. Il s'agit de frais attribués de manière comptable au projet ou à l'activité. Si pas possible, ces frais peuvent être catégorisés comme 'frais de fonctionnement indirects'.   </t>
  </si>
  <si>
    <t>**** max de frais indirects autorisés avec les subsides de Fedasil : 7% de la somme du personnel, de la location, des investissements et des frais de fonctionnement directs</t>
  </si>
  <si>
    <t xml:space="preserve">** Frais de fonctionnement directs. Il s'agit de frais attribués de manière comptable au projet ou à l'activité. Si pas possible, ces frais peuvent être catégorisés comme 'autres frais de fonctionnement'.   </t>
  </si>
  <si>
    <t>TRANSFERT ENTRE LES RUBRIQUES&gt;10%</t>
  </si>
  <si>
    <t>MAX DE FRAIS INDIRECTS ACCEPTES **** :</t>
  </si>
  <si>
    <t xml:space="preserve">** Frais de fonctionnement directs : Il s'agit de frais attribués de manière comptable au projet ou à l'activité. Si pas possible, ces frais peuvent être catégorisés comme 'frais de fonctionnement indirects'.   </t>
  </si>
  <si>
    <t>**** max de frais indirects autorisés avecles subsides de Fedasil :  7% de la somme du personnel, de la location, des investissements et des frais de fonctionnement directs</t>
  </si>
  <si>
    <t xml:space="preserve">** Frais de fonctionnement directs : Il s'agit de frais qui ne peuvent pas être entièrement attribués de manière comptable au projet ou à l'activité. Si pas possible, ces frais peuvent être catégorisés comme 'autres frais de fonctionnement'.   </t>
  </si>
  <si>
    <t>INTRODUIRE TIMING</t>
  </si>
  <si>
    <t xml:space="preserve">  1)  une liste récapitulative détaillée en format Excel de toutes les dépenses ("listing") qui doit contenir les informations suivantes : </t>
  </si>
  <si>
    <t xml:space="preserve">*Un décompte financier final des coûts subsidiables réellement faits, établi selon la structure du budget estimé,  </t>
  </si>
  <si>
    <t xml:space="preserve">Avant qu'une copie ne soit faite, le bénéficiaire indique sur les pièces justificatives originales la répartition éventuelle </t>
  </si>
  <si>
    <t xml:space="preserve">* une liste récapitulative détaillée en format Excel avec une brève description pour les dépenses inférieures à 500€ </t>
  </si>
  <si>
    <t>* Les réponses à un certain nombre de questions spécifiques sur les procédures, comme décrites dans le template listing standard.</t>
  </si>
  <si>
    <t xml:space="preserve"> 2) titre de créance en lien avec le dernier acompte (max 20%). Si 80% du budget du projet n'ont pas été dépensés, veuillez établir une note de crédit.</t>
  </si>
  <si>
    <t>Note : Si la réponse a déjà été mentionnée ou expliquée dans le rapport financier, veuillez y faire référence.</t>
  </si>
  <si>
    <t xml:space="preserve">- Veuillez nous fournir le dernier compte des résultats approuvé, détaillé par rubrique </t>
  </si>
  <si>
    <t>Q : Ceci doit être demandé étant donné que ceci est déjà demandé lors de la demande de projet</t>
  </si>
  <si>
    <t>- Y a-t-il des excédents dans les crédits demandés ? Si oui, veuillez nous donner la raison du sous-emploi du subside.</t>
  </si>
  <si>
    <t>Tous les chiffres doivent pouvoir facilement être retrouvés dans les preuves fournies. Si pas, veuillez donner plus d'explications dans les remarques</t>
  </si>
  <si>
    <t>N° Doc.</t>
  </si>
  <si>
    <t>Subsidiable Fedasil</t>
  </si>
  <si>
    <r>
      <rPr>
        <b/>
        <sz val="10"/>
        <rFont val="Arial"/>
        <family val="2"/>
      </rPr>
      <t xml:space="preserve">Autres frais : </t>
    </r>
    <r>
      <rPr>
        <b/>
        <sz val="10"/>
        <color rgb="FFFF0000"/>
        <rFont val="Arial"/>
        <family val="2"/>
      </rPr>
      <t>à préciser</t>
    </r>
    <r>
      <rPr>
        <b/>
        <sz val="10"/>
        <rFont val="Arial"/>
        <family val="2"/>
      </rPr>
      <t xml:space="preserve">
(D)</t>
    </r>
  </si>
  <si>
    <r>
      <rPr>
        <b/>
        <sz val="10"/>
        <rFont val="Arial"/>
        <family val="2"/>
      </rPr>
      <t xml:space="preserve">Autres charges : </t>
    </r>
    <r>
      <rPr>
        <b/>
        <sz val="10"/>
        <color rgb="FFFF0000"/>
        <rFont val="Arial"/>
        <family val="2"/>
      </rPr>
      <t>à préciser</t>
    </r>
    <r>
      <rPr>
        <b/>
        <sz val="10"/>
        <rFont val="Arial"/>
        <family val="2"/>
      </rPr>
      <t xml:space="preserve">
(E)</t>
    </r>
  </si>
  <si>
    <t>Non subsidiable Fedasil</t>
  </si>
  <si>
    <t>Valeur d'achat ou valeur de la location (100%)</t>
  </si>
  <si>
    <t>Total du montant de la facture</t>
  </si>
  <si>
    <t>Subsidiables Fedasil</t>
  </si>
  <si>
    <t>Remarques Fedasil après contrôle</t>
  </si>
  <si>
    <t>Toutes les cellules de C à F doivent être liées au budget AJU approuvé, nous devons peut-être quand même demander à ce qu'ils complètent eux-mêmes les dépenses réelles ?</t>
  </si>
  <si>
    <r>
      <rPr>
        <b/>
        <u/>
        <sz val="10"/>
        <color rgb="FF000000"/>
        <rFont val="Arial"/>
        <family val="2"/>
      </rPr>
      <t>Investissements</t>
    </r>
    <r>
      <rPr>
        <sz val="10"/>
        <color rgb="FF000000"/>
        <rFont val="Arial"/>
        <family val="2"/>
      </rPr>
      <t xml:space="preserve"> (par ex. hardware et/ou software) </t>
    </r>
  </si>
  <si>
    <t>**Budget AJU= budget ajusté</t>
  </si>
  <si>
    <t>%  réalisé par Fedasil</t>
  </si>
  <si>
    <r>
      <rPr>
        <sz val="10"/>
        <color rgb="FF000000"/>
        <rFont val="Arial"/>
        <family val="2"/>
      </rPr>
      <t>La Convention SUB20</t>
    </r>
    <r>
      <rPr>
        <b/>
        <sz val="10"/>
        <color rgb="FF000000"/>
        <rFont val="Arial"/>
        <family val="2"/>
      </rPr>
      <t>xx-xx</t>
    </r>
    <r>
      <rPr>
        <sz val="10"/>
        <color rgb="FF000000"/>
        <rFont val="Arial"/>
        <family val="2"/>
      </rPr>
      <t xml:space="preserve"> en lien avec l'attribution d'un subside de </t>
    </r>
    <r>
      <rPr>
        <b/>
        <sz val="10"/>
        <color rgb="FF000000"/>
        <rFont val="Arial"/>
        <family val="2"/>
      </rPr>
      <t>xxxx</t>
    </r>
    <r>
      <rPr>
        <sz val="10"/>
        <color rgb="FF000000"/>
        <rFont val="Arial"/>
        <family val="2"/>
      </rPr>
      <t>€</t>
    </r>
    <r>
      <rPr>
        <sz val="10"/>
        <color rgb="FFFF0000"/>
        <rFont val="Arial"/>
        <family val="2"/>
      </rPr>
      <t xml:space="preserve"> </t>
    </r>
    <r>
      <rPr>
        <sz val="10"/>
        <color rgb="FF000000"/>
        <rFont val="Arial"/>
        <family val="2"/>
      </rPr>
      <t xml:space="preserve">avec comme objectif </t>
    </r>
  </si>
  <si>
    <t>Réels</t>
  </si>
  <si>
    <t xml:space="preserve">L'absl a en mm/aa demandé une modification du budget qui a été approuvée le jj/mm/aa après évaluation et adaptation par Fedasil. </t>
  </si>
  <si>
    <t>Le total des frais de personnel n'est pas subsidiable : xx€</t>
  </si>
  <si>
    <t>Total des frais de location qui n'est pas subsidiable :xx€</t>
  </si>
  <si>
    <t>Total des investissements qui n'est pas subsidiable :xx€</t>
  </si>
  <si>
    <r>
      <rPr>
        <sz val="10"/>
        <color rgb="FF000000"/>
        <rFont val="Arial"/>
        <family val="2"/>
      </rPr>
      <t xml:space="preserve">L'Agence a effectué un contrôle de </t>
    </r>
    <r>
      <rPr>
        <b/>
        <sz val="10"/>
        <color rgb="FF000000"/>
        <rFont val="Arial"/>
        <family val="2"/>
      </rPr>
      <t>xx</t>
    </r>
    <r>
      <rPr>
        <sz val="10"/>
        <color rgb="FF000000"/>
        <rFont val="Arial"/>
        <family val="2"/>
      </rPr>
      <t>% des frais de fonctionnement directs. Il en ressort que :</t>
    </r>
  </si>
  <si>
    <t>Le total des frais de fonctionnement directs n'est pas subsidiable : xx€</t>
  </si>
  <si>
    <r>
      <rPr>
        <sz val="10"/>
        <color rgb="FF000000"/>
        <rFont val="Arial"/>
        <family val="2"/>
      </rPr>
      <t xml:space="preserve">L'Agence a effectué un contrôle de </t>
    </r>
    <r>
      <rPr>
        <b/>
        <sz val="10"/>
        <color rgb="FF000000"/>
        <rFont val="Arial"/>
        <family val="2"/>
      </rPr>
      <t>xx</t>
    </r>
    <r>
      <rPr>
        <sz val="10"/>
        <color rgb="FF000000"/>
        <rFont val="Arial"/>
        <family val="2"/>
      </rPr>
      <t>% des frais de fonctionnement indirects. Il en ressort que :</t>
    </r>
  </si>
  <si>
    <t>Total des frais de fonctionnement indirects qui n'est pas subsidiable : 0,00 €</t>
  </si>
  <si>
    <r>
      <rPr>
        <sz val="10"/>
        <color rgb="FF000000"/>
        <rFont val="Arial"/>
        <family val="2"/>
      </rPr>
      <t xml:space="preserve">Un total de </t>
    </r>
    <r>
      <rPr>
        <b/>
        <sz val="10"/>
        <color rgb="FF000000"/>
        <rFont val="Arial"/>
        <family val="2"/>
      </rPr>
      <t>xxx€</t>
    </r>
    <r>
      <rPr>
        <sz val="10"/>
        <color rgb="FF000000"/>
        <rFont val="Arial"/>
        <family val="2"/>
      </rPr>
      <t xml:space="preserve"> n'est pas subsidiable. Les dépenses suivantes ne peuvent pas être acceptées par l'Agence : </t>
    </r>
  </si>
  <si>
    <r>
      <rPr>
        <b/>
        <sz val="10"/>
        <color rgb="FF000000"/>
        <rFont val="Arial"/>
        <family val="2"/>
      </rPr>
      <t>L'Agence souhaite signaler que la qualité du rapport introduit est bonne/insuffisante/meilleure comparé à l'année précédente</t>
    </r>
    <r>
      <rPr>
        <sz val="10"/>
        <color rgb="FF000000"/>
        <rFont val="Arial"/>
        <family val="2"/>
      </rPr>
      <t xml:space="preserve"> </t>
    </r>
  </si>
  <si>
    <t>dans le rapport final xxxx. Il est fortement recommandé de suivre les recommandations suivantes pour les éventuels projets à venir :</t>
  </si>
  <si>
    <t xml:space="preserve">Dans la mise en oeuvre de la convention, un montant total de xx€a été introduit en 20xx. Après contrôle, il s'avère que xx € ne sont pas subsidiables. </t>
  </si>
  <si>
    <t xml:space="preserve">Le solde [nom de la convention] de xxxx€ sera versé sur le numéro de compte de [nom de l'organisation] en mentionnant "[solde nom du projet aaaa] </t>
  </si>
  <si>
    <t xml:space="preserve">OU étant donné que les acomptes payés par l'Agence (xx€) sont plus importants que les dépenses réelles totales subsidiables (xx€), nous souhaitons </t>
  </si>
  <si>
    <t xml:space="preserve"> - Les timesheets doivent être un relfet des frais de personnel introduits par mois. </t>
  </si>
  <si>
    <t>Imprimante</t>
  </si>
  <si>
    <t>Accessible au promoteur ???</t>
  </si>
  <si>
    <t>Dons</t>
  </si>
  <si>
    <t xml:space="preserve">Gestionnaire financièr du projet : </t>
  </si>
  <si>
    <t>N° compte bancaire :</t>
  </si>
  <si>
    <t>LORS D'UN NOUVEAU PROJET OU D'UNE PROLONGATION DE PROJET</t>
  </si>
  <si>
    <r>
      <t xml:space="preserve"> 1)  Au plus tard </t>
    </r>
    <r>
      <rPr>
        <sz val="10"/>
        <color rgb="FFFF0000"/>
        <rFont val="Arial"/>
        <family val="2"/>
      </rPr>
      <t>décembre N-1</t>
    </r>
    <r>
      <rPr>
        <sz val="10"/>
        <rFont val="Arial"/>
        <family val="2"/>
      </rPr>
      <t xml:space="preserve"> pour un nouveau projet de l'année N (voir appel à projet)</t>
    </r>
  </si>
  <si>
    <r>
      <t xml:space="preserve"> 2)  Au plus tard </t>
    </r>
    <r>
      <rPr>
        <sz val="10"/>
        <color rgb="FFFF0000"/>
        <rFont val="Arial"/>
        <family val="2"/>
      </rPr>
      <t>le [xx] août</t>
    </r>
    <r>
      <rPr>
        <sz val="10"/>
        <rFont val="Arial"/>
        <family val="2"/>
      </rPr>
      <t xml:space="preserve"> pour une prolongation de projet (voir appel à projet)</t>
    </r>
  </si>
  <si>
    <r>
      <rPr>
        <b/>
        <u/>
        <sz val="11"/>
        <color rgb="FF000000"/>
        <rFont val="Arial"/>
        <family val="2"/>
      </rPr>
      <t>Investissements</t>
    </r>
    <r>
      <rPr>
        <b/>
        <sz val="11"/>
        <color rgb="FF000000"/>
        <rFont val="Arial"/>
        <family val="2"/>
      </rPr>
      <t xml:space="preserve"> </t>
    </r>
    <r>
      <rPr>
        <sz val="11"/>
        <color rgb="FF000000"/>
        <rFont val="Arial"/>
        <family val="2"/>
      </rPr>
      <t xml:space="preserve">(amortissements si &gt; 500€) </t>
    </r>
  </si>
  <si>
    <t xml:space="preserve"> 1) Les cellules bleues sont les cellules à complèter</t>
  </si>
  <si>
    <t xml:space="preserve"> 2) Les cellules en blanches sont celles avec les formules</t>
  </si>
  <si>
    <t>LE DELAIS</t>
  </si>
  <si>
    <t>LES DOCUMENTS</t>
  </si>
  <si>
    <t>LE FORMAT DES DOCUMENTS</t>
  </si>
  <si>
    <t>REMARQUES POUR REMPLIR LE BUDGET</t>
  </si>
  <si>
    <t xml:space="preserve"> 3) Amortir les investissements supérieures à 500 € </t>
  </si>
  <si>
    <r>
      <t xml:space="preserve">     La clef de répartition utilisée doit être motivée</t>
    </r>
    <r>
      <rPr>
        <sz val="11"/>
        <color rgb="FFFF0000"/>
        <rFont val="Arial"/>
        <family val="2"/>
      </rPr>
      <t xml:space="preserve"> </t>
    </r>
    <r>
      <rPr>
        <sz val="11"/>
        <rFont val="Arial"/>
        <family val="2"/>
      </rPr>
      <t xml:space="preserve">dans le rapport relatif au contenu. </t>
    </r>
  </si>
  <si>
    <t>Identification de la source de financement</t>
  </si>
  <si>
    <t>Budget Fedasil  Approuvé (projet ou activité)</t>
  </si>
  <si>
    <r>
      <rPr>
        <b/>
        <sz val="18"/>
        <color theme="0"/>
        <rFont val="Arial"/>
        <family val="2"/>
      </rPr>
      <t xml:space="preserve">BUDGET </t>
    </r>
    <r>
      <rPr>
        <b/>
        <sz val="18"/>
        <color theme="0"/>
        <rFont val="Arial"/>
        <family val="2"/>
      </rPr>
      <t>APPROUVE</t>
    </r>
  </si>
  <si>
    <r>
      <t xml:space="preserve">BUDGET </t>
    </r>
    <r>
      <rPr>
        <b/>
        <sz val="18"/>
        <color rgb="FFC00000"/>
        <rFont val="Arial"/>
        <family val="2"/>
      </rPr>
      <t xml:space="preserve">AJU </t>
    </r>
    <r>
      <rPr>
        <b/>
        <sz val="18"/>
        <color theme="0"/>
        <rFont val="Arial"/>
        <family val="2"/>
      </rPr>
      <t>APPROUVE</t>
    </r>
  </si>
  <si>
    <t>TRANSFERT ENTRE TYPES DE FRAIS &lt;10%</t>
  </si>
  <si>
    <r>
      <t xml:space="preserve">Le bénéficiaire peut adapter le budget lors de l'exécution du projet via des transferts entre les rubriques, à condition que cette adaptation ne fasse pas obstacle à l'exécution du projet et que le montant du transfert entre les types de frais ne s'élève pas à plus de 10% du montant de chaque rubrique du budget, et sans que cela ne modifie le subside accordé par Fedasil. Ils en informent l'Agence </t>
    </r>
    <r>
      <rPr>
        <b/>
        <sz val="10"/>
        <color rgb="FF000000"/>
        <rFont val="Arial"/>
        <family val="2"/>
      </rPr>
      <t>par écrit</t>
    </r>
    <r>
      <rPr>
        <sz val="10"/>
        <color rgb="FF000000"/>
        <rFont val="Arial"/>
        <family val="2"/>
      </rPr>
      <t xml:space="preserve">. </t>
    </r>
  </si>
  <si>
    <r>
      <t>L’Agence peut, exceptionnellement, autoriser les transferts entre types de frais  de plus de 10% du montant inscrit sous chaque type de frais si cette adaptation n’entrave pas la bonne exécution du projet/de l’activité et si le transfert ne modifie en rien le total du subside accordé par l'Agence. Le bénéficiaire doit demander au préalable l’accord de l’Agence au moyen d’une demande de modification budgétaire, consistant en une comparaison entre le budget revu et le budget initial ainsi qu’en une argumentation détaillée de toutes les modifications. 
Ces notifications écrites et ces demandes de modification du budget doivent toujours</t>
    </r>
    <r>
      <rPr>
        <sz val="10"/>
        <rFont val="Arial"/>
        <family val="2"/>
      </rPr>
      <t xml:space="preserve"> être introduites</t>
    </r>
    <r>
      <rPr>
        <b/>
        <sz val="10"/>
        <color rgb="FF000000"/>
        <rFont val="Arial"/>
        <family val="2"/>
      </rPr>
      <t xml:space="preserve"> 1 mois avant </t>
    </r>
    <r>
      <rPr>
        <sz val="10"/>
        <color rgb="FF000000"/>
        <rFont val="Arial"/>
        <family val="2"/>
      </rPr>
      <t xml:space="preserve">la fin de la convention.  
</t>
    </r>
  </si>
  <si>
    <t xml:space="preserve"> 2) Chaque modification de budget doit être motivé et détailé dans l'argumentaire sous peine de non acceptation</t>
  </si>
  <si>
    <t xml:space="preserve"> 3) Les cellules en blanches sont celles avec les formules</t>
  </si>
  <si>
    <t xml:space="preserve"> 1) Le document de modification du budget a déjà été complété au moyen du budget initialement approuvé. Toutes les cellules que vous modifierez dans
 cet onglet changeront automatiquement de couleur (bleue) de sorte que les adaptations soient directement visibles.</t>
  </si>
  <si>
    <t>Demande budget aju Fedasil (projet ou activité)</t>
  </si>
  <si>
    <t>Budget aju Fedasil  Approuvé (projet ou activité)</t>
  </si>
  <si>
    <t>Montant total aju du projet</t>
  </si>
  <si>
    <t>DELTA</t>
  </si>
  <si>
    <t>Autre rentrées : (compléter soi-même)</t>
  </si>
  <si>
    <t xml:space="preserve"> 1) le document excel doit contenir les informations suivantes:</t>
  </si>
  <si>
    <t xml:space="preserve">          *la demande de budget par type de coûts financés par Fedasil et/ou d'autres sources de financement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</si>
</sst>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 #,##0;[Red]&quot;€&quot;\ \-#,##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0.00\ &quot;€&quot;_-;\-* #,##0.00\ &quot;€&quot;_-;_-* &quot;-&quot;??\ &quot;€&quot;_-;_-@_-"/>
    <numFmt numFmtId="165" formatCode="_(&quot;€&quot;\ * #,##0.00_);_(&quot;€&quot;\ * \(#,##0.00\);_(&quot;€&quot;\ * &quot;-&quot;??_);_(@_)"/>
    <numFmt numFmtId="166" formatCode="_(* #,##0.00_);_(* \(#,##0.00\);_(* &quot;-&quot;??_);_(@_)"/>
    <numFmt numFmtId="167" formatCode="#,##0.00\ &quot;€&quot;"/>
    <numFmt numFmtId="168" formatCode="_(* #,##0_);_(* \(#,##0\);_(* &quot;-&quot;??_);_(@_)"/>
    <numFmt numFmtId="169" formatCode="#,##0\ &quot;€&quot;"/>
    <numFmt numFmtId="170" formatCode="dd\-mm\-yy"/>
    <numFmt numFmtId="171" formatCode="_-* #,##0\ _€_-;\-* #,##0\ _€_-;_-* &quot;-&quot;??\ _€_-;_-@_-"/>
    <numFmt numFmtId="172" formatCode="_-* #,##0.00&quot; €&quot;_-;\-* #,##0.00&quot; €&quot;_-;_-* \-??&quot; €&quot;_-;_-@_-"/>
    <numFmt numFmtId="173" formatCode="0.0"/>
    <numFmt numFmtId="174" formatCode="_-* #,##0.00\ _€_-;\-* #,##0.00\ _€_-;_-* &quot;-&quot;??\ _€_-;_-@_-"/>
    <numFmt numFmtId="175" formatCode="_(* #,##0.0_);_(* \(#,##0.0\);_(* &quot;-&quot;??_);_(@_)"/>
  </numFmts>
  <fonts count="86">
    <font>
      <sz val="10"/>
      <name val="Arial"/>
      <family val="2"/>
    </font>
    <font>
      <b/>
      <sz val="10"/>
      <name val="Arial"/>
      <family val="2"/>
    </font>
    <font>
      <b/>
      <sz val="12"/>
      <name val="Arial"/>
      <family val="2"/>
    </font>
    <font>
      <b/>
      <u/>
      <sz val="10"/>
      <name val="Arial"/>
      <family val="2"/>
    </font>
    <font>
      <sz val="10"/>
      <color indexed="9"/>
      <name val="Arial"/>
      <family val="2"/>
    </font>
    <font>
      <b/>
      <sz val="10"/>
      <color indexed="10"/>
      <name val="Arial"/>
      <family val="2"/>
    </font>
    <font>
      <i/>
      <sz val="10"/>
      <name val="Arial"/>
      <family val="2"/>
    </font>
    <font>
      <u/>
      <sz val="10"/>
      <name val="Arial"/>
      <family val="2"/>
    </font>
    <font>
      <b/>
      <i/>
      <sz val="10"/>
      <name val="Arial"/>
      <family val="2"/>
    </font>
    <font>
      <b/>
      <sz val="10"/>
      <name val="Bookman Old Style"/>
      <family val="1"/>
    </font>
    <font>
      <b/>
      <sz val="11"/>
      <name val="Arial"/>
      <family val="2"/>
    </font>
    <font>
      <sz val="14"/>
      <name val="Arial"/>
      <family val="2"/>
    </font>
    <font>
      <u/>
      <sz val="10"/>
      <color indexed="12"/>
      <name val="Arial"/>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2"/>
      <name val="Verdana"/>
      <family val="2"/>
    </font>
    <font>
      <sz val="12"/>
      <name val="Arial"/>
      <family val="2"/>
    </font>
    <font>
      <u/>
      <sz val="12"/>
      <name val="Arial"/>
      <family val="2"/>
    </font>
    <font>
      <sz val="11"/>
      <name val="Arial"/>
      <family val="2"/>
    </font>
    <font>
      <b/>
      <sz val="10"/>
      <color rgb="FFC00000"/>
      <name val="Arial"/>
      <family val="2"/>
    </font>
    <font>
      <b/>
      <sz val="16"/>
      <name val="Arial"/>
      <family val="2"/>
    </font>
    <font>
      <b/>
      <sz val="10"/>
      <color theme="0"/>
      <name val="Arial"/>
      <family val="2"/>
    </font>
    <font>
      <b/>
      <u/>
      <sz val="10"/>
      <color theme="0"/>
      <name val="Arial"/>
      <family val="2"/>
    </font>
    <font>
      <b/>
      <sz val="14"/>
      <name val="Arial"/>
      <family val="2"/>
    </font>
    <font>
      <b/>
      <sz val="11"/>
      <color indexed="9"/>
      <name val="Arial"/>
      <family val="2"/>
    </font>
    <font>
      <b/>
      <sz val="9"/>
      <name val="Tahoma"/>
      <family val="2"/>
    </font>
    <font>
      <sz val="9"/>
      <name val="Tahoma"/>
      <family val="2"/>
    </font>
    <font>
      <b/>
      <sz val="11"/>
      <color rgb="FFFF0000"/>
      <name val="Arial"/>
      <family val="2"/>
    </font>
    <font>
      <b/>
      <u/>
      <sz val="14"/>
      <name val="Arial"/>
      <family val="2"/>
    </font>
    <font>
      <b/>
      <sz val="10"/>
      <color rgb="FFFF0000"/>
      <name val="Arial"/>
      <family val="2"/>
    </font>
    <font>
      <sz val="10"/>
      <color rgb="FF0070C0"/>
      <name val="Arial"/>
      <family val="2"/>
    </font>
    <font>
      <b/>
      <sz val="11"/>
      <color theme="0"/>
      <name val="Arial"/>
      <family val="2"/>
    </font>
    <font>
      <b/>
      <sz val="14"/>
      <color rgb="FFFF0000"/>
      <name val="Arial"/>
      <family val="2"/>
    </font>
    <font>
      <sz val="10"/>
      <color rgb="FFFF0000"/>
      <name val="Arial"/>
      <family val="2"/>
    </font>
    <font>
      <sz val="10"/>
      <name val="Times New Roman"/>
      <family val="1"/>
    </font>
    <font>
      <sz val="12"/>
      <name val="Times New Roman"/>
      <family val="1"/>
    </font>
    <font>
      <sz val="10"/>
      <color theme="0"/>
      <name val="Arial"/>
      <family val="2"/>
    </font>
    <font>
      <b/>
      <u/>
      <sz val="11"/>
      <name val="Arial"/>
      <family val="2"/>
    </font>
    <font>
      <b/>
      <sz val="14"/>
      <color theme="0"/>
      <name val="Arial"/>
      <family val="2"/>
    </font>
    <font>
      <b/>
      <sz val="10"/>
      <color theme="1" tint="0.49995422223578601"/>
      <name val="Arial"/>
      <family val="2"/>
    </font>
    <font>
      <b/>
      <sz val="10"/>
      <name val="Calibri"/>
      <family val="2"/>
    </font>
    <font>
      <b/>
      <sz val="14"/>
      <color rgb="FFC00000"/>
      <name val="Arial"/>
      <family val="2"/>
    </font>
    <font>
      <b/>
      <sz val="10"/>
      <color rgb="FF0070C0"/>
      <name val="Arial"/>
      <family val="2"/>
    </font>
    <font>
      <sz val="11"/>
      <color theme="0" tint="-0.24991607409894101"/>
      <name val="Wingdings 3"/>
      <family val="1"/>
    </font>
    <font>
      <sz val="18"/>
      <color theme="0"/>
      <name val="Arial"/>
      <family val="2"/>
    </font>
    <font>
      <b/>
      <sz val="18"/>
      <color theme="0"/>
      <name val="Arial"/>
      <family val="2"/>
    </font>
    <font>
      <b/>
      <sz val="11"/>
      <color rgb="FFFFC000"/>
      <name val="Arial"/>
      <family val="2"/>
    </font>
    <font>
      <b/>
      <sz val="11"/>
      <color rgb="FFC00000"/>
      <name val="Arial"/>
      <family val="2"/>
    </font>
    <font>
      <b/>
      <sz val="10"/>
      <color rgb="FFC00000"/>
      <name val="Calibri"/>
      <family val="2"/>
    </font>
    <font>
      <b/>
      <sz val="18"/>
      <color rgb="FFC00000"/>
      <name val="Arial"/>
      <family val="2"/>
    </font>
    <font>
      <sz val="14"/>
      <color rgb="FFC00000"/>
      <name val="Arial"/>
      <family val="2"/>
    </font>
    <font>
      <b/>
      <sz val="16"/>
      <color theme="0"/>
      <name val="Arial"/>
      <family val="2"/>
    </font>
    <font>
      <sz val="10"/>
      <color rgb="FFC00000"/>
      <name val="Calibri"/>
      <family val="2"/>
    </font>
    <font>
      <sz val="10"/>
      <color rgb="FFC00000"/>
      <name val="Arial"/>
      <family val="2"/>
    </font>
    <font>
      <sz val="10"/>
      <color indexed="10"/>
      <name val="Arial"/>
      <family val="2"/>
    </font>
    <font>
      <sz val="10"/>
      <color rgb="FF000000"/>
      <name val="Arial"/>
      <family val="2"/>
    </font>
    <font>
      <b/>
      <u/>
      <sz val="11"/>
      <color rgb="FF000000"/>
      <name val="Arial"/>
      <family val="2"/>
    </font>
    <font>
      <b/>
      <sz val="11"/>
      <color rgb="FF000000"/>
      <name val="Arial"/>
      <family val="2"/>
    </font>
    <font>
      <sz val="11"/>
      <color rgb="FF000000"/>
      <name val="Arial"/>
      <family val="2"/>
    </font>
    <font>
      <b/>
      <sz val="10"/>
      <color rgb="FF000000"/>
      <name val="Arial"/>
      <family val="2"/>
    </font>
    <font>
      <b/>
      <u/>
      <sz val="10"/>
      <color rgb="FF000000"/>
      <name val="Arial"/>
      <family val="2"/>
    </font>
    <font>
      <sz val="8"/>
      <color rgb="FF808080"/>
      <name val="Arial"/>
      <family val="2"/>
    </font>
    <font>
      <b/>
      <sz val="9"/>
      <color rgb="FF000000"/>
      <name val="Arial"/>
      <family val="2"/>
    </font>
    <font>
      <b/>
      <sz val="10"/>
      <color rgb="FF000000"/>
      <name val="Times New Roman"/>
      <family val="2"/>
    </font>
    <font>
      <b/>
      <sz val="7"/>
      <color rgb="FF000000"/>
      <name val="Times New Roman"/>
      <family val="2"/>
    </font>
    <font>
      <sz val="10"/>
      <name val="Arial"/>
      <family val="2"/>
    </font>
    <font>
      <u/>
      <sz val="10"/>
      <color theme="10"/>
      <name val="Arial"/>
      <family val="2"/>
    </font>
    <font>
      <u/>
      <sz val="18"/>
      <color theme="10"/>
      <name val="Arial"/>
      <family val="2"/>
    </font>
    <font>
      <b/>
      <sz val="9"/>
      <color indexed="81"/>
      <name val="Tahoma"/>
      <family val="2"/>
    </font>
    <font>
      <sz val="10"/>
      <color rgb="FF00B0F0"/>
      <name val="Arial"/>
      <family val="2"/>
    </font>
    <font>
      <sz val="11"/>
      <color rgb="FFFF0000"/>
      <name val="Arial"/>
      <family val="2"/>
    </font>
    <font>
      <sz val="8"/>
      <name val="Arial"/>
      <family val="2"/>
    </font>
    <font>
      <sz val="9"/>
      <color indexed="81"/>
      <name val="Tahoma"/>
      <family val="2"/>
    </font>
  </fonts>
  <fills count="40">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6"/>
        <bgColor indexed="64"/>
      </patternFill>
    </fill>
    <fill>
      <patternFill patternType="solid">
        <fgColor rgb="FFFFCCCC"/>
        <bgColor indexed="64"/>
      </patternFill>
    </fill>
    <fill>
      <patternFill patternType="solid">
        <fgColor indexed="65"/>
        <bgColor indexed="64"/>
      </patternFill>
    </fill>
    <fill>
      <patternFill patternType="solid">
        <fgColor indexed="31"/>
        <bgColor indexed="64"/>
      </patternFill>
    </fill>
    <fill>
      <patternFill patternType="solid">
        <fgColor theme="5" tint="0.59996337778862885"/>
        <bgColor indexed="64"/>
      </patternFill>
    </fill>
    <fill>
      <patternFill patternType="solid">
        <fgColor rgb="FFFDFD91"/>
        <bgColor indexed="64"/>
      </patternFill>
    </fill>
    <fill>
      <patternFill patternType="mediumGray"/>
    </fill>
    <fill>
      <patternFill patternType="solid">
        <fgColor rgb="FFFF0000"/>
        <bgColor indexed="64"/>
      </patternFill>
    </fill>
    <fill>
      <patternFill patternType="solid">
        <fgColor theme="0"/>
        <bgColor indexed="64"/>
      </patternFill>
    </fill>
    <fill>
      <patternFill patternType="solid">
        <fgColor theme="4" tint="0.79995117038483843"/>
        <bgColor indexed="64"/>
      </patternFill>
    </fill>
    <fill>
      <patternFill patternType="solid">
        <fgColor theme="8" tint="0.59996337778862885"/>
        <bgColor indexed="64"/>
      </patternFill>
    </fill>
    <fill>
      <patternFill patternType="solid">
        <fgColor rgb="FF92D050"/>
        <bgColor indexed="64"/>
      </patternFill>
    </fill>
    <fill>
      <patternFill patternType="solid">
        <fgColor theme="6" tint="0.59996337778862885"/>
        <bgColor indexed="64"/>
      </patternFill>
    </fill>
    <fill>
      <patternFill patternType="solid">
        <fgColor theme="0" tint="-0.24994659260841701"/>
        <bgColor indexed="64"/>
      </patternFill>
    </fill>
    <fill>
      <patternFill patternType="solid">
        <fgColor theme="0" tint="-0.49995422223578601"/>
        <bgColor indexed="64"/>
      </patternFill>
    </fill>
    <fill>
      <patternFill patternType="solid">
        <fgColor rgb="FFE6B8B7"/>
        <bgColor indexed="64"/>
      </patternFill>
    </fill>
    <fill>
      <patternFill patternType="solid">
        <fgColor rgb="FF00FF00"/>
        <bgColor indexed="64"/>
      </patternFill>
    </fill>
    <fill>
      <patternFill patternType="solid">
        <fgColor rgb="FF0070C0"/>
        <bgColor indexed="64"/>
      </patternFill>
    </fill>
    <fill>
      <patternFill patternType="solid">
        <fgColor rgb="FFFFFF99"/>
        <bgColor indexed="64"/>
      </patternFill>
    </fill>
    <fill>
      <patternFill patternType="solid">
        <fgColor rgb="FFFFC000"/>
        <bgColor indexed="64"/>
      </patternFill>
    </fill>
    <fill>
      <patternFill patternType="solid">
        <fgColor theme="3" tint="0.39997558519241921"/>
        <bgColor indexed="64"/>
      </patternFill>
    </fill>
    <fill>
      <patternFill patternType="gray125">
        <bgColor theme="0"/>
      </patternFill>
    </fill>
    <fill>
      <patternFill patternType="solid">
        <fgColor theme="3"/>
        <bgColor indexed="64"/>
      </patternFill>
    </fill>
    <fill>
      <patternFill patternType="solid">
        <fgColor rgb="FFC00000"/>
        <bgColor indexed="64"/>
      </patternFill>
    </fill>
    <fill>
      <patternFill patternType="solid">
        <fgColor theme="0" tint="-4.9958800012207406E-2"/>
        <bgColor indexed="64"/>
      </patternFill>
    </fill>
    <fill>
      <patternFill patternType="solid">
        <fgColor rgb="FFFFFF00"/>
        <bgColor indexed="64"/>
      </patternFill>
    </fill>
    <fill>
      <patternFill patternType="solid">
        <fgColor rgb="FF619D7B"/>
        <bgColor indexed="64"/>
      </patternFill>
    </fill>
    <fill>
      <patternFill patternType="solid">
        <fgColor rgb="FF00B050"/>
        <bgColor indexed="64"/>
      </patternFill>
    </fill>
    <fill>
      <patternFill patternType="solid">
        <fgColor rgb="FFFF99FF"/>
        <bgColor indexed="64"/>
      </patternFill>
    </fill>
    <fill>
      <patternFill patternType="solid">
        <fgColor theme="1"/>
        <bgColor indexed="64"/>
      </patternFill>
    </fill>
    <fill>
      <patternFill patternType="solid">
        <fgColor theme="4" tint="0.79998168889431442"/>
        <bgColor indexed="64"/>
      </patternFill>
    </fill>
    <fill>
      <patternFill patternType="solid">
        <fgColor theme="9" tint="0.59999389629810485"/>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auto="1"/>
      </bottom>
      <diagonal/>
    </border>
    <border>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top style="thin">
        <color auto="1"/>
      </top>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indexed="8"/>
      </left>
      <right/>
      <top/>
      <bottom/>
      <diagonal/>
    </border>
    <border>
      <left/>
      <right style="medium">
        <color indexed="8"/>
      </right>
      <top/>
      <bottom/>
      <diagonal/>
    </border>
    <border>
      <left style="thin">
        <color auto="1"/>
      </left>
      <right style="medium">
        <color indexed="8"/>
      </right>
      <top/>
      <bottom/>
      <diagonal/>
    </border>
    <border>
      <left style="medium">
        <color indexed="8"/>
      </left>
      <right/>
      <top/>
      <bottom style="medium">
        <color indexed="8"/>
      </bottom>
      <diagonal/>
    </border>
    <border>
      <left/>
      <right/>
      <top/>
      <bottom style="medium">
        <color indexed="8"/>
      </bottom>
      <diagonal/>
    </border>
    <border>
      <left style="thin">
        <color auto="1"/>
      </left>
      <right style="medium">
        <color indexed="8"/>
      </right>
      <top/>
      <bottom style="medium">
        <color indexed="8"/>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top style="medium">
        <color theme="3"/>
      </top>
      <bottom style="medium">
        <color theme="3"/>
      </bottom>
      <diagonal/>
    </border>
    <border>
      <left style="medium">
        <color theme="3"/>
      </left>
      <right/>
      <top/>
      <bottom/>
      <diagonal/>
    </border>
    <border>
      <left style="medium">
        <color theme="3"/>
      </left>
      <right/>
      <top style="medium">
        <color theme="3"/>
      </top>
      <bottom style="medium">
        <color theme="3"/>
      </bottom>
      <diagonal/>
    </border>
    <border>
      <left/>
      <right/>
      <top style="thin">
        <color theme="3"/>
      </top>
      <bottom/>
      <diagonal/>
    </border>
    <border>
      <left style="medium">
        <color theme="3"/>
      </left>
      <right/>
      <top style="medium">
        <color theme="3"/>
      </top>
      <bottom style="thin">
        <color theme="3"/>
      </bottom>
      <diagonal/>
    </border>
    <border>
      <left/>
      <right/>
      <top style="medium">
        <color theme="3"/>
      </top>
      <bottom style="thin">
        <color theme="3"/>
      </bottom>
      <diagonal/>
    </border>
    <border>
      <left/>
      <right style="thin">
        <color auto="1"/>
      </right>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thin">
        <color auto="1"/>
      </right>
      <top style="medium">
        <color auto="1"/>
      </top>
      <bottom/>
      <diagonal/>
    </border>
    <border>
      <left style="medium">
        <color auto="1"/>
      </left>
      <right/>
      <top style="thin">
        <color auto="1"/>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style="medium">
        <color auto="1"/>
      </right>
      <top style="medium">
        <color auto="1"/>
      </top>
      <bottom/>
      <diagonal/>
    </border>
    <border>
      <left style="medium">
        <color auto="1"/>
      </left>
      <right/>
      <top/>
      <bottom style="thin">
        <color auto="1"/>
      </bottom>
      <diagonal/>
    </border>
    <border>
      <left/>
      <right style="medium">
        <color auto="1"/>
      </right>
      <top style="medium">
        <color auto="1"/>
      </top>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style="thin">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top/>
      <bottom style="medium">
        <color indexed="8"/>
      </bottom>
      <diagonal/>
    </border>
    <border>
      <left/>
      <right style="thin">
        <color indexed="8"/>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style="medium">
        <color indexed="8"/>
      </left>
      <right/>
      <top style="medium">
        <color indexed="8"/>
      </top>
      <bottom/>
      <diagonal/>
    </border>
    <border>
      <left/>
      <right style="thin">
        <color indexed="8"/>
      </right>
      <top/>
      <bottom/>
      <diagonal/>
    </border>
    <border>
      <left style="thin">
        <color indexed="8"/>
      </left>
      <right/>
      <top/>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style="medium">
        <color auto="1"/>
      </top>
      <bottom style="medium">
        <color auto="1"/>
      </bottom>
      <diagonal/>
    </border>
    <border>
      <left/>
      <right style="medium">
        <color theme="3"/>
      </right>
      <top/>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double">
        <color auto="1"/>
      </top>
      <bottom style="medium">
        <color auto="1"/>
      </bottom>
      <diagonal/>
    </border>
    <border>
      <left/>
      <right style="thin">
        <color auto="1"/>
      </right>
      <top style="double">
        <color auto="1"/>
      </top>
      <bottom style="medium">
        <color auto="1"/>
      </bottom>
      <diagonal/>
    </border>
    <border>
      <left/>
      <right/>
      <top style="medium">
        <color theme="3"/>
      </top>
      <bottom/>
      <diagonal/>
    </border>
    <border>
      <left/>
      <right style="medium">
        <color theme="3"/>
      </right>
      <top style="medium">
        <color theme="3"/>
      </top>
      <bottom/>
      <diagonal/>
    </border>
    <border>
      <left/>
      <right style="medium">
        <color theme="3"/>
      </right>
      <top style="medium">
        <color theme="3"/>
      </top>
      <bottom style="medium">
        <color theme="3"/>
      </bottom>
      <diagonal/>
    </border>
    <border>
      <left style="thin">
        <color indexed="8"/>
      </left>
      <right style="medium">
        <color indexed="8"/>
      </right>
      <top style="medium">
        <color indexed="8"/>
      </top>
      <bottom style="medium">
        <color indexed="8"/>
      </bottom>
      <diagonal/>
    </border>
    <border>
      <left style="medium">
        <color auto="1"/>
      </left>
      <right style="medium">
        <color auto="1"/>
      </right>
      <top style="thin">
        <color auto="1"/>
      </top>
      <bottom style="thin">
        <color auto="1"/>
      </bottom>
      <diagonal/>
    </border>
    <border>
      <left style="medium">
        <color theme="3"/>
      </left>
      <right/>
      <top style="thin">
        <color theme="3"/>
      </top>
      <bottom/>
      <diagonal/>
    </border>
    <border>
      <left style="medium">
        <color theme="3"/>
      </left>
      <right/>
      <top/>
      <bottom style="medium">
        <color theme="3"/>
      </bottom>
      <diagonal/>
    </border>
  </borders>
  <cellStyleXfs count="45">
    <xf numFmtId="0" fontId="0" fillId="0" borderId="0"/>
    <xf numFmtId="9" fontId="78" fillId="0" borderId="0" applyFont="0" applyFill="0" applyBorder="0" applyAlignment="0" applyProtection="0"/>
    <xf numFmtId="44" fontId="78" fillId="0" borderId="0" applyFont="0" applyFill="0" applyBorder="0" applyAlignment="0" applyProtection="0"/>
    <xf numFmtId="42" fontId="78"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166" fontId="78" fillId="0" borderId="0" applyFont="0" applyFill="0" applyBorder="0" applyAlignment="0" applyProtection="0"/>
    <xf numFmtId="0" fontId="12" fillId="0" borderId="0" applyNumberFormat="0" applyFill="0" applyBorder="0">
      <protection locked="0"/>
    </xf>
    <xf numFmtId="0" fontId="13" fillId="2" borderId="0" applyNumberFormat="0" applyBorder="0" applyAlignment="0" applyProtection="0"/>
    <xf numFmtId="0" fontId="14" fillId="3" borderId="1" applyNumberFormat="0" applyAlignment="0" applyProtection="0"/>
    <xf numFmtId="0" fontId="15" fillId="4" borderId="2" applyNumberFormat="0" applyAlignment="0" applyProtection="0"/>
    <xf numFmtId="165" fontId="78" fillId="0" borderId="0" applyFont="0" applyFill="0" applyBorder="0" applyAlignment="0" applyProtection="0"/>
    <xf numFmtId="165" fontId="78" fillId="0" borderId="0" applyFont="0" applyFill="0" applyBorder="0" applyAlignment="0" applyProtection="0"/>
    <xf numFmtId="172" fontId="16" fillId="0" borderId="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6"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78" fillId="0" borderId="0"/>
    <xf numFmtId="0" fontId="78" fillId="8" borderId="7" applyNumberFormat="0" applyFont="0" applyAlignment="0" applyProtection="0"/>
    <xf numFmtId="0" fontId="25" fillId="3" borderId="8" applyNumberFormat="0" applyAlignment="0" applyProtection="0"/>
    <xf numFmtId="9" fontId="78" fillId="0" borderId="0" applyFont="0" applyFill="0" applyBorder="0" applyAlignment="0" applyProtection="0"/>
    <xf numFmtId="9" fontId="78" fillId="0" borderId="0" applyFont="0" applyFill="0" applyBorder="0" applyAlignment="0" applyProtection="0"/>
    <xf numFmtId="0" fontId="78" fillId="0" borderId="0"/>
    <xf numFmtId="0" fontId="26" fillId="0" borderId="0" applyNumberFormat="0" applyFill="0" applyBorder="0" applyAlignment="0" applyProtection="0"/>
    <xf numFmtId="0" fontId="27" fillId="0" borderId="0" applyNumberFormat="0" applyFill="0" applyBorder="0" applyAlignment="0" applyProtection="0"/>
    <xf numFmtId="164" fontId="78" fillId="0" borderId="0" applyFont="0" applyFill="0" applyBorder="0" applyAlignment="0" applyProtection="0"/>
    <xf numFmtId="174"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9" fontId="78" fillId="0" borderId="0" applyFont="0" applyFill="0" applyBorder="0" applyAlignment="0" applyProtection="0"/>
    <xf numFmtId="44" fontId="78" fillId="0" borderId="0" applyFont="0" applyFill="0" applyBorder="0" applyAlignment="0" applyProtection="0"/>
    <xf numFmtId="42" fontId="78"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cellStyleXfs>
  <cellXfs count="1077">
    <xf numFmtId="0" fontId="0" fillId="0" borderId="0" xfId="0"/>
    <xf numFmtId="0" fontId="1" fillId="0" borderId="9" xfId="0" applyFont="1" applyBorder="1" applyAlignment="1">
      <alignment horizontal="justify" vertical="top"/>
    </xf>
    <xf numFmtId="0" fontId="1" fillId="0" borderId="10" xfId="0" applyFont="1" applyBorder="1" applyAlignment="1">
      <alignment horizontal="justify" vertical="top"/>
    </xf>
    <xf numFmtId="0" fontId="1" fillId="0" borderId="0" xfId="0" applyFont="1" applyBorder="1" applyAlignment="1">
      <alignment horizontal="justify" vertical="top"/>
    </xf>
    <xf numFmtId="0" fontId="1" fillId="0" borderId="0" xfId="0" applyFont="1" applyAlignment="1">
      <alignment horizontal="justify" vertical="top"/>
    </xf>
    <xf numFmtId="168" fontId="1" fillId="0" borderId="11" xfId="6" applyNumberFormat="1" applyFont="1" applyBorder="1" applyAlignment="1">
      <alignment horizontal="justify" vertical="top"/>
    </xf>
    <xf numFmtId="0" fontId="0" fillId="0" borderId="11" xfId="0" applyFont="1" applyBorder="1" applyAlignment="1">
      <alignment horizontal="justify" vertical="top"/>
    </xf>
    <xf numFmtId="9" fontId="0" fillId="0" borderId="0" xfId="36" applyFont="1" applyFill="1" applyBorder="1"/>
    <xf numFmtId="9" fontId="1" fillId="0" borderId="12" xfId="36" applyFont="1" applyFill="1" applyBorder="1" applyAlignment="1">
      <alignment horizontal="center"/>
    </xf>
    <xf numFmtId="9" fontId="1" fillId="0" borderId="0" xfId="36" applyFont="1" applyFill="1" applyBorder="1"/>
    <xf numFmtId="9" fontId="4" fillId="0" borderId="0" xfId="36" applyFont="1" applyFill="1" applyBorder="1"/>
    <xf numFmtId="0" fontId="1" fillId="7" borderId="11" xfId="0" applyFont="1" applyFill="1" applyBorder="1" applyAlignment="1">
      <alignment horizontal="center" vertical="center" wrapText="1"/>
    </xf>
    <xf numFmtId="0" fontId="1" fillId="0" borderId="0" xfId="0" applyFont="1" applyAlignment="1">
      <alignment horizontal="center" vertical="center"/>
    </xf>
    <xf numFmtId="9" fontId="1" fillId="0" borderId="0" xfId="36" applyFont="1" applyAlignment="1">
      <alignment horizontal="justify" vertical="top"/>
    </xf>
    <xf numFmtId="0" fontId="0" fillId="0" borderId="0" xfId="0" applyFont="1" applyAlignment="1">
      <alignment horizontal="justify" vertical="top"/>
    </xf>
    <xf numFmtId="9" fontId="0" fillId="0" borderId="0" xfId="36" applyFont="1" applyAlignment="1">
      <alignment horizontal="justify" vertical="top"/>
    </xf>
    <xf numFmtId="0" fontId="0" fillId="0" borderId="0" xfId="0" applyFont="1" applyAlignment="1">
      <alignment horizontal="center" vertical="center"/>
    </xf>
    <xf numFmtId="0" fontId="0" fillId="0" borderId="9" xfId="0" applyFont="1" applyBorder="1" applyAlignment="1">
      <alignment horizontal="justify" vertical="top"/>
    </xf>
    <xf numFmtId="0" fontId="0" fillId="0" borderId="10" xfId="0" applyFont="1" applyBorder="1" applyAlignment="1">
      <alignment horizontal="justify" vertical="top"/>
    </xf>
    <xf numFmtId="0" fontId="1" fillId="0" borderId="0" xfId="0" applyFont="1" applyBorder="1" applyAlignment="1">
      <alignment horizontal="center" vertical="center"/>
    </xf>
    <xf numFmtId="0" fontId="9" fillId="0" borderId="0" xfId="0" applyFont="1" applyAlignment="1">
      <alignment horizontal="justify" vertical="top"/>
    </xf>
    <xf numFmtId="9" fontId="9" fillId="0" borderId="0" xfId="36" applyFont="1" applyAlignment="1">
      <alignment horizontal="justify" vertical="top"/>
    </xf>
    <xf numFmtId="0" fontId="9" fillId="0" borderId="0" xfId="0" applyFont="1" applyBorder="1" applyAlignment="1">
      <alignment horizontal="justify" vertical="top"/>
    </xf>
    <xf numFmtId="168" fontId="1" fillId="0" borderId="11" xfId="6" applyNumberFormat="1" applyFont="1" applyBorder="1" applyAlignment="1">
      <alignment vertical="top"/>
    </xf>
    <xf numFmtId="168" fontId="1" fillId="0" borderId="11" xfId="6" applyNumberFormat="1" applyFont="1" applyBorder="1" applyAlignment="1">
      <alignment horizontal="right" vertical="top"/>
    </xf>
    <xf numFmtId="9" fontId="1" fillId="9" borderId="11" xfId="36" applyFont="1" applyFill="1" applyBorder="1" applyAlignment="1">
      <alignment horizontal="center" vertical="center" wrapText="1"/>
    </xf>
    <xf numFmtId="0" fontId="0" fillId="0" borderId="0" xfId="0" applyFont="1"/>
    <xf numFmtId="0" fontId="29" fillId="0" borderId="11" xfId="28" applyFont="1" applyFill="1" applyBorder="1" applyProtection="1">
      <protection locked="0"/>
    </xf>
    <xf numFmtId="0" fontId="0" fillId="0" borderId="13" xfId="28" applyFont="1" applyFill="1" applyBorder="1"/>
    <xf numFmtId="0" fontId="0" fillId="0" borderId="0" xfId="28" applyFont="1" applyFill="1" applyBorder="1"/>
    <xf numFmtId="0" fontId="29" fillId="0" borderId="11" xfId="28" applyFont="1" applyFill="1" applyBorder="1"/>
    <xf numFmtId="0" fontId="3" fillId="0" borderId="15" xfId="28" applyFont="1" applyFill="1" applyBorder="1" applyAlignment="1">
      <alignment horizontal="center"/>
    </xf>
    <xf numFmtId="0" fontId="0" fillId="0" borderId="16" xfId="28" applyFont="1" applyFill="1" applyBorder="1"/>
    <xf numFmtId="9" fontId="0" fillId="0" borderId="17" xfId="36" applyFont="1" applyFill="1" applyBorder="1"/>
    <xf numFmtId="0" fontId="0" fillId="0" borderId="14" xfId="28" applyFont="1" applyFill="1" applyBorder="1"/>
    <xf numFmtId="0" fontId="1" fillId="0" borderId="18" xfId="28" applyFont="1" applyFill="1" applyBorder="1" applyAlignment="1">
      <alignment horizontal="right"/>
    </xf>
    <xf numFmtId="164" fontId="1" fillId="0" borderId="19" xfId="28" applyNumberFormat="1" applyFont="1" applyFill="1" applyBorder="1"/>
    <xf numFmtId="0" fontId="1" fillId="0" borderId="18" xfId="28" applyFont="1" applyFill="1" applyBorder="1" applyAlignment="1">
      <alignment horizontal="center"/>
    </xf>
    <xf numFmtId="164" fontId="1" fillId="0" borderId="18" xfId="28" applyNumberFormat="1" applyFont="1" applyFill="1" applyBorder="1"/>
    <xf numFmtId="9" fontId="1" fillId="0" borderId="20" xfId="36" applyFont="1" applyFill="1" applyBorder="1"/>
    <xf numFmtId="0" fontId="0" fillId="0" borderId="15" xfId="28" applyFont="1" applyFill="1" applyBorder="1" applyAlignment="1">
      <alignment horizontal="center"/>
    </xf>
    <xf numFmtId="0" fontId="1" fillId="0" borderId="11" xfId="28" applyFont="1" applyFill="1" applyBorder="1" applyAlignment="1">
      <alignment horizontal="center"/>
    </xf>
    <xf numFmtId="0" fontId="1" fillId="0" borderId="11" xfId="28" applyFont="1" applyFill="1" applyBorder="1"/>
    <xf numFmtId="0" fontId="0" fillId="0" borderId="21" xfId="28" applyFont="1" applyFill="1" applyBorder="1"/>
    <xf numFmtId="0" fontId="0" fillId="0" borderId="22" xfId="28" applyFont="1" applyFill="1" applyBorder="1" applyAlignment="1">
      <alignment horizontal="center"/>
    </xf>
    <xf numFmtId="9" fontId="0" fillId="0" borderId="20" xfId="36" applyFont="1" applyFill="1" applyBorder="1"/>
    <xf numFmtId="164" fontId="0" fillId="0" borderId="21" xfId="28" applyNumberFormat="1" applyFont="1" applyFill="1" applyBorder="1"/>
    <xf numFmtId="0" fontId="1" fillId="0" borderId="23" xfId="28" applyFont="1" applyFill="1" applyBorder="1" applyAlignment="1">
      <alignment horizontal="center"/>
    </xf>
    <xf numFmtId="0" fontId="0" fillId="0" borderId="24" xfId="28" applyFont="1" applyFill="1" applyBorder="1"/>
    <xf numFmtId="0" fontId="0" fillId="0" borderId="25" xfId="28" applyFont="1" applyFill="1" applyBorder="1"/>
    <xf numFmtId="0" fontId="0" fillId="0" borderId="26" xfId="28" applyFont="1" applyFill="1" applyBorder="1" applyAlignment="1">
      <alignment horizontal="center"/>
    </xf>
    <xf numFmtId="0" fontId="0" fillId="0" borderId="23" xfId="28" applyFont="1" applyFill="1" applyBorder="1" applyAlignment="1">
      <alignment horizontal="center"/>
    </xf>
    <xf numFmtId="164" fontId="1" fillId="0" borderId="25" xfId="28" applyNumberFormat="1" applyFont="1" applyFill="1" applyBorder="1"/>
    <xf numFmtId="164" fontId="1" fillId="0" borderId="27" xfId="28" applyNumberFormat="1" applyFont="1" applyFill="1" applyBorder="1"/>
    <xf numFmtId="9" fontId="1" fillId="0" borderId="28" xfId="36" applyFont="1" applyFill="1" applyBorder="1"/>
    <xf numFmtId="0" fontId="0" fillId="0" borderId="0" xfId="28" applyFont="1" applyFill="1" applyBorder="1" applyAlignment="1">
      <alignment horizontal="center"/>
    </xf>
    <xf numFmtId="164" fontId="1" fillId="0" borderId="0" xfId="28" applyNumberFormat="1" applyFont="1" applyFill="1" applyBorder="1"/>
    <xf numFmtId="0" fontId="0" fillId="10" borderId="0" xfId="28" applyFont="1" applyFill="1" applyBorder="1"/>
    <xf numFmtId="0" fontId="0" fillId="10" borderId="0" xfId="28" applyFont="1" applyFill="1" applyBorder="1" applyAlignment="1">
      <alignment horizontal="center"/>
    </xf>
    <xf numFmtId="0" fontId="1" fillId="0" borderId="0" xfId="28" applyFont="1" applyFill="1" applyBorder="1" applyAlignment="1">
      <alignment horizontal="center"/>
    </xf>
    <xf numFmtId="0" fontId="2" fillId="11" borderId="29" xfId="28" applyFont="1" applyFill="1" applyBorder="1" applyAlignment="1">
      <alignment horizontal="center" vertical="center" wrapText="1"/>
    </xf>
    <xf numFmtId="0" fontId="1" fillId="11" borderId="30" xfId="28" applyFont="1" applyFill="1" applyBorder="1" applyAlignment="1">
      <alignment horizontal="center" vertical="center" wrapText="1"/>
    </xf>
    <xf numFmtId="0" fontId="1" fillId="11" borderId="31" xfId="28" applyFont="1" applyFill="1" applyBorder="1" applyAlignment="1">
      <alignment horizontal="center" vertical="center" wrapText="1"/>
    </xf>
    <xf numFmtId="0" fontId="1" fillId="11" borderId="32" xfId="28" applyFont="1" applyFill="1" applyBorder="1" applyAlignment="1">
      <alignment horizontal="center" vertical="center" wrapText="1"/>
    </xf>
    <xf numFmtId="0" fontId="1" fillId="12" borderId="29" xfId="28" applyFont="1" applyFill="1" applyBorder="1" applyAlignment="1">
      <alignment horizontal="center" vertical="center" wrapText="1"/>
    </xf>
    <xf numFmtId="0" fontId="1" fillId="12" borderId="33" xfId="28" applyFont="1" applyFill="1" applyBorder="1" applyAlignment="1">
      <alignment horizontal="center" vertical="center" wrapText="1"/>
    </xf>
    <xf numFmtId="0" fontId="1" fillId="12" borderId="32" xfId="28" applyFont="1" applyFill="1" applyBorder="1" applyAlignment="1">
      <alignment horizontal="center" vertical="center" wrapText="1"/>
    </xf>
    <xf numFmtId="0" fontId="1" fillId="13" borderId="29" xfId="28" applyFont="1" applyFill="1" applyBorder="1" applyAlignment="1">
      <alignment horizontal="center" vertical="center" wrapText="1"/>
    </xf>
    <xf numFmtId="9" fontId="1" fillId="13" borderId="32" xfId="36" applyFont="1" applyFill="1" applyBorder="1" applyAlignment="1">
      <alignment horizontal="center" vertical="center" wrapText="1"/>
    </xf>
    <xf numFmtId="0" fontId="0" fillId="0" borderId="34" xfId="28" applyNumberFormat="1" applyFont="1" applyFill="1" applyBorder="1" applyAlignment="1">
      <alignment horizontal="left" vertical="center" wrapText="1" indent="2"/>
    </xf>
    <xf numFmtId="0" fontId="0" fillId="0" borderId="35" xfId="28" applyNumberFormat="1" applyFont="1" applyFill="1" applyBorder="1" applyAlignment="1">
      <alignment horizontal="center" vertical="center" wrapText="1"/>
    </xf>
    <xf numFmtId="164" fontId="0" fillId="0" borderId="36" xfId="31" applyFont="1" applyFill="1" applyBorder="1"/>
    <xf numFmtId="0" fontId="0" fillId="0" borderId="36" xfId="28" applyFont="1" applyFill="1" applyBorder="1" applyAlignment="1">
      <alignment horizontal="center"/>
    </xf>
    <xf numFmtId="171" fontId="0" fillId="0" borderId="36" xfId="32" applyNumberFormat="1" applyFont="1" applyFill="1" applyBorder="1" applyAlignment="1">
      <alignment horizontal="center"/>
    </xf>
    <xf numFmtId="164" fontId="0" fillId="0" borderId="17" xfId="36" applyNumberFormat="1" applyFont="1" applyFill="1" applyBorder="1" applyAlignment="1">
      <alignment horizontal="right"/>
    </xf>
    <xf numFmtId="164" fontId="0" fillId="14" borderId="14" xfId="31" applyFont="1" applyFill="1" applyBorder="1"/>
    <xf numFmtId="9" fontId="0" fillId="14" borderId="16" xfId="36" applyFont="1" applyFill="1" applyBorder="1"/>
    <xf numFmtId="0" fontId="0" fillId="0" borderId="35" xfId="28" applyFont="1" applyFill="1" applyBorder="1" applyAlignment="1">
      <alignment horizontal="center"/>
    </xf>
    <xf numFmtId="164" fontId="0" fillId="0" borderId="15" xfId="31" applyFont="1" applyFill="1" applyBorder="1"/>
    <xf numFmtId="171" fontId="0" fillId="0" borderId="15" xfId="32" applyNumberFormat="1" applyFont="1" applyFill="1" applyBorder="1" applyAlignment="1">
      <alignment horizontal="center"/>
    </xf>
    <xf numFmtId="0" fontId="1" fillId="0" borderId="27" xfId="28" applyFont="1" applyFill="1" applyBorder="1"/>
    <xf numFmtId="0" fontId="1" fillId="0" borderId="37" xfId="28" applyFont="1" applyFill="1" applyBorder="1" applyAlignment="1">
      <alignment horizontal="center"/>
    </xf>
    <xf numFmtId="0" fontId="0" fillId="0" borderId="38" xfId="28" applyFont="1" applyFill="1" applyBorder="1"/>
    <xf numFmtId="0" fontId="0" fillId="0" borderId="38" xfId="28" applyFont="1" applyFill="1" applyBorder="1" applyAlignment="1">
      <alignment horizontal="center"/>
    </xf>
    <xf numFmtId="9" fontId="1" fillId="0" borderId="25" xfId="36" applyFont="1" applyFill="1" applyBorder="1"/>
    <xf numFmtId="0" fontId="0" fillId="0" borderId="35" xfId="28" applyFont="1" applyFill="1" applyBorder="1"/>
    <xf numFmtId="164" fontId="4" fillId="0" borderId="0" xfId="28" applyNumberFormat="1" applyFont="1" applyFill="1" applyBorder="1"/>
    <xf numFmtId="9" fontId="0" fillId="0" borderId="0" xfId="36" applyFont="1" applyFill="1" applyBorder="1"/>
    <xf numFmtId="0" fontId="1" fillId="13" borderId="18" xfId="28" applyFont="1" applyFill="1" applyBorder="1" applyAlignment="1">
      <alignment horizontal="center" vertical="center" wrapText="1"/>
    </xf>
    <xf numFmtId="9" fontId="1" fillId="13" borderId="19" xfId="36" applyFont="1" applyFill="1" applyBorder="1" applyAlignment="1">
      <alignment horizontal="center" vertical="center" wrapText="1"/>
    </xf>
    <xf numFmtId="164" fontId="4" fillId="15" borderId="0" xfId="28" applyNumberFormat="1" applyFont="1" applyFill="1" applyBorder="1"/>
    <xf numFmtId="164" fontId="0" fillId="16" borderId="39" xfId="31" applyFont="1" applyFill="1" applyBorder="1" applyAlignment="1">
      <alignment horizontal="center"/>
    </xf>
    <xf numFmtId="0" fontId="0" fillId="16" borderId="34" xfId="28" applyFont="1" applyFill="1" applyBorder="1" applyAlignment="1">
      <alignment horizontal="left" indent="2"/>
    </xf>
    <xf numFmtId="173" fontId="0" fillId="16" borderId="40" xfId="28" applyNumberFormat="1" applyFont="1" applyFill="1" applyBorder="1" applyAlignment="1">
      <alignment horizontal="center" vertical="center" wrapText="1"/>
    </xf>
    <xf numFmtId="164" fontId="0" fillId="16" borderId="40" xfId="31" applyFont="1" applyFill="1" applyBorder="1"/>
    <xf numFmtId="164" fontId="0" fillId="16" borderId="16" xfId="31" applyFont="1" applyFill="1" applyBorder="1"/>
    <xf numFmtId="0" fontId="0" fillId="16" borderId="14" xfId="28" applyFont="1" applyFill="1" applyBorder="1" applyAlignment="1">
      <alignment horizontal="center"/>
    </xf>
    <xf numFmtId="9" fontId="0" fillId="16" borderId="40" xfId="36" applyFont="1" applyFill="1" applyBorder="1" applyAlignment="1">
      <alignment horizontal="center" vertical="center" wrapText="1"/>
    </xf>
    <xf numFmtId="164" fontId="0" fillId="16" borderId="14" xfId="31" applyFont="1" applyFill="1" applyBorder="1"/>
    <xf numFmtId="9" fontId="0" fillId="16" borderId="17" xfId="36" applyFont="1" applyFill="1" applyBorder="1"/>
    <xf numFmtId="0" fontId="1" fillId="16" borderId="18" xfId="28" applyFont="1" applyFill="1" applyBorder="1" applyAlignment="1">
      <alignment horizontal="right"/>
    </xf>
    <xf numFmtId="2" fontId="1" fillId="16" borderId="11" xfId="28" applyNumberFormat="1" applyFont="1" applyFill="1" applyBorder="1" applyAlignment="1">
      <alignment horizontal="center"/>
    </xf>
    <xf numFmtId="164" fontId="1" fillId="16" borderId="11" xfId="28" applyNumberFormat="1" applyFont="1" applyFill="1" applyBorder="1"/>
    <xf numFmtId="164" fontId="1" fillId="16" borderId="19" xfId="28" applyNumberFormat="1" applyFont="1" applyFill="1" applyBorder="1"/>
    <xf numFmtId="0" fontId="1" fillId="16" borderId="18" xfId="28" applyFont="1" applyFill="1" applyBorder="1" applyAlignment="1">
      <alignment horizontal="center"/>
    </xf>
    <xf numFmtId="9" fontId="1" fillId="16" borderId="12" xfId="36" applyFont="1" applyFill="1" applyBorder="1" applyAlignment="1">
      <alignment horizontal="center"/>
    </xf>
    <xf numFmtId="164" fontId="1" fillId="16" borderId="18" xfId="28" applyNumberFormat="1" applyFont="1" applyFill="1" applyBorder="1"/>
    <xf numFmtId="9" fontId="1" fillId="16" borderId="20" xfId="36" applyFont="1" applyFill="1" applyBorder="1"/>
    <xf numFmtId="0" fontId="3" fillId="16" borderId="15" xfId="28" applyNumberFormat="1" applyFont="1" applyFill="1" applyBorder="1" applyAlignment="1">
      <alignment horizontal="center" vertical="center" wrapText="1"/>
    </xf>
    <xf numFmtId="0" fontId="1" fillId="16" borderId="40" xfId="28" applyFont="1" applyFill="1" applyBorder="1"/>
    <xf numFmtId="0" fontId="1" fillId="16" borderId="16" xfId="28" applyFont="1" applyFill="1" applyBorder="1"/>
    <xf numFmtId="0" fontId="1" fillId="16" borderId="14" xfId="28" applyFont="1" applyFill="1" applyBorder="1" applyAlignment="1">
      <alignment horizontal="center"/>
    </xf>
    <xf numFmtId="9" fontId="1" fillId="16" borderId="0" xfId="36" applyFont="1" applyFill="1" applyBorder="1" applyAlignment="1">
      <alignment horizontal="center"/>
    </xf>
    <xf numFmtId="164" fontId="1" fillId="16" borderId="16" xfId="28" applyNumberFormat="1" applyFont="1" applyFill="1" applyBorder="1"/>
    <xf numFmtId="164" fontId="1" fillId="16" borderId="14" xfId="28" applyNumberFormat="1" applyFont="1" applyFill="1" applyBorder="1"/>
    <xf numFmtId="9" fontId="1" fillId="16" borderId="17" xfId="36" applyFont="1" applyFill="1" applyBorder="1"/>
    <xf numFmtId="0" fontId="0" fillId="16" borderId="14" xfId="28" applyFont="1" applyFill="1" applyBorder="1" applyAlignment="1">
      <alignment horizontal="left" indent="2"/>
    </xf>
    <xf numFmtId="0" fontId="0" fillId="16" borderId="15" xfId="28" applyFont="1" applyFill="1" applyBorder="1" applyAlignment="1">
      <alignment horizontal="center"/>
    </xf>
    <xf numFmtId="164" fontId="0" fillId="16" borderId="14" xfId="28" applyNumberFormat="1" applyFont="1" applyFill="1" applyBorder="1"/>
    <xf numFmtId="0" fontId="1" fillId="16" borderId="11" xfId="28" applyFont="1" applyFill="1" applyBorder="1" applyAlignment="1">
      <alignment horizontal="center"/>
    </xf>
    <xf numFmtId="164" fontId="1" fillId="16" borderId="11" xfId="31" applyFont="1" applyFill="1" applyBorder="1"/>
    <xf numFmtId="164" fontId="1" fillId="16" borderId="19" xfId="31" applyFont="1" applyFill="1" applyBorder="1"/>
    <xf numFmtId="164" fontId="1" fillId="16" borderId="18" xfId="31" applyFont="1" applyFill="1" applyBorder="1" applyAlignment="1">
      <alignment horizontal="center"/>
    </xf>
    <xf numFmtId="164" fontId="1" fillId="16" borderId="18" xfId="31" applyFont="1" applyFill="1" applyBorder="1"/>
    <xf numFmtId="9" fontId="0" fillId="16" borderId="0" xfId="36" applyFont="1" applyFill="1" applyBorder="1" applyAlignment="1">
      <alignment horizontal="center"/>
    </xf>
    <xf numFmtId="0" fontId="1" fillId="16" borderId="11" xfId="28" applyFont="1" applyFill="1" applyBorder="1"/>
    <xf numFmtId="0" fontId="3" fillId="16" borderId="15" xfId="28" applyFont="1" applyFill="1" applyBorder="1" applyAlignment="1">
      <alignment horizontal="center"/>
    </xf>
    <xf numFmtId="0" fontId="0" fillId="16" borderId="40" xfId="28" applyFont="1" applyFill="1" applyBorder="1"/>
    <xf numFmtId="0" fontId="0" fillId="16" borderId="16" xfId="28" applyFont="1" applyFill="1" applyBorder="1"/>
    <xf numFmtId="0" fontId="0" fillId="16" borderId="14" xfId="28" applyFont="1" applyFill="1" applyBorder="1"/>
    <xf numFmtId="0" fontId="0" fillId="16" borderId="15" xfId="28" applyNumberFormat="1" applyFont="1" applyFill="1" applyBorder="1" applyAlignment="1">
      <alignment horizontal="center" vertical="center" wrapText="1"/>
    </xf>
    <xf numFmtId="49" fontId="0" fillId="16" borderId="15" xfId="28" applyNumberFormat="1" applyFont="1" applyFill="1" applyBorder="1" applyAlignment="1">
      <alignment horizontal="center" vertical="center" wrapText="1"/>
    </xf>
    <xf numFmtId="164" fontId="1" fillId="16" borderId="12" xfId="36" applyNumberFormat="1" applyFont="1" applyFill="1" applyBorder="1" applyAlignment="1">
      <alignment horizontal="center"/>
    </xf>
    <xf numFmtId="9" fontId="0" fillId="0" borderId="19" xfId="36" applyFont="1" applyFill="1" applyBorder="1"/>
    <xf numFmtId="164" fontId="1" fillId="0" borderId="12" xfId="36" applyNumberFormat="1" applyFont="1" applyFill="1" applyBorder="1" applyAlignment="1">
      <alignment horizontal="center"/>
    </xf>
    <xf numFmtId="9" fontId="1" fillId="0" borderId="19" xfId="36" applyFont="1" applyFill="1" applyBorder="1"/>
    <xf numFmtId="9" fontId="0" fillId="16" borderId="0" xfId="36" applyFont="1" applyFill="1" applyBorder="1"/>
    <xf numFmtId="9" fontId="1" fillId="16" borderId="0" xfId="36" applyFont="1" applyFill="1" applyBorder="1"/>
    <xf numFmtId="0" fontId="3" fillId="0" borderId="39" xfId="28" applyFont="1" applyFill="1" applyBorder="1" applyAlignment="1">
      <alignment horizontal="center"/>
    </xf>
    <xf numFmtId="173" fontId="0" fillId="16" borderId="14" xfId="28" applyNumberFormat="1" applyFont="1" applyFill="1" applyBorder="1" applyAlignment="1">
      <alignment horizontal="center" vertical="center" wrapText="1"/>
    </xf>
    <xf numFmtId="2" fontId="1" fillId="16" borderId="18" xfId="28" applyNumberFormat="1" applyFont="1" applyFill="1" applyBorder="1" applyAlignment="1">
      <alignment horizontal="center"/>
    </xf>
    <xf numFmtId="0" fontId="3" fillId="16" borderId="14" xfId="28" applyNumberFormat="1" applyFont="1" applyFill="1" applyBorder="1" applyAlignment="1">
      <alignment horizontal="center" vertical="center" wrapText="1"/>
    </xf>
    <xf numFmtId="0" fontId="3" fillId="16" borderId="14" xfId="28" applyFont="1" applyFill="1" applyBorder="1" applyAlignment="1">
      <alignment horizontal="center"/>
    </xf>
    <xf numFmtId="0" fontId="0" fillId="16" borderId="14" xfId="28" applyNumberFormat="1" applyFont="1" applyFill="1" applyBorder="1" applyAlignment="1">
      <alignment horizontal="center" vertical="center" wrapText="1"/>
    </xf>
    <xf numFmtId="49" fontId="0" fillId="16" borderId="14" xfId="28" applyNumberFormat="1" applyFont="1" applyFill="1" applyBorder="1" applyAlignment="1">
      <alignment horizontal="center" vertical="center" wrapText="1"/>
    </xf>
    <xf numFmtId="0" fontId="0" fillId="0" borderId="21" xfId="28" applyFont="1" applyFill="1" applyBorder="1" applyAlignment="1">
      <alignment horizontal="center"/>
    </xf>
    <xf numFmtId="0" fontId="1" fillId="0" borderId="26" xfId="28" applyFont="1" applyFill="1" applyBorder="1" applyAlignment="1">
      <alignment horizontal="center"/>
    </xf>
    <xf numFmtId="0" fontId="3" fillId="0" borderId="40" xfId="28" applyFont="1" applyFill="1" applyBorder="1" applyAlignment="1">
      <alignment horizontal="center"/>
    </xf>
    <xf numFmtId="9" fontId="0" fillId="0" borderId="25" xfId="36" applyFont="1" applyFill="1" applyBorder="1"/>
    <xf numFmtId="9" fontId="1" fillId="16" borderId="28" xfId="36" applyFont="1" applyFill="1" applyBorder="1"/>
    <xf numFmtId="0" fontId="0" fillId="0" borderId="0" xfId="28" applyNumberFormat="1" applyFont="1" applyFill="1" applyBorder="1" applyAlignment="1">
      <alignment horizontal="center" vertical="center" wrapText="1"/>
    </xf>
    <xf numFmtId="0" fontId="1" fillId="0" borderId="24" xfId="28" applyFont="1" applyFill="1" applyBorder="1" applyAlignment="1">
      <alignment horizontal="center"/>
    </xf>
    <xf numFmtId="0" fontId="0" fillId="16" borderId="0" xfId="28" applyFont="1" applyFill="1" applyBorder="1" applyAlignment="1">
      <alignment horizontal="left" vertical="top"/>
    </xf>
    <xf numFmtId="168" fontId="1" fillId="16" borderId="11" xfId="6" applyNumberFormat="1" applyFont="1" applyFill="1" applyBorder="1" applyAlignment="1">
      <alignment horizontal="justify" vertical="top"/>
    </xf>
    <xf numFmtId="0" fontId="1" fillId="1" borderId="11" xfId="0" applyFont="1" applyFill="1" applyBorder="1" applyAlignment="1">
      <alignment horizontal="justify" vertical="top"/>
    </xf>
    <xf numFmtId="168" fontId="1" fillId="1" borderId="11" xfId="6" applyNumberFormat="1" applyFont="1" applyFill="1" applyBorder="1" applyAlignment="1">
      <alignment horizontal="justify" vertical="top"/>
    </xf>
    <xf numFmtId="168" fontId="0" fillId="0" borderId="11" xfId="6" applyNumberFormat="1" applyFont="1" applyBorder="1" applyAlignment="1">
      <alignment horizontal="justify" vertical="top"/>
    </xf>
    <xf numFmtId="168" fontId="0" fillId="17" borderId="11" xfId="6" applyNumberFormat="1" applyFont="1" applyFill="1" applyBorder="1" applyAlignment="1">
      <alignment horizontal="justify" vertical="top"/>
    </xf>
    <xf numFmtId="9" fontId="0" fillId="17" borderId="11" xfId="36" applyFont="1" applyFill="1" applyBorder="1" applyAlignment="1">
      <alignment horizontal="right" vertical="top"/>
    </xf>
    <xf numFmtId="0" fontId="1" fillId="17" borderId="11" xfId="0" applyFont="1" applyFill="1" applyBorder="1" applyAlignment="1">
      <alignment horizontal="justify" vertical="top"/>
    </xf>
    <xf numFmtId="170" fontId="0" fillId="17" borderId="11" xfId="0" applyNumberFormat="1" applyFont="1" applyFill="1" applyBorder="1" applyAlignment="1">
      <alignment horizontal="justify" vertical="top"/>
    </xf>
    <xf numFmtId="0" fontId="0" fillId="17" borderId="11" xfId="0" applyFont="1" applyFill="1" applyBorder="1" applyAlignment="1">
      <alignment horizontal="justify" vertical="top"/>
    </xf>
    <xf numFmtId="168" fontId="1" fillId="17" borderId="11" xfId="6" applyNumberFormat="1" applyFont="1" applyFill="1" applyBorder="1" applyAlignment="1">
      <alignment horizontal="justify" vertical="top"/>
    </xf>
    <xf numFmtId="0" fontId="1" fillId="0" borderId="11" xfId="6" applyNumberFormat="1" applyFont="1" applyBorder="1" applyAlignment="1">
      <alignment vertical="top"/>
    </xf>
    <xf numFmtId="0" fontId="1" fillId="16" borderId="0" xfId="0" applyFont="1" applyFill="1" applyBorder="1" applyAlignment="1">
      <alignment horizontal="justify" vertical="top"/>
    </xf>
    <xf numFmtId="0" fontId="1" fillId="16" borderId="0" xfId="0" applyFont="1" applyFill="1" applyAlignment="1">
      <alignment horizontal="justify" vertical="top"/>
    </xf>
    <xf numFmtId="0" fontId="1" fillId="16" borderId="0" xfId="0" applyFont="1" applyFill="1" applyBorder="1" applyAlignment="1">
      <alignment horizontal="center" vertical="center"/>
    </xf>
    <xf numFmtId="0" fontId="41" fillId="16" borderId="0" xfId="0" applyFont="1" applyFill="1" applyAlignment="1">
      <alignment horizontal="left" vertical="top"/>
    </xf>
    <xf numFmtId="0" fontId="5" fillId="16" borderId="0" xfId="0" applyFont="1" applyFill="1" applyBorder="1"/>
    <xf numFmtId="0" fontId="8" fillId="16" borderId="0" xfId="0" applyFont="1" applyFill="1" applyAlignment="1">
      <alignment horizontal="left" vertical="top"/>
    </xf>
    <xf numFmtId="0" fontId="30" fillId="16" borderId="0" xfId="0" applyFont="1" applyFill="1" applyAlignment="1">
      <alignment horizontal="left" vertical="top"/>
    </xf>
    <xf numFmtId="0" fontId="3" fillId="16" borderId="0" xfId="0" applyFont="1" applyFill="1" applyAlignment="1">
      <alignment horizontal="left" vertical="top"/>
    </xf>
    <xf numFmtId="0" fontId="0" fillId="16" borderId="0" xfId="0" applyFont="1" applyFill="1" applyAlignment="1">
      <alignment horizontal="justify" vertical="top"/>
    </xf>
    <xf numFmtId="9" fontId="0" fillId="16" borderId="0" xfId="36" applyFont="1" applyFill="1" applyAlignment="1">
      <alignment horizontal="justify" vertical="top"/>
    </xf>
    <xf numFmtId="0" fontId="6" fillId="16" borderId="0" xfId="0" applyFont="1" applyFill="1" applyAlignment="1">
      <alignment horizontal="left" vertical="top"/>
    </xf>
    <xf numFmtId="0" fontId="7" fillId="16" borderId="0" xfId="0" applyFont="1" applyFill="1" applyAlignment="1">
      <alignment horizontal="left" vertical="top"/>
    </xf>
    <xf numFmtId="0" fontId="0" fillId="16" borderId="0" xfId="0" applyFont="1" applyFill="1" applyAlignment="1">
      <alignment horizontal="justify" vertical="top"/>
    </xf>
    <xf numFmtId="0" fontId="0" fillId="16" borderId="0" xfId="0" applyFont="1" applyFill="1" applyAlignment="1">
      <alignment horizontal="center" vertical="center"/>
    </xf>
    <xf numFmtId="9" fontId="1" fillId="16" borderId="0" xfId="36" applyFont="1" applyFill="1" applyAlignment="1">
      <alignment horizontal="justify" vertical="top"/>
    </xf>
    <xf numFmtId="0" fontId="1" fillId="16" borderId="0" xfId="0" applyFont="1" applyFill="1" applyAlignment="1">
      <alignment horizontal="center" vertical="center"/>
    </xf>
    <xf numFmtId="0" fontId="9" fillId="16" borderId="0" xfId="0" applyFont="1" applyFill="1" applyAlignment="1">
      <alignment horizontal="justify" vertical="top"/>
    </xf>
    <xf numFmtId="9" fontId="9" fillId="16" borderId="0" xfId="36" applyFont="1" applyFill="1" applyAlignment="1">
      <alignment horizontal="justify" vertical="top"/>
    </xf>
    <xf numFmtId="0" fontId="9" fillId="16" borderId="0" xfId="0" applyFont="1" applyFill="1" applyBorder="1" applyAlignment="1">
      <alignment horizontal="justify" vertical="top"/>
    </xf>
    <xf numFmtId="164" fontId="0" fillId="16" borderId="15" xfId="31" applyFont="1" applyFill="1" applyBorder="1" applyAlignment="1">
      <alignment horizontal="center"/>
    </xf>
    <xf numFmtId="164" fontId="0" fillId="16" borderId="41" xfId="31" applyFont="1" applyFill="1" applyBorder="1" applyAlignment="1">
      <alignment horizontal="center"/>
    </xf>
    <xf numFmtId="0" fontId="1" fillId="0" borderId="0" xfId="28" applyFont="1" applyAlignment="1">
      <alignment horizontal="justify" vertical="top"/>
    </xf>
    <xf numFmtId="10" fontId="1" fillId="0" borderId="0" xfId="28" applyNumberFormat="1" applyFont="1" applyAlignment="1">
      <alignment horizontal="justify" vertical="top"/>
    </xf>
    <xf numFmtId="167" fontId="1" fillId="0" borderId="0" xfId="28" applyNumberFormat="1" applyFont="1" applyAlignment="1">
      <alignment horizontal="justify" vertical="top"/>
    </xf>
    <xf numFmtId="0" fontId="1" fillId="0" borderId="0" xfId="28" applyFont="1" applyBorder="1" applyAlignment="1">
      <alignment horizontal="center" vertical="center"/>
    </xf>
    <xf numFmtId="0" fontId="0" fillId="0" borderId="11" xfId="28" applyFont="1" applyBorder="1" applyAlignment="1">
      <alignment horizontal="justify" vertical="top"/>
    </xf>
    <xf numFmtId="0" fontId="1" fillId="16" borderId="11" xfId="28" applyFont="1" applyFill="1" applyBorder="1" applyAlignment="1">
      <alignment horizontal="justify" vertical="top"/>
    </xf>
    <xf numFmtId="0" fontId="1" fillId="0" borderId="11" xfId="28" applyFont="1" applyBorder="1" applyAlignment="1">
      <alignment horizontal="justify" vertical="top"/>
    </xf>
    <xf numFmtId="168" fontId="0" fillId="17" borderId="11" xfId="6" applyNumberFormat="1" applyFont="1" applyFill="1" applyBorder="1" applyAlignment="1">
      <alignment horizontal="justify" vertical="top"/>
    </xf>
    <xf numFmtId="9" fontId="0" fillId="17" borderId="11" xfId="36" applyFont="1" applyFill="1" applyBorder="1" applyAlignment="1">
      <alignment horizontal="right" vertical="top"/>
    </xf>
    <xf numFmtId="0" fontId="1" fillId="0" borderId="0" xfId="28" applyFont="1" applyBorder="1" applyAlignment="1">
      <alignment horizontal="justify" vertical="top"/>
    </xf>
    <xf numFmtId="0" fontId="1" fillId="1" borderId="11" xfId="28" applyFont="1" applyFill="1" applyBorder="1" applyAlignment="1">
      <alignment horizontal="justify" vertical="top"/>
    </xf>
    <xf numFmtId="168" fontId="0" fillId="1" borderId="11" xfId="6" applyNumberFormat="1" applyFont="1" applyFill="1" applyBorder="1" applyAlignment="1">
      <alignment horizontal="justify" vertical="top"/>
    </xf>
    <xf numFmtId="9" fontId="0" fillId="1" borderId="11" xfId="36" applyFont="1" applyFill="1" applyBorder="1" applyAlignment="1">
      <alignment horizontal="right" vertical="top"/>
    </xf>
    <xf numFmtId="0" fontId="0" fillId="16" borderId="11" xfId="28" applyFont="1" applyFill="1" applyBorder="1" applyAlignment="1">
      <alignment horizontal="justify" vertical="top"/>
    </xf>
    <xf numFmtId="168" fontId="0" fillId="16" borderId="11" xfId="6" applyNumberFormat="1" applyFont="1" applyFill="1" applyBorder="1" applyAlignment="1">
      <alignment horizontal="justify" vertical="top"/>
    </xf>
    <xf numFmtId="9" fontId="0" fillId="16" borderId="11" xfId="36" applyFont="1" applyFill="1" applyBorder="1" applyAlignment="1">
      <alignment horizontal="right" vertical="top"/>
    </xf>
    <xf numFmtId="9" fontId="0" fillId="0" borderId="11" xfId="36" applyFont="1" applyBorder="1" applyAlignment="1">
      <alignment horizontal="right" vertical="top"/>
    </xf>
    <xf numFmtId="0" fontId="1" fillId="0" borderId="10" xfId="28" applyFont="1" applyBorder="1" applyAlignment="1">
      <alignment horizontal="justify" vertical="top"/>
    </xf>
    <xf numFmtId="0" fontId="1" fillId="16" borderId="0" xfId="28" applyFont="1" applyFill="1" applyAlignment="1">
      <alignment horizontal="justify" vertical="top"/>
    </xf>
    <xf numFmtId="0" fontId="1" fillId="16" borderId="0" xfId="28" applyFont="1" applyFill="1" applyBorder="1" applyAlignment="1">
      <alignment horizontal="center" vertical="center"/>
    </xf>
    <xf numFmtId="0" fontId="1" fillId="16" borderId="0" xfId="28" applyFont="1" applyFill="1" applyBorder="1" applyAlignment="1">
      <alignment horizontal="justify" vertical="top"/>
    </xf>
    <xf numFmtId="10" fontId="1" fillId="16" borderId="0" xfId="28" applyNumberFormat="1" applyFont="1" applyFill="1" applyAlignment="1">
      <alignment horizontal="justify" vertical="top"/>
    </xf>
    <xf numFmtId="167" fontId="1" fillId="16" borderId="0" xfId="28" applyNumberFormat="1" applyFont="1" applyFill="1" applyAlignment="1">
      <alignment horizontal="justify" vertical="top"/>
    </xf>
    <xf numFmtId="0" fontId="41" fillId="16" borderId="0" xfId="28" applyFont="1" applyFill="1" applyAlignment="1">
      <alignment horizontal="left" vertical="top"/>
    </xf>
    <xf numFmtId="0" fontId="5" fillId="16" borderId="0" xfId="28" applyFont="1" applyFill="1" applyBorder="1"/>
    <xf numFmtId="0" fontId="3" fillId="16" borderId="0" xfId="28" applyFont="1" applyFill="1" applyAlignment="1">
      <alignment horizontal="left" vertical="top"/>
    </xf>
    <xf numFmtId="0" fontId="30" fillId="16" borderId="0" xfId="28" applyFont="1" applyFill="1" applyAlignment="1">
      <alignment horizontal="left" vertical="top"/>
    </xf>
    <xf numFmtId="0" fontId="43" fillId="0" borderId="11" xfId="28" applyFont="1" applyBorder="1" applyAlignment="1">
      <alignment horizontal="justify" vertical="top"/>
    </xf>
    <xf numFmtId="0" fontId="0" fillId="1" borderId="11" xfId="0" applyFont="1" applyFill="1" applyBorder="1" applyAlignment="1">
      <alignment horizontal="justify" vertical="top"/>
    </xf>
    <xf numFmtId="168" fontId="1" fillId="1" borderId="11" xfId="0" applyNumberFormat="1" applyFont="1" applyFill="1" applyBorder="1" applyAlignment="1">
      <alignment horizontal="justify" vertical="top"/>
    </xf>
    <xf numFmtId="168" fontId="1" fillId="17" borderId="11" xfId="6" applyNumberFormat="1" applyFont="1" applyFill="1" applyBorder="1" applyAlignment="1">
      <alignment horizontal="right" vertical="top"/>
    </xf>
    <xf numFmtId="9" fontId="1" fillId="17" borderId="11" xfId="36" applyFont="1" applyFill="1" applyBorder="1" applyAlignment="1">
      <alignment horizontal="right" vertical="top"/>
    </xf>
    <xf numFmtId="0" fontId="30" fillId="0" borderId="0" xfId="0" applyFont="1" applyAlignment="1">
      <alignment horizontal="left" vertical="top"/>
    </xf>
    <xf numFmtId="0" fontId="0" fillId="16" borderId="0" xfId="0" applyFill="1"/>
    <xf numFmtId="0" fontId="28" fillId="16" borderId="0" xfId="0" applyFont="1" applyFill="1"/>
    <xf numFmtId="0" fontId="29" fillId="16" borderId="0" xfId="0" applyFont="1" applyFill="1"/>
    <xf numFmtId="0" fontId="0" fillId="16" borderId="0" xfId="0" applyFont="1" applyFill="1"/>
    <xf numFmtId="0" fontId="11" fillId="16" borderId="0" xfId="0" applyFont="1" applyFill="1"/>
    <xf numFmtId="0" fontId="1" fillId="16" borderId="0" xfId="0" applyFont="1" applyFill="1"/>
    <xf numFmtId="164" fontId="0" fillId="16" borderId="15" xfId="31" applyFont="1" applyFill="1" applyBorder="1" applyAlignment="1">
      <alignment horizontal="center"/>
    </xf>
    <xf numFmtId="0" fontId="0" fillId="16" borderId="0" xfId="0" applyFont="1" applyFill="1" applyBorder="1" applyAlignment="1">
      <alignment horizontal="justify" vertical="top"/>
    </xf>
    <xf numFmtId="0" fontId="0" fillId="0" borderId="0" xfId="0" applyFont="1" applyBorder="1" applyAlignment="1">
      <alignment horizontal="justify" vertical="top"/>
    </xf>
    <xf numFmtId="168" fontId="1" fillId="1" borderId="11" xfId="28" applyNumberFormat="1" applyFont="1" applyFill="1" applyBorder="1" applyAlignment="1">
      <alignment horizontal="justify" vertical="top"/>
    </xf>
    <xf numFmtId="0" fontId="0" fillId="16" borderId="14" xfId="31" applyNumberFormat="1" applyFont="1" applyFill="1" applyBorder="1"/>
    <xf numFmtId="0" fontId="1" fillId="3" borderId="35" xfId="0" applyFont="1" applyFill="1" applyBorder="1" applyAlignment="1">
      <alignment horizontal="justify" vertical="top"/>
    </xf>
    <xf numFmtId="166" fontId="1" fillId="18" borderId="11" xfId="6" applyFont="1" applyFill="1" applyBorder="1" applyAlignment="1">
      <alignment horizontal="center" vertical="center" wrapText="1"/>
    </xf>
    <xf numFmtId="9" fontId="0" fillId="0" borderId="0" xfId="36" applyFont="1" applyFill="1" applyBorder="1"/>
    <xf numFmtId="9" fontId="4" fillId="0" borderId="0" xfId="36" applyFont="1" applyFill="1" applyBorder="1"/>
    <xf numFmtId="0" fontId="0" fillId="0" borderId="0" xfId="28" applyFont="1" applyFill="1" applyBorder="1"/>
    <xf numFmtId="164" fontId="4" fillId="15" borderId="0" xfId="28" applyNumberFormat="1" applyFont="1" applyFill="1" applyBorder="1"/>
    <xf numFmtId="9" fontId="1" fillId="19" borderId="19" xfId="36" applyFont="1" applyFill="1" applyBorder="1" applyAlignment="1">
      <alignment horizontal="center" vertical="center" wrapText="1"/>
    </xf>
    <xf numFmtId="0" fontId="12" fillId="0" borderId="0" xfId="7" applyFill="1" applyBorder="1" applyAlignment="1" applyProtection="1"/>
    <xf numFmtId="0" fontId="0" fillId="16" borderId="11" xfId="28" applyFont="1" applyFill="1" applyBorder="1" applyAlignment="1">
      <alignment horizontal="center" vertical="center" wrapText="1"/>
    </xf>
    <xf numFmtId="0" fontId="0" fillId="0" borderId="0" xfId="28" applyFont="1" applyFill="1" applyBorder="1" applyAlignment="1">
      <alignment horizontal="center"/>
    </xf>
    <xf numFmtId="0" fontId="0" fillId="16" borderId="0" xfId="0" applyFill="1" applyAlignment="1">
      <alignment horizontal="center"/>
    </xf>
    <xf numFmtId="0" fontId="31" fillId="16" borderId="0" xfId="0" applyFont="1" applyFill="1" applyAlignment="1">
      <alignment horizontal="justify" vertical="center"/>
    </xf>
    <xf numFmtId="0" fontId="10" fillId="16" borderId="0" xfId="0" applyFont="1" applyFill="1" applyAlignment="1">
      <alignment horizontal="justify" vertical="center"/>
    </xf>
    <xf numFmtId="0" fontId="0" fillId="16" borderId="0" xfId="0" applyFont="1" applyFill="1" applyAlignment="1">
      <alignment horizontal="justify" vertical="center"/>
    </xf>
    <xf numFmtId="0" fontId="48" fillId="16" borderId="0" xfId="0" applyFont="1" applyFill="1" applyAlignment="1">
      <alignment vertical="center"/>
    </xf>
    <xf numFmtId="0" fontId="47" fillId="16" borderId="0" xfId="0" applyFont="1" applyFill="1" applyAlignment="1">
      <alignment vertical="center" wrapText="1"/>
    </xf>
    <xf numFmtId="0" fontId="1" fillId="16" borderId="0" xfId="0" applyFont="1" applyFill="1" applyAlignment="1">
      <alignment horizontal="justify" vertical="center"/>
    </xf>
    <xf numFmtId="0" fontId="0" fillId="0" borderId="0" xfId="28" applyFont="1" applyFill="1" applyBorder="1" applyAlignment="1">
      <alignment horizontal="center"/>
    </xf>
    <xf numFmtId="0" fontId="0" fillId="0" borderId="13" xfId="28" applyFont="1" applyFill="1" applyBorder="1"/>
    <xf numFmtId="0" fontId="0" fillId="0" borderId="34" xfId="28" applyFont="1" applyFill="1" applyBorder="1"/>
    <xf numFmtId="0" fontId="0" fillId="0" borderId="42" xfId="28" applyFont="1" applyFill="1" applyBorder="1"/>
    <xf numFmtId="0" fontId="0" fillId="16" borderId="0" xfId="28" applyFont="1" applyFill="1" applyBorder="1"/>
    <xf numFmtId="0" fontId="0" fillId="16" borderId="17" xfId="28" applyFont="1" applyFill="1" applyBorder="1"/>
    <xf numFmtId="44" fontId="0" fillId="0" borderId="0" xfId="28" applyNumberFormat="1" applyFont="1" applyFill="1" applyBorder="1"/>
    <xf numFmtId="169" fontId="1" fillId="21" borderId="36" xfId="28" applyNumberFormat="1" applyFont="1" applyFill="1" applyBorder="1" applyAlignment="1">
      <alignment horizontal="center" vertical="center" wrapText="1"/>
    </xf>
    <xf numFmtId="0" fontId="49" fillId="22" borderId="0" xfId="28" applyFont="1" applyFill="1" applyBorder="1"/>
    <xf numFmtId="0" fontId="49" fillId="22" borderId="0" xfId="28" applyFont="1" applyFill="1" applyBorder="1" applyAlignment="1">
      <alignment horizontal="center"/>
    </xf>
    <xf numFmtId="0" fontId="49" fillId="22" borderId="0" xfId="0" applyFont="1" applyFill="1"/>
    <xf numFmtId="0" fontId="12" fillId="16" borderId="0" xfId="7" applyFill="1" applyAlignment="1" applyProtection="1"/>
    <xf numFmtId="0" fontId="10" fillId="11" borderId="37" xfId="28" applyFont="1" applyFill="1" applyBorder="1" applyAlignment="1">
      <alignment horizontal="center" vertical="center" wrapText="1"/>
    </xf>
    <xf numFmtId="0" fontId="10" fillId="11" borderId="25" xfId="28" applyFont="1" applyFill="1" applyBorder="1" applyAlignment="1">
      <alignment horizontal="center" vertical="center" wrapText="1"/>
    </xf>
    <xf numFmtId="0" fontId="10" fillId="23" borderId="27" xfId="28" applyFont="1" applyFill="1" applyBorder="1" applyAlignment="1">
      <alignment horizontal="center" vertical="center" wrapText="1"/>
    </xf>
    <xf numFmtId="0" fontId="10" fillId="12" borderId="25" xfId="28" applyFont="1" applyFill="1" applyBorder="1" applyAlignment="1">
      <alignment horizontal="center" vertical="center" wrapText="1"/>
    </xf>
    <xf numFmtId="9" fontId="10" fillId="24" borderId="25" xfId="36" applyFont="1" applyFill="1" applyBorder="1" applyAlignment="1">
      <alignment horizontal="center" vertical="center" wrapText="1"/>
    </xf>
    <xf numFmtId="0" fontId="10" fillId="13" borderId="27" xfId="28" applyFont="1" applyFill="1" applyBorder="1" applyAlignment="1">
      <alignment horizontal="center" vertical="center" wrapText="1"/>
    </xf>
    <xf numFmtId="0" fontId="50" fillId="0" borderId="15" xfId="28" applyFont="1" applyFill="1" applyBorder="1" applyAlignment="1">
      <alignment horizontal="center"/>
    </xf>
    <xf numFmtId="0" fontId="31" fillId="0" borderId="16" xfId="28" applyFont="1" applyFill="1" applyBorder="1"/>
    <xf numFmtId="9" fontId="31" fillId="0" borderId="17" xfId="36" applyFont="1" applyFill="1" applyBorder="1"/>
    <xf numFmtId="0" fontId="31" fillId="0" borderId="14" xfId="28" applyFont="1" applyFill="1" applyBorder="1"/>
    <xf numFmtId="173" fontId="31" fillId="17" borderId="40" xfId="28" applyNumberFormat="1" applyFont="1" applyFill="1" applyBorder="1" applyAlignment="1">
      <alignment horizontal="center" vertical="center" wrapText="1"/>
    </xf>
    <xf numFmtId="164" fontId="31" fillId="17" borderId="40" xfId="31" applyFont="1" applyFill="1" applyBorder="1"/>
    <xf numFmtId="164" fontId="31" fillId="0" borderId="16" xfId="31" applyFont="1" applyFill="1" applyBorder="1"/>
    <xf numFmtId="0" fontId="31" fillId="17" borderId="14" xfId="28" applyFont="1" applyFill="1" applyBorder="1" applyAlignment="1">
      <alignment horizontal="center"/>
    </xf>
    <xf numFmtId="9" fontId="31" fillId="17" borderId="40" xfId="36" applyFont="1" applyFill="1" applyBorder="1" applyAlignment="1">
      <alignment horizontal="center" vertical="center" wrapText="1"/>
    </xf>
    <xf numFmtId="164" fontId="31" fillId="17" borderId="14" xfId="31" applyFont="1" applyFill="1" applyBorder="1"/>
    <xf numFmtId="164" fontId="31" fillId="0" borderId="14" xfId="31" applyFont="1" applyFill="1" applyBorder="1"/>
    <xf numFmtId="2" fontId="10" fillId="0" borderId="11" xfId="28" applyNumberFormat="1" applyFont="1" applyFill="1" applyBorder="1" applyAlignment="1">
      <alignment horizontal="center"/>
    </xf>
    <xf numFmtId="164" fontId="10" fillId="0" borderId="11" xfId="28" applyNumberFormat="1" applyFont="1" applyFill="1" applyBorder="1"/>
    <xf numFmtId="164" fontId="10" fillId="0" borderId="19" xfId="28" applyNumberFormat="1" applyFont="1" applyFill="1" applyBorder="1"/>
    <xf numFmtId="0" fontId="10" fillId="0" borderId="18" xfId="28" applyFont="1" applyFill="1" applyBorder="1" applyAlignment="1">
      <alignment horizontal="center"/>
    </xf>
    <xf numFmtId="9" fontId="10" fillId="0" borderId="12" xfId="36" applyFont="1" applyFill="1" applyBorder="1" applyAlignment="1">
      <alignment horizontal="center"/>
    </xf>
    <xf numFmtId="164" fontId="10" fillId="0" borderId="18" xfId="28" applyNumberFormat="1" applyFont="1" applyFill="1" applyBorder="1"/>
    <xf numFmtId="9" fontId="10" fillId="0" borderId="20" xfId="36" applyFont="1" applyFill="1" applyBorder="1"/>
    <xf numFmtId="0" fontId="50" fillId="0" borderId="15" xfId="28" applyNumberFormat="1" applyFont="1" applyFill="1" applyBorder="1" applyAlignment="1">
      <alignment horizontal="center" vertical="center" wrapText="1"/>
    </xf>
    <xf numFmtId="0" fontId="10" fillId="0" borderId="40" xfId="28" applyFont="1" applyFill="1" applyBorder="1"/>
    <xf numFmtId="0" fontId="10" fillId="0" borderId="16" xfId="28" applyFont="1" applyFill="1" applyBorder="1"/>
    <xf numFmtId="0" fontId="10" fillId="0" borderId="14" xfId="28" applyFont="1" applyFill="1" applyBorder="1" applyAlignment="1">
      <alignment horizontal="center"/>
    </xf>
    <xf numFmtId="9" fontId="10" fillId="0" borderId="0" xfId="36" applyFont="1" applyFill="1" applyBorder="1" applyAlignment="1">
      <alignment horizontal="center"/>
    </xf>
    <xf numFmtId="164" fontId="10" fillId="0" borderId="16" xfId="28" applyNumberFormat="1" applyFont="1" applyFill="1" applyBorder="1"/>
    <xf numFmtId="164" fontId="10" fillId="0" borderId="14" xfId="28" applyNumberFormat="1" applyFont="1" applyFill="1" applyBorder="1"/>
    <xf numFmtId="9" fontId="10" fillId="0" borderId="17" xfId="36" applyFont="1" applyFill="1" applyBorder="1"/>
    <xf numFmtId="0" fontId="31" fillId="0" borderId="15" xfId="28" applyFont="1" applyFill="1" applyBorder="1" applyAlignment="1">
      <alignment horizontal="center"/>
    </xf>
    <xf numFmtId="164" fontId="31" fillId="0" borderId="14" xfId="28" applyNumberFormat="1" applyFont="1" applyFill="1" applyBorder="1"/>
    <xf numFmtId="0" fontId="10" fillId="0" borderId="11" xfId="28" applyFont="1" applyFill="1" applyBorder="1" applyAlignment="1">
      <alignment horizontal="center"/>
    </xf>
    <xf numFmtId="164" fontId="10" fillId="0" borderId="11" xfId="31" applyFont="1" applyFill="1" applyBorder="1"/>
    <xf numFmtId="164" fontId="10" fillId="0" borderId="19" xfId="31" applyFont="1" applyFill="1" applyBorder="1"/>
    <xf numFmtId="164" fontId="10" fillId="0" borderId="18" xfId="31" applyFont="1" applyFill="1" applyBorder="1" applyAlignment="1">
      <alignment horizontal="center"/>
    </xf>
    <xf numFmtId="164" fontId="10" fillId="0" borderId="18" xfId="31" applyFont="1" applyFill="1" applyBorder="1"/>
    <xf numFmtId="9" fontId="31" fillId="0" borderId="0" xfId="36" applyFont="1" applyFill="1" applyBorder="1" applyAlignment="1">
      <alignment horizontal="center"/>
    </xf>
    <xf numFmtId="164" fontId="31" fillId="17" borderId="16" xfId="31" applyFont="1" applyFill="1" applyBorder="1"/>
    <xf numFmtId="0" fontId="10" fillId="0" borderId="11" xfId="28" applyFont="1" applyFill="1" applyBorder="1"/>
    <xf numFmtId="0" fontId="31" fillId="0" borderId="40" xfId="28" applyFont="1" applyFill="1" applyBorder="1"/>
    <xf numFmtId="0" fontId="31" fillId="0" borderId="15" xfId="28" applyNumberFormat="1" applyFont="1" applyFill="1" applyBorder="1" applyAlignment="1">
      <alignment horizontal="center" vertical="center" wrapText="1"/>
    </xf>
    <xf numFmtId="9" fontId="31" fillId="16" borderId="40" xfId="36" applyFont="1" applyFill="1" applyBorder="1" applyAlignment="1">
      <alignment horizontal="center" vertical="center" wrapText="1"/>
    </xf>
    <xf numFmtId="164" fontId="31" fillId="0" borderId="40" xfId="31" applyFont="1" applyFill="1" applyBorder="1"/>
    <xf numFmtId="49" fontId="31" fillId="0" borderId="15" xfId="28" applyNumberFormat="1" applyFont="1" applyFill="1" applyBorder="1" applyAlignment="1">
      <alignment horizontal="center" vertical="center" wrapText="1"/>
    </xf>
    <xf numFmtId="0" fontId="31" fillId="0" borderId="22" xfId="28" applyFont="1" applyFill="1" applyBorder="1" applyAlignment="1">
      <alignment horizontal="center"/>
    </xf>
    <xf numFmtId="164" fontId="10" fillId="16" borderId="12" xfId="28" applyNumberFormat="1" applyFont="1" applyFill="1" applyBorder="1"/>
    <xf numFmtId="9" fontId="31" fillId="0" borderId="20" xfId="36" applyFont="1" applyFill="1" applyBorder="1"/>
    <xf numFmtId="164" fontId="31" fillId="0" borderId="18" xfId="28" applyNumberFormat="1" applyFont="1" applyFill="1" applyBorder="1"/>
    <xf numFmtId="0" fontId="31" fillId="0" borderId="0" xfId="28" applyFont="1" applyFill="1" applyBorder="1"/>
    <xf numFmtId="0" fontId="31" fillId="0" borderId="0" xfId="28" applyFont="1" applyFill="1" applyBorder="1" applyAlignment="1">
      <alignment horizontal="center"/>
    </xf>
    <xf numFmtId="164" fontId="10" fillId="0" borderId="0" xfId="28" applyNumberFormat="1" applyFont="1" applyFill="1" applyBorder="1"/>
    <xf numFmtId="9" fontId="10" fillId="0" borderId="0" xfId="36" applyFont="1" applyFill="1" applyBorder="1"/>
    <xf numFmtId="0" fontId="31" fillId="10" borderId="0" xfId="28" applyFont="1" applyFill="1" applyBorder="1"/>
    <xf numFmtId="0" fontId="31" fillId="10" borderId="0" xfId="28" applyFont="1" applyFill="1" applyBorder="1" applyAlignment="1">
      <alignment horizontal="center"/>
    </xf>
    <xf numFmtId="0" fontId="10" fillId="0" borderId="0" xfId="28" applyFont="1" applyFill="1" applyBorder="1" applyAlignment="1">
      <alignment horizontal="center"/>
    </xf>
    <xf numFmtId="0" fontId="31" fillId="0" borderId="35" xfId="28" applyNumberFormat="1" applyFont="1" applyFill="1" applyBorder="1" applyAlignment="1">
      <alignment horizontal="center" vertical="center" wrapText="1"/>
    </xf>
    <xf numFmtId="164" fontId="31" fillId="0" borderId="36" xfId="31" applyFont="1" applyFill="1" applyBorder="1"/>
    <xf numFmtId="164" fontId="31" fillId="17" borderId="43" xfId="31" applyFont="1" applyFill="1" applyBorder="1" applyAlignment="1">
      <alignment horizontal="center"/>
    </xf>
    <xf numFmtId="0" fontId="31" fillId="0" borderId="44" xfId="28" applyFont="1" applyFill="1" applyBorder="1" applyAlignment="1">
      <alignment horizontal="center"/>
    </xf>
    <xf numFmtId="171" fontId="31" fillId="0" borderId="36" xfId="32" applyNumberFormat="1" applyFont="1" applyFill="1" applyBorder="1" applyAlignment="1">
      <alignment horizontal="center"/>
    </xf>
    <xf numFmtId="164" fontId="31" fillId="0" borderId="17" xfId="36" applyNumberFormat="1" applyFont="1" applyFill="1" applyBorder="1" applyAlignment="1">
      <alignment horizontal="right"/>
    </xf>
    <xf numFmtId="164" fontId="31" fillId="16" borderId="39" xfId="31" applyFont="1" applyFill="1" applyBorder="1" applyAlignment="1">
      <alignment horizontal="center"/>
    </xf>
    <xf numFmtId="9" fontId="31" fillId="16" borderId="17" xfId="36" applyFont="1" applyFill="1" applyBorder="1"/>
    <xf numFmtId="164" fontId="31" fillId="10" borderId="14" xfId="31" applyFont="1" applyFill="1" applyBorder="1"/>
    <xf numFmtId="0" fontId="31" fillId="0" borderId="35" xfId="28" applyFont="1" applyFill="1" applyBorder="1" applyAlignment="1">
      <alignment horizontal="center"/>
    </xf>
    <xf numFmtId="0" fontId="31" fillId="0" borderId="40" xfId="28" applyFont="1" applyFill="1" applyBorder="1" applyAlignment="1">
      <alignment horizontal="center"/>
    </xf>
    <xf numFmtId="171" fontId="31" fillId="0" borderId="15" xfId="32" applyNumberFormat="1" applyFont="1" applyFill="1" applyBorder="1" applyAlignment="1">
      <alignment horizontal="center"/>
    </xf>
    <xf numFmtId="164" fontId="31" fillId="16" borderId="14" xfId="31" applyFont="1" applyFill="1" applyBorder="1"/>
    <xf numFmtId="9" fontId="31" fillId="16" borderId="16" xfId="36" applyFont="1" applyFill="1" applyBorder="1"/>
    <xf numFmtId="173" fontId="31" fillId="16" borderId="40" xfId="28" applyNumberFormat="1" applyFont="1" applyFill="1" applyBorder="1" applyAlignment="1">
      <alignment horizontal="center" vertical="center" wrapText="1"/>
    </xf>
    <xf numFmtId="164" fontId="31" fillId="16" borderId="40" xfId="31" applyFont="1" applyFill="1" applyBorder="1"/>
    <xf numFmtId="164" fontId="31" fillId="16" borderId="16" xfId="31" applyFont="1" applyFill="1" applyBorder="1"/>
    <xf numFmtId="0" fontId="31" fillId="16" borderId="14" xfId="28" applyFont="1" applyFill="1" applyBorder="1" applyAlignment="1">
      <alignment horizontal="center"/>
    </xf>
    <xf numFmtId="0" fontId="10" fillId="11" borderId="29" xfId="28" applyFont="1" applyFill="1" applyBorder="1" applyAlignment="1">
      <alignment horizontal="center" vertical="center" wrapText="1"/>
    </xf>
    <xf numFmtId="0" fontId="10" fillId="11" borderId="30" xfId="28" applyFont="1" applyFill="1" applyBorder="1" applyAlignment="1">
      <alignment horizontal="center" vertical="center" wrapText="1"/>
    </xf>
    <xf numFmtId="0" fontId="10" fillId="11" borderId="31" xfId="28" applyFont="1" applyFill="1" applyBorder="1" applyAlignment="1">
      <alignment horizontal="center" vertical="center" wrapText="1"/>
    </xf>
    <xf numFmtId="0" fontId="10" fillId="11" borderId="32" xfId="28" applyFont="1" applyFill="1" applyBorder="1" applyAlignment="1">
      <alignment horizontal="center" vertical="center" wrapText="1"/>
    </xf>
    <xf numFmtId="0" fontId="10" fillId="12" borderId="29" xfId="28" applyFont="1" applyFill="1" applyBorder="1" applyAlignment="1">
      <alignment horizontal="center" vertical="center" wrapText="1"/>
    </xf>
    <xf numFmtId="0" fontId="10" fillId="12" borderId="33" xfId="28" applyFont="1" applyFill="1" applyBorder="1" applyAlignment="1">
      <alignment horizontal="center" vertical="center" wrapText="1"/>
    </xf>
    <xf numFmtId="0" fontId="10" fillId="12" borderId="32" xfId="28" applyFont="1" applyFill="1" applyBorder="1" applyAlignment="1">
      <alignment horizontal="center" vertical="center" wrapText="1"/>
    </xf>
    <xf numFmtId="9" fontId="10" fillId="24" borderId="32" xfId="36" applyFont="1" applyFill="1" applyBorder="1" applyAlignment="1">
      <alignment horizontal="center" vertical="center" wrapText="1"/>
    </xf>
    <xf numFmtId="0" fontId="10" fillId="13" borderId="29" xfId="28" applyFont="1" applyFill="1" applyBorder="1" applyAlignment="1">
      <alignment horizontal="center" vertical="center" wrapText="1"/>
    </xf>
    <xf numFmtId="9" fontId="10" fillId="13" borderId="32" xfId="36" applyFont="1" applyFill="1" applyBorder="1" applyAlignment="1">
      <alignment horizontal="center" vertical="center" wrapText="1"/>
    </xf>
    <xf numFmtId="0" fontId="31" fillId="0" borderId="35" xfId="28" applyNumberFormat="1" applyFont="1" applyFill="1" applyBorder="1" applyAlignment="1">
      <alignment horizontal="center" vertical="center" wrapText="1"/>
    </xf>
    <xf numFmtId="164" fontId="31" fillId="16" borderId="43" xfId="31" applyFont="1" applyFill="1" applyBorder="1" applyAlignment="1">
      <alignment horizontal="center"/>
    </xf>
    <xf numFmtId="9" fontId="31" fillId="10" borderId="16" xfId="36" applyFont="1" applyFill="1" applyBorder="1"/>
    <xf numFmtId="164" fontId="31" fillId="16" borderId="14" xfId="31" applyFont="1" applyFill="1" applyBorder="1" applyAlignment="1">
      <alignment horizontal="center"/>
    </xf>
    <xf numFmtId="0" fontId="31" fillId="0" borderId="35" xfId="28" applyFont="1" applyFill="1" applyBorder="1" applyAlignment="1">
      <alignment horizontal="center"/>
    </xf>
    <xf numFmtId="164" fontId="31" fillId="0" borderId="15" xfId="31" applyFont="1" applyFill="1" applyBorder="1"/>
    <xf numFmtId="164" fontId="31" fillId="16" borderId="16" xfId="31" applyFont="1" applyFill="1" applyBorder="1" applyAlignment="1">
      <alignment horizontal="center"/>
    </xf>
    <xf numFmtId="171" fontId="31" fillId="0" borderId="15" xfId="32" applyNumberFormat="1" applyFont="1" applyFill="1" applyBorder="1" applyAlignment="1">
      <alignment horizontal="center"/>
    </xf>
    <xf numFmtId="0" fontId="31" fillId="0" borderId="15" xfId="28" applyFont="1" applyFill="1" applyBorder="1" applyAlignment="1">
      <alignment horizontal="center"/>
    </xf>
    <xf numFmtId="0" fontId="10" fillId="0" borderId="27" xfId="28" applyFont="1" applyFill="1" applyBorder="1"/>
    <xf numFmtId="0" fontId="10" fillId="0" borderId="37" xfId="28" applyFont="1" applyFill="1" applyBorder="1" applyAlignment="1">
      <alignment horizontal="center"/>
    </xf>
    <xf numFmtId="0" fontId="31" fillId="0" borderId="37" xfId="28" applyFont="1" applyFill="1" applyBorder="1"/>
    <xf numFmtId="0" fontId="31" fillId="0" borderId="25" xfId="28" applyFont="1" applyFill="1" applyBorder="1"/>
    <xf numFmtId="0" fontId="31" fillId="0" borderId="38" xfId="28" applyFont="1" applyFill="1" applyBorder="1" applyAlignment="1">
      <alignment horizontal="center"/>
    </xf>
    <xf numFmtId="0" fontId="31" fillId="0" borderId="23" xfId="28" applyFont="1" applyFill="1" applyBorder="1" applyAlignment="1">
      <alignment horizontal="center"/>
    </xf>
    <xf numFmtId="164" fontId="10" fillId="0" borderId="25" xfId="28" applyNumberFormat="1" applyFont="1" applyFill="1" applyBorder="1"/>
    <xf numFmtId="164" fontId="10" fillId="0" borderId="27" xfId="28" applyNumberFormat="1" applyFont="1" applyFill="1" applyBorder="1"/>
    <xf numFmtId="9" fontId="10" fillId="0" borderId="28" xfId="36" applyFont="1" applyFill="1" applyBorder="1"/>
    <xf numFmtId="9" fontId="10" fillId="0" borderId="25" xfId="36" applyFont="1" applyFill="1" applyBorder="1"/>
    <xf numFmtId="0" fontId="31" fillId="0" borderId="18" xfId="28" applyFont="1" applyFill="1" applyBorder="1"/>
    <xf numFmtId="0" fontId="31" fillId="0" borderId="34" xfId="28" applyFont="1" applyFill="1" applyBorder="1"/>
    <xf numFmtId="9" fontId="10" fillId="13" borderId="25" xfId="36" applyFont="1" applyFill="1" applyBorder="1" applyAlignment="1">
      <alignment horizontal="center" vertical="center" wrapText="1"/>
    </xf>
    <xf numFmtId="0" fontId="50" fillId="0" borderId="15" xfId="28" applyFont="1" applyFill="1" applyBorder="1" applyAlignment="1">
      <alignment horizontal="center"/>
    </xf>
    <xf numFmtId="0" fontId="31" fillId="16" borderId="14" xfId="28" applyFont="1" applyFill="1" applyBorder="1" applyAlignment="1">
      <alignment horizontal="left" indent="2"/>
    </xf>
    <xf numFmtId="9" fontId="10" fillId="0" borderId="19" xfId="36" applyFont="1" applyFill="1" applyBorder="1"/>
    <xf numFmtId="0" fontId="50" fillId="0" borderId="15" xfId="28" applyNumberFormat="1" applyFont="1" applyFill="1" applyBorder="1" applyAlignment="1">
      <alignment horizontal="center" vertical="center" wrapText="1"/>
    </xf>
    <xf numFmtId="0" fontId="31" fillId="0" borderId="15" xfId="28" applyNumberFormat="1" applyFont="1" applyFill="1" applyBorder="1" applyAlignment="1">
      <alignment horizontal="center" vertical="center" wrapText="1"/>
    </xf>
    <xf numFmtId="49" fontId="31" fillId="0" borderId="15" xfId="28" applyNumberFormat="1" applyFont="1" applyFill="1" applyBorder="1" applyAlignment="1">
      <alignment horizontal="center" vertical="center" wrapText="1"/>
    </xf>
    <xf numFmtId="164" fontId="31" fillId="16" borderId="47" xfId="31" applyFont="1" applyFill="1" applyBorder="1" applyAlignment="1">
      <alignment horizontal="center"/>
    </xf>
    <xf numFmtId="164" fontId="31" fillId="16" borderId="45" xfId="31" applyFont="1" applyFill="1" applyBorder="1" applyAlignment="1">
      <alignment horizontal="center"/>
    </xf>
    <xf numFmtId="9" fontId="10" fillId="16" borderId="12" xfId="36" applyFont="1" applyFill="1" applyBorder="1" applyAlignment="1">
      <alignment horizontal="center"/>
    </xf>
    <xf numFmtId="9" fontId="10" fillId="16" borderId="0" xfId="36" applyFont="1" applyFill="1" applyBorder="1" applyAlignment="1">
      <alignment horizontal="center"/>
    </xf>
    <xf numFmtId="9" fontId="31" fillId="16" borderId="0" xfId="36" applyFont="1" applyFill="1" applyBorder="1" applyAlignment="1">
      <alignment horizontal="center"/>
    </xf>
    <xf numFmtId="0" fontId="31" fillId="17" borderId="14" xfId="28" applyFont="1" applyFill="1" applyBorder="1" applyAlignment="1">
      <alignment horizontal="left" indent="2"/>
    </xf>
    <xf numFmtId="0" fontId="31" fillId="0" borderId="21" xfId="28" applyFont="1" applyFill="1" applyBorder="1"/>
    <xf numFmtId="0" fontId="33" fillId="16" borderId="49" xfId="0" applyFont="1" applyFill="1" applyBorder="1" applyAlignment="1">
      <alignment horizontal="center"/>
    </xf>
    <xf numFmtId="0" fontId="32" fillId="16" borderId="49" xfId="0" applyFont="1" applyFill="1" applyBorder="1" applyAlignment="1">
      <alignment horizontal="left"/>
    </xf>
    <xf numFmtId="0" fontId="34" fillId="25" borderId="49" xfId="0" applyFont="1" applyFill="1" applyBorder="1"/>
    <xf numFmtId="0" fontId="51" fillId="22" borderId="50" xfId="0" applyFont="1" applyFill="1" applyBorder="1" applyAlignment="1">
      <alignment horizontal="center"/>
    </xf>
    <xf numFmtId="15" fontId="0" fillId="16" borderId="49" xfId="0" applyNumberFormat="1" applyFont="1" applyFill="1" applyBorder="1" applyAlignment="1">
      <alignment horizontal="justify" vertical="center"/>
    </xf>
    <xf numFmtId="0" fontId="0" fillId="16" borderId="49" xfId="0" applyFont="1" applyFill="1" applyBorder="1" applyAlignment="1">
      <alignment horizontal="justify" vertical="center"/>
    </xf>
    <xf numFmtId="0" fontId="0" fillId="16" borderId="49" xfId="0" applyFont="1" applyFill="1" applyBorder="1" applyAlignment="1">
      <alignment horizontal="left" vertical="center" indent="3"/>
    </xf>
    <xf numFmtId="0" fontId="12" fillId="16" borderId="0" xfId="7" applyFont="1" applyFill="1" applyAlignment="1" applyProtection="1"/>
    <xf numFmtId="0" fontId="0" fillId="16" borderId="49" xfId="0" applyFont="1" applyFill="1" applyBorder="1" applyAlignment="1">
      <alignment horizontal="left" vertical="top" wrapText="1"/>
    </xf>
    <xf numFmtId="0" fontId="51" fillId="16" borderId="49" xfId="0" applyFont="1" applyFill="1" applyBorder="1" applyAlignment="1">
      <alignment horizontal="center"/>
    </xf>
    <xf numFmtId="0" fontId="0" fillId="16" borderId="51" xfId="0" applyFont="1" applyFill="1" applyBorder="1" applyAlignment="1">
      <alignment horizontal="justify" vertical="center"/>
    </xf>
    <xf numFmtId="0" fontId="1" fillId="3" borderId="53" xfId="28" applyFont="1" applyFill="1" applyBorder="1" applyAlignment="1">
      <alignment horizontal="center" vertical="center" wrapText="1"/>
    </xf>
    <xf numFmtId="167" fontId="1" fillId="3" borderId="53" xfId="28" applyNumberFormat="1" applyFont="1" applyFill="1" applyBorder="1" applyAlignment="1">
      <alignment horizontal="center" vertical="center" wrapText="1"/>
    </xf>
    <xf numFmtId="0" fontId="1" fillId="13" borderId="52" xfId="28" applyFont="1" applyFill="1" applyBorder="1" applyAlignment="1">
      <alignment horizontal="center" vertical="center" wrapText="1"/>
    </xf>
    <xf numFmtId="0" fontId="0" fillId="0" borderId="18" xfId="28" applyFont="1" applyBorder="1" applyAlignment="1">
      <alignment horizontal="justify" vertical="top"/>
    </xf>
    <xf numFmtId="0" fontId="0" fillId="1" borderId="18" xfId="28" applyFont="1" applyFill="1" applyBorder="1" applyAlignment="1">
      <alignment horizontal="justify" vertical="top"/>
    </xf>
    <xf numFmtId="0" fontId="0" fillId="16" borderId="18" xfId="28" applyFont="1" applyFill="1" applyBorder="1" applyAlignment="1">
      <alignment horizontal="justify" vertical="top"/>
    </xf>
    <xf numFmtId="0" fontId="1" fillId="3" borderId="13" xfId="28" applyFont="1" applyFill="1" applyBorder="1" applyAlignment="1">
      <alignment horizontal="right" vertical="center"/>
    </xf>
    <xf numFmtId="169" fontId="1" fillId="21" borderId="54" xfId="28" applyNumberFormat="1" applyFont="1" applyFill="1" applyBorder="1" applyAlignment="1">
      <alignment horizontal="center" vertical="center" wrapText="1"/>
    </xf>
    <xf numFmtId="10" fontId="34" fillId="16" borderId="0" xfId="28" applyNumberFormat="1" applyFont="1" applyFill="1" applyBorder="1" applyAlignment="1">
      <alignment horizontal="justify" vertical="top"/>
    </xf>
    <xf numFmtId="10" fontId="34" fillId="16" borderId="0" xfId="28" applyNumberFormat="1" applyFont="1" applyFill="1" applyBorder="1" applyAlignment="1">
      <alignment vertical="top" textRotation="255"/>
    </xf>
    <xf numFmtId="9" fontId="1" fillId="13" borderId="55" xfId="36" applyFont="1" applyFill="1" applyBorder="1" applyAlignment="1">
      <alignment horizontal="center" vertical="center" wrapText="1"/>
    </xf>
    <xf numFmtId="0" fontId="1" fillId="0" borderId="19" xfId="36" applyNumberFormat="1" applyFont="1" applyBorder="1" applyAlignment="1">
      <alignment horizontal="right" vertical="top"/>
    </xf>
    <xf numFmtId="9" fontId="1" fillId="0" borderId="19" xfId="36" applyFont="1" applyBorder="1" applyAlignment="1">
      <alignment horizontal="right" vertical="top"/>
    </xf>
    <xf numFmtId="0" fontId="1" fillId="1" borderId="19" xfId="36" applyNumberFormat="1" applyFont="1" applyFill="1" applyBorder="1" applyAlignment="1">
      <alignment horizontal="right" vertical="top"/>
    </xf>
    <xf numFmtId="9" fontId="1" fillId="16" borderId="19" xfId="36" applyFont="1" applyFill="1" applyBorder="1" applyAlignment="1">
      <alignment horizontal="right" vertical="top"/>
    </xf>
    <xf numFmtId="9" fontId="1" fillId="1" borderId="19" xfId="36" applyFont="1" applyFill="1" applyBorder="1" applyAlignment="1">
      <alignment horizontal="right" vertical="top"/>
    </xf>
    <xf numFmtId="9" fontId="1" fillId="26" borderId="56" xfId="36" applyFont="1" applyFill="1" applyBorder="1" applyAlignment="1">
      <alignment horizontal="justify" vertical="top"/>
    </xf>
    <xf numFmtId="0" fontId="1" fillId="3" borderId="57" xfId="28" applyFont="1" applyFill="1" applyBorder="1" applyAlignment="1">
      <alignment horizontal="right" vertical="center"/>
    </xf>
    <xf numFmtId="9" fontId="1" fillId="26" borderId="58" xfId="36" applyFont="1" applyFill="1" applyBorder="1" applyAlignment="1">
      <alignment horizontal="justify" vertical="top"/>
    </xf>
    <xf numFmtId="0" fontId="1" fillId="3" borderId="52"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21" borderId="53" xfId="0" applyFont="1" applyFill="1" applyBorder="1" applyAlignment="1">
      <alignment horizontal="center" vertical="center" wrapText="1"/>
    </xf>
    <xf numFmtId="170" fontId="0" fillId="17" borderId="18" xfId="0" applyNumberFormat="1" applyFont="1" applyFill="1" applyBorder="1" applyAlignment="1">
      <alignment horizontal="justify" vertical="top"/>
    </xf>
    <xf numFmtId="0" fontId="1" fillId="1" borderId="18" xfId="28" applyFont="1" applyFill="1" applyBorder="1" applyAlignment="1">
      <alignment horizontal="justify" vertical="top"/>
    </xf>
    <xf numFmtId="0" fontId="1" fillId="1" borderId="19" xfId="28" applyFont="1" applyFill="1" applyBorder="1" applyAlignment="1">
      <alignment horizontal="justify" vertical="top"/>
    </xf>
    <xf numFmtId="0" fontId="1" fillId="17" borderId="18" xfId="0" applyFont="1" applyFill="1" applyBorder="1" applyAlignment="1">
      <alignment horizontal="justify" vertical="top"/>
    </xf>
    <xf numFmtId="9" fontId="1" fillId="17" borderId="61" xfId="36" applyFont="1" applyFill="1" applyBorder="1" applyAlignment="1">
      <alignment vertical="top"/>
    </xf>
    <xf numFmtId="167" fontId="1" fillId="3" borderId="53" xfId="0" applyNumberFormat="1" applyFont="1" applyFill="1" applyBorder="1" applyAlignment="1">
      <alignment horizontal="center" vertical="center" wrapText="1"/>
    </xf>
    <xf numFmtId="169" fontId="1" fillId="26" borderId="56" xfId="0" applyNumberFormat="1" applyFont="1" applyFill="1" applyBorder="1" applyAlignment="1">
      <alignment vertical="center"/>
    </xf>
    <xf numFmtId="169" fontId="1" fillId="26" borderId="58" xfId="0" applyNumberFormat="1" applyFont="1" applyFill="1" applyBorder="1" applyAlignment="1">
      <alignment vertical="center"/>
    </xf>
    <xf numFmtId="0" fontId="1" fillId="3" borderId="13" xfId="0" applyFont="1" applyFill="1" applyBorder="1" applyAlignment="1">
      <alignment horizontal="right"/>
    </xf>
    <xf numFmtId="0" fontId="1" fillId="3" borderId="57" xfId="0" applyFont="1" applyFill="1" applyBorder="1" applyAlignment="1">
      <alignment horizontal="right"/>
    </xf>
    <xf numFmtId="168" fontId="1" fillId="17" borderId="12" xfId="0" applyNumberFormat="1" applyFont="1" applyFill="1" applyBorder="1" applyAlignment="1">
      <alignment vertical="top"/>
    </xf>
    <xf numFmtId="0" fontId="0" fillId="1" borderId="18" xfId="0" applyFont="1" applyFill="1" applyBorder="1" applyAlignment="1">
      <alignment horizontal="justify" vertical="top"/>
    </xf>
    <xf numFmtId="0" fontId="1" fillId="1" borderId="19" xfId="0" applyFont="1" applyFill="1" applyBorder="1" applyAlignment="1">
      <alignment horizontal="justify" vertical="top"/>
    </xf>
    <xf numFmtId="169" fontId="1" fillId="26" borderId="56" xfId="0" applyNumberFormat="1" applyFont="1" applyFill="1" applyBorder="1" applyAlignment="1">
      <alignment vertical="top"/>
    </xf>
    <xf numFmtId="0" fontId="1" fillId="3" borderId="62" xfId="0" applyFont="1" applyFill="1" applyBorder="1" applyAlignment="1">
      <alignment horizontal="justify" vertical="top"/>
    </xf>
    <xf numFmtId="169" fontId="1" fillId="26" borderId="58" xfId="0" applyNumberFormat="1" applyFont="1" applyFill="1" applyBorder="1" applyAlignment="1">
      <alignment vertical="top"/>
    </xf>
    <xf numFmtId="168" fontId="1" fillId="16" borderId="11" xfId="6" applyNumberFormat="1" applyFont="1" applyFill="1" applyBorder="1" applyAlignment="1">
      <alignment horizontal="right" vertical="top"/>
    </xf>
    <xf numFmtId="168" fontId="0" fillId="1" borderId="11" xfId="0" applyNumberFormat="1" applyFont="1" applyFill="1" applyBorder="1" applyAlignment="1">
      <alignment horizontal="justify" vertical="top"/>
    </xf>
    <xf numFmtId="169" fontId="1" fillId="21" borderId="44" xfId="0" applyNumberFormat="1" applyFont="1" applyFill="1" applyBorder="1" applyAlignment="1">
      <alignment horizontal="center"/>
    </xf>
    <xf numFmtId="169" fontId="1" fillId="26" borderId="63" xfId="0" applyNumberFormat="1" applyFont="1" applyFill="1" applyBorder="1" applyAlignment="1">
      <alignment horizontal="center"/>
    </xf>
    <xf numFmtId="168" fontId="1" fillId="21" borderId="64" xfId="6" applyNumberFormat="1" applyFont="1" applyFill="1" applyBorder="1" applyAlignment="1">
      <alignment horizontal="center"/>
    </xf>
    <xf numFmtId="169" fontId="1" fillId="26" borderId="62" xfId="0" applyNumberFormat="1" applyFont="1" applyFill="1" applyBorder="1" applyAlignment="1">
      <alignment horizontal="center"/>
    </xf>
    <xf numFmtId="168" fontId="1" fillId="16" borderId="11" xfId="28" applyNumberFormat="1" applyFont="1" applyFill="1" applyBorder="1" applyAlignment="1">
      <alignment horizontal="justify" vertical="top"/>
    </xf>
    <xf numFmtId="0" fontId="0" fillId="16" borderId="15" xfId="28" applyFont="1" applyFill="1" applyBorder="1" applyAlignment="1">
      <alignment horizontal="center"/>
    </xf>
    <xf numFmtId="10" fontId="1" fillId="16" borderId="11" xfId="28" applyNumberFormat="1" applyFont="1" applyFill="1" applyBorder="1" applyAlignment="1">
      <alignment horizontal="center" vertical="center"/>
    </xf>
    <xf numFmtId="0" fontId="33" fillId="16" borderId="0" xfId="0" applyFont="1" applyFill="1" applyAlignment="1">
      <alignment horizontal="center"/>
    </xf>
    <xf numFmtId="0" fontId="0" fillId="16" borderId="0" xfId="0" applyFill="1" applyAlignment="1">
      <alignment horizontal="center"/>
    </xf>
    <xf numFmtId="0" fontId="7" fillId="16" borderId="0" xfId="0" applyFont="1" applyFill="1" applyAlignment="1">
      <alignment horizontal="left" vertical="top"/>
    </xf>
    <xf numFmtId="164" fontId="1" fillId="27" borderId="20" xfId="28" applyNumberFormat="1" applyFont="1" applyFill="1" applyBorder="1"/>
    <xf numFmtId="0" fontId="1" fillId="0" borderId="27" xfId="28" applyNumberFormat="1" applyFont="1" applyFill="1" applyBorder="1"/>
    <xf numFmtId="10" fontId="1" fillId="16" borderId="11" xfId="28" applyNumberFormat="1" applyFont="1" applyFill="1" applyBorder="1" applyAlignment="1">
      <alignment horizontal="center" vertical="center"/>
    </xf>
    <xf numFmtId="0" fontId="10" fillId="16" borderId="0" xfId="0" applyFont="1" applyFill="1" applyAlignment="1">
      <alignment horizontal="left" vertical="top"/>
    </xf>
    <xf numFmtId="0" fontId="1" fillId="0" borderId="27" xfId="36" applyNumberFormat="1" applyFont="1" applyFill="1" applyBorder="1" applyAlignment="1">
      <alignment horizontal="center"/>
    </xf>
    <xf numFmtId="0" fontId="1" fillId="0" borderId="24" xfId="36" applyNumberFormat="1" applyFont="1" applyFill="1" applyBorder="1" applyAlignment="1">
      <alignment horizontal="center"/>
    </xf>
    <xf numFmtId="164" fontId="1" fillId="16" borderId="0" xfId="28" applyNumberFormat="1" applyFont="1" applyFill="1" applyBorder="1"/>
    <xf numFmtId="9" fontId="0" fillId="0" borderId="34" xfId="36" applyFont="1" applyFill="1" applyBorder="1"/>
    <xf numFmtId="0" fontId="3" fillId="0" borderId="15" xfId="28" applyFont="1" applyFill="1" applyBorder="1" applyAlignment="1">
      <alignment horizontal="center"/>
    </xf>
    <xf numFmtId="9" fontId="1" fillId="16" borderId="34" xfId="36" applyFont="1" applyFill="1" applyBorder="1" applyAlignment="1">
      <alignment horizontal="center"/>
    </xf>
    <xf numFmtId="9" fontId="0" fillId="16" borderId="34" xfId="36" applyFont="1" applyFill="1" applyBorder="1" applyAlignment="1">
      <alignment horizontal="center"/>
    </xf>
    <xf numFmtId="9" fontId="1" fillId="9" borderId="18" xfId="36" applyFont="1" applyFill="1" applyBorder="1" applyAlignment="1">
      <alignment horizontal="center" vertical="center" wrapText="1"/>
    </xf>
    <xf numFmtId="164" fontId="1" fillId="16" borderId="18" xfId="36" applyNumberFormat="1" applyFont="1" applyFill="1" applyBorder="1" applyAlignment="1">
      <alignment horizontal="center"/>
    </xf>
    <xf numFmtId="164" fontId="1" fillId="0" borderId="18" xfId="36" applyNumberFormat="1" applyFont="1" applyFill="1" applyBorder="1" applyAlignment="1">
      <alignment horizontal="center"/>
    </xf>
    <xf numFmtId="0" fontId="0" fillId="0" borderId="22" xfId="28" applyFont="1" applyFill="1" applyBorder="1"/>
    <xf numFmtId="0" fontId="0" fillId="0" borderId="20" xfId="28" applyFont="1" applyFill="1" applyBorder="1"/>
    <xf numFmtId="0" fontId="1" fillId="16" borderId="52" xfId="28" applyFont="1" applyFill="1" applyBorder="1" applyAlignment="1">
      <alignment horizontal="center" vertical="center" wrapText="1"/>
    </xf>
    <xf numFmtId="0" fontId="1" fillId="11" borderId="53" xfId="28" applyFont="1" applyFill="1" applyBorder="1" applyAlignment="1">
      <alignment horizontal="center" vertical="center" wrapText="1"/>
    </xf>
    <xf numFmtId="0" fontId="1" fillId="11" borderId="55" xfId="28" applyFont="1" applyFill="1" applyBorder="1" applyAlignment="1">
      <alignment horizontal="center" vertical="center" wrapText="1"/>
    </xf>
    <xf numFmtId="0" fontId="1" fillId="23" borderId="52" xfId="28" applyFont="1" applyFill="1" applyBorder="1" applyAlignment="1">
      <alignment horizontal="center" vertical="center" wrapText="1"/>
    </xf>
    <xf numFmtId="0" fontId="1" fillId="12" borderId="55" xfId="28" applyFont="1" applyFill="1" applyBorder="1" applyAlignment="1">
      <alignment horizontal="center" vertical="center" wrapText="1"/>
    </xf>
    <xf numFmtId="9" fontId="1" fillId="19" borderId="55" xfId="36" applyFont="1" applyFill="1" applyBorder="1" applyAlignment="1">
      <alignment horizontal="center" vertical="center" wrapText="1"/>
    </xf>
    <xf numFmtId="0" fontId="0" fillId="16" borderId="14" xfId="0" applyNumberFormat="1" applyFont="1" applyFill="1" applyBorder="1" applyAlignment="1">
      <alignment horizontal="left" vertical="center" wrapText="1" indent="2"/>
    </xf>
    <xf numFmtId="0" fontId="1" fillId="11" borderId="52" xfId="28" applyFont="1" applyFill="1" applyBorder="1" applyAlignment="1">
      <alignment horizontal="center" vertical="center" wrapText="1"/>
    </xf>
    <xf numFmtId="0" fontId="0" fillId="16" borderId="49" xfId="28" applyFont="1" applyFill="1" applyBorder="1" applyAlignment="1">
      <alignment horizontal="center" vertical="center" wrapText="1"/>
    </xf>
    <xf numFmtId="0" fontId="0" fillId="16" borderId="67" xfId="28" applyFont="1" applyFill="1" applyBorder="1" applyAlignment="1">
      <alignment horizontal="center" vertical="center" wrapText="1"/>
    </xf>
    <xf numFmtId="0" fontId="0" fillId="16" borderId="15" xfId="28" applyFont="1" applyFill="1" applyBorder="1" applyAlignment="1">
      <alignment horizontal="center"/>
    </xf>
    <xf numFmtId="0" fontId="0" fillId="16" borderId="68" xfId="28" applyFont="1" applyFill="1" applyBorder="1" applyAlignment="1">
      <alignment horizontal="center" vertical="center" wrapText="1"/>
    </xf>
    <xf numFmtId="164" fontId="0" fillId="0" borderId="15" xfId="31" applyFont="1" applyFill="1" applyBorder="1"/>
    <xf numFmtId="164" fontId="0" fillId="16" borderId="15" xfId="31" applyFont="1" applyFill="1" applyBorder="1" applyAlignment="1">
      <alignment horizontal="center"/>
    </xf>
    <xf numFmtId="0" fontId="0" fillId="0" borderId="15" xfId="28" applyFont="1" applyFill="1" applyBorder="1" applyAlignment="1">
      <alignment horizontal="center"/>
    </xf>
    <xf numFmtId="171" fontId="0" fillId="0" borderId="15" xfId="32" applyNumberFormat="1" applyFont="1" applyFill="1" applyBorder="1" applyAlignment="1">
      <alignment horizontal="center"/>
    </xf>
    <xf numFmtId="164" fontId="0" fillId="16" borderId="14" xfId="31" applyFont="1" applyFill="1" applyBorder="1" applyAlignment="1">
      <alignment horizontal="center"/>
    </xf>
    <xf numFmtId="9" fontId="1" fillId="19" borderId="32" xfId="36" applyFont="1" applyFill="1" applyBorder="1" applyAlignment="1">
      <alignment horizontal="center" vertical="center" wrapText="1"/>
    </xf>
    <xf numFmtId="0" fontId="36" fillId="0" borderId="35" xfId="28" applyFont="1" applyFill="1" applyBorder="1" applyAlignment="1">
      <alignment horizontal="center" vertical="top"/>
    </xf>
    <xf numFmtId="0" fontId="36" fillId="0" borderId="64" xfId="28" applyFont="1" applyFill="1" applyBorder="1" applyAlignment="1">
      <alignment horizontal="center" vertical="top"/>
    </xf>
    <xf numFmtId="9" fontId="1" fillId="16" borderId="0" xfId="36" applyFont="1" applyFill="1" applyBorder="1" applyAlignment="1">
      <alignment horizontal="center" vertical="center" wrapText="1"/>
    </xf>
    <xf numFmtId="0" fontId="36" fillId="0" borderId="17" xfId="28" applyFont="1" applyFill="1" applyBorder="1" applyAlignment="1">
      <alignment horizontal="center" vertical="top"/>
    </xf>
    <xf numFmtId="9" fontId="1" fillId="16" borderId="34" xfId="36" applyFont="1" applyFill="1" applyBorder="1" applyAlignment="1">
      <alignment horizontal="center" vertical="center" wrapText="1"/>
    </xf>
    <xf numFmtId="9" fontId="0" fillId="16" borderId="34" xfId="36" applyFont="1" applyFill="1" applyBorder="1"/>
    <xf numFmtId="164" fontId="1" fillId="16" borderId="34" xfId="28" applyNumberFormat="1" applyFont="1" applyFill="1" applyBorder="1"/>
    <xf numFmtId="9" fontId="1" fillId="16" borderId="34" xfId="36" applyFont="1" applyFill="1" applyBorder="1"/>
    <xf numFmtId="9" fontId="1" fillId="0" borderId="34" xfId="36" applyFont="1" applyFill="1" applyBorder="1"/>
    <xf numFmtId="9" fontId="1" fillId="0" borderId="17" xfId="36" applyFont="1" applyFill="1" applyBorder="1"/>
    <xf numFmtId="9" fontId="1" fillId="16" borderId="17" xfId="36" applyFont="1" applyFill="1" applyBorder="1" applyAlignment="1">
      <alignment horizontal="center" vertical="center" wrapText="1"/>
    </xf>
    <xf numFmtId="0" fontId="0" fillId="0" borderId="69" xfId="28" applyFont="1" applyFill="1" applyBorder="1"/>
    <xf numFmtId="0" fontId="0" fillId="16" borderId="48" xfId="28" applyFont="1" applyFill="1" applyBorder="1" applyAlignment="1">
      <alignment horizontal="left" indent="2"/>
    </xf>
    <xf numFmtId="0" fontId="36" fillId="0" borderId="0" xfId="28" applyFont="1" applyFill="1" applyBorder="1" applyAlignment="1">
      <alignment horizontal="center" vertical="top"/>
    </xf>
    <xf numFmtId="9" fontId="0" fillId="10" borderId="0" xfId="36" applyFont="1" applyFill="1" applyBorder="1"/>
    <xf numFmtId="0" fontId="0" fillId="16" borderId="0" xfId="0" applyFont="1" applyFill="1" applyBorder="1"/>
    <xf numFmtId="0" fontId="0" fillId="16" borderId="71" xfId="0" applyFont="1" applyFill="1" applyBorder="1"/>
    <xf numFmtId="0" fontId="3" fillId="16" borderId="70" xfId="0" applyFont="1" applyFill="1" applyBorder="1"/>
    <xf numFmtId="0" fontId="7" fillId="16" borderId="0" xfId="7" applyFont="1" applyFill="1" applyBorder="1" applyAlignment="1" applyProtection="1"/>
    <xf numFmtId="0" fontId="0" fillId="16" borderId="72" xfId="0" applyFont="1" applyFill="1" applyBorder="1" applyAlignment="1">
      <alignment horizontal="left" wrapText="1"/>
    </xf>
    <xf numFmtId="0" fontId="0" fillId="16" borderId="70" xfId="0" quotePrefix="1" applyFont="1" applyFill="1" applyBorder="1"/>
    <xf numFmtId="0" fontId="46" fillId="16" borderId="72" xfId="0" applyFont="1" applyFill="1" applyBorder="1" applyAlignment="1">
      <alignment horizontal="left" wrapText="1"/>
    </xf>
    <xf numFmtId="0" fontId="0" fillId="16" borderId="70" xfId="0" applyFont="1" applyFill="1" applyBorder="1"/>
    <xf numFmtId="0" fontId="0" fillId="16" borderId="72" xfId="0" applyFont="1" applyFill="1" applyBorder="1"/>
    <xf numFmtId="0" fontId="53" fillId="16" borderId="70" xfId="0" applyFont="1" applyFill="1" applyBorder="1" applyAlignment="1">
      <alignment vertical="center"/>
    </xf>
    <xf numFmtId="0" fontId="53" fillId="16" borderId="0" xfId="0" applyFont="1" applyFill="1" applyBorder="1" applyAlignment="1">
      <alignment vertical="center"/>
    </xf>
    <xf numFmtId="0" fontId="46" fillId="16" borderId="72" xfId="0" applyFont="1" applyFill="1" applyBorder="1"/>
    <xf numFmtId="0" fontId="0" fillId="16" borderId="73" xfId="0" applyFont="1" applyFill="1" applyBorder="1"/>
    <xf numFmtId="0" fontId="0" fillId="16" borderId="74" xfId="0" applyFont="1" applyFill="1" applyBorder="1"/>
    <xf numFmtId="0" fontId="0" fillId="16" borderId="75" xfId="0" applyFont="1" applyFill="1" applyBorder="1"/>
    <xf numFmtId="0" fontId="51" fillId="16" borderId="70" xfId="0" applyFont="1" applyFill="1" applyBorder="1" applyAlignment="1">
      <alignment horizontal="center"/>
    </xf>
    <xf numFmtId="0" fontId="51" fillId="16" borderId="0" xfId="0" applyFont="1" applyFill="1" applyBorder="1" applyAlignment="1">
      <alignment horizontal="center"/>
    </xf>
    <xf numFmtId="0" fontId="51" fillId="16" borderId="71" xfId="0" applyFont="1" applyFill="1" applyBorder="1" applyAlignment="1">
      <alignment horizontal="center"/>
    </xf>
    <xf numFmtId="0" fontId="33" fillId="0" borderId="49" xfId="0" applyFont="1" applyBorder="1" applyAlignment="1">
      <alignment horizontal="center"/>
    </xf>
    <xf numFmtId="0" fontId="35" fillId="28" borderId="49" xfId="0" applyFont="1" applyFill="1" applyBorder="1"/>
    <xf numFmtId="0" fontId="0" fillId="0" borderId="49" xfId="0" applyFont="1" applyBorder="1"/>
    <xf numFmtId="0" fontId="32" fillId="0" borderId="49" xfId="0" applyFont="1" applyBorder="1" applyAlignment="1">
      <alignment horizontal="left"/>
    </xf>
    <xf numFmtId="15" fontId="31" fillId="0" borderId="49" xfId="0" applyNumberFormat="1" applyFont="1" applyBorder="1" applyAlignment="1">
      <alignment horizontal="justify" vertical="center"/>
    </xf>
    <xf numFmtId="0" fontId="31" fillId="0" borderId="49" xfId="0" applyFont="1" applyBorder="1" applyAlignment="1">
      <alignment horizontal="left" vertical="center" indent="3"/>
    </xf>
    <xf numFmtId="0" fontId="31" fillId="0" borderId="49" xfId="0" applyFont="1" applyBorder="1" applyAlignment="1">
      <alignment horizontal="center" vertical="center"/>
    </xf>
    <xf numFmtId="0" fontId="31" fillId="0" borderId="51" xfId="0" applyFont="1" applyBorder="1" applyAlignment="1">
      <alignment horizontal="left" vertical="center" indent="3"/>
    </xf>
    <xf numFmtId="0" fontId="0" fillId="0" borderId="40" xfId="0" applyNumberFormat="1" applyFont="1" applyFill="1" applyBorder="1" applyAlignment="1">
      <alignment horizontal="left" vertical="center" wrapText="1" indent="2"/>
    </xf>
    <xf numFmtId="0" fontId="0" fillId="0" borderId="0" xfId="0" applyFont="1" applyFill="1" applyBorder="1" applyAlignment="1">
      <alignment horizontal="left" indent="2"/>
    </xf>
    <xf numFmtId="0" fontId="0" fillId="0" borderId="0" xfId="0" applyNumberFormat="1" applyFont="1" applyFill="1" applyBorder="1" applyAlignment="1">
      <alignment horizontal="left" vertical="center" wrapText="1" indent="2"/>
    </xf>
    <xf numFmtId="0" fontId="0" fillId="0" borderId="0" xfId="0" applyFont="1" applyBorder="1"/>
    <xf numFmtId="0" fontId="0" fillId="0" borderId="0" xfId="0" applyBorder="1"/>
    <xf numFmtId="49" fontId="0" fillId="0" borderId="40" xfId="0" applyNumberFormat="1" applyFont="1" applyFill="1" applyBorder="1" applyAlignment="1">
      <alignment horizontal="left" vertical="center" wrapText="1" indent="2"/>
    </xf>
    <xf numFmtId="0" fontId="0" fillId="0" borderId="40" xfId="0" applyFont="1" applyFill="1" applyBorder="1" applyAlignment="1">
      <alignment horizontal="left" indent="2"/>
    </xf>
    <xf numFmtId="6" fontId="0" fillId="0" borderId="52" xfId="0" applyNumberFormat="1" applyFont="1" applyBorder="1" applyAlignment="1">
      <alignment horizontal="left" vertical="center" wrapText="1"/>
    </xf>
    <xf numFmtId="0" fontId="0" fillId="0" borderId="53" xfId="0" applyFont="1" applyBorder="1" applyAlignment="1">
      <alignment horizontal="left" vertical="center" wrapText="1"/>
    </xf>
    <xf numFmtId="6" fontId="0" fillId="0" borderId="18" xfId="0" applyNumberFormat="1" applyFont="1" applyBorder="1" applyAlignment="1">
      <alignment horizontal="left" vertical="center" wrapText="1"/>
    </xf>
    <xf numFmtId="0" fontId="0" fillId="0" borderId="11" xfId="0" applyFont="1" applyBorder="1" applyAlignment="1">
      <alignment horizontal="left" vertical="center" wrapText="1"/>
    </xf>
    <xf numFmtId="6" fontId="0" fillId="0" borderId="76" xfId="0" applyNumberFormat="1" applyFont="1" applyBorder="1" applyAlignment="1">
      <alignment horizontal="left" vertical="center" wrapText="1"/>
    </xf>
    <xf numFmtId="0" fontId="0" fillId="0" borderId="77" xfId="0" applyFont="1" applyBorder="1" applyAlignment="1">
      <alignment horizontal="left" vertical="center" wrapText="1"/>
    </xf>
    <xf numFmtId="8" fontId="1" fillId="0" borderId="78" xfId="0" applyNumberFormat="1" applyFont="1" applyBorder="1" applyAlignment="1">
      <alignment horizontal="left" vertical="center" wrapText="1"/>
    </xf>
    <xf numFmtId="0" fontId="1" fillId="0" borderId="79" xfId="0" applyFont="1" applyBorder="1" applyAlignment="1">
      <alignment horizontal="left" vertical="center" wrapText="1"/>
    </xf>
    <xf numFmtId="0" fontId="0" fillId="16" borderId="0" xfId="0" applyFill="1" applyAlignment="1">
      <alignment horizontal="left"/>
    </xf>
    <xf numFmtId="0" fontId="0" fillId="16" borderId="0" xfId="0" applyFill="1" applyBorder="1"/>
    <xf numFmtId="8" fontId="0" fillId="16" borderId="0" xfId="0" applyNumberFormat="1" applyFont="1" applyFill="1" applyBorder="1" applyAlignment="1">
      <alignment horizontal="center" vertical="center" wrapText="1"/>
    </xf>
    <xf numFmtId="8" fontId="10" fillId="16" borderId="80" xfId="0" applyNumberFormat="1" applyFont="1" applyFill="1" applyBorder="1" applyAlignment="1">
      <alignment horizontal="center" vertical="center" wrapText="1"/>
    </xf>
    <xf numFmtId="0" fontId="0" fillId="16" borderId="0" xfId="0" applyFont="1" applyFill="1" applyBorder="1" applyAlignment="1">
      <alignment horizontal="justify" vertical="center"/>
    </xf>
    <xf numFmtId="0" fontId="1" fillId="16" borderId="81" xfId="0" applyFont="1" applyFill="1" applyBorder="1" applyAlignment="1">
      <alignment vertical="center" wrapText="1"/>
    </xf>
    <xf numFmtId="0" fontId="10" fillId="16" borderId="82" xfId="0" applyFont="1" applyFill="1" applyBorder="1" applyAlignment="1">
      <alignment vertical="center" wrapText="1"/>
    </xf>
    <xf numFmtId="8" fontId="0" fillId="16" borderId="83" xfId="0" applyNumberFormat="1" applyFont="1" applyFill="1" applyBorder="1" applyAlignment="1">
      <alignment horizontal="center" vertical="center" wrapText="1"/>
    </xf>
    <xf numFmtId="14" fontId="0" fillId="16" borderId="0" xfId="0" applyNumberFormat="1" applyFill="1"/>
    <xf numFmtId="6" fontId="0" fillId="0" borderId="53" xfId="0" applyNumberFormat="1" applyFont="1" applyBorder="1" applyAlignment="1">
      <alignment horizontal="left" vertical="center" wrapText="1"/>
    </xf>
    <xf numFmtId="6" fontId="0" fillId="0" borderId="11" xfId="0" applyNumberFormat="1" applyFont="1" applyBorder="1" applyAlignment="1">
      <alignment horizontal="left" vertical="center" wrapText="1"/>
    </xf>
    <xf numFmtId="6" fontId="0" fillId="0" borderId="77" xfId="0" applyNumberFormat="1" applyFont="1" applyBorder="1" applyAlignment="1">
      <alignment horizontal="left" vertical="center" wrapText="1"/>
    </xf>
    <xf numFmtId="8" fontId="1" fillId="0" borderId="79" xfId="0" applyNumberFormat="1" applyFont="1" applyBorder="1" applyAlignment="1">
      <alignment horizontal="left" vertical="center" wrapText="1"/>
    </xf>
    <xf numFmtId="0" fontId="33" fillId="0" borderId="34" xfId="0" applyFont="1" applyBorder="1" applyAlignment="1">
      <alignment horizontal="center"/>
    </xf>
    <xf numFmtId="0" fontId="0" fillId="0" borderId="34" xfId="0" applyFont="1" applyBorder="1"/>
    <xf numFmtId="0" fontId="32" fillId="0" borderId="34" xfId="0" applyFont="1" applyBorder="1"/>
    <xf numFmtId="0" fontId="32" fillId="0" borderId="34" xfId="0" applyFont="1" applyBorder="1" applyAlignment="1">
      <alignment horizontal="left"/>
    </xf>
    <xf numFmtId="15" fontId="31" fillId="0" borderId="34" xfId="0" applyNumberFormat="1" applyFont="1" applyBorder="1" applyAlignment="1">
      <alignment horizontal="justify" vertical="center"/>
    </xf>
    <xf numFmtId="0" fontId="31" fillId="0" borderId="34" xfId="0" applyFont="1" applyBorder="1" applyAlignment="1">
      <alignment horizontal="left" vertical="center" indent="3"/>
    </xf>
    <xf numFmtId="0" fontId="0" fillId="0" borderId="34" xfId="0" applyBorder="1"/>
    <xf numFmtId="0" fontId="0" fillId="0" borderId="17" xfId="0" applyBorder="1"/>
    <xf numFmtId="0" fontId="32" fillId="0" borderId="21" xfId="0" applyFont="1" applyBorder="1"/>
    <xf numFmtId="0" fontId="0" fillId="0" borderId="22" xfId="0" applyBorder="1"/>
    <xf numFmtId="0" fontId="0" fillId="0" borderId="20" xfId="0" applyBorder="1"/>
    <xf numFmtId="0" fontId="0" fillId="16" borderId="0" xfId="0" applyFont="1" applyFill="1" applyAlignment="1">
      <alignment horizontal="left" vertical="center"/>
    </xf>
    <xf numFmtId="0" fontId="0" fillId="16" borderId="0" xfId="0" applyFill="1" applyAlignment="1">
      <alignment horizontal="center"/>
    </xf>
    <xf numFmtId="0" fontId="0" fillId="16" borderId="0" xfId="0" applyFill="1" applyAlignment="1">
      <alignment horizontal="left"/>
    </xf>
    <xf numFmtId="0" fontId="10" fillId="16" borderId="0" xfId="0" applyFont="1" applyFill="1" applyAlignment="1">
      <alignment horizontal="left" vertical="top"/>
    </xf>
    <xf numFmtId="0" fontId="1" fillId="16" borderId="0" xfId="0" applyFont="1" applyFill="1" applyAlignment="1">
      <alignment horizontal="left" vertical="center"/>
    </xf>
    <xf numFmtId="0" fontId="47" fillId="16" borderId="0" xfId="0" applyFont="1" applyFill="1" applyAlignment="1">
      <alignment horizontal="center" vertical="center" wrapText="1"/>
    </xf>
    <xf numFmtId="0" fontId="47" fillId="16" borderId="0" xfId="0" applyFont="1" applyFill="1" applyAlignment="1">
      <alignment horizontal="center" vertical="top" wrapText="1"/>
    </xf>
    <xf numFmtId="0" fontId="1" fillId="16" borderId="0" xfId="0" applyFont="1" applyFill="1" applyAlignment="1">
      <alignment horizontal="left" vertical="top"/>
    </xf>
    <xf numFmtId="0" fontId="42" fillId="16" borderId="34" xfId="0" applyFont="1" applyFill="1" applyBorder="1"/>
    <xf numFmtId="0" fontId="0" fillId="16" borderId="17" xfId="0" applyFont="1" applyFill="1" applyBorder="1"/>
    <xf numFmtId="166" fontId="1" fillId="16" borderId="11" xfId="6" applyFont="1" applyFill="1" applyBorder="1" applyAlignment="1">
      <alignment horizontal="center" vertical="center" wrapText="1"/>
    </xf>
    <xf numFmtId="168" fontId="0" fillId="29" borderId="11" xfId="6" applyNumberFormat="1" applyFont="1" applyFill="1" applyBorder="1" applyAlignment="1">
      <alignment horizontal="justify" vertical="top"/>
    </xf>
    <xf numFmtId="0" fontId="34" fillId="30" borderId="29" xfId="0" applyFont="1" applyFill="1" applyBorder="1" applyAlignment="1">
      <alignment horizontal="left" vertical="center" wrapText="1"/>
    </xf>
    <xf numFmtId="0" fontId="34" fillId="30" borderId="30" xfId="0" applyFont="1" applyFill="1" applyBorder="1" applyAlignment="1">
      <alignment horizontal="left" vertical="center" wrapText="1"/>
    </xf>
    <xf numFmtId="0" fontId="34" fillId="30" borderId="84" xfId="0" applyFont="1" applyFill="1" applyBorder="1" applyAlignment="1">
      <alignment horizontal="center" vertical="center" wrapText="1"/>
    </xf>
    <xf numFmtId="0" fontId="31" fillId="17" borderId="11" xfId="28" applyFont="1" applyFill="1" applyBorder="1" applyAlignment="1">
      <alignment horizontal="left" vertical="top"/>
    </xf>
    <xf numFmtId="0" fontId="31" fillId="16" borderId="11" xfId="28" applyFont="1" applyFill="1" applyBorder="1" applyAlignment="1">
      <alignment horizontal="left" vertical="top"/>
    </xf>
    <xf numFmtId="0" fontId="34" fillId="31" borderId="49" xfId="0" applyFont="1" applyFill="1" applyBorder="1"/>
    <xf numFmtId="0" fontId="55" fillId="16" borderId="49" xfId="0" applyFont="1" applyFill="1" applyBorder="1" applyAlignment="1">
      <alignment horizontal="left"/>
    </xf>
    <xf numFmtId="0" fontId="12" fillId="0" borderId="0" xfId="7" applyAlignment="1" applyProtection="1"/>
    <xf numFmtId="0" fontId="0" fillId="32" borderId="0" xfId="0" applyFill="1"/>
    <xf numFmtId="0" fontId="12" fillId="32" borderId="0" xfId="7" applyFill="1" applyAlignment="1" applyProtection="1"/>
    <xf numFmtId="0" fontId="0" fillId="16" borderId="0" xfId="0" applyFill="1" applyAlignment="1"/>
    <xf numFmtId="0" fontId="0" fillId="33" borderId="0" xfId="0" applyFont="1" applyFill="1"/>
    <xf numFmtId="0" fontId="31" fillId="0" borderId="22" xfId="28" applyFont="1" applyFill="1" applyBorder="1"/>
    <xf numFmtId="0" fontId="10" fillId="0" borderId="24" xfId="28" applyFont="1" applyFill="1" applyBorder="1"/>
    <xf numFmtId="0" fontId="50" fillId="0" borderId="40" xfId="28" applyFont="1" applyFill="1" applyBorder="1" applyAlignment="1">
      <alignment horizontal="left"/>
    </xf>
    <xf numFmtId="0" fontId="31" fillId="0" borderId="40" xfId="28" applyNumberFormat="1" applyFont="1" applyFill="1" applyBorder="1" applyAlignment="1">
      <alignment horizontal="center" vertical="center" wrapText="1"/>
    </xf>
    <xf numFmtId="0" fontId="56" fillId="0" borderId="44" xfId="0" applyFont="1" applyFill="1" applyBorder="1" applyAlignment="1" applyProtection="1">
      <alignment horizontal="left"/>
    </xf>
    <xf numFmtId="0" fontId="56" fillId="0" borderId="40" xfId="0" applyFont="1" applyFill="1" applyBorder="1" applyAlignment="1" applyProtection="1">
      <alignment horizontal="left"/>
    </xf>
    <xf numFmtId="0" fontId="56" fillId="0" borderId="86" xfId="0" applyFont="1" applyFill="1" applyBorder="1" applyAlignment="1" applyProtection="1">
      <alignment horizontal="left"/>
    </xf>
    <xf numFmtId="0" fontId="31" fillId="16" borderId="40" xfId="28" applyFont="1" applyFill="1" applyBorder="1" applyAlignment="1">
      <alignment horizontal="left" indent="2"/>
    </xf>
    <xf numFmtId="164" fontId="31" fillId="16" borderId="0" xfId="31" applyFont="1" applyFill="1" applyBorder="1" applyAlignment="1">
      <alignment horizontal="center"/>
    </xf>
    <xf numFmtId="0" fontId="31" fillId="0" borderId="34" xfId="28" applyFont="1" applyFill="1" applyBorder="1" applyAlignment="1" applyProtection="1">
      <alignment horizontal="left"/>
      <protection locked="0"/>
    </xf>
    <xf numFmtId="0" fontId="31" fillId="0" borderId="40" xfId="28" applyFont="1" applyFill="1" applyBorder="1" applyAlignment="1" applyProtection="1">
      <alignment horizontal="left"/>
      <protection locked="0"/>
    </xf>
    <xf numFmtId="0" fontId="31" fillId="16" borderId="36" xfId="28" applyFont="1" applyFill="1" applyBorder="1" applyAlignment="1">
      <alignment horizontal="left" vertical="top"/>
    </xf>
    <xf numFmtId="0" fontId="31" fillId="16" borderId="44" xfId="28" applyFont="1" applyFill="1" applyBorder="1" applyAlignment="1">
      <alignment horizontal="left" vertical="top"/>
    </xf>
    <xf numFmtId="0" fontId="31" fillId="16" borderId="63" xfId="28" applyFont="1" applyFill="1" applyBorder="1" applyAlignment="1">
      <alignment horizontal="left" vertical="top"/>
    </xf>
    <xf numFmtId="0" fontId="31" fillId="16" borderId="13" xfId="28" applyFont="1" applyFill="1" applyBorder="1" applyAlignment="1">
      <alignment horizontal="left" vertical="top"/>
    </xf>
    <xf numFmtId="0" fontId="31" fillId="16" borderId="87" xfId="28" applyFont="1" applyFill="1" applyBorder="1" applyAlignment="1">
      <alignment horizontal="left" vertical="top"/>
    </xf>
    <xf numFmtId="0" fontId="31" fillId="16" borderId="48" xfId="28" applyFont="1" applyFill="1" applyBorder="1" applyAlignment="1">
      <alignment horizontal="left" indent="2"/>
    </xf>
    <xf numFmtId="9" fontId="59" fillId="34" borderId="25" xfId="36" applyFont="1" applyFill="1" applyBorder="1" applyAlignment="1">
      <alignment horizontal="center" vertical="center" wrapText="1"/>
    </xf>
    <xf numFmtId="9" fontId="60" fillId="34" borderId="25" xfId="36" applyFont="1" applyFill="1" applyBorder="1" applyAlignment="1">
      <alignment horizontal="center" vertical="center" wrapText="1"/>
    </xf>
    <xf numFmtId="175" fontId="0" fillId="17" borderId="11" xfId="6" applyNumberFormat="1" applyFont="1" applyFill="1" applyBorder="1" applyAlignment="1">
      <alignment horizontal="justify" vertical="top"/>
    </xf>
    <xf numFmtId="0" fontId="50" fillId="0" borderId="88" xfId="28" applyNumberFormat="1" applyFont="1" applyFill="1" applyBorder="1" applyAlignment="1">
      <alignment vertical="center" wrapText="1"/>
    </xf>
    <xf numFmtId="0" fontId="50" fillId="0" borderId="89" xfId="28" applyNumberFormat="1" applyFont="1" applyFill="1" applyBorder="1" applyAlignment="1">
      <alignment vertical="center" wrapText="1"/>
    </xf>
    <xf numFmtId="0" fontId="50" fillId="0" borderId="90" xfId="28" applyNumberFormat="1" applyFont="1" applyFill="1" applyBorder="1" applyAlignment="1">
      <alignment vertical="center" wrapText="1"/>
    </xf>
    <xf numFmtId="0" fontId="50" fillId="0" borderId="44" xfId="28" applyNumberFormat="1" applyFont="1" applyFill="1" applyBorder="1" applyAlignment="1">
      <alignment vertical="center" wrapText="1"/>
    </xf>
    <xf numFmtId="0" fontId="10" fillId="16" borderId="91" xfId="0" applyFont="1" applyFill="1" applyBorder="1" applyAlignment="1"/>
    <xf numFmtId="0" fontId="10" fillId="16" borderId="92" xfId="0" applyFont="1" applyFill="1" applyBorder="1" applyAlignment="1"/>
    <xf numFmtId="0" fontId="32" fillId="16" borderId="49" xfId="0" applyFont="1" applyFill="1" applyBorder="1" applyAlignment="1">
      <alignment horizontal="center"/>
    </xf>
    <xf numFmtId="0" fontId="32" fillId="16" borderId="51" xfId="0" applyFont="1" applyFill="1" applyBorder="1" applyAlignment="1">
      <alignment horizontal="center"/>
    </xf>
    <xf numFmtId="0" fontId="12" fillId="0" borderId="0" xfId="7" applyAlignment="1" applyProtection="1">
      <alignment horizontal="center" vertical="center"/>
    </xf>
    <xf numFmtId="0" fontId="55" fillId="16" borderId="93" xfId="0" applyFont="1" applyFill="1" applyBorder="1" applyAlignment="1">
      <alignment horizontal="left"/>
    </xf>
    <xf numFmtId="0" fontId="0" fillId="16" borderId="51" xfId="0" applyFill="1" applyBorder="1"/>
    <xf numFmtId="0" fontId="0" fillId="0" borderId="0" xfId="28" applyFont="1" applyFill="1" applyBorder="1" applyAlignment="1">
      <alignment horizontal="left" vertical="center"/>
    </xf>
    <xf numFmtId="0" fontId="0" fillId="0" borderId="0" xfId="28" applyFont="1" applyFill="1" applyBorder="1" applyAlignment="1">
      <alignment vertical="center"/>
    </xf>
    <xf numFmtId="0" fontId="31" fillId="16" borderId="0" xfId="28" applyFont="1" applyFill="1" applyAlignment="1">
      <alignment horizontal="justify" vertical="center"/>
    </xf>
    <xf numFmtId="0" fontId="54" fillId="16" borderId="0" xfId="28" applyFont="1" applyFill="1" applyBorder="1" applyAlignment="1">
      <alignment horizontal="left"/>
    </xf>
    <xf numFmtId="0" fontId="0" fillId="16" borderId="49" xfId="0" applyFont="1" applyFill="1" applyBorder="1" applyAlignment="1">
      <alignment horizontal="center" vertical="center"/>
    </xf>
    <xf numFmtId="0" fontId="0" fillId="16" borderId="51" xfId="0" applyFont="1" applyFill="1" applyBorder="1" applyAlignment="1">
      <alignment horizontal="justify" vertical="center"/>
    </xf>
    <xf numFmtId="0" fontId="78" fillId="16" borderId="0" xfId="28" applyFill="1"/>
    <xf numFmtId="0" fontId="34" fillId="16" borderId="34" xfId="28" applyFont="1" applyFill="1" applyBorder="1" applyAlignment="1">
      <alignment horizontal="left" vertical="center"/>
    </xf>
    <xf numFmtId="0" fontId="34" fillId="16" borderId="0" xfId="28" applyFont="1" applyFill="1" applyBorder="1" applyAlignment="1">
      <alignment horizontal="left" vertical="center"/>
    </xf>
    <xf numFmtId="0" fontId="31" fillId="16" borderId="61" xfId="28" applyFont="1" applyFill="1" applyBorder="1" applyAlignment="1">
      <alignment horizontal="left" vertical="top"/>
    </xf>
    <xf numFmtId="0" fontId="31" fillId="16" borderId="22" xfId="28" applyFont="1" applyFill="1" applyBorder="1" applyAlignment="1">
      <alignment horizontal="left" vertical="top"/>
    </xf>
    <xf numFmtId="0" fontId="55" fillId="16" borderId="34" xfId="28" applyFont="1" applyFill="1" applyBorder="1" applyAlignment="1">
      <alignment horizontal="center"/>
    </xf>
    <xf numFmtId="0" fontId="55" fillId="16" borderId="0" xfId="28" applyFont="1" applyFill="1" applyBorder="1" applyAlignment="1">
      <alignment horizontal="center"/>
    </xf>
    <xf numFmtId="15" fontId="0" fillId="16" borderId="49" xfId="0" applyNumberFormat="1" applyFont="1" applyFill="1" applyBorder="1" applyAlignment="1">
      <alignment horizontal="left" vertical="top" wrapText="1"/>
    </xf>
    <xf numFmtId="0" fontId="0" fillId="16" borderId="49" xfId="0" applyFont="1" applyFill="1" applyBorder="1" applyAlignment="1">
      <alignment horizontal="left"/>
    </xf>
    <xf numFmtId="9" fontId="1" fillId="0" borderId="19" xfId="36" applyFont="1" applyBorder="1" applyAlignment="1">
      <alignment vertical="top"/>
    </xf>
    <xf numFmtId="9" fontId="1" fillId="1" borderId="19" xfId="36" applyFont="1" applyFill="1" applyBorder="1" applyAlignment="1">
      <alignment horizontal="justify" vertical="top"/>
    </xf>
    <xf numFmtId="0" fontId="31" fillId="0" borderId="90" xfId="28" applyFont="1" applyFill="1" applyBorder="1" applyAlignment="1" applyProtection="1">
      <alignment horizontal="left"/>
      <protection locked="0"/>
    </xf>
    <xf numFmtId="0" fontId="31" fillId="0" borderId="44" xfId="28" applyFont="1" applyFill="1" applyBorder="1" applyAlignment="1" applyProtection="1">
      <alignment horizontal="left"/>
      <protection locked="0"/>
    </xf>
    <xf numFmtId="0" fontId="31" fillId="16" borderId="12" xfId="28" applyFont="1" applyFill="1" applyBorder="1" applyAlignment="1">
      <alignment horizontal="left" vertical="top"/>
    </xf>
    <xf numFmtId="0" fontId="31" fillId="16" borderId="34" xfId="28" applyFont="1" applyFill="1" applyBorder="1" applyAlignment="1">
      <alignment horizontal="left" indent="2"/>
    </xf>
    <xf numFmtId="0" fontId="31" fillId="16" borderId="94" xfId="28" applyFont="1" applyFill="1" applyBorder="1" applyAlignment="1">
      <alignment horizontal="left" indent="2"/>
    </xf>
    <xf numFmtId="9" fontId="10" fillId="0" borderId="20" xfId="36" applyFont="1" applyFill="1" applyBorder="1" applyAlignment="1">
      <alignment horizontal="center"/>
    </xf>
    <xf numFmtId="0" fontId="10" fillId="0" borderId="19" xfId="28" applyFont="1" applyFill="1" applyBorder="1" applyAlignment="1">
      <alignment horizontal="center"/>
    </xf>
    <xf numFmtId="0" fontId="10" fillId="0" borderId="28" xfId="28" applyFont="1" applyFill="1" applyBorder="1" applyAlignment="1">
      <alignment horizontal="center"/>
    </xf>
    <xf numFmtId="0" fontId="10" fillId="35" borderId="27" xfId="28" applyFont="1" applyFill="1" applyBorder="1" applyAlignment="1">
      <alignment horizontal="center" vertical="center" wrapText="1"/>
    </xf>
    <xf numFmtId="9" fontId="10" fillId="35" borderId="25" xfId="36" applyFont="1" applyFill="1" applyBorder="1" applyAlignment="1">
      <alignment horizontal="center" vertical="center" wrapText="1"/>
    </xf>
    <xf numFmtId="164" fontId="10" fillId="0" borderId="12" xfId="28" applyNumberFormat="1" applyFont="1" applyFill="1" applyBorder="1"/>
    <xf numFmtId="164" fontId="10" fillId="0" borderId="18" xfId="28" applyNumberFormat="1" applyFont="1" applyFill="1" applyBorder="1" applyAlignment="1">
      <alignment horizontal="center"/>
    </xf>
    <xf numFmtId="44" fontId="10" fillId="0" borderId="24" xfId="28" applyNumberFormat="1" applyFont="1" applyFill="1" applyBorder="1"/>
    <xf numFmtId="0" fontId="50" fillId="0" borderId="15" xfId="28" applyNumberFormat="1" applyFont="1" applyFill="1" applyBorder="1" applyAlignment="1">
      <alignment horizontal="center" vertical="center" wrapText="1"/>
    </xf>
    <xf numFmtId="0" fontId="50" fillId="0" borderId="15" xfId="28" applyFont="1" applyFill="1" applyBorder="1" applyAlignment="1">
      <alignment horizontal="center"/>
    </xf>
    <xf numFmtId="0" fontId="0" fillId="16" borderId="0" xfId="0" applyFont="1" applyFill="1" applyAlignment="1">
      <alignment horizontal="left" vertical="top"/>
    </xf>
    <xf numFmtId="0" fontId="34" fillId="30" borderId="85" xfId="0" applyFont="1" applyFill="1" applyBorder="1" applyAlignment="1">
      <alignment horizontal="center" vertical="center" wrapText="1"/>
    </xf>
    <xf numFmtId="0" fontId="49" fillId="25" borderId="49" xfId="0" applyFont="1" applyFill="1" applyBorder="1"/>
    <xf numFmtId="0" fontId="31" fillId="0" borderId="42" xfId="28" applyFont="1" applyFill="1" applyBorder="1"/>
    <xf numFmtId="0" fontId="31" fillId="24" borderId="29" xfId="28" applyFont="1" applyFill="1" applyBorder="1" applyAlignment="1">
      <alignment horizontal="center" vertical="center" wrapText="1"/>
    </xf>
    <xf numFmtId="0" fontId="66" fillId="16" borderId="49" xfId="0" applyFont="1" applyFill="1" applyBorder="1" applyAlignment="1">
      <alignment horizontal="center"/>
    </xf>
    <xf numFmtId="0" fontId="66" fillId="16" borderId="51" xfId="0" applyFont="1" applyFill="1" applyBorder="1" applyAlignment="1">
      <alignment horizontal="center"/>
    </xf>
    <xf numFmtId="0" fontId="29" fillId="16" borderId="0" xfId="28" applyFont="1" applyFill="1" applyAlignment="1">
      <alignment horizontal="left" vertical="top"/>
    </xf>
    <xf numFmtId="0" fontId="0" fillId="3" borderId="53" xfId="28" applyFont="1" applyFill="1" applyBorder="1" applyAlignment="1">
      <alignment horizontal="center" vertical="center" wrapText="1"/>
    </xf>
    <xf numFmtId="167" fontId="0" fillId="3" borderId="53" xfId="28" applyNumberFormat="1" applyFont="1" applyFill="1" applyBorder="1" applyAlignment="1">
      <alignment horizontal="center" vertical="center" wrapText="1"/>
    </xf>
    <xf numFmtId="0" fontId="29" fillId="0" borderId="0" xfId="0" applyFont="1" applyAlignment="1">
      <alignment horizontal="left" vertical="top"/>
    </xf>
    <xf numFmtId="0" fontId="0" fillId="3" borderId="53" xfId="0" applyFont="1" applyFill="1" applyBorder="1" applyAlignment="1">
      <alignment horizontal="center" vertical="center" wrapText="1"/>
    </xf>
    <xf numFmtId="0" fontId="29" fillId="16" borderId="0" xfId="0" applyFont="1" applyFill="1" applyAlignment="1">
      <alignment horizontal="left" vertical="top"/>
    </xf>
    <xf numFmtId="0" fontId="0" fillId="19" borderId="52" xfId="28" applyFont="1" applyFill="1" applyBorder="1" applyAlignment="1">
      <alignment horizontal="center" vertical="center" wrapText="1"/>
    </xf>
    <xf numFmtId="0" fontId="0" fillId="20" borderId="130" xfId="28" applyFont="1" applyFill="1" applyBorder="1" applyAlignment="1">
      <alignment horizontal="center" vertical="center" wrapText="1"/>
    </xf>
    <xf numFmtId="0" fontId="0" fillId="16" borderId="39" xfId="28" applyNumberFormat="1" applyFont="1" applyFill="1" applyBorder="1" applyAlignment="1">
      <alignment horizontal="left" vertical="center" wrapText="1"/>
    </xf>
    <xf numFmtId="0" fontId="0" fillId="19" borderId="18" xfId="28" applyFont="1" applyFill="1" applyBorder="1" applyAlignment="1">
      <alignment horizontal="center" vertical="center" wrapText="1"/>
    </xf>
    <xf numFmtId="0" fontId="0" fillId="19" borderId="29" xfId="28" applyFont="1" applyFill="1" applyBorder="1" applyAlignment="1">
      <alignment horizontal="center" vertical="center" wrapText="1"/>
    </xf>
    <xf numFmtId="0" fontId="0" fillId="20" borderId="18" xfId="28" applyFont="1" applyFill="1" applyBorder="1" applyAlignment="1">
      <alignment horizontal="center" vertical="center" wrapText="1"/>
    </xf>
    <xf numFmtId="0" fontId="0" fillId="0" borderId="35" xfId="0" applyFont="1" applyBorder="1"/>
    <xf numFmtId="0" fontId="0" fillId="0" borderId="35" xfId="0" applyFont="1" applyFill="1" applyBorder="1" applyAlignment="1">
      <alignment vertical="top" wrapText="1"/>
    </xf>
    <xf numFmtId="0" fontId="0" fillId="0" borderId="35" xfId="0" applyFont="1" applyFill="1" applyBorder="1" applyAlignment="1">
      <alignment wrapText="1"/>
    </xf>
    <xf numFmtId="0" fontId="10" fillId="12" borderId="37" xfId="28" applyFont="1" applyFill="1" applyBorder="1" applyAlignment="1">
      <alignment horizontal="center" vertical="center" wrapText="1"/>
    </xf>
    <xf numFmtId="0" fontId="10" fillId="24" borderId="27" xfId="28" applyFont="1" applyFill="1" applyBorder="1" applyAlignment="1">
      <alignment horizontal="center" vertical="center" wrapText="1"/>
    </xf>
    <xf numFmtId="0" fontId="50" fillId="0" borderId="41" xfId="28" applyFont="1" applyFill="1" applyBorder="1" applyAlignment="1">
      <alignment horizontal="center"/>
    </xf>
    <xf numFmtId="0" fontId="59" fillId="34" borderId="27" xfId="28" applyFont="1" applyFill="1" applyBorder="1" applyAlignment="1">
      <alignment horizontal="center" vertical="center" wrapText="1"/>
    </xf>
    <xf numFmtId="0" fontId="1" fillId="13" borderId="53" xfId="28" applyFont="1" applyFill="1" applyBorder="1" applyAlignment="1">
      <alignment horizontal="center" vertical="center" wrapText="1"/>
    </xf>
    <xf numFmtId="0" fontId="1" fillId="12" borderId="53" xfId="28" applyFont="1" applyFill="1" applyBorder="1" applyAlignment="1">
      <alignment horizontal="center" vertical="center" wrapText="1"/>
    </xf>
    <xf numFmtId="0" fontId="1" fillId="19" borderId="52" xfId="28" applyFont="1" applyFill="1" applyBorder="1" applyAlignment="1">
      <alignment horizontal="center" vertical="center" wrapText="1"/>
    </xf>
    <xf numFmtId="0" fontId="1" fillId="20" borderId="130" xfId="28" applyFont="1" applyFill="1" applyBorder="1" applyAlignment="1">
      <alignment horizontal="center" vertical="center" wrapText="1"/>
    </xf>
    <xf numFmtId="0" fontId="3" fillId="0" borderId="36" xfId="28" applyFont="1" applyFill="1" applyBorder="1" applyAlignment="1">
      <alignment horizontal="center"/>
    </xf>
    <xf numFmtId="0" fontId="3" fillId="16" borderId="39" xfId="28" applyNumberFormat="1" applyFont="1" applyFill="1" applyBorder="1" applyAlignment="1">
      <alignment horizontal="left" vertical="center" wrapText="1"/>
    </xf>
    <xf numFmtId="0" fontId="3" fillId="16" borderId="39" xfId="28" applyFont="1" applyFill="1" applyBorder="1"/>
    <xf numFmtId="0" fontId="68" fillId="16" borderId="0" xfId="0" applyFont="1" applyFill="1"/>
    <xf numFmtId="0" fontId="1" fillId="16" borderId="131" xfId="0" applyFont="1" applyFill="1" applyBorder="1" applyAlignment="1">
      <alignment vertical="center" wrapText="1"/>
    </xf>
    <xf numFmtId="0" fontId="1" fillId="16" borderId="132" xfId="0" applyFont="1" applyFill="1" applyBorder="1" applyAlignment="1">
      <alignment vertical="center" wrapText="1"/>
    </xf>
    <xf numFmtId="0" fontId="31" fillId="38" borderId="14" xfId="28" applyFont="1" applyFill="1" applyBorder="1" applyAlignment="1">
      <alignment horizontal="left" indent="2"/>
    </xf>
    <xf numFmtId="0" fontId="42" fillId="16" borderId="70" xfId="0" applyFont="1" applyFill="1" applyBorder="1"/>
    <xf numFmtId="0" fontId="1" fillId="3" borderId="52" xfId="28" applyFont="1" applyFill="1" applyBorder="1" applyAlignment="1">
      <alignment horizontal="center" vertical="center"/>
    </xf>
    <xf numFmtId="0" fontId="43" fillId="0" borderId="11" xfId="28" applyFont="1" applyBorder="1" applyAlignment="1">
      <alignment horizontal="left" vertical="top"/>
    </xf>
    <xf numFmtId="166" fontId="78" fillId="18" borderId="11" xfId="6" applyFont="1" applyFill="1" applyBorder="1" applyAlignment="1">
      <alignment horizontal="center" vertical="center" wrapText="1"/>
    </xf>
    <xf numFmtId="0" fontId="3" fillId="0" borderId="39" xfId="28" applyNumberFormat="1" applyFont="1" applyFill="1" applyBorder="1" applyAlignment="1">
      <alignment horizontal="left" vertical="center" wrapText="1"/>
    </xf>
    <xf numFmtId="0" fontId="68" fillId="16" borderId="39" xfId="28" applyNumberFormat="1" applyFont="1" applyFill="1" applyBorder="1" applyAlignment="1">
      <alignment horizontal="left" vertical="center" wrapText="1"/>
    </xf>
    <xf numFmtId="0" fontId="1" fillId="20" borderId="18" xfId="28" applyFont="1" applyFill="1" applyBorder="1" applyAlignment="1">
      <alignment horizontal="center" vertical="center" wrapText="1"/>
    </xf>
    <xf numFmtId="164" fontId="31" fillId="16" borderId="40" xfId="35" applyNumberFormat="1" applyFont="1" applyFill="1" applyBorder="1" applyAlignment="1">
      <alignment horizontal="center" vertical="center" wrapText="1"/>
    </xf>
    <xf numFmtId="9" fontId="31" fillId="16" borderId="40" xfId="36" applyFont="1" applyFill="1" applyBorder="1" applyAlignment="1">
      <alignment horizontal="right" vertical="center" wrapText="1"/>
    </xf>
    <xf numFmtId="0" fontId="79" fillId="0" borderId="42" xfId="7" applyNumberFormat="1" applyFont="1" applyFill="1" applyBorder="1" applyAlignment="1" applyProtection="1">
      <alignment vertical="center" wrapText="1"/>
    </xf>
    <xf numFmtId="0" fontId="0" fillId="16" borderId="0" xfId="28" applyFont="1" applyFill="1"/>
    <xf numFmtId="0" fontId="82" fillId="16" borderId="0" xfId="0" applyFont="1" applyFill="1"/>
    <xf numFmtId="0" fontId="78" fillId="0" borderId="0" xfId="28" applyFont="1" applyFill="1" applyBorder="1"/>
    <xf numFmtId="0" fontId="68" fillId="16" borderId="49" xfId="0" applyFont="1" applyFill="1" applyBorder="1" applyAlignment="1">
      <alignment horizontal="left" vertical="top" wrapText="1"/>
    </xf>
    <xf numFmtId="15" fontId="0" fillId="16" borderId="49" xfId="0" applyNumberFormat="1" applyFont="1" applyFill="1" applyBorder="1" applyAlignment="1">
      <alignment horizontal="left" vertical="top" wrapText="1"/>
    </xf>
    <xf numFmtId="0" fontId="0" fillId="38" borderId="49" xfId="0" applyFont="1" applyFill="1" applyBorder="1" applyAlignment="1">
      <alignment horizontal="justify" vertical="center"/>
    </xf>
    <xf numFmtId="0" fontId="84" fillId="16" borderId="49" xfId="0" applyFont="1" applyFill="1" applyBorder="1" applyAlignment="1">
      <alignment horizontal="justify" vertical="center"/>
    </xf>
    <xf numFmtId="0" fontId="60" fillId="34" borderId="27" xfId="28" applyFont="1" applyFill="1" applyBorder="1" applyAlignment="1">
      <alignment horizontal="center" vertical="center" wrapText="1"/>
    </xf>
    <xf numFmtId="0" fontId="31" fillId="0" borderId="15" xfId="31" applyNumberFormat="1" applyFont="1" applyFill="1" applyBorder="1"/>
    <xf numFmtId="0" fontId="31" fillId="16" borderId="49" xfId="0" applyFont="1" applyFill="1" applyBorder="1" applyAlignment="1">
      <alignment horizontal="justify" vertical="center"/>
    </xf>
    <xf numFmtId="0" fontId="0" fillId="16" borderId="49" xfId="0" applyFill="1" applyBorder="1"/>
    <xf numFmtId="0" fontId="64" fillId="37" borderId="49" xfId="0" applyFont="1" applyFill="1" applyBorder="1"/>
    <xf numFmtId="0" fontId="0" fillId="0" borderId="49" xfId="0" applyBorder="1"/>
    <xf numFmtId="0" fontId="0" fillId="0" borderId="51" xfId="0" applyBorder="1"/>
    <xf numFmtId="9" fontId="31" fillId="16" borderId="40" xfId="36" applyFont="1" applyFill="1" applyBorder="1" applyAlignment="1">
      <alignment horizontal="right" vertical="center" wrapText="1"/>
    </xf>
    <xf numFmtId="9" fontId="31" fillId="16" borderId="40" xfId="36" applyFont="1" applyFill="1" applyBorder="1" applyAlignment="1">
      <alignment horizontal="center" vertical="center" wrapText="1"/>
    </xf>
    <xf numFmtId="0" fontId="59" fillId="34" borderId="39" xfId="28" applyFont="1" applyFill="1" applyBorder="1" applyAlignment="1">
      <alignment horizontal="center" vertical="center" wrapText="1"/>
    </xf>
    <xf numFmtId="9" fontId="59" fillId="34" borderId="87" xfId="36" applyFont="1" applyFill="1" applyBorder="1" applyAlignment="1">
      <alignment horizontal="center" vertical="center" wrapText="1"/>
    </xf>
    <xf numFmtId="0" fontId="10" fillId="39" borderId="87" xfId="28" applyFont="1" applyFill="1" applyBorder="1" applyAlignment="1">
      <alignment horizontal="center" vertical="center" wrapText="1"/>
    </xf>
    <xf numFmtId="164" fontId="31" fillId="0" borderId="11" xfId="28" applyNumberFormat="1" applyFont="1" applyFill="1" applyBorder="1"/>
    <xf numFmtId="0" fontId="0" fillId="0" borderId="63" xfId="28" applyFont="1" applyFill="1" applyBorder="1"/>
    <xf numFmtId="0" fontId="0" fillId="0" borderId="44" xfId="28" applyFont="1" applyFill="1" applyBorder="1"/>
    <xf numFmtId="164" fontId="31" fillId="16" borderId="15" xfId="35" applyNumberFormat="1" applyFont="1" applyFill="1" applyBorder="1" applyAlignment="1">
      <alignment horizontal="center" vertical="center" wrapText="1"/>
    </xf>
    <xf numFmtId="44" fontId="0" fillId="0" borderId="40" xfId="28" applyNumberFormat="1" applyFont="1" applyFill="1" applyBorder="1"/>
    <xf numFmtId="164" fontId="31" fillId="16" borderId="36" xfId="35" applyNumberFormat="1" applyFont="1" applyFill="1" applyBorder="1" applyAlignment="1">
      <alignment horizontal="center" vertical="center" wrapText="1"/>
    </xf>
    <xf numFmtId="9" fontId="31" fillId="16" borderId="44" xfId="36" applyFont="1" applyFill="1" applyBorder="1" applyAlignment="1">
      <alignment horizontal="center" vertical="center" wrapText="1"/>
    </xf>
    <xf numFmtId="44" fontId="0" fillId="0" borderId="44" xfId="28" applyNumberFormat="1" applyFont="1" applyFill="1" applyBorder="1"/>
    <xf numFmtId="0" fontId="64" fillId="0" borderId="49" xfId="0" applyFont="1" applyFill="1" applyBorder="1"/>
    <xf numFmtId="164" fontId="31" fillId="17" borderId="17" xfId="31" applyFont="1" applyFill="1" applyBorder="1" applyAlignment="1">
      <alignment horizontal="center"/>
    </xf>
    <xf numFmtId="164" fontId="31" fillId="17" borderId="15" xfId="31" applyFont="1" applyFill="1" applyBorder="1" applyAlignment="1">
      <alignment horizontal="center"/>
    </xf>
    <xf numFmtId="164" fontId="31" fillId="17" borderId="68" xfId="31" applyFont="1" applyFill="1" applyBorder="1" applyAlignment="1">
      <alignment horizontal="center"/>
    </xf>
    <xf numFmtId="0" fontId="42" fillId="16" borderId="0" xfId="28" applyFont="1" applyFill="1" applyAlignment="1">
      <alignment horizontal="center" wrapText="1"/>
    </xf>
    <xf numFmtId="0" fontId="34" fillId="25" borderId="46" xfId="28" applyFont="1" applyFill="1" applyBorder="1" applyAlignment="1">
      <alignment horizontal="left" vertical="center"/>
    </xf>
    <xf numFmtId="0" fontId="34" fillId="25" borderId="42" xfId="28" applyFont="1" applyFill="1" applyBorder="1" applyAlignment="1">
      <alignment horizontal="left" vertical="center"/>
    </xf>
    <xf numFmtId="0" fontId="34" fillId="25" borderId="95" xfId="28" applyFont="1" applyFill="1" applyBorder="1" applyAlignment="1">
      <alignment horizontal="left" vertical="center"/>
    </xf>
    <xf numFmtId="0" fontId="62" fillId="16" borderId="96" xfId="28" applyFont="1" applyFill="1" applyBorder="1" applyAlignment="1">
      <alignment horizontal="center" vertical="center"/>
    </xf>
    <xf numFmtId="0" fontId="62" fillId="16" borderId="97" xfId="28" applyFont="1" applyFill="1" applyBorder="1" applyAlignment="1">
      <alignment horizontal="center" vertical="center"/>
    </xf>
    <xf numFmtId="0" fontId="62" fillId="16" borderId="98" xfId="28" applyFont="1" applyFill="1" applyBorder="1" applyAlignment="1">
      <alignment horizontal="center" vertical="center"/>
    </xf>
    <xf numFmtId="0" fontId="62" fillId="16" borderId="99" xfId="28" applyFont="1" applyFill="1" applyBorder="1" applyAlignment="1">
      <alignment horizontal="center" vertical="center"/>
    </xf>
    <xf numFmtId="0" fontId="62" fillId="16" borderId="100" xfId="28" applyFont="1" applyFill="1" applyBorder="1" applyAlignment="1">
      <alignment horizontal="center" vertical="center"/>
    </xf>
    <xf numFmtId="0" fontId="62" fillId="16" borderId="101" xfId="28" applyFont="1" applyFill="1" applyBorder="1" applyAlignment="1">
      <alignment horizontal="center" vertical="center"/>
    </xf>
    <xf numFmtId="0" fontId="31" fillId="16" borderId="61" xfId="28" applyFont="1" applyFill="1" applyBorder="1" applyAlignment="1" applyProtection="1">
      <alignment horizontal="left" vertical="top"/>
      <protection locked="0"/>
    </xf>
    <xf numFmtId="0" fontId="31" fillId="16" borderId="22" xfId="28" applyFont="1" applyFill="1" applyBorder="1" applyAlignment="1" applyProtection="1">
      <alignment horizontal="left" vertical="top"/>
      <protection locked="0"/>
    </xf>
    <xf numFmtId="0" fontId="31" fillId="16" borderId="12" xfId="28" applyFont="1" applyFill="1" applyBorder="1" applyAlignment="1" applyProtection="1">
      <alignment horizontal="left" vertical="top"/>
      <protection locked="0"/>
    </xf>
    <xf numFmtId="0" fontId="31" fillId="17" borderId="61" xfId="28" applyFont="1" applyFill="1" applyBorder="1" applyAlignment="1">
      <alignment horizontal="center" vertical="top"/>
    </xf>
    <xf numFmtId="0" fontId="31" fillId="17" borderId="22" xfId="28" applyFont="1" applyFill="1" applyBorder="1" applyAlignment="1">
      <alignment horizontal="center" vertical="top"/>
    </xf>
    <xf numFmtId="0" fontId="31" fillId="17" borderId="12" xfId="28" applyFont="1" applyFill="1" applyBorder="1" applyAlignment="1">
      <alignment horizontal="center" vertical="top"/>
    </xf>
    <xf numFmtId="0" fontId="1" fillId="16" borderId="61" xfId="28" applyFont="1" applyFill="1" applyBorder="1" applyAlignment="1">
      <alignment horizontal="center"/>
    </xf>
    <xf numFmtId="0" fontId="1" fillId="16" borderId="22" xfId="28" applyFont="1" applyFill="1" applyBorder="1" applyAlignment="1">
      <alignment horizontal="center"/>
    </xf>
    <xf numFmtId="0" fontId="1" fillId="16" borderId="12" xfId="28" applyFont="1" applyFill="1" applyBorder="1" applyAlignment="1">
      <alignment horizontal="center"/>
    </xf>
    <xf numFmtId="0" fontId="63" fillId="16" borderId="102" xfId="28" applyFont="1" applyFill="1" applyBorder="1" applyAlignment="1">
      <alignment horizontal="left"/>
    </xf>
    <xf numFmtId="0" fontId="54" fillId="16" borderId="103" xfId="28" applyFont="1" applyFill="1" applyBorder="1" applyAlignment="1">
      <alignment horizontal="left"/>
    </xf>
    <xf numFmtId="0" fontId="54" fillId="16" borderId="104" xfId="28" applyFont="1" applyFill="1" applyBorder="1" applyAlignment="1">
      <alignment horizontal="left"/>
    </xf>
    <xf numFmtId="0" fontId="55" fillId="16" borderId="34" xfId="28" applyFont="1" applyFill="1" applyBorder="1" applyAlignment="1">
      <alignment horizontal="center"/>
    </xf>
    <xf numFmtId="0" fontId="55" fillId="16" borderId="0" xfId="28" applyFont="1" applyFill="1" applyBorder="1" applyAlignment="1">
      <alignment horizontal="center"/>
    </xf>
    <xf numFmtId="0" fontId="61" fillId="16" borderId="88" xfId="28" applyFont="1" applyFill="1" applyBorder="1" applyAlignment="1">
      <alignment horizontal="center" vertical="center"/>
    </xf>
    <xf numFmtId="0" fontId="32" fillId="16" borderId="42" xfId="28" applyFont="1" applyFill="1" applyBorder="1" applyAlignment="1">
      <alignment horizontal="center" vertical="center"/>
    </xf>
    <xf numFmtId="0" fontId="32" fillId="16" borderId="95" xfId="28" applyFont="1" applyFill="1" applyBorder="1" applyAlignment="1">
      <alignment horizontal="center" vertical="center"/>
    </xf>
    <xf numFmtId="0" fontId="66" fillId="16" borderId="34" xfId="28" applyFont="1" applyFill="1" applyBorder="1" applyAlignment="1">
      <alignment horizontal="center" vertical="center"/>
    </xf>
    <xf numFmtId="0" fontId="32" fillId="16" borderId="0" xfId="28" applyFont="1" applyFill="1" applyBorder="1" applyAlignment="1">
      <alignment horizontal="center" vertical="center"/>
    </xf>
    <xf numFmtId="0" fontId="32" fillId="16" borderId="17" xfId="28" applyFont="1" applyFill="1" applyBorder="1" applyAlignment="1">
      <alignment horizontal="center" vertical="center"/>
    </xf>
    <xf numFmtId="0" fontId="66" fillId="16" borderId="105" xfId="28" applyFont="1" applyFill="1" applyBorder="1" applyAlignment="1">
      <alignment horizontal="center" vertical="center"/>
    </xf>
    <xf numFmtId="0" fontId="32" fillId="16" borderId="57" xfId="28" applyFont="1" applyFill="1" applyBorder="1" applyAlignment="1">
      <alignment horizontal="center" vertical="center"/>
    </xf>
    <xf numFmtId="0" fontId="32" fillId="16" borderId="58" xfId="28" applyFont="1" applyFill="1" applyBorder="1" applyAlignment="1">
      <alignment horizontal="center" vertical="center"/>
    </xf>
    <xf numFmtId="0" fontId="34" fillId="16" borderId="34" xfId="28" applyFont="1" applyFill="1" applyBorder="1" applyAlignment="1">
      <alignment horizontal="left" vertical="center"/>
    </xf>
    <xf numFmtId="0" fontId="34" fillId="16" borderId="0" xfId="28" applyFont="1" applyFill="1" applyBorder="1" applyAlignment="1">
      <alignment horizontal="left" vertical="center"/>
    </xf>
    <xf numFmtId="15" fontId="0" fillId="16" borderId="49" xfId="0" applyNumberFormat="1" applyFont="1" applyFill="1" applyBorder="1" applyAlignment="1">
      <alignment horizontal="left" vertical="top" wrapText="1"/>
    </xf>
    <xf numFmtId="0" fontId="31" fillId="0" borderId="34" xfId="28" applyFont="1" applyFill="1" applyBorder="1" applyAlignment="1">
      <alignment horizontal="left" vertical="top"/>
    </xf>
    <xf numFmtId="0" fontId="31" fillId="0" borderId="0" xfId="28" applyFont="1" applyFill="1" applyBorder="1" applyAlignment="1">
      <alignment horizontal="left" vertical="top"/>
    </xf>
    <xf numFmtId="0" fontId="31" fillId="0" borderId="40" xfId="28" applyFont="1" applyFill="1" applyBorder="1" applyAlignment="1">
      <alignment horizontal="left" vertical="top"/>
    </xf>
    <xf numFmtId="0" fontId="10" fillId="0" borderId="21" xfId="28" applyFont="1" applyFill="1" applyBorder="1" applyAlignment="1">
      <alignment horizontal="right"/>
    </xf>
    <xf numFmtId="0" fontId="10" fillId="0" borderId="22" xfId="28" applyFont="1" applyFill="1" applyBorder="1" applyAlignment="1">
      <alignment horizontal="right"/>
    </xf>
    <xf numFmtId="0" fontId="10" fillId="0" borderId="12" xfId="28" applyFont="1" applyFill="1" applyBorder="1" applyAlignment="1">
      <alignment horizontal="right"/>
    </xf>
    <xf numFmtId="0" fontId="71" fillId="0" borderId="90" xfId="28" applyNumberFormat="1" applyFont="1" applyFill="1" applyBorder="1" applyAlignment="1">
      <alignment horizontal="left" vertical="center" wrapText="1"/>
    </xf>
    <xf numFmtId="0" fontId="50" fillId="0" borderId="13" xfId="28" applyNumberFormat="1" applyFont="1" applyFill="1" applyBorder="1" applyAlignment="1">
      <alignment horizontal="left" vertical="center" wrapText="1"/>
    </xf>
    <xf numFmtId="0" fontId="50" fillId="0" borderId="44" xfId="28" applyNumberFormat="1" applyFont="1" applyFill="1" applyBorder="1" applyAlignment="1">
      <alignment horizontal="left" vertical="center" wrapText="1"/>
    </xf>
    <xf numFmtId="9" fontId="52" fillId="0" borderId="0" xfId="36" applyFont="1" applyFill="1" applyBorder="1" applyAlignment="1">
      <alignment horizontal="right"/>
    </xf>
    <xf numFmtId="164" fontId="10" fillId="0" borderId="61" xfId="28" applyNumberFormat="1" applyFont="1" applyFill="1" applyBorder="1" applyAlignment="1">
      <alignment horizontal="center" vertical="center"/>
    </xf>
    <xf numFmtId="164" fontId="10" fillId="0" borderId="22" xfId="28" applyNumberFormat="1" applyFont="1" applyFill="1" applyBorder="1" applyAlignment="1">
      <alignment horizontal="center" vertical="center"/>
    </xf>
    <xf numFmtId="164" fontId="37" fillId="0" borderId="0" xfId="28" applyNumberFormat="1" applyFont="1" applyFill="1" applyBorder="1" applyAlignment="1">
      <alignment horizontal="center" vertical="center"/>
    </xf>
    <xf numFmtId="0" fontId="31" fillId="17" borderId="11" xfId="28" applyFont="1" applyFill="1" applyBorder="1" applyAlignment="1">
      <alignment horizontal="left" vertical="top"/>
    </xf>
    <xf numFmtId="0" fontId="31" fillId="17" borderId="19" xfId="28" applyFont="1" applyFill="1" applyBorder="1" applyAlignment="1">
      <alignment horizontal="left" vertical="top"/>
    </xf>
    <xf numFmtId="0" fontId="40" fillId="16" borderId="61" xfId="28" applyFont="1" applyFill="1" applyBorder="1" applyAlignment="1">
      <alignment horizontal="center" vertical="top"/>
    </xf>
    <xf numFmtId="0" fontId="40" fillId="16" borderId="22" xfId="28" applyFont="1" applyFill="1" applyBorder="1" applyAlignment="1">
      <alignment horizontal="center" vertical="top"/>
    </xf>
    <xf numFmtId="0" fontId="40" fillId="16" borderId="20" xfId="28" applyFont="1" applyFill="1" applyBorder="1" applyAlignment="1">
      <alignment horizontal="center" vertical="top"/>
    </xf>
    <xf numFmtId="0" fontId="10" fillId="17" borderId="11" xfId="28" applyFont="1" applyFill="1" applyBorder="1" applyAlignment="1">
      <alignment horizontal="center" vertical="top"/>
    </xf>
    <xf numFmtId="0" fontId="10" fillId="17" borderId="68" xfId="28" applyFont="1" applyFill="1" applyBorder="1" applyAlignment="1">
      <alignment horizontal="center" vertical="top"/>
    </xf>
    <xf numFmtId="0" fontId="10" fillId="17" borderId="45" xfId="28" applyFont="1" applyFill="1" applyBorder="1" applyAlignment="1">
      <alignment horizontal="center" vertical="top"/>
    </xf>
    <xf numFmtId="0" fontId="10" fillId="0" borderId="11" xfId="28" applyFont="1" applyFill="1" applyBorder="1" applyAlignment="1">
      <alignment horizontal="center" vertical="top"/>
    </xf>
    <xf numFmtId="0" fontId="10" fillId="0" borderId="19" xfId="28" applyFont="1" applyFill="1" applyBorder="1" applyAlignment="1">
      <alignment horizontal="center" vertical="top"/>
    </xf>
    <xf numFmtId="0" fontId="40" fillId="17" borderId="61" xfId="28" applyFont="1" applyFill="1" applyBorder="1" applyAlignment="1">
      <alignment horizontal="left" vertical="top"/>
    </xf>
    <xf numFmtId="0" fontId="40" fillId="17" borderId="22" xfId="28" applyFont="1" applyFill="1" applyBorder="1" applyAlignment="1">
      <alignment horizontal="left" vertical="top"/>
    </xf>
    <xf numFmtId="0" fontId="40" fillId="17" borderId="20" xfId="28" applyFont="1" applyFill="1" applyBorder="1" applyAlignment="1">
      <alignment horizontal="left" vertical="top"/>
    </xf>
    <xf numFmtId="0" fontId="10" fillId="0" borderId="26" xfId="28" applyFont="1" applyFill="1" applyBorder="1" applyAlignment="1">
      <alignment horizontal="left"/>
    </xf>
    <xf numFmtId="0" fontId="10" fillId="0" borderId="38" xfId="28" applyFont="1" applyFill="1" applyBorder="1" applyAlignment="1">
      <alignment horizontal="left"/>
    </xf>
    <xf numFmtId="0" fontId="10" fillId="0" borderId="24" xfId="28" applyFont="1" applyFill="1" applyBorder="1" applyAlignment="1">
      <alignment horizontal="left"/>
    </xf>
    <xf numFmtId="0" fontId="31" fillId="0" borderId="66" xfId="28" applyFont="1" applyFill="1" applyBorder="1" applyAlignment="1" applyProtection="1">
      <alignment horizontal="left" vertical="top"/>
      <protection locked="0"/>
    </xf>
    <xf numFmtId="0" fontId="31" fillId="0" borderId="65" xfId="28" applyFont="1" applyFill="1" applyBorder="1" applyAlignment="1" applyProtection="1">
      <alignment horizontal="left" vertical="top"/>
      <protection locked="0"/>
    </xf>
    <xf numFmtId="0" fontId="31" fillId="0" borderId="59" xfId="28" applyFont="1" applyFill="1" applyBorder="1" applyAlignment="1" applyProtection="1">
      <alignment horizontal="left" vertical="top"/>
      <protection locked="0"/>
    </xf>
    <xf numFmtId="14" fontId="31" fillId="16" borderId="53" xfId="28" applyNumberFormat="1" applyFont="1" applyFill="1" applyBorder="1" applyAlignment="1">
      <alignment horizontal="left" vertical="top"/>
    </xf>
    <xf numFmtId="0" fontId="31" fillId="16" borderId="53" xfId="28" applyFont="1" applyFill="1" applyBorder="1" applyAlignment="1">
      <alignment horizontal="left" vertical="top"/>
    </xf>
    <xf numFmtId="0" fontId="31" fillId="16" borderId="55" xfId="28" applyFont="1" applyFill="1" applyBorder="1" applyAlignment="1">
      <alignment horizontal="left" vertical="top"/>
    </xf>
    <xf numFmtId="0" fontId="31" fillId="17" borderId="34" xfId="28" applyFont="1" applyFill="1" applyBorder="1" applyAlignment="1">
      <alignment horizontal="left" vertical="top"/>
    </xf>
    <xf numFmtId="0" fontId="31" fillId="17" borderId="0" xfId="28" applyFont="1" applyFill="1" applyBorder="1" applyAlignment="1">
      <alignment horizontal="left" vertical="top"/>
    </xf>
    <xf numFmtId="0" fontId="31" fillId="17" borderId="40" xfId="28" applyFont="1" applyFill="1" applyBorder="1" applyAlignment="1">
      <alignment horizontal="left" vertical="top"/>
    </xf>
    <xf numFmtId="0" fontId="50" fillId="0" borderId="90" xfId="28" applyNumberFormat="1" applyFont="1" applyFill="1" applyBorder="1" applyAlignment="1">
      <alignment horizontal="left" vertical="center" wrapText="1"/>
    </xf>
    <xf numFmtId="0" fontId="31" fillId="38" borderId="35" xfId="28" applyFont="1" applyFill="1" applyBorder="1" applyAlignment="1">
      <alignment horizontal="left"/>
    </xf>
    <xf numFmtId="0" fontId="31" fillId="38" borderId="40" xfId="28" applyFont="1" applyFill="1" applyBorder="1" applyAlignment="1">
      <alignment horizontal="left"/>
    </xf>
    <xf numFmtId="0" fontId="50" fillId="0" borderId="88" xfId="28" applyNumberFormat="1" applyFont="1" applyFill="1" applyBorder="1" applyAlignment="1">
      <alignment horizontal="left" vertical="center" wrapText="1"/>
    </xf>
    <xf numFmtId="0" fontId="50" fillId="0" borderId="42" xfId="28" applyNumberFormat="1" applyFont="1" applyFill="1" applyBorder="1" applyAlignment="1">
      <alignment horizontal="left" vertical="center" wrapText="1"/>
    </xf>
    <xf numFmtId="0" fontId="50" fillId="0" borderId="89" xfId="28" applyNumberFormat="1" applyFont="1" applyFill="1" applyBorder="1" applyAlignment="1">
      <alignment horizontal="left" vertical="center" wrapText="1"/>
    </xf>
    <xf numFmtId="0" fontId="31" fillId="0" borderId="21" xfId="28" applyFont="1" applyFill="1" applyBorder="1" applyAlignment="1" applyProtection="1">
      <alignment horizontal="left" vertical="top"/>
      <protection locked="0"/>
    </xf>
    <xf numFmtId="0" fontId="31" fillId="0" borderId="69" xfId="28" applyFont="1" applyFill="1" applyBorder="1" applyAlignment="1" applyProtection="1">
      <alignment horizontal="left" vertical="top"/>
      <protection locked="0"/>
    </xf>
    <xf numFmtId="0" fontId="31" fillId="0" borderId="86" xfId="28" applyFont="1" applyFill="1" applyBorder="1" applyAlignment="1" applyProtection="1">
      <alignment horizontal="left" vertical="top"/>
      <protection locked="0"/>
    </xf>
    <xf numFmtId="0" fontId="31" fillId="0" borderId="22" xfId="28" applyFont="1" applyFill="1" applyBorder="1" applyAlignment="1" applyProtection="1">
      <alignment horizontal="left" vertical="top"/>
      <protection locked="0"/>
    </xf>
    <xf numFmtId="0" fontId="31" fillId="0" borderId="12" xfId="28" applyFont="1" applyFill="1" applyBorder="1" applyAlignment="1" applyProtection="1">
      <alignment horizontal="left" vertical="top"/>
      <protection locked="0"/>
    </xf>
    <xf numFmtId="0" fontId="31" fillId="0" borderId="21" xfId="28" applyFont="1" applyFill="1" applyBorder="1" applyAlignment="1">
      <alignment horizontal="left" vertical="top"/>
    </xf>
    <xf numFmtId="0" fontId="31" fillId="0" borderId="22" xfId="28" applyFont="1" applyFill="1" applyBorder="1" applyAlignment="1">
      <alignment horizontal="left" vertical="top"/>
    </xf>
    <xf numFmtId="0" fontId="31" fillId="0" borderId="12" xfId="28" applyFont="1" applyFill="1" applyBorder="1" applyAlignment="1">
      <alignment horizontal="left" vertical="top"/>
    </xf>
    <xf numFmtId="0" fontId="10" fillId="17" borderId="26" xfId="28" applyFont="1" applyFill="1" applyBorder="1" applyAlignment="1">
      <alignment horizontal="center" vertical="center" wrapText="1"/>
    </xf>
    <xf numFmtId="0" fontId="10" fillId="17" borderId="38" xfId="28" applyFont="1" applyFill="1" applyBorder="1" applyAlignment="1">
      <alignment horizontal="center" vertical="center" wrapText="1"/>
    </xf>
    <xf numFmtId="0" fontId="10" fillId="17" borderId="24" xfId="28" applyFont="1" applyFill="1" applyBorder="1" applyAlignment="1">
      <alignment horizontal="center" vertical="center" wrapText="1"/>
    </xf>
    <xf numFmtId="0" fontId="31" fillId="17" borderId="34" xfId="28" applyFont="1" applyFill="1" applyBorder="1" applyAlignment="1">
      <alignment horizontal="left"/>
    </xf>
    <xf numFmtId="0" fontId="31" fillId="17" borderId="0" xfId="28" applyFont="1" applyFill="1" applyBorder="1" applyAlignment="1">
      <alignment horizontal="left"/>
    </xf>
    <xf numFmtId="0" fontId="50" fillId="0" borderId="90" xfId="28" applyFont="1" applyFill="1" applyBorder="1" applyAlignment="1">
      <alignment horizontal="left"/>
    </xf>
    <xf numFmtId="0" fontId="50" fillId="0" borderId="13" xfId="28" applyFont="1" applyFill="1" applyBorder="1" applyAlignment="1">
      <alignment horizontal="left"/>
    </xf>
    <xf numFmtId="0" fontId="50" fillId="0" borderId="44" xfId="28" applyFont="1" applyFill="1" applyBorder="1" applyAlignment="1">
      <alignment horizontal="left"/>
    </xf>
    <xf numFmtId="0" fontId="31" fillId="17" borderId="40" xfId="28" applyFont="1" applyFill="1" applyBorder="1" applyAlignment="1">
      <alignment horizontal="left"/>
    </xf>
    <xf numFmtId="0" fontId="31" fillId="17" borderId="94" xfId="28" applyFont="1" applyFill="1" applyBorder="1" applyAlignment="1">
      <alignment horizontal="left"/>
    </xf>
    <xf numFmtId="0" fontId="31" fillId="17" borderId="69" xfId="28" applyFont="1" applyFill="1" applyBorder="1" applyAlignment="1">
      <alignment horizontal="left"/>
    </xf>
    <xf numFmtId="0" fontId="31" fillId="17" borderId="86" xfId="28" applyFont="1" applyFill="1" applyBorder="1" applyAlignment="1">
      <alignment horizontal="left"/>
    </xf>
    <xf numFmtId="0" fontId="10" fillId="11" borderId="46" xfId="28" applyFont="1" applyFill="1" applyBorder="1" applyAlignment="1">
      <alignment horizontal="center" vertical="center" wrapText="1"/>
    </xf>
    <xf numFmtId="0" fontId="10" fillId="11" borderId="33" xfId="28" applyFont="1" applyFill="1" applyBorder="1" applyAlignment="1">
      <alignment horizontal="center" vertical="center" wrapText="1"/>
    </xf>
    <xf numFmtId="0" fontId="10" fillId="11" borderId="31" xfId="28" applyFont="1" applyFill="1" applyBorder="1" applyAlignment="1">
      <alignment horizontal="center" vertical="center" wrapText="1"/>
    </xf>
    <xf numFmtId="164" fontId="31" fillId="17" borderId="88" xfId="31" applyFont="1" applyFill="1" applyBorder="1" applyAlignment="1">
      <alignment horizontal="left"/>
    </xf>
    <xf numFmtId="164" fontId="31" fillId="17" borderId="42" xfId="31" applyFont="1" applyFill="1" applyBorder="1" applyAlignment="1">
      <alignment horizontal="left"/>
    </xf>
    <xf numFmtId="164" fontId="31" fillId="17" borderId="89" xfId="31" applyFont="1" applyFill="1" applyBorder="1" applyAlignment="1">
      <alignment horizontal="left"/>
    </xf>
    <xf numFmtId="164" fontId="31" fillId="17" borderId="34" xfId="31" applyFont="1" applyFill="1" applyBorder="1" applyAlignment="1">
      <alignment horizontal="left"/>
    </xf>
    <xf numFmtId="164" fontId="31" fillId="17" borderId="0" xfId="31" applyFont="1" applyFill="1" applyBorder="1" applyAlignment="1">
      <alignment horizontal="left"/>
    </xf>
    <xf numFmtId="164" fontId="31" fillId="17" borderId="40" xfId="31" applyFont="1" applyFill="1" applyBorder="1" applyAlignment="1">
      <alignment horizontal="left"/>
    </xf>
    <xf numFmtId="0" fontId="31" fillId="16" borderId="68" xfId="28" applyFont="1" applyFill="1" applyBorder="1" applyAlignment="1">
      <alignment horizontal="left" vertical="top"/>
    </xf>
    <xf numFmtId="0" fontId="31" fillId="16" borderId="45" xfId="28" applyFont="1" applyFill="1" applyBorder="1" applyAlignment="1">
      <alignment horizontal="left" vertical="top"/>
    </xf>
    <xf numFmtId="0" fontId="31" fillId="16" borderId="11" xfId="28" applyFont="1" applyFill="1" applyBorder="1" applyAlignment="1">
      <alignment horizontal="left" vertical="top"/>
    </xf>
    <xf numFmtId="0" fontId="31" fillId="16" borderId="19" xfId="28" applyFont="1" applyFill="1" applyBorder="1" applyAlignment="1">
      <alignment horizontal="left" vertical="top"/>
    </xf>
    <xf numFmtId="0" fontId="31" fillId="16" borderId="61" xfId="28" applyFont="1" applyFill="1" applyBorder="1" applyAlignment="1">
      <alignment horizontal="left" vertical="top"/>
    </xf>
    <xf numFmtId="0" fontId="31" fillId="16" borderId="22" xfId="28" applyFont="1" applyFill="1" applyBorder="1" applyAlignment="1">
      <alignment horizontal="left" vertical="top"/>
    </xf>
    <xf numFmtId="0" fontId="31" fillId="16" borderId="20" xfId="28" applyFont="1" applyFill="1" applyBorder="1" applyAlignment="1">
      <alignment horizontal="left" vertical="top"/>
    </xf>
    <xf numFmtId="14" fontId="31" fillId="16" borderId="55" xfId="28" applyNumberFormat="1" applyFont="1" applyFill="1" applyBorder="1" applyAlignment="1">
      <alignment horizontal="left" vertical="top"/>
    </xf>
    <xf numFmtId="0" fontId="58" fillId="34" borderId="0" xfId="28" applyFont="1" applyFill="1" applyBorder="1" applyAlignment="1">
      <alignment horizontal="center" vertical="center"/>
    </xf>
    <xf numFmtId="0" fontId="57" fillId="34" borderId="0" xfId="28" applyFont="1" applyFill="1" applyBorder="1" applyAlignment="1">
      <alignment horizontal="center" vertical="center"/>
    </xf>
    <xf numFmtId="0" fontId="31" fillId="16" borderId="34" xfId="28" applyFont="1" applyFill="1" applyBorder="1" applyAlignment="1">
      <alignment horizontal="left"/>
    </xf>
    <xf numFmtId="0" fontId="31" fillId="16" borderId="40" xfId="28" applyFont="1" applyFill="1" applyBorder="1" applyAlignment="1">
      <alignment horizontal="left"/>
    </xf>
    <xf numFmtId="0" fontId="31" fillId="0" borderId="88" xfId="28" applyFont="1" applyFill="1" applyBorder="1" applyAlignment="1" applyProtection="1">
      <alignment horizontal="left"/>
      <protection locked="0"/>
    </xf>
    <xf numFmtId="0" fontId="31" fillId="0" borderId="89" xfId="28" applyFont="1" applyFill="1" applyBorder="1" applyAlignment="1" applyProtection="1">
      <alignment horizontal="left"/>
      <protection locked="0"/>
    </xf>
    <xf numFmtId="0" fontId="31" fillId="0" borderId="21" xfId="28" applyFont="1" applyFill="1" applyBorder="1" applyAlignment="1" applyProtection="1">
      <alignment horizontal="left"/>
      <protection locked="0"/>
    </xf>
    <xf numFmtId="0" fontId="31" fillId="0" borderId="12" xfId="28" applyFont="1" applyFill="1" applyBorder="1" applyAlignment="1" applyProtection="1">
      <alignment horizontal="left"/>
      <protection locked="0"/>
    </xf>
    <xf numFmtId="0" fontId="31" fillId="0" borderId="86" xfId="28" applyFont="1" applyFill="1" applyBorder="1" applyAlignment="1" applyProtection="1">
      <alignment horizontal="left"/>
      <protection locked="0"/>
    </xf>
    <xf numFmtId="0" fontId="10" fillId="16" borderId="26" xfId="28" applyFont="1" applyFill="1" applyBorder="1" applyAlignment="1">
      <alignment horizontal="center" vertical="center" wrapText="1"/>
    </xf>
    <xf numFmtId="0" fontId="10" fillId="16" borderId="24" xfId="28" applyFont="1" applyFill="1" applyBorder="1" applyAlignment="1">
      <alignment horizontal="center" vertical="center" wrapText="1"/>
    </xf>
    <xf numFmtId="0" fontId="31" fillId="0" borderId="90" xfId="28" applyNumberFormat="1" applyFont="1" applyFill="1" applyBorder="1" applyAlignment="1">
      <alignment horizontal="left" vertical="center" wrapText="1"/>
    </xf>
    <xf numFmtId="0" fontId="10" fillId="11" borderId="88" xfId="28" applyFont="1" applyFill="1" applyBorder="1" applyAlignment="1">
      <alignment horizontal="center" vertical="center" wrapText="1"/>
    </xf>
    <xf numFmtId="0" fontId="10" fillId="11" borderId="89" xfId="28" applyFont="1" applyFill="1" applyBorder="1" applyAlignment="1">
      <alignment horizontal="center" vertical="center" wrapText="1"/>
    </xf>
    <xf numFmtId="164" fontId="31" fillId="17" borderId="105" xfId="31" applyFont="1" applyFill="1" applyBorder="1" applyAlignment="1">
      <alignment horizontal="left"/>
    </xf>
    <xf numFmtId="164" fontId="31" fillId="17" borderId="64" xfId="31" applyFont="1" applyFill="1" applyBorder="1" applyAlignment="1">
      <alignment horizontal="left"/>
    </xf>
    <xf numFmtId="0" fontId="10" fillId="0" borderId="105" xfId="28" applyFont="1" applyFill="1" applyBorder="1" applyAlignment="1">
      <alignment horizontal="left"/>
    </xf>
    <xf numFmtId="0" fontId="10" fillId="0" borderId="57" xfId="28" applyFont="1" applyFill="1" applyBorder="1" applyAlignment="1">
      <alignment horizontal="left"/>
    </xf>
    <xf numFmtId="164" fontId="31" fillId="17" borderId="90" xfId="31" applyFont="1" applyFill="1" applyBorder="1" applyAlignment="1">
      <alignment horizontal="left"/>
    </xf>
    <xf numFmtId="164" fontId="31" fillId="17" borderId="44" xfId="31" applyFont="1" applyFill="1" applyBorder="1" applyAlignment="1">
      <alignment horizontal="left"/>
    </xf>
    <xf numFmtId="15" fontId="68" fillId="16" borderId="49" xfId="0" applyNumberFormat="1" applyFont="1" applyFill="1" applyBorder="1" applyAlignment="1">
      <alignment horizontal="left" vertical="top" wrapText="1"/>
    </xf>
    <xf numFmtId="0" fontId="10" fillId="16" borderId="106" xfId="0" applyFont="1" applyFill="1" applyBorder="1" applyAlignment="1">
      <alignment horizontal="left"/>
    </xf>
    <xf numFmtId="0" fontId="10" fillId="16" borderId="91" xfId="0" applyFont="1" applyFill="1" applyBorder="1" applyAlignment="1">
      <alignment horizontal="left"/>
    </xf>
    <xf numFmtId="0" fontId="79" fillId="16" borderId="91" xfId="7" applyFont="1" applyFill="1" applyBorder="1" applyAlignment="1" applyProtection="1">
      <alignment horizontal="left"/>
    </xf>
    <xf numFmtId="0" fontId="12" fillId="16" borderId="91" xfId="7" applyFill="1" applyBorder="1" applyAlignment="1" applyProtection="1">
      <alignment horizontal="left"/>
    </xf>
    <xf numFmtId="0" fontId="44" fillId="22" borderId="107" xfId="0" applyFont="1" applyFill="1" applyBorder="1" applyAlignment="1">
      <alignment horizontal="center" vertical="center"/>
    </xf>
    <xf numFmtId="0" fontId="44" fillId="22" borderId="108" xfId="0" applyFont="1" applyFill="1" applyBorder="1" applyAlignment="1">
      <alignment horizontal="center" vertical="center"/>
    </xf>
    <xf numFmtId="0" fontId="44" fillId="22" borderId="109" xfId="0" applyFont="1" applyFill="1" applyBorder="1" applyAlignment="1">
      <alignment horizontal="center" vertical="center"/>
    </xf>
    <xf numFmtId="0" fontId="44" fillId="22" borderId="110" xfId="0" applyFont="1" applyFill="1" applyBorder="1" applyAlignment="1">
      <alignment horizontal="center" vertical="center"/>
    </xf>
    <xf numFmtId="0" fontId="44" fillId="22" borderId="74" xfId="0" applyFont="1" applyFill="1" applyBorder="1" applyAlignment="1">
      <alignment horizontal="center" vertical="center"/>
    </xf>
    <xf numFmtId="0" fontId="44" fillId="22" borderId="111" xfId="0" applyFont="1" applyFill="1" applyBorder="1" applyAlignment="1">
      <alignment horizontal="center" vertical="center"/>
    </xf>
    <xf numFmtId="0" fontId="10" fillId="16" borderId="112" xfId="0" applyFont="1" applyFill="1" applyBorder="1" applyAlignment="1">
      <alignment horizontal="center"/>
    </xf>
    <xf numFmtId="0" fontId="10" fillId="16" borderId="71" xfId="0" applyFont="1" applyFill="1" applyBorder="1" applyAlignment="1">
      <alignment horizontal="center"/>
    </xf>
    <xf numFmtId="0" fontId="10" fillId="16" borderId="113" xfId="0" applyFont="1" applyFill="1" applyBorder="1" applyAlignment="1">
      <alignment horizontal="center"/>
    </xf>
    <xf numFmtId="0" fontId="44" fillId="31" borderId="114" xfId="0" applyFont="1" applyFill="1" applyBorder="1" applyAlignment="1">
      <alignment horizontal="center" vertical="center"/>
    </xf>
    <xf numFmtId="0" fontId="44" fillId="31" borderId="108" xfId="0" applyFont="1" applyFill="1" applyBorder="1" applyAlignment="1">
      <alignment horizontal="center" vertical="center"/>
    </xf>
    <xf numFmtId="0" fontId="44" fillId="31" borderId="109" xfId="0" applyFont="1" applyFill="1" applyBorder="1" applyAlignment="1">
      <alignment horizontal="center" vertical="center"/>
    </xf>
    <xf numFmtId="0" fontId="44" fillId="31" borderId="73" xfId="0" applyFont="1" applyFill="1" applyBorder="1" applyAlignment="1">
      <alignment horizontal="center" vertical="center"/>
    </xf>
    <xf numFmtId="0" fontId="44" fillId="31" borderId="74" xfId="0" applyFont="1" applyFill="1" applyBorder="1" applyAlignment="1">
      <alignment horizontal="center" vertical="center"/>
    </xf>
    <xf numFmtId="0" fontId="44" fillId="31" borderId="111" xfId="0" applyFont="1" applyFill="1" applyBorder="1" applyAlignment="1">
      <alignment horizontal="center" vertical="center"/>
    </xf>
    <xf numFmtId="164" fontId="31" fillId="0" borderId="88" xfId="31" applyFont="1" applyFill="1" applyBorder="1" applyAlignment="1">
      <alignment horizontal="left"/>
    </xf>
    <xf numFmtId="164" fontId="31" fillId="0" borderId="42" xfId="31" applyFont="1" applyFill="1" applyBorder="1" applyAlignment="1">
      <alignment horizontal="left"/>
    </xf>
    <xf numFmtId="164" fontId="31" fillId="0" borderId="89" xfId="31" applyFont="1" applyFill="1" applyBorder="1" applyAlignment="1">
      <alignment horizontal="left"/>
    </xf>
    <xf numFmtId="0" fontId="31" fillId="0" borderId="94" xfId="28" applyFont="1" applyFill="1" applyBorder="1" applyAlignment="1">
      <alignment horizontal="left"/>
    </xf>
    <xf numFmtId="0" fontId="31" fillId="0" borderId="69" xfId="28" applyFont="1" applyFill="1" applyBorder="1" applyAlignment="1">
      <alignment horizontal="left"/>
    </xf>
    <xf numFmtId="0" fontId="31" fillId="0" borderId="86" xfId="28" applyFont="1" applyFill="1" applyBorder="1" applyAlignment="1">
      <alignment horizontal="left"/>
    </xf>
    <xf numFmtId="0" fontId="44" fillId="22" borderId="129" xfId="0" applyFont="1" applyFill="1" applyBorder="1" applyAlignment="1">
      <alignment horizontal="center" vertical="center"/>
    </xf>
    <xf numFmtId="0" fontId="44" fillId="22" borderId="92" xfId="0" applyFont="1" applyFill="1" applyBorder="1" applyAlignment="1">
      <alignment horizontal="center" vertical="center"/>
    </xf>
    <xf numFmtId="0" fontId="10" fillId="16" borderId="11" xfId="28" applyFont="1" applyFill="1" applyBorder="1" applyAlignment="1">
      <alignment horizontal="center" vertical="top"/>
    </xf>
    <xf numFmtId="0" fontId="10" fillId="16" borderId="19" xfId="28" applyFont="1" applyFill="1" applyBorder="1" applyAlignment="1">
      <alignment horizontal="center" vertical="top"/>
    </xf>
    <xf numFmtId="0" fontId="80" fillId="0" borderId="11" xfId="7" applyFont="1" applyFill="1" applyBorder="1" applyAlignment="1" applyProtection="1">
      <alignment horizontal="center" vertical="center"/>
    </xf>
    <xf numFmtId="0" fontId="80" fillId="0" borderId="19" xfId="7" applyFont="1" applyFill="1" applyBorder="1" applyAlignment="1" applyProtection="1">
      <alignment horizontal="center" vertical="center"/>
    </xf>
    <xf numFmtId="164" fontId="31" fillId="0" borderId="34" xfId="31" applyFont="1" applyFill="1" applyBorder="1" applyAlignment="1">
      <alignment horizontal="left"/>
    </xf>
    <xf numFmtId="164" fontId="31" fillId="0" borderId="0" xfId="31" applyFont="1" applyFill="1" applyBorder="1" applyAlignment="1">
      <alignment horizontal="left"/>
    </xf>
    <xf numFmtId="0" fontId="31" fillId="0" borderId="66" xfId="28" applyFont="1" applyFill="1" applyBorder="1" applyAlignment="1" applyProtection="1">
      <alignment horizontal="left"/>
      <protection locked="0"/>
    </xf>
    <xf numFmtId="0" fontId="31" fillId="0" borderId="65" xfId="28" applyFont="1" applyFill="1" applyBorder="1" applyAlignment="1" applyProtection="1">
      <alignment horizontal="left"/>
      <protection locked="0"/>
    </xf>
    <xf numFmtId="0" fontId="31" fillId="0" borderId="59" xfId="28" applyFont="1" applyFill="1" applyBorder="1" applyAlignment="1" applyProtection="1">
      <alignment horizontal="left"/>
      <protection locked="0"/>
    </xf>
    <xf numFmtId="0" fontId="31" fillId="0" borderId="22" xfId="28" applyFont="1" applyFill="1" applyBorder="1" applyAlignment="1" applyProtection="1">
      <alignment horizontal="left"/>
      <protection locked="0"/>
    </xf>
    <xf numFmtId="0" fontId="31" fillId="16" borderId="114" xfId="0" applyFont="1" applyFill="1" applyBorder="1" applyAlignment="1">
      <alignment horizontal="center" vertical="top" wrapText="1"/>
    </xf>
    <xf numFmtId="0" fontId="31" fillId="16" borderId="108" xfId="0" applyFont="1" applyFill="1" applyBorder="1" applyAlignment="1">
      <alignment horizontal="center" vertical="top" wrapText="1"/>
    </xf>
    <xf numFmtId="0" fontId="31" fillId="16" borderId="109" xfId="0" applyFont="1" applyFill="1" applyBorder="1" applyAlignment="1">
      <alignment horizontal="center" vertical="top" wrapText="1"/>
    </xf>
    <xf numFmtId="0" fontId="31" fillId="16" borderId="70" xfId="0" applyFont="1" applyFill="1" applyBorder="1" applyAlignment="1">
      <alignment horizontal="center" vertical="top" wrapText="1"/>
    </xf>
    <xf numFmtId="0" fontId="31" fillId="16" borderId="0" xfId="0" applyFont="1" applyFill="1" applyBorder="1" applyAlignment="1">
      <alignment horizontal="center" vertical="top" wrapText="1"/>
    </xf>
    <xf numFmtId="0" fontId="31" fillId="16" borderId="115" xfId="0" applyFont="1" applyFill="1" applyBorder="1" applyAlignment="1">
      <alignment horizontal="center" vertical="top" wrapText="1"/>
    </xf>
    <xf numFmtId="0" fontId="31" fillId="16" borderId="73" xfId="0" applyFont="1" applyFill="1" applyBorder="1" applyAlignment="1">
      <alignment horizontal="center" vertical="top" wrapText="1"/>
    </xf>
    <xf numFmtId="0" fontId="31" fillId="16" borderId="74" xfId="0" applyFont="1" applyFill="1" applyBorder="1" applyAlignment="1">
      <alignment horizontal="center" vertical="top" wrapText="1"/>
    </xf>
    <xf numFmtId="0" fontId="31" fillId="16" borderId="111" xfId="0" applyFont="1" applyFill="1" applyBorder="1" applyAlignment="1">
      <alignment horizontal="center" vertical="top" wrapText="1"/>
    </xf>
    <xf numFmtId="0" fontId="10" fillId="16" borderId="107" xfId="0" applyFont="1" applyFill="1" applyBorder="1" applyAlignment="1">
      <alignment horizontal="center"/>
    </xf>
    <xf numFmtId="0" fontId="10" fillId="16" borderId="108" xfId="0" applyFont="1" applyFill="1" applyBorder="1" applyAlignment="1">
      <alignment horizontal="center"/>
    </xf>
    <xf numFmtId="0" fontId="10" fillId="16" borderId="109" xfId="0" applyFont="1" applyFill="1" applyBorder="1" applyAlignment="1">
      <alignment horizontal="center"/>
    </xf>
    <xf numFmtId="0" fontId="10" fillId="16" borderId="116" xfId="0" applyFont="1" applyFill="1" applyBorder="1" applyAlignment="1">
      <alignment horizontal="center"/>
    </xf>
    <xf numFmtId="0" fontId="10" fillId="16" borderId="0" xfId="0" applyFont="1" applyFill="1" applyBorder="1" applyAlignment="1">
      <alignment horizontal="center"/>
    </xf>
    <xf numFmtId="0" fontId="10" fillId="16" borderId="115" xfId="0" applyFont="1" applyFill="1" applyBorder="1" applyAlignment="1">
      <alignment horizontal="center"/>
    </xf>
    <xf numFmtId="0" fontId="10" fillId="16" borderId="110" xfId="0" applyFont="1" applyFill="1" applyBorder="1" applyAlignment="1">
      <alignment horizontal="center"/>
    </xf>
    <xf numFmtId="0" fontId="10" fillId="16" borderId="74" xfId="0" applyFont="1" applyFill="1" applyBorder="1" applyAlignment="1">
      <alignment horizontal="center"/>
    </xf>
    <xf numFmtId="0" fontId="10" fillId="16" borderId="111" xfId="0" applyFont="1" applyFill="1" applyBorder="1" applyAlignment="1">
      <alignment horizontal="center"/>
    </xf>
    <xf numFmtId="0" fontId="40" fillId="16" borderId="61" xfId="28" applyFont="1" applyFill="1" applyBorder="1" applyAlignment="1">
      <alignment horizontal="left" vertical="top"/>
    </xf>
    <xf numFmtId="0" fontId="40" fillId="16" borderId="22" xfId="28" applyFont="1" applyFill="1" applyBorder="1" applyAlignment="1">
      <alignment horizontal="left" vertical="top"/>
    </xf>
    <xf numFmtId="0" fontId="40" fillId="16" borderId="20" xfId="28" applyFont="1" applyFill="1" applyBorder="1" applyAlignment="1">
      <alignment horizontal="left" vertical="top"/>
    </xf>
    <xf numFmtId="0" fontId="10" fillId="16" borderId="38" xfId="28" applyFont="1" applyFill="1" applyBorder="1" applyAlignment="1">
      <alignment horizontal="center" vertical="center" wrapText="1"/>
    </xf>
    <xf numFmtId="0" fontId="31" fillId="0" borderId="34" xfId="28" applyFont="1" applyFill="1" applyBorder="1" applyAlignment="1">
      <alignment horizontal="left"/>
    </xf>
    <xf numFmtId="0" fontId="31" fillId="0" borderId="0" xfId="28" applyFont="1" applyFill="1" applyBorder="1" applyAlignment="1">
      <alignment horizontal="left"/>
    </xf>
    <xf numFmtId="0" fontId="79" fillId="0" borderId="34" xfId="7" applyNumberFormat="1" applyFont="1" applyFill="1" applyBorder="1" applyAlignment="1" applyProtection="1">
      <alignment horizontal="center" vertical="center" wrapText="1"/>
    </xf>
    <xf numFmtId="0" fontId="79" fillId="0" borderId="0" xfId="7" applyNumberFormat="1" applyFont="1" applyFill="1" applyBorder="1" applyAlignment="1" applyProtection="1">
      <alignment horizontal="center" vertical="center" wrapText="1"/>
    </xf>
    <xf numFmtId="0" fontId="79" fillId="0" borderId="40" xfId="7" applyNumberFormat="1" applyFont="1" applyFill="1" applyBorder="1" applyAlignment="1" applyProtection="1">
      <alignment horizontal="center" vertical="center" wrapText="1"/>
    </xf>
    <xf numFmtId="0" fontId="79" fillId="0" borderId="34" xfId="7" applyFont="1" applyFill="1" applyBorder="1" applyAlignment="1" applyProtection="1">
      <alignment horizontal="center"/>
    </xf>
    <xf numFmtId="0" fontId="79" fillId="0" borderId="0" xfId="7" applyFont="1" applyFill="1" applyBorder="1" applyAlignment="1" applyProtection="1">
      <alignment horizontal="center"/>
    </xf>
    <xf numFmtId="0" fontId="79" fillId="0" borderId="40" xfId="7" applyFont="1" applyFill="1" applyBorder="1" applyAlignment="1" applyProtection="1">
      <alignment horizontal="center"/>
    </xf>
    <xf numFmtId="0" fontId="10" fillId="0" borderId="88" xfId="28" applyNumberFormat="1" applyFont="1" applyFill="1" applyBorder="1" applyAlignment="1">
      <alignment horizontal="left" vertical="center" wrapText="1"/>
    </xf>
    <xf numFmtId="0" fontId="31" fillId="0" borderId="52" xfId="28" applyFont="1" applyFill="1" applyBorder="1" applyAlignment="1" applyProtection="1">
      <alignment horizontal="left"/>
      <protection locked="0"/>
    </xf>
    <xf numFmtId="0" fontId="31" fillId="0" borderId="53" xfId="28" applyFont="1" applyFill="1" applyBorder="1" applyAlignment="1" applyProtection="1">
      <alignment horizontal="left"/>
      <protection locked="0"/>
    </xf>
    <xf numFmtId="0" fontId="31" fillId="0" borderId="90" xfId="28" applyFont="1" applyFill="1" applyBorder="1" applyAlignment="1">
      <alignment horizontal="left"/>
    </xf>
    <xf numFmtId="0" fontId="51" fillId="22" borderId="114" xfId="0" applyFont="1" applyFill="1" applyBorder="1" applyAlignment="1">
      <alignment horizontal="center"/>
    </xf>
    <xf numFmtId="0" fontId="51" fillId="22" borderId="108" xfId="0" applyFont="1" applyFill="1" applyBorder="1" applyAlignment="1">
      <alignment horizontal="center"/>
    </xf>
    <xf numFmtId="0" fontId="51" fillId="22" borderId="112" xfId="0" applyFont="1" applyFill="1" applyBorder="1" applyAlignment="1">
      <alignment horizontal="center"/>
    </xf>
    <xf numFmtId="0" fontId="49" fillId="25" borderId="70" xfId="0" applyFont="1" applyFill="1" applyBorder="1" applyAlignment="1">
      <alignment horizontal="left"/>
    </xf>
    <xf numFmtId="0" fontId="34" fillId="25" borderId="0" xfId="0" applyFont="1" applyFill="1" applyBorder="1" applyAlignment="1">
      <alignment horizontal="left"/>
    </xf>
    <xf numFmtId="0" fontId="34" fillId="25" borderId="71" xfId="0" applyFont="1" applyFill="1" applyBorder="1" applyAlignment="1">
      <alignment horizontal="left"/>
    </xf>
    <xf numFmtId="0" fontId="49" fillId="25" borderId="34" xfId="0" applyFont="1" applyFill="1" applyBorder="1" applyAlignment="1">
      <alignment horizontal="left"/>
    </xf>
    <xf numFmtId="0" fontId="34" fillId="25" borderId="17" xfId="0" applyFont="1" applyFill="1" applyBorder="1" applyAlignment="1">
      <alignment horizontal="left"/>
    </xf>
    <xf numFmtId="10" fontId="1" fillId="16" borderId="11" xfId="28" applyNumberFormat="1" applyFont="1" applyFill="1" applyBorder="1" applyAlignment="1">
      <alignment horizontal="center" vertical="center"/>
    </xf>
    <xf numFmtId="10" fontId="34" fillId="16" borderId="0" xfId="28" applyNumberFormat="1" applyFont="1" applyFill="1" applyBorder="1" applyAlignment="1">
      <alignment horizontal="center" vertical="top" textRotation="255"/>
    </xf>
    <xf numFmtId="0" fontId="1" fillId="3" borderId="13" xfId="28" applyFont="1" applyFill="1" applyBorder="1" applyAlignment="1">
      <alignment horizontal="center" vertical="center"/>
    </xf>
    <xf numFmtId="0" fontId="1" fillId="3" borderId="57" xfId="28" applyFont="1" applyFill="1" applyBorder="1" applyAlignment="1">
      <alignment horizontal="center" vertical="center"/>
    </xf>
    <xf numFmtId="0" fontId="1" fillId="3" borderId="90" xfId="28" applyFont="1" applyFill="1" applyBorder="1" applyAlignment="1">
      <alignment horizontal="center" vertical="center"/>
    </xf>
    <xf numFmtId="0" fontId="1" fillId="3" borderId="105" xfId="28" applyFont="1" applyFill="1" applyBorder="1" applyAlignment="1">
      <alignment horizontal="center" vertical="center"/>
    </xf>
    <xf numFmtId="169" fontId="1" fillId="21" borderId="36" xfId="0" applyNumberFormat="1" applyFont="1" applyFill="1" applyBorder="1" applyAlignment="1">
      <alignment horizontal="center" vertical="center"/>
    </xf>
    <xf numFmtId="169" fontId="1" fillId="21" borderId="54" xfId="0" applyNumberFormat="1" applyFont="1" applyFill="1" applyBorder="1" applyAlignment="1">
      <alignment horizontal="center" vertical="center"/>
    </xf>
    <xf numFmtId="168" fontId="1" fillId="16" borderId="36" xfId="28" applyNumberFormat="1" applyFont="1" applyFill="1" applyBorder="1" applyAlignment="1">
      <alignment horizontal="center" vertical="top"/>
    </xf>
    <xf numFmtId="0" fontId="1" fillId="16" borderId="68" xfId="28" applyFont="1" applyFill="1" applyBorder="1" applyAlignment="1">
      <alignment horizontal="center" vertical="top"/>
    </xf>
    <xf numFmtId="0" fontId="1" fillId="16" borderId="36" xfId="28" applyFont="1" applyFill="1" applyBorder="1" applyAlignment="1">
      <alignment horizontal="center" vertical="top"/>
    </xf>
    <xf numFmtId="169" fontId="1" fillId="21" borderId="44" xfId="28" applyNumberFormat="1" applyFont="1" applyFill="1" applyBorder="1" applyAlignment="1">
      <alignment horizontal="center" vertical="center" wrapText="1"/>
    </xf>
    <xf numFmtId="169" fontId="1" fillId="21" borderId="64" xfId="28" applyNumberFormat="1" applyFont="1" applyFill="1" applyBorder="1" applyAlignment="1">
      <alignment horizontal="center" vertical="center" wrapText="1"/>
    </xf>
    <xf numFmtId="169" fontId="1" fillId="26" borderId="36" xfId="28" applyNumberFormat="1" applyFont="1" applyFill="1" applyBorder="1" applyAlignment="1">
      <alignment horizontal="center" vertical="center" wrapText="1"/>
    </xf>
    <xf numFmtId="169" fontId="1" fillId="26" borderId="54" xfId="28" applyNumberFormat="1" applyFont="1" applyFill="1" applyBorder="1" applyAlignment="1">
      <alignment horizontal="center" vertical="center" wrapText="1"/>
    </xf>
    <xf numFmtId="0" fontId="1" fillId="3" borderId="90"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05" xfId="0" applyFont="1" applyFill="1" applyBorder="1" applyAlignment="1">
      <alignment horizontal="center" vertical="center"/>
    </xf>
    <xf numFmtId="0" fontId="1" fillId="3" borderId="57" xfId="0" applyFont="1" applyFill="1" applyBorder="1" applyAlignment="1">
      <alignment horizontal="center" vertical="center"/>
    </xf>
    <xf numFmtId="168" fontId="1" fillId="3" borderId="36" xfId="28" applyNumberFormat="1" applyFont="1" applyFill="1" applyBorder="1" applyAlignment="1">
      <alignment horizontal="center" vertical="top"/>
    </xf>
    <xf numFmtId="0" fontId="1" fillId="3" borderId="68" xfId="28" applyFont="1" applyFill="1" applyBorder="1" applyAlignment="1">
      <alignment horizontal="center" vertical="top"/>
    </xf>
    <xf numFmtId="0" fontId="1" fillId="3" borderId="36" xfId="28" applyFont="1" applyFill="1" applyBorder="1" applyAlignment="1">
      <alignment horizontal="center" vertical="top"/>
    </xf>
    <xf numFmtId="0" fontId="1" fillId="3" borderId="63" xfId="0" applyFont="1" applyFill="1" applyBorder="1" applyAlignment="1">
      <alignment horizontal="right" vertical="center"/>
    </xf>
    <xf numFmtId="0" fontId="1" fillId="3" borderId="13" xfId="0" applyFont="1" applyFill="1" applyBorder="1" applyAlignment="1">
      <alignment horizontal="right" vertical="center"/>
    </xf>
    <xf numFmtId="0" fontId="1" fillId="3" borderId="44" xfId="0" applyFont="1" applyFill="1" applyBorder="1" applyAlignment="1">
      <alignment horizontal="right" vertical="center"/>
    </xf>
    <xf numFmtId="0" fontId="1" fillId="3" borderId="57" xfId="0" applyFont="1" applyFill="1" applyBorder="1" applyAlignment="1">
      <alignment horizontal="right" vertical="center"/>
    </xf>
    <xf numFmtId="0" fontId="1" fillId="3" borderId="64" xfId="0" applyFont="1" applyFill="1" applyBorder="1" applyAlignment="1">
      <alignment horizontal="right" vertical="center"/>
    </xf>
    <xf numFmtId="169" fontId="1" fillId="26" borderId="36" xfId="0" applyNumberFormat="1" applyFont="1" applyFill="1" applyBorder="1" applyAlignment="1">
      <alignment horizontal="center" vertical="center" wrapText="1"/>
    </xf>
    <xf numFmtId="169" fontId="1" fillId="26" borderId="54" xfId="0" applyNumberFormat="1" applyFont="1" applyFill="1" applyBorder="1" applyAlignment="1">
      <alignment horizontal="center" vertical="center" wrapText="1"/>
    </xf>
    <xf numFmtId="169" fontId="1" fillId="21" borderId="36" xfId="0" applyNumberFormat="1" applyFont="1" applyFill="1" applyBorder="1" applyAlignment="1">
      <alignment horizontal="center" vertical="top"/>
    </xf>
    <xf numFmtId="169" fontId="1" fillId="21" borderId="54" xfId="0" applyNumberFormat="1" applyFont="1" applyFill="1" applyBorder="1" applyAlignment="1">
      <alignment horizontal="center" vertical="top"/>
    </xf>
    <xf numFmtId="168" fontId="1" fillId="3" borderId="36" xfId="28" applyNumberFormat="1" applyFont="1" applyFill="1" applyBorder="1" applyAlignment="1">
      <alignment horizontal="center" vertical="center"/>
    </xf>
    <xf numFmtId="0" fontId="1" fillId="3" borderId="68" xfId="28" applyFont="1" applyFill="1" applyBorder="1" applyAlignment="1">
      <alignment horizontal="center" vertical="center"/>
    </xf>
    <xf numFmtId="0" fontId="1" fillId="3" borderId="44" xfId="0" applyFont="1" applyFill="1" applyBorder="1" applyAlignment="1">
      <alignment horizontal="center" vertical="center"/>
    </xf>
    <xf numFmtId="0" fontId="1" fillId="3" borderId="64" xfId="0" applyFont="1" applyFill="1" applyBorder="1" applyAlignment="1">
      <alignment horizontal="center" vertical="center"/>
    </xf>
    <xf numFmtId="169" fontId="1" fillId="21" borderId="44" xfId="0" applyNumberFormat="1" applyFont="1" applyFill="1" applyBorder="1" applyAlignment="1">
      <alignment horizontal="center" vertical="center"/>
    </xf>
    <xf numFmtId="169" fontId="1" fillId="21" borderId="64" xfId="0" applyNumberFormat="1" applyFont="1" applyFill="1" applyBorder="1" applyAlignment="1">
      <alignment horizontal="center" vertical="center"/>
    </xf>
    <xf numFmtId="169" fontId="1" fillId="21" borderId="63" xfId="0" applyNumberFormat="1" applyFont="1" applyFill="1" applyBorder="1" applyAlignment="1">
      <alignment horizontal="right" vertical="center"/>
    </xf>
    <xf numFmtId="169" fontId="1" fillId="21" borderId="13" xfId="0" applyNumberFormat="1" applyFont="1" applyFill="1" applyBorder="1" applyAlignment="1">
      <alignment horizontal="right" vertical="center"/>
    </xf>
    <xf numFmtId="169" fontId="1" fillId="21" borderId="62" xfId="0" applyNumberFormat="1" applyFont="1" applyFill="1" applyBorder="1" applyAlignment="1">
      <alignment horizontal="right" vertical="center"/>
    </xf>
    <xf numFmtId="169" fontId="1" fillId="21" borderId="57" xfId="0" applyNumberFormat="1" applyFont="1" applyFill="1" applyBorder="1" applyAlignment="1">
      <alignment horizontal="right" vertical="center"/>
    </xf>
    <xf numFmtId="169" fontId="1" fillId="21" borderId="13" xfId="0" applyNumberFormat="1" applyFont="1" applyFill="1" applyBorder="1" applyAlignment="1">
      <alignment horizontal="center" vertical="center"/>
    </xf>
    <xf numFmtId="169" fontId="1" fillId="21" borderId="57" xfId="0" applyNumberFormat="1" applyFont="1" applyFill="1" applyBorder="1" applyAlignment="1">
      <alignment horizontal="center" vertical="center"/>
    </xf>
    <xf numFmtId="169" fontId="1" fillId="26" borderId="44" xfId="0" applyNumberFormat="1" applyFont="1" applyFill="1" applyBorder="1" applyAlignment="1">
      <alignment horizontal="center" vertical="center"/>
    </xf>
    <xf numFmtId="169" fontId="1" fillId="26" borderId="64" xfId="0" applyNumberFormat="1" applyFont="1" applyFill="1" applyBorder="1" applyAlignment="1">
      <alignment horizontal="center" vertical="center"/>
    </xf>
    <xf numFmtId="0" fontId="67" fillId="16" borderId="0" xfId="28" applyFont="1" applyFill="1" applyBorder="1" applyAlignment="1">
      <alignment horizontal="left" vertical="top" wrapText="1"/>
    </xf>
    <xf numFmtId="0" fontId="5" fillId="16" borderId="0" xfId="28" applyFont="1" applyFill="1" applyBorder="1" applyAlignment="1">
      <alignment horizontal="left" vertical="top" wrapText="1"/>
    </xf>
    <xf numFmtId="169" fontId="1" fillId="21" borderId="44" xfId="0" applyNumberFormat="1" applyFont="1" applyFill="1" applyBorder="1" applyAlignment="1">
      <alignment vertical="center"/>
    </xf>
    <xf numFmtId="169" fontId="1" fillId="21" borderId="64" xfId="0" applyNumberFormat="1" applyFont="1" applyFill="1" applyBorder="1" applyAlignment="1">
      <alignment vertical="center"/>
    </xf>
    <xf numFmtId="169" fontId="1" fillId="26" borderId="63" xfId="0" applyNumberFormat="1" applyFont="1" applyFill="1" applyBorder="1" applyAlignment="1">
      <alignment horizontal="center" vertical="center"/>
    </xf>
    <xf numFmtId="169" fontId="1" fillId="26" borderId="62" xfId="0" applyNumberFormat="1" applyFont="1" applyFill="1" applyBorder="1" applyAlignment="1">
      <alignment horizontal="center" vertical="center"/>
    </xf>
    <xf numFmtId="0" fontId="1" fillId="3" borderId="35" xfId="0" applyFont="1" applyFill="1" applyBorder="1" applyAlignment="1">
      <alignment horizontal="right" vertical="top"/>
    </xf>
    <xf numFmtId="0" fontId="0" fillId="3" borderId="62" xfId="0" applyFont="1" applyFill="1" applyBorder="1" applyAlignment="1">
      <alignment horizontal="right" vertical="top"/>
    </xf>
    <xf numFmtId="0" fontId="50" fillId="0" borderId="21" xfId="28" applyFont="1" applyFill="1" applyBorder="1" applyAlignment="1">
      <alignment horizontal="right"/>
    </xf>
    <xf numFmtId="0" fontId="31" fillId="16" borderId="12" xfId="28" applyFont="1" applyFill="1" applyBorder="1" applyAlignment="1">
      <alignment horizontal="left" vertical="top"/>
    </xf>
    <xf numFmtId="0" fontId="36" fillId="36" borderId="66" xfId="28" applyFont="1" applyFill="1" applyBorder="1" applyAlignment="1">
      <alignment horizontal="center"/>
    </xf>
    <xf numFmtId="0" fontId="36" fillId="36" borderId="65" xfId="28" applyFont="1" applyFill="1" applyBorder="1" applyAlignment="1">
      <alignment horizontal="center"/>
    </xf>
    <xf numFmtId="0" fontId="36" fillId="36" borderId="59" xfId="28" applyFont="1" applyFill="1" applyBorder="1" applyAlignment="1">
      <alignment horizontal="center"/>
    </xf>
    <xf numFmtId="9" fontId="1" fillId="9" borderId="21" xfId="36" applyFont="1" applyFill="1" applyBorder="1" applyAlignment="1">
      <alignment horizontal="center" vertical="center" wrapText="1"/>
    </xf>
    <xf numFmtId="9" fontId="1" fillId="9" borderId="20" xfId="36" applyFont="1" applyFill="1" applyBorder="1" applyAlignment="1">
      <alignment horizontal="center" vertical="center" wrapText="1"/>
    </xf>
    <xf numFmtId="164" fontId="0" fillId="0" borderId="34" xfId="36" applyNumberFormat="1" applyFont="1" applyFill="1" applyBorder="1" applyAlignment="1">
      <alignment horizontal="center"/>
    </xf>
    <xf numFmtId="164" fontId="0" fillId="0" borderId="17" xfId="36" applyNumberFormat="1" applyFont="1" applyFill="1" applyBorder="1" applyAlignment="1">
      <alignment horizontal="center"/>
    </xf>
    <xf numFmtId="9" fontId="52" fillId="0" borderId="0" xfId="36" applyFont="1" applyFill="1" applyBorder="1" applyAlignment="1">
      <alignment horizontal="left"/>
    </xf>
    <xf numFmtId="0" fontId="0" fillId="0" borderId="0" xfId="28" applyFont="1" applyFill="1" applyBorder="1" applyAlignment="1">
      <alignment horizontal="left"/>
    </xf>
    <xf numFmtId="0" fontId="45" fillId="0" borderId="0" xfId="28" applyFont="1" applyFill="1" applyBorder="1" applyAlignment="1">
      <alignment horizontal="center"/>
    </xf>
    <xf numFmtId="0" fontId="0" fillId="16" borderId="11" xfId="28" applyFont="1" applyFill="1" applyBorder="1" applyAlignment="1">
      <alignment horizontal="left" vertical="top"/>
    </xf>
    <xf numFmtId="0" fontId="0" fillId="16" borderId="61" xfId="28" applyFont="1" applyFill="1" applyBorder="1" applyAlignment="1">
      <alignment horizontal="left" vertical="top"/>
    </xf>
    <xf numFmtId="0" fontId="0" fillId="16" borderId="22" xfId="28" applyFont="1" applyFill="1" applyBorder="1" applyAlignment="1">
      <alignment horizontal="left" vertical="top"/>
    </xf>
    <xf numFmtId="0" fontId="0" fillId="16" borderId="12" xfId="28" applyFont="1" applyFill="1" applyBorder="1" applyAlignment="1">
      <alignment horizontal="left" vertical="top"/>
    </xf>
    <xf numFmtId="164" fontId="10" fillId="27" borderId="61" xfId="28" applyNumberFormat="1" applyFont="1" applyFill="1" applyBorder="1" applyAlignment="1">
      <alignment horizontal="center" vertical="center"/>
    </xf>
    <xf numFmtId="164" fontId="10" fillId="27" borderId="22" xfId="28" applyNumberFormat="1" applyFont="1" applyFill="1" applyBorder="1" applyAlignment="1">
      <alignment horizontal="center" vertical="center"/>
    </xf>
    <xf numFmtId="0" fontId="36" fillId="0" borderId="37" xfId="28" applyFont="1" applyFill="1" applyBorder="1" applyAlignment="1">
      <alignment horizontal="center" vertical="top"/>
    </xf>
    <xf numFmtId="0" fontId="36" fillId="0" borderId="36" xfId="28" applyFont="1" applyFill="1" applyBorder="1" applyAlignment="1">
      <alignment horizontal="center" vertical="top"/>
    </xf>
    <xf numFmtId="0" fontId="36" fillId="0" borderId="11" xfId="28" applyFont="1" applyFill="1" applyBorder="1" applyAlignment="1">
      <alignment horizontal="center" vertical="top"/>
    </xf>
    <xf numFmtId="164" fontId="1" fillId="0" borderId="26" xfId="28" applyNumberFormat="1" applyFont="1" applyFill="1" applyBorder="1" applyAlignment="1">
      <alignment horizontal="center"/>
    </xf>
    <xf numFmtId="164" fontId="1" fillId="0" borderId="28" xfId="28" applyNumberFormat="1" applyFont="1" applyFill="1" applyBorder="1" applyAlignment="1">
      <alignment horizontal="center"/>
    </xf>
    <xf numFmtId="0" fontId="36" fillId="24" borderId="60" xfId="28" applyFont="1" applyFill="1" applyBorder="1" applyAlignment="1">
      <alignment horizontal="center"/>
    </xf>
    <xf numFmtId="0" fontId="36" fillId="24" borderId="65" xfId="28" applyFont="1" applyFill="1" applyBorder="1" applyAlignment="1">
      <alignment horizontal="center"/>
    </xf>
    <xf numFmtId="0" fontId="36" fillId="24" borderId="117" xfId="28" applyFont="1" applyFill="1" applyBorder="1" applyAlignment="1">
      <alignment horizontal="center"/>
    </xf>
    <xf numFmtId="164" fontId="0" fillId="0" borderId="90" xfId="36" applyNumberFormat="1" applyFont="1" applyFill="1" applyBorder="1" applyAlignment="1">
      <alignment horizontal="center"/>
    </xf>
    <xf numFmtId="164" fontId="0" fillId="0" borderId="56" xfId="36" applyNumberFormat="1" applyFont="1" applyFill="1" applyBorder="1" applyAlignment="1">
      <alignment horizontal="center"/>
    </xf>
    <xf numFmtId="164" fontId="0" fillId="0" borderId="94" xfId="36" applyNumberFormat="1" applyFont="1" applyFill="1" applyBorder="1" applyAlignment="1">
      <alignment horizontal="center"/>
    </xf>
    <xf numFmtId="164" fontId="0" fillId="0" borderId="118" xfId="36" applyNumberFormat="1" applyFont="1" applyFill="1" applyBorder="1" applyAlignment="1">
      <alignment horizontal="center"/>
    </xf>
    <xf numFmtId="0" fontId="34" fillId="31" borderId="34" xfId="0" applyFont="1" applyFill="1" applyBorder="1" applyAlignment="1">
      <alignment horizontal="center"/>
    </xf>
    <xf numFmtId="0" fontId="34" fillId="31" borderId="0" xfId="0" applyFont="1" applyFill="1" applyBorder="1" applyAlignment="1">
      <alignment horizontal="center"/>
    </xf>
    <xf numFmtId="0" fontId="34" fillId="31" borderId="17" xfId="0" applyFont="1" applyFill="1" applyBorder="1" applyAlignment="1">
      <alignment horizontal="center"/>
    </xf>
    <xf numFmtId="0" fontId="51" fillId="22" borderId="46" xfId="0" applyFont="1" applyFill="1" applyBorder="1" applyAlignment="1">
      <alignment horizontal="center"/>
    </xf>
    <xf numFmtId="0" fontId="51" fillId="22" borderId="33" xfId="0" applyFont="1" applyFill="1" applyBorder="1" applyAlignment="1">
      <alignment horizontal="center"/>
    </xf>
    <xf numFmtId="0" fontId="51" fillId="22" borderId="119" xfId="0" applyFont="1" applyFill="1" applyBorder="1" applyAlignment="1">
      <alignment horizontal="center"/>
    </xf>
    <xf numFmtId="0" fontId="35" fillId="28" borderId="34" xfId="0" applyFont="1" applyFill="1" applyBorder="1" applyAlignment="1">
      <alignment horizontal="center"/>
    </xf>
    <xf numFmtId="0" fontId="35" fillId="28" borderId="0" xfId="0" applyFont="1" applyFill="1" applyBorder="1" applyAlignment="1">
      <alignment horizontal="center"/>
    </xf>
    <xf numFmtId="0" fontId="35" fillId="28" borderId="17" xfId="0" applyFont="1" applyFill="1" applyBorder="1" applyAlignment="1">
      <alignment horizontal="center"/>
    </xf>
    <xf numFmtId="0" fontId="49" fillId="31" borderId="34" xfId="0" applyFont="1" applyFill="1" applyBorder="1" applyAlignment="1">
      <alignment horizontal="center"/>
    </xf>
    <xf numFmtId="0" fontId="49" fillId="31" borderId="0" xfId="0" applyFont="1" applyFill="1" applyBorder="1" applyAlignment="1">
      <alignment horizontal="center"/>
    </xf>
    <xf numFmtId="0" fontId="0" fillId="0" borderId="105"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94" xfId="0" applyBorder="1" applyAlignment="1">
      <alignment horizontal="center"/>
    </xf>
    <xf numFmtId="0" fontId="0" fillId="0" borderId="69" xfId="0" applyBorder="1" applyAlignment="1">
      <alignment horizontal="center"/>
    </xf>
    <xf numFmtId="0" fontId="0" fillId="0" borderId="118" xfId="0" applyBorder="1" applyAlignment="1">
      <alignment horizontal="center"/>
    </xf>
    <xf numFmtId="0" fontId="0" fillId="0" borderId="94" xfId="0" applyFont="1" applyBorder="1" applyAlignment="1">
      <alignment horizontal="center"/>
    </xf>
    <xf numFmtId="0" fontId="0" fillId="0" borderId="69" xfId="0" applyFont="1" applyBorder="1" applyAlignment="1">
      <alignment horizontal="center"/>
    </xf>
    <xf numFmtId="0" fontId="0" fillId="0" borderId="118" xfId="0" applyFont="1" applyBorder="1" applyAlignment="1">
      <alignment horizontal="center"/>
    </xf>
    <xf numFmtId="0" fontId="0" fillId="16" borderId="0" xfId="0" applyFont="1" applyFill="1" applyAlignment="1">
      <alignment horizontal="left"/>
    </xf>
    <xf numFmtId="0" fontId="0" fillId="16" borderId="0" xfId="0" applyFont="1" applyFill="1" applyAlignment="1">
      <alignment horizontal="left" vertical="center"/>
    </xf>
    <xf numFmtId="0" fontId="1" fillId="16" borderId="0" xfId="0" applyFont="1" applyFill="1" applyAlignment="1">
      <alignment horizontal="left" vertical="center"/>
    </xf>
    <xf numFmtId="0" fontId="1" fillId="16" borderId="0" xfId="0" applyFont="1" applyFill="1" applyAlignment="1">
      <alignment horizontal="left"/>
    </xf>
    <xf numFmtId="0" fontId="0" fillId="16" borderId="0" xfId="0" applyFont="1" applyFill="1" applyAlignment="1">
      <alignment horizontal="left" vertical="top"/>
    </xf>
    <xf numFmtId="0" fontId="1" fillId="16" borderId="0" xfId="0" applyFont="1" applyFill="1" applyAlignment="1">
      <alignment horizontal="left" vertical="top"/>
    </xf>
    <xf numFmtId="0" fontId="68" fillId="0" borderId="0" xfId="0" applyFont="1" applyAlignment="1">
      <alignment horizontal="left" vertical="center"/>
    </xf>
    <xf numFmtId="0" fontId="0" fillId="0" borderId="0" xfId="0" applyFont="1" applyAlignment="1">
      <alignment horizontal="left" vertical="center"/>
    </xf>
    <xf numFmtId="0" fontId="6" fillId="0" borderId="0" xfId="0" applyFont="1" applyAlignment="1">
      <alignment horizontal="left" vertical="center"/>
    </xf>
    <xf numFmtId="0" fontId="47" fillId="16" borderId="0" xfId="0" applyFont="1" applyFill="1" applyAlignment="1">
      <alignment horizontal="left" vertical="top" wrapText="1"/>
    </xf>
    <xf numFmtId="0" fontId="47" fillId="16" borderId="0" xfId="0" applyFont="1" applyFill="1" applyAlignment="1">
      <alignment horizontal="center" vertical="top" wrapText="1"/>
    </xf>
    <xf numFmtId="0" fontId="47" fillId="16" borderId="0" xfId="0" applyFont="1" applyFill="1" applyAlignment="1">
      <alignment horizontal="center" vertical="center" wrapText="1"/>
    </xf>
    <xf numFmtId="8" fontId="0" fillId="16" borderId="0" xfId="0" applyNumberFormat="1" applyFont="1" applyFill="1" applyBorder="1" applyAlignment="1">
      <alignment horizontal="center" vertical="center" wrapText="1"/>
    </xf>
    <xf numFmtId="9" fontId="0" fillId="16" borderId="0" xfId="0" applyNumberFormat="1" applyFont="1" applyFill="1" applyBorder="1" applyAlignment="1">
      <alignment horizontal="center" vertical="center" wrapText="1"/>
    </xf>
    <xf numFmtId="9" fontId="0" fillId="16" borderId="120" xfId="0" applyNumberFormat="1" applyFont="1" applyFill="1" applyBorder="1" applyAlignment="1">
      <alignment horizontal="center" vertical="center" wrapText="1"/>
    </xf>
    <xf numFmtId="0" fontId="68" fillId="16" borderId="0" xfId="0" applyFont="1" applyFill="1" applyAlignment="1">
      <alignment horizontal="left" vertical="center"/>
    </xf>
    <xf numFmtId="0" fontId="10" fillId="16" borderId="0" xfId="0" applyFont="1" applyFill="1" applyAlignment="1">
      <alignment horizontal="left" vertical="top"/>
    </xf>
    <xf numFmtId="0" fontId="34" fillId="30" borderId="121" xfId="0" applyFont="1" applyFill="1" applyBorder="1" applyAlignment="1">
      <alignment horizontal="center" vertical="center" wrapText="1"/>
    </xf>
    <xf numFmtId="0" fontId="34" fillId="30" borderId="31" xfId="0" applyFont="1" applyFill="1" applyBorder="1" applyAlignment="1">
      <alignment horizontal="center" vertical="center" wrapText="1"/>
    </xf>
    <xf numFmtId="0" fontId="33" fillId="16" borderId="0" xfId="0" applyFont="1" applyFill="1" applyAlignment="1">
      <alignment horizontal="center"/>
    </xf>
    <xf numFmtId="0" fontId="0" fillId="16" borderId="0" xfId="0" applyFill="1" applyAlignment="1">
      <alignment horizontal="center"/>
    </xf>
    <xf numFmtId="0" fontId="0" fillId="16" borderId="0" xfId="0" applyFill="1" applyAlignment="1">
      <alignment horizontal="left"/>
    </xf>
    <xf numFmtId="0" fontId="0" fillId="0" borderId="60"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22" xfId="0" applyFont="1" applyBorder="1" applyAlignment="1">
      <alignment horizontal="center" vertical="center" wrapText="1"/>
    </xf>
    <xf numFmtId="0" fontId="0" fillId="0" borderId="123" xfId="0" applyFont="1" applyBorder="1" applyAlignment="1">
      <alignment horizontal="center" vertical="center" wrapText="1"/>
    </xf>
    <xf numFmtId="0" fontId="1" fillId="0" borderId="124" xfId="0" applyFont="1" applyBorder="1" applyAlignment="1">
      <alignment horizontal="center" vertical="center" wrapText="1"/>
    </xf>
    <xf numFmtId="0" fontId="1" fillId="0" borderId="125" xfId="0" applyFont="1" applyBorder="1" applyAlignment="1">
      <alignment horizontal="center" vertical="center" wrapText="1"/>
    </xf>
    <xf numFmtId="0" fontId="34" fillId="30" borderId="85" xfId="0" applyFont="1" applyFill="1" applyBorder="1" applyAlignment="1">
      <alignment horizontal="center" vertical="center" wrapText="1"/>
    </xf>
    <xf numFmtId="0" fontId="34" fillId="30" borderId="126" xfId="0" applyFont="1" applyFill="1" applyBorder="1" applyAlignment="1">
      <alignment horizontal="center" vertical="center" wrapText="1"/>
    </xf>
    <xf numFmtId="0" fontId="34" fillId="30" borderId="127" xfId="0" applyFont="1" applyFill="1" applyBorder="1" applyAlignment="1">
      <alignment horizontal="center" vertical="center" wrapText="1"/>
    </xf>
    <xf numFmtId="0" fontId="33" fillId="16" borderId="46" xfId="0" applyFont="1" applyFill="1" applyBorder="1" applyAlignment="1">
      <alignment horizontal="center"/>
    </xf>
    <xf numFmtId="0" fontId="33" fillId="16" borderId="119" xfId="0" applyFont="1" applyFill="1" applyBorder="1" applyAlignment="1">
      <alignment horizontal="center"/>
    </xf>
    <xf numFmtId="8" fontId="10" fillId="16" borderId="80" xfId="0" applyNumberFormat="1" applyFont="1" applyFill="1" applyBorder="1" applyAlignment="1">
      <alignment horizontal="center" vertical="center" wrapText="1"/>
    </xf>
    <xf numFmtId="8" fontId="10" fillId="16" borderId="128" xfId="0" applyNumberFormat="1" applyFont="1" applyFill="1" applyBorder="1" applyAlignment="1">
      <alignment horizontal="center" vertical="center" wrapText="1"/>
    </xf>
    <xf numFmtId="0" fontId="0" fillId="16" borderId="0" xfId="0" applyFont="1" applyFill="1" applyAlignment="1">
      <alignment horizontal="center" vertical="center"/>
    </xf>
  </cellXfs>
  <cellStyles count="45">
    <cellStyle name="Bad" xfId="8"/>
    <cellStyle name="Calculation" xfId="9"/>
    <cellStyle name="Check Cell" xfId="10"/>
    <cellStyle name="Comma" xfId="4"/>
    <cellStyle name="Comma [0]" xfId="5"/>
    <cellStyle name="Comma [0] 2" xfId="40"/>
    <cellStyle name="Comma 2" xfId="39"/>
    <cellStyle name="Currency" xfId="2"/>
    <cellStyle name="Currency [0]" xfId="3"/>
    <cellStyle name="Currency [0] 2" xfId="38"/>
    <cellStyle name="Currency 2" xfId="11"/>
    <cellStyle name="Currency 3" xfId="12"/>
    <cellStyle name="Currency 4" xfId="37"/>
    <cellStyle name="Euro" xfId="13"/>
    <cellStyle name="Explanatory Text" xfId="14"/>
    <cellStyle name="Good" xfId="15"/>
    <cellStyle name="Heading 1" xfId="16"/>
    <cellStyle name="Heading 2" xfId="17"/>
    <cellStyle name="Heading 3" xfId="18"/>
    <cellStyle name="Heading 4" xfId="19"/>
    <cellStyle name="Input" xfId="20"/>
    <cellStyle name="Komma 2" xfId="32"/>
    <cellStyle name="Komma 3" xfId="33"/>
    <cellStyle name="Komma 3 2" xfId="34"/>
    <cellStyle name="Komma 3 2 2" xfId="43"/>
    <cellStyle name="Komma 3 3" xfId="42"/>
    <cellStyle name="Lien hypertexte" xfId="7" builtinId="8"/>
    <cellStyle name="Linked Cell" xfId="21"/>
    <cellStyle name="Milliers" xfId="6"/>
    <cellStyle name="Milliers 2" xfId="41"/>
    <cellStyle name="Monétaire" xfId="35" builtinId="4"/>
    <cellStyle name="Neutral" xfId="22"/>
    <cellStyle name="Normal" xfId="0" builtinId="0"/>
    <cellStyle name="Normal 2" xfId="23"/>
    <cellStyle name="Note" xfId="24"/>
    <cellStyle name="Output" xfId="25"/>
    <cellStyle name="Percent" xfId="1"/>
    <cellStyle name="Percent 2" xfId="26"/>
    <cellStyle name="Pourcentage" xfId="36"/>
    <cellStyle name="Procent 2" xfId="27"/>
    <cellStyle name="Standaard 2" xfId="28"/>
    <cellStyle name="Title" xfId="29"/>
    <cellStyle name="Valuta 2" xfId="31"/>
    <cellStyle name="Valuta 3" xfId="44"/>
    <cellStyle name="Warning Text" xfId="30"/>
  </cellStyles>
  <dxfs count="960">
    <dxf>
      <fill>
        <patternFill>
          <bgColor rgb="FFFFC000"/>
        </patternFill>
      </fill>
    </dxf>
    <dxf>
      <fill>
        <patternFill>
          <bgColor rgb="FFFF0000"/>
        </patternFill>
      </fill>
    </dxf>
    <dxf>
      <fill>
        <patternFill patternType="solid">
          <bgColor rgb="FF92D05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5117038483843"/>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theme="4" tint="0.79995117038483843"/>
        </patternFill>
      </fill>
    </dxf>
    <dxf>
      <fill>
        <patternFill>
          <bgColor rgb="FFFF0000"/>
        </patternFill>
      </fill>
    </dxf>
    <dxf>
      <fill>
        <patternFill>
          <bgColor rgb="FFFF0000"/>
        </patternFill>
      </fill>
    </dxf>
    <dxf>
      <fill>
        <patternFill>
          <bgColor theme="4" tint="0.79995117038483843"/>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fill>
    </dxf>
    <dxf>
      <fill>
        <patternFill>
          <bgColor rgb="FFFF0000"/>
        </patternFill>
      </fill>
    </dxf>
    <dxf>
      <fill>
        <patternFill>
          <bgColor rgb="FFFF000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rgb="FFFF000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rgb="FFFF0000"/>
        </patternFill>
      </fill>
    </dxf>
    <dxf>
      <fill>
        <patternFill>
          <bgColor rgb="FFFF000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5117038483843"/>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theme="4" tint="0.79995117038483843"/>
        </patternFill>
      </fill>
    </dxf>
    <dxf>
      <fill>
        <patternFill patternType="none"/>
      </fill>
    </dxf>
    <dxf>
      <fill>
        <patternFill patternType="none"/>
      </fill>
    </dxf>
    <dxf>
      <fill>
        <patternFill>
          <bgColor rgb="FFFF0000"/>
        </patternFill>
      </fill>
    </dxf>
    <dxf>
      <fill>
        <patternFill>
          <bgColor rgb="FFFF0000"/>
        </patternFill>
      </fill>
    </dxf>
    <dxf>
      <fill>
        <patternFill patternType="none"/>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8168889431442"/>
        </patternFill>
      </fill>
    </dxf>
    <dxf>
      <fill>
        <patternFill>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5117038483843"/>
        </patternFill>
      </fill>
    </dxf>
    <dxf>
      <fill>
        <patternFill patternType="solid">
          <bgColor theme="4" tint="0.79998168889431442"/>
        </patternFill>
      </fill>
    </dxf>
    <dxf>
      <fill>
        <patternFill>
          <bgColor theme="4" tint="0.79998168889431442"/>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patternType="none"/>
      </fill>
    </dxf>
    <dxf>
      <fill>
        <patternFill patternType="none"/>
      </fill>
    </dxf>
    <dxf>
      <fill>
        <patternFill patternType="solid">
          <bgColor theme="4" tint="0.79995117038483843"/>
        </patternFill>
      </fill>
    </dxf>
    <dxf>
      <fill>
        <patternFill patternType="none"/>
      </fill>
    </dxf>
    <dxf>
      <fill>
        <patternFill patternType="solid">
          <bgColor theme="4" tint="0.79995117038483843"/>
        </patternFill>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C00000"/>
        </patternFill>
      </fill>
    </dxf>
    <dxf>
      <fill>
        <patternFill>
          <bgColor rgb="FFC00000"/>
        </patternFill>
      </fill>
    </dxf>
    <dxf>
      <fill>
        <patternFill>
          <bgColor theme="4" tint="0.79995117038483843"/>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patternType="none"/>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5117038483843"/>
        </patternFill>
      </fill>
    </dxf>
    <dxf>
      <fill>
        <patternFill>
          <bgColor theme="0"/>
        </patternFill>
      </fill>
    </dxf>
    <dxf>
      <fill>
        <patternFill>
          <bgColor rgb="FFFFC000"/>
        </patternFill>
      </fill>
    </dxf>
    <dxf>
      <fill>
        <patternFill>
          <bgColor rgb="FFFF0000"/>
        </patternFill>
      </fill>
    </dxf>
    <dxf>
      <fill>
        <patternFill patternType="solid">
          <bgColor rgb="FF92D050"/>
        </patternFill>
      </fill>
    </dxf>
    <dxf>
      <fill>
        <patternFill>
          <bgColor theme="4" tint="0.79995117038483843"/>
        </patternFill>
      </fill>
    </dxf>
    <dxf>
      <fill>
        <patternFill patternType="none"/>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patternType="none"/>
      </fill>
    </dxf>
    <dxf>
      <fill>
        <patternFill patternType="none"/>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patternType="none"/>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92D050"/>
        </patternFill>
      </fill>
    </dxf>
    <dxf>
      <fill>
        <patternFill>
          <bgColor rgb="FFFF0000"/>
        </patternFill>
      </fill>
    </dxf>
    <dxf>
      <fill>
        <patternFill patternType="none"/>
      </fill>
    </dxf>
    <dxf>
      <fill>
        <patternFill>
          <bgColor theme="0"/>
        </patternFill>
      </fill>
    </dxf>
    <dxf>
      <fill>
        <patternFill>
          <bgColor rgb="FFFF000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patternType="none">
          <bgColor auto="1"/>
        </patternFill>
      </fill>
    </dxf>
    <dxf>
      <fill>
        <patternFill>
          <bgColor theme="4" tint="0.79995117038483843"/>
        </patternFill>
      </fill>
    </dxf>
    <dxf>
      <fill>
        <patternFill patternType="none">
          <bgColor auto="1"/>
        </patternFill>
      </fill>
    </dxf>
    <dxf>
      <fill>
        <patternFill>
          <bgColor theme="4" tint="0.79995117038483843"/>
        </patternFill>
      </fill>
    </dxf>
    <dxf>
      <fill>
        <patternFill patternType="none">
          <bgColor auto="1"/>
        </patternFill>
      </fill>
    </dxf>
    <dxf>
      <fill>
        <patternFill>
          <bgColor theme="4" tint="0.79995117038483843"/>
        </patternFill>
      </fill>
    </dxf>
    <dxf>
      <fill>
        <patternFill patternType="none">
          <bgColor auto="1"/>
        </patternFill>
      </fill>
    </dxf>
    <dxf>
      <fill>
        <patternFill>
          <bgColor theme="4" tint="0.79995117038483843"/>
        </patternFill>
      </fill>
    </dxf>
    <dxf>
      <fill>
        <patternFill>
          <bgColor theme="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rgb="FFFF000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patternType="none"/>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bgColor rgb="FFFF0000"/>
        </patternFill>
      </fill>
    </dxf>
    <dxf>
      <fill>
        <patternFill patternType="none"/>
      </fill>
    </dxf>
    <dxf>
      <fill>
        <patternFill>
          <bgColor rgb="FFFF0000"/>
        </patternFill>
      </fill>
    </dxf>
    <dxf>
      <fill>
        <patternFill patternType="none"/>
      </fill>
    </dxf>
    <dxf>
      <fill>
        <patternFill>
          <bgColor rgb="FFFF0000"/>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bgColor theme="4" tint="0.79995117038483843"/>
        </patternFill>
      </fill>
    </dxf>
    <dxf>
      <fill>
        <patternFill>
          <bgColor theme="4" tint="0.79995117038483843"/>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patternType="none"/>
      </fill>
    </dxf>
    <dxf>
      <fill>
        <patternFill>
          <bgColor theme="4" tint="0.79995117038483843"/>
        </patternFill>
      </fill>
    </dxf>
    <dxf>
      <fill>
        <patternFill>
          <bgColor theme="4" tint="0.79995117038483843"/>
        </patternFill>
      </fill>
    </dxf>
    <dxf>
      <fill>
        <patternFill patternType="none"/>
      </fill>
    </dxf>
    <dxf>
      <fill>
        <patternFill>
          <bgColor rgb="FFC00000"/>
        </patternFill>
      </fill>
    </dxf>
    <dxf>
      <fill>
        <patternFill>
          <bgColor rgb="FFC00000"/>
        </patternFill>
      </fill>
    </dxf>
    <dxf>
      <fill>
        <patternFill>
          <bgColor theme="4" tint="0.79995117038483843"/>
        </patternFill>
      </fill>
    </dxf>
    <dxf>
      <fill>
        <patternFill patternType="none"/>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bgColor theme="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patternType="none"/>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patternType="none"/>
      </fill>
    </dxf>
    <dxf>
      <fill>
        <patternFill>
          <bgColor theme="4" tint="0.79995117038483843"/>
        </patternFill>
      </fill>
    </dxf>
    <dxf>
      <fill>
        <patternFill>
          <bgColor rgb="FFFF0000"/>
        </patternFill>
      </fill>
    </dxf>
    <dxf>
      <fill>
        <patternFill patternType="none"/>
      </fill>
    </dxf>
    <dxf>
      <fill>
        <patternFill patternType="none"/>
      </fill>
    </dxf>
    <dxf>
      <fill>
        <patternFill>
          <bgColor theme="4" tint="0.79995117038483843"/>
        </patternFill>
      </fill>
    </dxf>
    <dxf>
      <fill>
        <patternFill>
          <bgColor rgb="FFFF0000"/>
        </patternFill>
      </fill>
    </dxf>
    <dxf>
      <fill>
        <patternFill patternType="none"/>
      </fill>
    </dxf>
    <dxf>
      <fill>
        <patternFill patternType="none"/>
      </fill>
    </dxf>
    <dxf>
      <fill>
        <patternFill>
          <bgColor theme="4" tint="0.79995117038483843"/>
        </patternFill>
      </fill>
    </dxf>
    <dxf>
      <fill>
        <patternFill>
          <bgColor rgb="FFFF0000"/>
        </patternFill>
      </fill>
    </dxf>
    <dxf>
      <fill>
        <patternFill patternType="none"/>
      </fill>
    </dxf>
    <dxf>
      <fill>
        <patternFill patternType="none"/>
      </fill>
    </dxf>
    <dxf>
      <fill>
        <patternFill>
          <bgColor theme="4" tint="0.79995117038483843"/>
        </patternFill>
      </fill>
    </dxf>
    <dxf>
      <fill>
        <patternFill>
          <bgColor rgb="FFFF0000"/>
        </patternFill>
      </fill>
    </dxf>
    <dxf>
      <fill>
        <patternFill patternType="none"/>
      </fill>
    </dxf>
    <dxf>
      <fill>
        <patternFill patternType="none"/>
      </fill>
    </dxf>
    <dxf>
      <fill>
        <patternFill>
          <bgColor theme="4" tint="0.79995117038483843"/>
        </patternFill>
      </fill>
    </dxf>
    <dxf>
      <fill>
        <patternFill>
          <bgColor rgb="FFFF0000"/>
        </patternFill>
      </fill>
    </dxf>
    <dxf>
      <fill>
        <patternFill patternType="none"/>
      </fill>
    </dxf>
    <dxf>
      <fill>
        <patternFill>
          <bgColor theme="4" tint="0.79995117038483843"/>
        </patternFill>
      </fill>
    </dxf>
    <dxf>
      <fill>
        <patternFill patternType="none"/>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
      <fill>
        <patternFill>
          <bgColor theme="4" tint="0.79995117038483843"/>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25</xdr:row>
      <xdr:rowOff>7620</xdr:rowOff>
    </xdr:from>
    <xdr:to>
      <xdr:col>5</xdr:col>
      <xdr:colOff>192000</xdr:colOff>
      <xdr:row>25</xdr:row>
      <xdr:rowOff>295620</xdr:rowOff>
    </xdr:to>
    <xdr:sp macro="[0]!budgetaanvraag_indienen" textlink="">
      <xdr:nvSpPr>
        <xdr:cNvPr id="4" name="Tekstvak 3"/>
        <xdr:cNvSpPr txBox="1"/>
      </xdr:nvSpPr>
      <xdr:spPr>
        <a:xfrm>
          <a:off x="0" y="4448175"/>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r>
            <a:rPr lang="en-US" sz="1000" b="1" baseline="0">
              <a:solidFill>
                <a:srgbClr val="C00000"/>
              </a:solidFill>
              <a:effectLst/>
              <a:latin typeface="Arial" panose="020B0604020202020204" pitchFamily="34" charset="0"/>
              <a:ea typeface="+mn-ea"/>
              <a:cs typeface="Arial" panose="020B0604020202020204" pitchFamily="34" charset="0"/>
            </a:rPr>
            <a:t>INTRODUIRE DEMANDE DE BUDGET</a:t>
          </a:r>
          <a:endParaRPr lang="fr-BE" sz="1000">
            <a:solidFill>
              <a:srgbClr val="C00000"/>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27</xdr:row>
      <xdr:rowOff>7620</xdr:rowOff>
    </xdr:from>
    <xdr:to>
      <xdr:col>5</xdr:col>
      <xdr:colOff>192000</xdr:colOff>
      <xdr:row>27</xdr:row>
      <xdr:rowOff>295620</xdr:rowOff>
    </xdr:to>
    <xdr:sp macro="[0]!budgetwijziging_indienen" textlink="">
      <xdr:nvSpPr>
        <xdr:cNvPr id="5" name="Tekstvak 4"/>
        <xdr:cNvSpPr txBox="1"/>
      </xdr:nvSpPr>
      <xdr:spPr>
        <a:xfrm>
          <a:off x="0" y="5076825"/>
          <a:ext cx="4171950" cy="285750"/>
        </a:xfrm>
        <a:prstGeom prst="rect">
          <a:avLst/>
        </a:prstGeom>
        <a:solidFill>
          <a:srgbClr val="FFFFFF">
            <a:alpha val="63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MODIFICATION DU BUDGET</a:t>
          </a:r>
        </a:p>
      </xdr:txBody>
    </xdr:sp>
    <xdr:clientData/>
  </xdr:twoCellAnchor>
  <xdr:twoCellAnchor>
    <xdr:from>
      <xdr:col>0</xdr:col>
      <xdr:colOff>0</xdr:colOff>
      <xdr:row>29</xdr:row>
      <xdr:rowOff>7620</xdr:rowOff>
    </xdr:from>
    <xdr:to>
      <xdr:col>5</xdr:col>
      <xdr:colOff>192000</xdr:colOff>
      <xdr:row>29</xdr:row>
      <xdr:rowOff>295620</xdr:rowOff>
    </xdr:to>
    <xdr:sp macro="[0]!tussentijdsverslag_indienen" textlink="">
      <xdr:nvSpPr>
        <xdr:cNvPr id="6" name="Tekstvak 5"/>
        <xdr:cNvSpPr txBox="1"/>
      </xdr:nvSpPr>
      <xdr:spPr>
        <a:xfrm>
          <a:off x="0" y="5705475"/>
          <a:ext cx="4171950" cy="285750"/>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INTERMEDIAIRE</a:t>
          </a:r>
        </a:p>
      </xdr:txBody>
    </xdr:sp>
    <xdr:clientData/>
  </xdr:twoCellAnchor>
  <xdr:twoCellAnchor>
    <xdr:from>
      <xdr:col>0</xdr:col>
      <xdr:colOff>0</xdr:colOff>
      <xdr:row>30</xdr:row>
      <xdr:rowOff>30480</xdr:rowOff>
    </xdr:from>
    <xdr:to>
      <xdr:col>5</xdr:col>
      <xdr:colOff>192000</xdr:colOff>
      <xdr:row>30</xdr:row>
      <xdr:rowOff>318480</xdr:rowOff>
    </xdr:to>
    <xdr:sp macro="[0]!eindverslag_indienen" textlink="">
      <xdr:nvSpPr>
        <xdr:cNvPr id="7" name="Tekstvak 6"/>
        <xdr:cNvSpPr txBox="1"/>
      </xdr:nvSpPr>
      <xdr:spPr>
        <a:xfrm>
          <a:off x="0" y="6038850"/>
          <a:ext cx="4171950" cy="285750"/>
        </a:xfrm>
        <a:prstGeom prst="rect">
          <a:avLst/>
        </a:prstGeom>
        <a:solidFill>
          <a:srgbClr val="FFFFFF">
            <a:alpha val="67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FINAL</a:t>
          </a:r>
        </a:p>
      </xdr:txBody>
    </xdr:sp>
    <xdr:clientData/>
  </xdr:twoCellAnchor>
  <xdr:twoCellAnchor>
    <xdr:from>
      <xdr:col>0</xdr:col>
      <xdr:colOff>0</xdr:colOff>
      <xdr:row>26</xdr:row>
      <xdr:rowOff>11430</xdr:rowOff>
    </xdr:from>
    <xdr:to>
      <xdr:col>5</xdr:col>
      <xdr:colOff>192000</xdr:colOff>
      <xdr:row>26</xdr:row>
      <xdr:rowOff>299430</xdr:rowOff>
    </xdr:to>
    <xdr:sp macro="[0]!GOEDGEKEURD_INI_BUDGET" textlink="">
      <xdr:nvSpPr>
        <xdr:cNvPr id="8" name="Tekstvak 7"/>
        <xdr:cNvSpPr txBox="1"/>
      </xdr:nvSpPr>
      <xdr:spPr>
        <a:xfrm>
          <a:off x="0" y="476250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CONSULTER BUDGET INI APPROUVE</a:t>
          </a:r>
        </a:p>
      </xdr:txBody>
    </xdr:sp>
    <xdr:clientData/>
  </xdr:twoCellAnchor>
  <xdr:twoCellAnchor>
    <xdr:from>
      <xdr:col>0</xdr:col>
      <xdr:colOff>0</xdr:colOff>
      <xdr:row>43</xdr:row>
      <xdr:rowOff>3810</xdr:rowOff>
    </xdr:from>
    <xdr:to>
      <xdr:col>5</xdr:col>
      <xdr:colOff>192000</xdr:colOff>
      <xdr:row>43</xdr:row>
      <xdr:rowOff>291810</xdr:rowOff>
    </xdr:to>
    <xdr:sp macro="" textlink="">
      <xdr:nvSpPr>
        <xdr:cNvPr id="9" name="Tekstvak 8"/>
        <xdr:cNvSpPr txBox="1"/>
      </xdr:nvSpPr>
      <xdr:spPr>
        <a:xfrm>
          <a:off x="0" y="9067800"/>
          <a:ext cx="4171950" cy="2952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VOIR BUDGET VS ACTUALS</a:t>
          </a:r>
        </a:p>
      </xdr:txBody>
    </xdr:sp>
    <xdr:clientData/>
  </xdr:twoCellAnchor>
  <xdr:twoCellAnchor>
    <xdr:from>
      <xdr:col>0</xdr:col>
      <xdr:colOff>0</xdr:colOff>
      <xdr:row>28</xdr:row>
      <xdr:rowOff>7620</xdr:rowOff>
    </xdr:from>
    <xdr:to>
      <xdr:col>5</xdr:col>
      <xdr:colOff>192000</xdr:colOff>
      <xdr:row>28</xdr:row>
      <xdr:rowOff>295620</xdr:rowOff>
    </xdr:to>
    <xdr:sp macro="[0]!GOEDGEKEURD_BUDGET_AJU" textlink="">
      <xdr:nvSpPr>
        <xdr:cNvPr id="10" name="Tekstvak 9"/>
        <xdr:cNvSpPr txBox="1"/>
      </xdr:nvSpPr>
      <xdr:spPr>
        <a:xfrm>
          <a:off x="0" y="539115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CONSULTER BUDGET AJU APPROUVE</a:t>
          </a:r>
        </a:p>
      </xdr:txBody>
    </xdr:sp>
    <xdr:clientData/>
  </xdr:twoCellAnchor>
  <xdr:twoCellAnchor>
    <xdr:from>
      <xdr:col>0</xdr:col>
      <xdr:colOff>7620</xdr:colOff>
      <xdr:row>45</xdr:row>
      <xdr:rowOff>15240</xdr:rowOff>
    </xdr:from>
    <xdr:to>
      <xdr:col>5</xdr:col>
      <xdr:colOff>199620</xdr:colOff>
      <xdr:row>45</xdr:row>
      <xdr:rowOff>303240</xdr:rowOff>
    </xdr:to>
    <xdr:sp macro="" textlink="">
      <xdr:nvSpPr>
        <xdr:cNvPr id="11" name="Tekstvak 10"/>
        <xdr:cNvSpPr txBox="1"/>
      </xdr:nvSpPr>
      <xdr:spPr>
        <a:xfrm>
          <a:off x="9525" y="969645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FEEDBACK Réaliser le feedback intermédiaire</a:t>
          </a:r>
        </a:p>
      </xdr:txBody>
    </xdr:sp>
    <xdr:clientData/>
  </xdr:twoCellAnchor>
  <xdr:twoCellAnchor>
    <xdr:from>
      <xdr:col>0</xdr:col>
      <xdr:colOff>3810</xdr:colOff>
      <xdr:row>46</xdr:row>
      <xdr:rowOff>3810</xdr:rowOff>
    </xdr:from>
    <xdr:to>
      <xdr:col>5</xdr:col>
      <xdr:colOff>195810</xdr:colOff>
      <xdr:row>46</xdr:row>
      <xdr:rowOff>291810</xdr:rowOff>
    </xdr:to>
    <xdr:sp macro="" textlink="">
      <xdr:nvSpPr>
        <xdr:cNvPr id="12" name="Tekstvak 11"/>
        <xdr:cNvSpPr txBox="1"/>
      </xdr:nvSpPr>
      <xdr:spPr>
        <a:xfrm>
          <a:off x="0" y="9982200"/>
          <a:ext cx="4181475" cy="2952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FEEDBACK Rapport final</a:t>
          </a:r>
        </a:p>
      </xdr:txBody>
    </xdr:sp>
    <xdr:clientData/>
  </xdr:twoCellAnchor>
  <xdr:twoCellAnchor>
    <xdr:from>
      <xdr:col>0</xdr:col>
      <xdr:colOff>0</xdr:colOff>
      <xdr:row>47</xdr:row>
      <xdr:rowOff>19050</xdr:rowOff>
    </xdr:from>
    <xdr:to>
      <xdr:col>5</xdr:col>
      <xdr:colOff>192000</xdr:colOff>
      <xdr:row>48</xdr:row>
      <xdr:rowOff>2250</xdr:rowOff>
    </xdr:to>
    <xdr:sp macro="" textlink="">
      <xdr:nvSpPr>
        <xdr:cNvPr id="13" name="Tekstvak 12"/>
        <xdr:cNvSpPr txBox="1"/>
      </xdr:nvSpPr>
      <xdr:spPr>
        <a:xfrm>
          <a:off x="0" y="1030605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CONTROLE FINAL DU RAPPORT</a:t>
          </a:r>
        </a:p>
      </xdr:txBody>
    </xdr:sp>
    <xdr:clientData/>
  </xdr:twoCellAnchor>
  <xdr:twoCellAnchor>
    <xdr:from>
      <xdr:col>0</xdr:col>
      <xdr:colOff>0</xdr:colOff>
      <xdr:row>41</xdr:row>
      <xdr:rowOff>0</xdr:rowOff>
    </xdr:from>
    <xdr:to>
      <xdr:col>5</xdr:col>
      <xdr:colOff>192000</xdr:colOff>
      <xdr:row>41</xdr:row>
      <xdr:rowOff>288000</xdr:rowOff>
    </xdr:to>
    <xdr:sp macro="[0]!GOEDGEKEURD_INI_BUDGET" textlink="">
      <xdr:nvSpPr>
        <xdr:cNvPr id="14" name="Tekstvak 13"/>
        <xdr:cNvSpPr txBox="1"/>
      </xdr:nvSpPr>
      <xdr:spPr>
        <a:xfrm>
          <a:off x="0" y="845820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CONSULTER BUDGET INI APPROUVE</a:t>
          </a:r>
        </a:p>
      </xdr:txBody>
    </xdr:sp>
    <xdr:clientData/>
  </xdr:twoCellAnchor>
  <xdr:twoCellAnchor>
    <xdr:from>
      <xdr:col>0</xdr:col>
      <xdr:colOff>0</xdr:colOff>
      <xdr:row>42</xdr:row>
      <xdr:rowOff>0</xdr:rowOff>
    </xdr:from>
    <xdr:to>
      <xdr:col>5</xdr:col>
      <xdr:colOff>192000</xdr:colOff>
      <xdr:row>42</xdr:row>
      <xdr:rowOff>288000</xdr:rowOff>
    </xdr:to>
    <xdr:sp macro="[0]!GOEDGEKEURD_BUDGET_AJU" textlink="">
      <xdr:nvSpPr>
        <xdr:cNvPr id="15" name="Tekstvak 14"/>
        <xdr:cNvSpPr txBox="1"/>
      </xdr:nvSpPr>
      <xdr:spPr>
        <a:xfrm>
          <a:off x="0" y="876300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CONSULTER BUDGET AJU APPROUVE</a:t>
          </a:r>
        </a:p>
      </xdr:txBody>
    </xdr:sp>
    <xdr:clientData/>
  </xdr:twoCellAnchor>
  <xdr:twoCellAnchor editAs="oneCell">
    <xdr:from>
      <xdr:col>0</xdr:col>
      <xdr:colOff>16933</xdr:colOff>
      <xdr:row>0</xdr:row>
      <xdr:rowOff>59266</xdr:rowOff>
    </xdr:from>
    <xdr:to>
      <xdr:col>4</xdr:col>
      <xdr:colOff>388401</xdr:colOff>
      <xdr:row>5</xdr:row>
      <xdr:rowOff>60660</xdr:rowOff>
    </xdr:to>
    <xdr:pic>
      <xdr:nvPicPr>
        <xdr:cNvPr id="18" name="Afbeelding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57150"/>
          <a:ext cx="3162300" cy="809625"/>
        </a:xfrm>
        <a:prstGeom prst="rect">
          <a:avLst/>
        </a:prstGeom>
        <a:ln>
          <a:noFill/>
        </a:ln>
      </xdr:spPr>
    </xdr:pic>
    <xdr:clientData/>
  </xdr:twoCellAnchor>
  <xdr:twoCellAnchor>
    <xdr:from>
      <xdr:col>0</xdr:col>
      <xdr:colOff>19050</xdr:colOff>
      <xdr:row>44</xdr:row>
      <xdr:rowOff>19050</xdr:rowOff>
    </xdr:from>
    <xdr:to>
      <xdr:col>5</xdr:col>
      <xdr:colOff>211050</xdr:colOff>
      <xdr:row>45</xdr:row>
      <xdr:rowOff>2250</xdr:rowOff>
    </xdr:to>
    <xdr:sp macro="[0]!overzicht_budget_uitgaven" textlink="">
      <xdr:nvSpPr>
        <xdr:cNvPr id="17" name="Tekstvak 16"/>
        <xdr:cNvSpPr txBox="1"/>
      </xdr:nvSpPr>
      <xdr:spPr>
        <a:xfrm>
          <a:off x="19050" y="9391650"/>
          <a:ext cx="417195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VOIR APERCU BUDGET-DEPENSES</a:t>
          </a:r>
        </a:p>
      </xdr:txBody>
    </xdr:sp>
    <xdr:clientData/>
  </xdr:twoCellAnchor>
  <xdr:twoCellAnchor editAs="oneCell">
    <xdr:from>
      <xdr:col>0</xdr:col>
      <xdr:colOff>19050</xdr:colOff>
      <xdr:row>20</xdr:row>
      <xdr:rowOff>107157</xdr:rowOff>
    </xdr:from>
    <xdr:to>
      <xdr:col>14</xdr:col>
      <xdr:colOff>322499</xdr:colOff>
      <xdr:row>23</xdr:row>
      <xdr:rowOff>154779</xdr:rowOff>
    </xdr:to>
    <xdr:pic>
      <xdr:nvPicPr>
        <xdr:cNvPr id="19" name="Image 18"/>
        <xdr:cNvPicPr>
          <a:picLocks noChangeAspect="1"/>
        </xdr:cNvPicPr>
      </xdr:nvPicPr>
      <xdr:blipFill rotWithShape="1">
        <a:blip xmlns:r="http://schemas.openxmlformats.org/officeDocument/2006/relationships" r:embed="rId2"/>
        <a:srcRect l="217" t="13796" r="69918" b="81442"/>
        <a:stretch/>
      </xdr:blipFill>
      <xdr:spPr>
        <a:xfrm>
          <a:off x="19050" y="3793332"/>
          <a:ext cx="9895124" cy="561972"/>
        </a:xfrm>
        <a:prstGeom prst="rect">
          <a:avLst/>
        </a:prstGeom>
      </xdr:spPr>
    </xdr:pic>
    <xdr:clientData/>
  </xdr:twoCellAnchor>
  <xdr:twoCellAnchor>
    <xdr:from>
      <xdr:col>8</xdr:col>
      <xdr:colOff>62229</xdr:colOff>
      <xdr:row>19</xdr:row>
      <xdr:rowOff>19898</xdr:rowOff>
    </xdr:from>
    <xdr:to>
      <xdr:col>8</xdr:col>
      <xdr:colOff>67733</xdr:colOff>
      <xdr:row>21</xdr:row>
      <xdr:rowOff>127001</xdr:rowOff>
    </xdr:to>
    <xdr:cxnSp macro="">
      <xdr:nvCxnSpPr>
        <xdr:cNvPr id="3" name="Rechte verbindingslijn met pijl 2"/>
        <xdr:cNvCxnSpPr/>
      </xdr:nvCxnSpPr>
      <xdr:spPr>
        <a:xfrm>
          <a:off x="5819775" y="3371850"/>
          <a:ext cx="0" cy="428625"/>
        </a:xfrm>
        <a:prstGeom prst="straightConnector1">
          <a:avLst/>
        </a:prstGeom>
        <a:ln w="508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2</xdr:row>
      <xdr:rowOff>0</xdr:rowOff>
    </xdr:from>
    <xdr:to>
      <xdr:col>8</xdr:col>
      <xdr:colOff>480061</xdr:colOff>
      <xdr:row>3</xdr:row>
      <xdr:rowOff>160020</xdr:rowOff>
    </xdr:to>
    <xdr:sp macro="[0]!GO_TO_INSTRUCTIE_WERKELIJKE_UITGAVEN" textlink="">
      <xdr:nvSpPr>
        <xdr:cNvPr id="3" name="Tekstvak 2"/>
        <xdr:cNvSpPr txBox="1"/>
      </xdr:nvSpPr>
      <xdr:spPr>
        <a:xfrm>
          <a:off x="3505200" y="390525"/>
          <a:ext cx="5638800" cy="35242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INSTRUCTION DEPENSES REELLES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4486276</xdr:colOff>
      <xdr:row>3</xdr:row>
      <xdr:rowOff>160020</xdr:rowOff>
    </xdr:to>
    <xdr:sp macro="[0]!GO_TO_INSTRUCTIE_WERKELIJKE_UITGAVEN" textlink="">
      <xdr:nvSpPr>
        <xdr:cNvPr id="3" name="Tekstvak 2"/>
        <xdr:cNvSpPr txBox="1"/>
      </xdr:nvSpPr>
      <xdr:spPr>
        <a:xfrm>
          <a:off x="2257425" y="390525"/>
          <a:ext cx="5734050" cy="35242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INSTRUCTION DEPENSES REELLES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2148841</xdr:colOff>
      <xdr:row>3</xdr:row>
      <xdr:rowOff>160020</xdr:rowOff>
    </xdr:to>
    <xdr:sp macro="[0]!GO_TO_INSTRUCTIE_WERKELIJKE_UITGAVEN" textlink="">
      <xdr:nvSpPr>
        <xdr:cNvPr id="3" name="Tekstvak 2"/>
        <xdr:cNvSpPr txBox="1"/>
      </xdr:nvSpPr>
      <xdr:spPr>
        <a:xfrm>
          <a:off x="2105025" y="390525"/>
          <a:ext cx="5695950" cy="35242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INSTRUCTION DEPENSES REELLES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3254829</xdr:colOff>
      <xdr:row>3</xdr:row>
      <xdr:rowOff>154577</xdr:rowOff>
    </xdr:to>
    <xdr:sp macro="[0]!GO_TO_INSTRUCTIE_WERKELIJKE_UITGAVEN" textlink="">
      <xdr:nvSpPr>
        <xdr:cNvPr id="3" name="Tekstvak 2"/>
        <xdr:cNvSpPr txBox="1"/>
      </xdr:nvSpPr>
      <xdr:spPr>
        <a:xfrm>
          <a:off x="2400300" y="533400"/>
          <a:ext cx="5724525" cy="3429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L'INSTRUCTION DEPENSES REELLES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3810001</xdr:colOff>
      <xdr:row>3</xdr:row>
      <xdr:rowOff>160020</xdr:rowOff>
    </xdr:to>
    <xdr:sp macro="[0]!GO_TO_INSTRUCTIE_WERKELIJKE_UITGAVEN" textlink="">
      <xdr:nvSpPr>
        <xdr:cNvPr id="2" name="Tekstvak 1"/>
        <xdr:cNvSpPr txBox="1"/>
      </xdr:nvSpPr>
      <xdr:spPr>
        <a:xfrm>
          <a:off x="2581275" y="390525"/>
          <a:ext cx="5734050" cy="35242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A L'INSTRUCTION DEPENSES REELLES</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0</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04825"/>
          <a:ext cx="3181350" cy="838200"/>
        </a:xfrm>
        <a:prstGeom prst="rect">
          <a:avLst/>
        </a:prstGeom>
        <a:ln>
          <a:noFill/>
        </a:ln>
      </xdr:spPr>
    </xdr:pic>
    <xdr:clientData/>
  </xdr:twoCellAnchor>
  <xdr:twoCellAnchor>
    <xdr:from>
      <xdr:col>6</xdr:col>
      <xdr:colOff>0</xdr:colOff>
      <xdr:row>4</xdr:row>
      <xdr:rowOff>0</xdr:rowOff>
    </xdr:from>
    <xdr:to>
      <xdr:col>9</xdr:col>
      <xdr:colOff>0</xdr:colOff>
      <xdr:row>6</xdr:row>
      <xdr:rowOff>157779</xdr:rowOff>
    </xdr:to>
    <xdr:sp macro="[0]!Go_To" textlink="">
      <xdr:nvSpPr>
        <xdr:cNvPr id="3" name="Tekstvak 2"/>
        <xdr:cNvSpPr txBox="1"/>
      </xdr:nvSpPr>
      <xdr:spPr>
        <a:xfrm>
          <a:off x="8343900" y="1066800"/>
          <a:ext cx="2924175" cy="4857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53787</xdr:colOff>
      <xdr:row>1</xdr:row>
      <xdr:rowOff>1</xdr:rowOff>
    </xdr:from>
    <xdr:to>
      <xdr:col>3</xdr:col>
      <xdr:colOff>125050</xdr:colOff>
      <xdr:row>6</xdr:row>
      <xdr:rowOff>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0" y="161925"/>
          <a:ext cx="3143250" cy="809625"/>
        </a:xfrm>
        <a:prstGeom prst="rect">
          <a:avLst/>
        </a:prstGeom>
        <a:ln>
          <a:noFill/>
        </a:ln>
      </xdr:spPr>
    </xdr:pic>
    <xdr:clientData/>
  </xdr:twoCellAnchor>
  <xdr:twoCellAnchor editAs="oneCell">
    <xdr:from>
      <xdr:col>15</xdr:col>
      <xdr:colOff>25400</xdr:colOff>
      <xdr:row>0</xdr:row>
      <xdr:rowOff>127000</xdr:rowOff>
    </xdr:from>
    <xdr:to>
      <xdr:col>16</xdr:col>
      <xdr:colOff>503064</xdr:colOff>
      <xdr:row>5</xdr:row>
      <xdr:rowOff>127000</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77975" y="123825"/>
          <a:ext cx="3152775" cy="809625"/>
        </a:xfrm>
        <a:prstGeom prst="rect">
          <a:avLst/>
        </a:prstGeom>
        <a:ln>
          <a:noFill/>
        </a:ln>
      </xdr:spPr>
    </xdr:pic>
    <xdr:clientData/>
  </xdr:twoCellAnchor>
  <xdr:twoCellAnchor>
    <xdr:from>
      <xdr:col>6</xdr:col>
      <xdr:colOff>0</xdr:colOff>
      <xdr:row>2</xdr:row>
      <xdr:rowOff>0</xdr:rowOff>
    </xdr:from>
    <xdr:to>
      <xdr:col>9</xdr:col>
      <xdr:colOff>655320</xdr:colOff>
      <xdr:row>4</xdr:row>
      <xdr:rowOff>157779</xdr:rowOff>
    </xdr:to>
    <xdr:sp macro="[0]!GO_TO2" textlink="">
      <xdr:nvSpPr>
        <xdr:cNvPr id="4" name="Tekstvak 3"/>
        <xdr:cNvSpPr txBox="1"/>
      </xdr:nvSpPr>
      <xdr:spPr>
        <a:xfrm>
          <a:off x="7124700" y="323850"/>
          <a:ext cx="3581400" cy="4857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a:t>
          </a:r>
        </a:p>
        <a:p>
          <a:pPr algn="ctr">
            <a:defRPr/>
          </a:pPr>
          <a:r>
            <a:rPr lang="en-US" sz="1000" b="1" u="none" baseline="0">
              <a:solidFill>
                <a:srgbClr val="C00000"/>
              </a:solidFill>
              <a:latin typeface="Arial"/>
              <a:ea typeface="Arial"/>
              <a:cs typeface="Arial"/>
            </a:rPr>
            <a:t>INSTRUCTION DEMANDE DE BUDGET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8964</xdr:rowOff>
    </xdr:from>
    <xdr:to>
      <xdr:col>0</xdr:col>
      <xdr:colOff>3671048</xdr:colOff>
      <xdr:row>1</xdr:row>
      <xdr:rowOff>0</xdr:rowOff>
    </xdr:to>
    <xdr:sp macro="[0]!GO_TO2" textlink="">
      <xdr:nvSpPr>
        <xdr:cNvPr id="2" name="Tekstvak 1"/>
        <xdr:cNvSpPr txBox="1"/>
      </xdr:nvSpPr>
      <xdr:spPr>
        <a:xfrm>
          <a:off x="0" y="9525"/>
          <a:ext cx="3667125" cy="5905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INSTRUCTION DEMANDE DE BUDGET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352762</xdr:colOff>
      <xdr:row>1</xdr:row>
      <xdr:rowOff>0</xdr:rowOff>
    </xdr:to>
    <xdr:sp macro="[0]!GO_TO2" textlink="">
      <xdr:nvSpPr>
        <xdr:cNvPr id="2" name="Tekstvak 1"/>
        <xdr:cNvSpPr txBox="1"/>
      </xdr:nvSpPr>
      <xdr:spPr>
        <a:xfrm>
          <a:off x="0" y="0"/>
          <a:ext cx="3638550" cy="5334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INSTRUCTION DEMANDE DE BUDGET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104438</xdr:colOff>
      <xdr:row>0</xdr:row>
      <xdr:rowOff>0</xdr:rowOff>
    </xdr:from>
    <xdr:to>
      <xdr:col>6</xdr:col>
      <xdr:colOff>190500</xdr:colOff>
      <xdr:row>2</xdr:row>
      <xdr:rowOff>64098</xdr:rowOff>
    </xdr:to>
    <xdr:sp macro="[0]!GO_TO2" textlink="">
      <xdr:nvSpPr>
        <xdr:cNvPr id="2" name="Tekstvak 1"/>
        <xdr:cNvSpPr txBox="1"/>
      </xdr:nvSpPr>
      <xdr:spPr>
        <a:xfrm>
          <a:off x="1924050" y="0"/>
          <a:ext cx="3562350" cy="4857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INSTRUCTION DEMANDE DE BUDGET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7620</xdr:rowOff>
    </xdr:from>
    <xdr:to>
      <xdr:col>0</xdr:col>
      <xdr:colOff>2598420</xdr:colOff>
      <xdr:row>37</xdr:row>
      <xdr:rowOff>7620</xdr:rowOff>
    </xdr:to>
    <xdr:sp macro="[0]!budgetaanvraag_indienen" textlink="">
      <xdr:nvSpPr>
        <xdr:cNvPr id="2" name="Tekstvak 1"/>
        <xdr:cNvSpPr txBox="1"/>
      </xdr:nvSpPr>
      <xdr:spPr>
        <a:xfrm>
          <a:off x="0" y="2581275"/>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DEMANDE DE BUDGET</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37</xdr:row>
      <xdr:rowOff>7620</xdr:rowOff>
    </xdr:from>
    <xdr:to>
      <xdr:col>0</xdr:col>
      <xdr:colOff>2606040</xdr:colOff>
      <xdr:row>38</xdr:row>
      <xdr:rowOff>22860</xdr:rowOff>
    </xdr:to>
    <xdr:sp macro="[0]!budgetwijziging_indienen" textlink="">
      <xdr:nvSpPr>
        <xdr:cNvPr id="3" name="Tekstvak 2"/>
        <xdr:cNvSpPr txBox="1"/>
      </xdr:nvSpPr>
      <xdr:spPr>
        <a:xfrm>
          <a:off x="0" y="2581275"/>
          <a:ext cx="2609850" cy="0"/>
        </a:xfrm>
        <a:prstGeom prst="rect">
          <a:avLst/>
        </a:prstGeom>
        <a:solidFill>
          <a:srgbClr val="FFFFFF">
            <a:alpha val="63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DEMANDE DE BUDGET</a:t>
          </a:r>
        </a:p>
      </xdr:txBody>
    </xdr:sp>
    <xdr:clientData/>
  </xdr:twoCellAnchor>
  <xdr:twoCellAnchor>
    <xdr:from>
      <xdr:col>0</xdr:col>
      <xdr:colOff>0</xdr:colOff>
      <xdr:row>38</xdr:row>
      <xdr:rowOff>7620</xdr:rowOff>
    </xdr:from>
    <xdr:to>
      <xdr:col>0</xdr:col>
      <xdr:colOff>3261360</xdr:colOff>
      <xdr:row>39</xdr:row>
      <xdr:rowOff>22860</xdr:rowOff>
    </xdr:to>
    <xdr:sp macro="[0]!tussentijdsverslag_indienen" textlink="">
      <xdr:nvSpPr>
        <xdr:cNvPr id="4" name="Tekstvak 3"/>
        <xdr:cNvSpPr txBox="1"/>
      </xdr:nvSpPr>
      <xdr:spPr>
        <a:xfrm>
          <a:off x="0" y="2581275"/>
          <a:ext cx="3257550" cy="0"/>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INTERMEDIAIRE</a:t>
          </a:r>
        </a:p>
      </xdr:txBody>
    </xdr:sp>
    <xdr:clientData/>
  </xdr:twoCellAnchor>
  <xdr:twoCellAnchor>
    <xdr:from>
      <xdr:col>0</xdr:col>
      <xdr:colOff>0</xdr:colOff>
      <xdr:row>39</xdr:row>
      <xdr:rowOff>11430</xdr:rowOff>
    </xdr:from>
    <xdr:to>
      <xdr:col>0</xdr:col>
      <xdr:colOff>2948940</xdr:colOff>
      <xdr:row>39</xdr:row>
      <xdr:rowOff>220980</xdr:rowOff>
    </xdr:to>
    <xdr:sp macro="[0]!eindverslag_indienen" textlink="">
      <xdr:nvSpPr>
        <xdr:cNvPr id="5" name="Tekstvak 4"/>
        <xdr:cNvSpPr txBox="1"/>
      </xdr:nvSpPr>
      <xdr:spPr>
        <a:xfrm>
          <a:off x="0" y="2581275"/>
          <a:ext cx="2952750" cy="0"/>
        </a:xfrm>
        <a:prstGeom prst="rect">
          <a:avLst/>
        </a:prstGeom>
        <a:solidFill>
          <a:srgbClr val="FFFFFF">
            <a:alpha val="67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FINAL</a:t>
          </a:r>
        </a:p>
      </xdr:txBody>
    </xdr:sp>
    <xdr:clientData/>
  </xdr:twoCellAnchor>
  <xdr:twoCellAnchor>
    <xdr:from>
      <xdr:col>0</xdr:col>
      <xdr:colOff>7620</xdr:colOff>
      <xdr:row>42</xdr:row>
      <xdr:rowOff>0</xdr:rowOff>
    </xdr:from>
    <xdr:to>
      <xdr:col>0</xdr:col>
      <xdr:colOff>2034540</xdr:colOff>
      <xdr:row>43</xdr:row>
      <xdr:rowOff>7620</xdr:rowOff>
    </xdr:to>
    <xdr:sp macro="[0]!GOEDGEKEURD_INI_BUDGET" textlink="">
      <xdr:nvSpPr>
        <xdr:cNvPr id="7" name="Tekstvak 6"/>
        <xdr:cNvSpPr txBox="1"/>
      </xdr:nvSpPr>
      <xdr:spPr>
        <a:xfrm>
          <a:off x="9525" y="2581275"/>
          <a:ext cx="20288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BUDGET INI APPROUVE</a:t>
          </a:r>
        </a:p>
      </xdr:txBody>
    </xdr:sp>
    <xdr:clientData/>
  </xdr:twoCellAnchor>
  <xdr:twoCellAnchor>
    <xdr:from>
      <xdr:col>0</xdr:col>
      <xdr:colOff>0</xdr:colOff>
      <xdr:row>44</xdr:row>
      <xdr:rowOff>3810</xdr:rowOff>
    </xdr:from>
    <xdr:to>
      <xdr:col>0</xdr:col>
      <xdr:colOff>1985010</xdr:colOff>
      <xdr:row>45</xdr:row>
      <xdr:rowOff>11430</xdr:rowOff>
    </xdr:to>
    <xdr:sp macro="[0]!BUDGET_VS_ACTUAL" textlink="">
      <xdr:nvSpPr>
        <xdr:cNvPr id="8" name="Tekstvak 7"/>
        <xdr:cNvSpPr txBox="1"/>
      </xdr:nvSpPr>
      <xdr:spPr>
        <a:xfrm>
          <a:off x="0" y="2581275"/>
          <a:ext cx="19812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VOIR BUDGET VS ACTUALS</a:t>
          </a:r>
        </a:p>
      </xdr:txBody>
    </xdr:sp>
    <xdr:clientData/>
  </xdr:twoCellAnchor>
  <xdr:twoCellAnchor>
    <xdr:from>
      <xdr:col>0</xdr:col>
      <xdr:colOff>0</xdr:colOff>
      <xdr:row>43</xdr:row>
      <xdr:rowOff>22860</xdr:rowOff>
    </xdr:from>
    <xdr:to>
      <xdr:col>0</xdr:col>
      <xdr:colOff>2080260</xdr:colOff>
      <xdr:row>44</xdr:row>
      <xdr:rowOff>0</xdr:rowOff>
    </xdr:to>
    <xdr:sp macro="[0]!GOEDGEKEURD_BUDGET_AJU" textlink="">
      <xdr:nvSpPr>
        <xdr:cNvPr id="9" name="Tekstvak 8"/>
        <xdr:cNvSpPr txBox="1"/>
      </xdr:nvSpPr>
      <xdr:spPr>
        <a:xfrm>
          <a:off x="0" y="2581275"/>
          <a:ext cx="207645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BUDGET AJU APPROUVE</a:t>
          </a:r>
        </a:p>
      </xdr:txBody>
    </xdr:sp>
    <xdr:clientData/>
  </xdr:twoCellAnchor>
  <xdr:twoCellAnchor>
    <xdr:from>
      <xdr:col>0</xdr:col>
      <xdr:colOff>7620</xdr:colOff>
      <xdr:row>45</xdr:row>
      <xdr:rowOff>15240</xdr:rowOff>
    </xdr:from>
    <xdr:to>
      <xdr:col>0</xdr:col>
      <xdr:colOff>2606040</xdr:colOff>
      <xdr:row>45</xdr:row>
      <xdr:rowOff>224790</xdr:rowOff>
    </xdr:to>
    <xdr:sp macro="[0]!FEEDBACK_Tussentijds_Verslag" textlink="">
      <xdr:nvSpPr>
        <xdr:cNvPr id="11" name="Tekstvak 10"/>
        <xdr:cNvSpPr txBox="1"/>
      </xdr:nvSpPr>
      <xdr:spPr>
        <a:xfrm>
          <a:off x="9525" y="2581275"/>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FEEDBACK Réaliser le feedback intermédiaire</a:t>
          </a:r>
        </a:p>
      </xdr:txBody>
    </xdr:sp>
    <xdr:clientData/>
  </xdr:twoCellAnchor>
  <xdr:twoCellAnchor>
    <xdr:from>
      <xdr:col>0</xdr:col>
      <xdr:colOff>3810</xdr:colOff>
      <xdr:row>46</xdr:row>
      <xdr:rowOff>3810</xdr:rowOff>
    </xdr:from>
    <xdr:to>
      <xdr:col>0</xdr:col>
      <xdr:colOff>1718310</xdr:colOff>
      <xdr:row>47</xdr:row>
      <xdr:rowOff>11430</xdr:rowOff>
    </xdr:to>
    <xdr:sp macro="[0]!FEEDBACK_Eindverslag" textlink="">
      <xdr:nvSpPr>
        <xdr:cNvPr id="12" name="Tekstvak 11"/>
        <xdr:cNvSpPr txBox="1"/>
      </xdr:nvSpPr>
      <xdr:spPr>
        <a:xfrm>
          <a:off x="0" y="2581275"/>
          <a:ext cx="17145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CONTROLE Rapport final</a:t>
          </a:r>
        </a:p>
      </xdr:txBody>
    </xdr:sp>
    <xdr:clientData/>
  </xdr:twoCellAnchor>
  <xdr:twoCellAnchor>
    <xdr:from>
      <xdr:col>0</xdr:col>
      <xdr:colOff>0</xdr:colOff>
      <xdr:row>47</xdr:row>
      <xdr:rowOff>19050</xdr:rowOff>
    </xdr:from>
    <xdr:to>
      <xdr:col>0</xdr:col>
      <xdr:colOff>2236470</xdr:colOff>
      <xdr:row>47</xdr:row>
      <xdr:rowOff>217170</xdr:rowOff>
    </xdr:to>
    <xdr:sp macro="[0]!FINAAL_CONTROLE_VERSLAG" textlink="">
      <xdr:nvSpPr>
        <xdr:cNvPr id="13" name="Tekstvak 12"/>
        <xdr:cNvSpPr txBox="1"/>
      </xdr:nvSpPr>
      <xdr:spPr>
        <a:xfrm>
          <a:off x="0" y="2581275"/>
          <a:ext cx="223837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RAPPORT CONTROLE FINAL</a:t>
          </a:r>
        </a:p>
      </xdr:txBody>
    </xdr:sp>
    <xdr:clientData/>
  </xdr:twoCellAnchor>
  <xdr:twoCellAnchor>
    <xdr:from>
      <xdr:col>0</xdr:col>
      <xdr:colOff>0</xdr:colOff>
      <xdr:row>48</xdr:row>
      <xdr:rowOff>7620</xdr:rowOff>
    </xdr:from>
    <xdr:to>
      <xdr:col>0</xdr:col>
      <xdr:colOff>2598420</xdr:colOff>
      <xdr:row>49</xdr:row>
      <xdr:rowOff>0</xdr:rowOff>
    </xdr:to>
    <xdr:sp macro="[0]!budgetaanvraag_indienen" textlink="">
      <xdr:nvSpPr>
        <xdr:cNvPr id="14" name="Tekstvak 13"/>
        <xdr:cNvSpPr txBox="1"/>
      </xdr:nvSpPr>
      <xdr:spPr>
        <a:xfrm>
          <a:off x="0" y="2581275"/>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blanco tbc</a:t>
          </a:r>
        </a:p>
      </xdr:txBody>
    </xdr:sp>
    <xdr:clientData/>
  </xdr:twoCellAnchor>
  <xdr:twoCellAnchor>
    <xdr:from>
      <xdr:col>0</xdr:col>
      <xdr:colOff>0</xdr:colOff>
      <xdr:row>49</xdr:row>
      <xdr:rowOff>30480</xdr:rowOff>
    </xdr:from>
    <xdr:to>
      <xdr:col>0</xdr:col>
      <xdr:colOff>3240000</xdr:colOff>
      <xdr:row>50</xdr:row>
      <xdr:rowOff>150840</xdr:rowOff>
    </xdr:to>
    <xdr:sp macro="[0]!Go_To" textlink="">
      <xdr:nvSpPr>
        <xdr:cNvPr id="15" name="Tekstvak 14"/>
        <xdr:cNvSpPr txBox="1"/>
      </xdr:nvSpPr>
      <xdr:spPr>
        <a:xfrm>
          <a:off x="0" y="2609850"/>
          <a:ext cx="323850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twoCellAnchor>
    <xdr:from>
      <xdr:col>0</xdr:col>
      <xdr:colOff>0</xdr:colOff>
      <xdr:row>20</xdr:row>
      <xdr:rowOff>38100</xdr:rowOff>
    </xdr:from>
    <xdr:to>
      <xdr:col>0</xdr:col>
      <xdr:colOff>3240000</xdr:colOff>
      <xdr:row>20</xdr:row>
      <xdr:rowOff>326100</xdr:rowOff>
    </xdr:to>
    <xdr:sp macro="[0]!GO_TO_COMPLETER_LA_DEMANDE_DE_BUDGET" textlink="">
      <xdr:nvSpPr>
        <xdr:cNvPr id="16" name="Tekstvak 15"/>
        <xdr:cNvSpPr txBox="1"/>
      </xdr:nvSpPr>
      <xdr:spPr>
        <a:xfrm>
          <a:off x="0" y="2276475"/>
          <a:ext cx="323850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lgn="ctr"/>
          <a:r>
            <a:rPr lang="en-US" sz="1000" b="1" baseline="0">
              <a:solidFill>
                <a:srgbClr val="C00000"/>
              </a:solidFill>
              <a:effectLst/>
              <a:latin typeface="Arial" panose="020B0604020202020204" pitchFamily="34" charset="0"/>
              <a:ea typeface="+mn-ea"/>
              <a:cs typeface="Arial" panose="020B0604020202020204" pitchFamily="34" charset="0"/>
            </a:rPr>
            <a:t>COMPLETER LA DEMANDE DE BUDGET</a:t>
          </a:r>
          <a:endParaRPr lang="nl-BE" sz="1000">
            <a:solidFill>
              <a:srgbClr val="C00000"/>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33</xdr:row>
      <xdr:rowOff>38100</xdr:rowOff>
    </xdr:from>
    <xdr:to>
      <xdr:col>0</xdr:col>
      <xdr:colOff>3240000</xdr:colOff>
      <xdr:row>33</xdr:row>
      <xdr:rowOff>326100</xdr:rowOff>
    </xdr:to>
    <xdr:sp macro="[0]!GO_TO_Budgetwijziging_invullen" textlink="">
      <xdr:nvSpPr>
        <xdr:cNvPr id="17" name="Tekstvak 16"/>
        <xdr:cNvSpPr txBox="1"/>
      </xdr:nvSpPr>
      <xdr:spPr>
        <a:xfrm>
          <a:off x="0" y="2581275"/>
          <a:ext cx="32385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COMPLETER LE DOCUMENT DE MODIFICATION DU BUDGET</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52</xdr:row>
      <xdr:rowOff>7620</xdr:rowOff>
    </xdr:from>
    <xdr:to>
      <xdr:col>1</xdr:col>
      <xdr:colOff>7620</xdr:colOff>
      <xdr:row>75</xdr:row>
      <xdr:rowOff>129540</xdr:rowOff>
    </xdr:to>
    <xdr:pic>
      <xdr:nvPicPr>
        <xdr:cNvPr id="10" name="Afbeelding 9"/>
        <xdr:cNvPicPr>
          <a:picLocks noChangeAspect="1"/>
        </xdr:cNvPicPr>
      </xdr:nvPicPr>
      <xdr:blipFill rotWithShape="1">
        <a:blip xmlns:r="http://schemas.openxmlformats.org/officeDocument/2006/relationships" r:embed="rId1"/>
        <a:srcRect l="2089" t="36418" r="31029" b="11713"/>
        <a:stretch/>
      </xdr:blipFill>
      <xdr:spPr>
        <a:xfrm>
          <a:off x="0" y="4175760"/>
          <a:ext cx="9517380" cy="407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662933</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504825"/>
          <a:ext cx="3171825" cy="838200"/>
        </a:xfrm>
        <a:prstGeom prst="rect">
          <a:avLst/>
        </a:prstGeom>
        <a:ln>
          <a:noFill/>
        </a:ln>
      </xdr:spPr>
    </xdr:pic>
    <xdr:clientData/>
  </xdr:twoCellAnchor>
  <xdr:twoCellAnchor>
    <xdr:from>
      <xdr:col>6</xdr:col>
      <xdr:colOff>502022</xdr:colOff>
      <xdr:row>3</xdr:row>
      <xdr:rowOff>25100</xdr:rowOff>
    </xdr:from>
    <xdr:to>
      <xdr:col>10</xdr:col>
      <xdr:colOff>24204</xdr:colOff>
      <xdr:row>3</xdr:row>
      <xdr:rowOff>523538</xdr:rowOff>
    </xdr:to>
    <xdr:sp macro="[0]!Go_To" textlink="">
      <xdr:nvSpPr>
        <xdr:cNvPr id="3" name="Tekstvak 2"/>
        <xdr:cNvSpPr txBox="1"/>
      </xdr:nvSpPr>
      <xdr:spPr>
        <a:xfrm>
          <a:off x="5800725" y="533400"/>
          <a:ext cx="3667125" cy="4953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367098</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1100" y="504825"/>
          <a:ext cx="3162300" cy="838200"/>
        </a:xfrm>
        <a:prstGeom prst="rect">
          <a:avLst/>
        </a:prstGeom>
        <a:ln>
          <a:noFill/>
        </a:ln>
      </xdr:spPr>
    </xdr:pic>
    <xdr:clientData/>
  </xdr:twoCellAnchor>
  <xdr:twoCellAnchor>
    <xdr:from>
      <xdr:col>7</xdr:col>
      <xdr:colOff>0</xdr:colOff>
      <xdr:row>4</xdr:row>
      <xdr:rowOff>0</xdr:rowOff>
    </xdr:from>
    <xdr:to>
      <xdr:col>10</xdr:col>
      <xdr:colOff>655321</xdr:colOff>
      <xdr:row>6</xdr:row>
      <xdr:rowOff>157779</xdr:rowOff>
    </xdr:to>
    <xdr:sp macro="[0]!Go_To" textlink="">
      <xdr:nvSpPr>
        <xdr:cNvPr id="3" name="Tekstvak 2"/>
        <xdr:cNvSpPr txBox="1"/>
      </xdr:nvSpPr>
      <xdr:spPr>
        <a:xfrm>
          <a:off x="8820150" y="1066800"/>
          <a:ext cx="3581400" cy="4857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7620</xdr:rowOff>
    </xdr:from>
    <xdr:to>
      <xdr:col>0</xdr:col>
      <xdr:colOff>2598420</xdr:colOff>
      <xdr:row>32</xdr:row>
      <xdr:rowOff>7620</xdr:rowOff>
    </xdr:to>
    <xdr:sp macro="[0]!budgetaanvraag_indienen" textlink="">
      <xdr:nvSpPr>
        <xdr:cNvPr id="2" name="Tekstvak 1"/>
        <xdr:cNvSpPr txBox="1"/>
      </xdr:nvSpPr>
      <xdr:spPr>
        <a:xfrm>
          <a:off x="0" y="3810000"/>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DEMANDE DE BUDGET</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32</xdr:row>
      <xdr:rowOff>7620</xdr:rowOff>
    </xdr:from>
    <xdr:to>
      <xdr:col>0</xdr:col>
      <xdr:colOff>2606040</xdr:colOff>
      <xdr:row>33</xdr:row>
      <xdr:rowOff>22860</xdr:rowOff>
    </xdr:to>
    <xdr:sp macro="[0]!budgetwijziging_indienen" textlink="">
      <xdr:nvSpPr>
        <xdr:cNvPr id="3" name="Tekstvak 2"/>
        <xdr:cNvSpPr txBox="1"/>
      </xdr:nvSpPr>
      <xdr:spPr>
        <a:xfrm>
          <a:off x="0" y="3810000"/>
          <a:ext cx="2609850" cy="0"/>
        </a:xfrm>
        <a:prstGeom prst="rect">
          <a:avLst/>
        </a:prstGeom>
        <a:solidFill>
          <a:srgbClr val="FFFFFF">
            <a:alpha val="63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MODIFICATION DU BUDGET</a:t>
          </a:r>
        </a:p>
      </xdr:txBody>
    </xdr:sp>
    <xdr:clientData/>
  </xdr:twoCellAnchor>
  <xdr:twoCellAnchor>
    <xdr:from>
      <xdr:col>0</xdr:col>
      <xdr:colOff>0</xdr:colOff>
      <xdr:row>33</xdr:row>
      <xdr:rowOff>7620</xdr:rowOff>
    </xdr:from>
    <xdr:to>
      <xdr:col>0</xdr:col>
      <xdr:colOff>3261360</xdr:colOff>
      <xdr:row>34</xdr:row>
      <xdr:rowOff>22860</xdr:rowOff>
    </xdr:to>
    <xdr:sp macro="[0]!tussentijdsverslag_indienen" textlink="">
      <xdr:nvSpPr>
        <xdr:cNvPr id="4" name="Tekstvak 3"/>
        <xdr:cNvSpPr txBox="1"/>
      </xdr:nvSpPr>
      <xdr:spPr>
        <a:xfrm>
          <a:off x="0" y="3810000"/>
          <a:ext cx="3257550" cy="0"/>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INTERMEDIAIRE</a:t>
          </a:r>
        </a:p>
      </xdr:txBody>
    </xdr:sp>
    <xdr:clientData/>
  </xdr:twoCellAnchor>
  <xdr:twoCellAnchor>
    <xdr:from>
      <xdr:col>0</xdr:col>
      <xdr:colOff>0</xdr:colOff>
      <xdr:row>34</xdr:row>
      <xdr:rowOff>11430</xdr:rowOff>
    </xdr:from>
    <xdr:to>
      <xdr:col>0</xdr:col>
      <xdr:colOff>2948940</xdr:colOff>
      <xdr:row>34</xdr:row>
      <xdr:rowOff>220980</xdr:rowOff>
    </xdr:to>
    <xdr:sp macro="[0]!eindverslag_indienen" textlink="">
      <xdr:nvSpPr>
        <xdr:cNvPr id="5" name="Tekstvak 4"/>
        <xdr:cNvSpPr txBox="1"/>
      </xdr:nvSpPr>
      <xdr:spPr>
        <a:xfrm>
          <a:off x="0" y="3810000"/>
          <a:ext cx="2952750" cy="0"/>
        </a:xfrm>
        <a:prstGeom prst="rect">
          <a:avLst/>
        </a:prstGeom>
        <a:solidFill>
          <a:srgbClr val="FFFFFF">
            <a:alpha val="67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RAPPORT FINANCIER FINAL</a:t>
          </a:r>
        </a:p>
      </xdr:txBody>
    </xdr:sp>
    <xdr:clientData/>
  </xdr:twoCellAnchor>
  <xdr:twoCellAnchor>
    <xdr:from>
      <xdr:col>0</xdr:col>
      <xdr:colOff>7620</xdr:colOff>
      <xdr:row>37</xdr:row>
      <xdr:rowOff>0</xdr:rowOff>
    </xdr:from>
    <xdr:to>
      <xdr:col>0</xdr:col>
      <xdr:colOff>2034540</xdr:colOff>
      <xdr:row>38</xdr:row>
      <xdr:rowOff>7620</xdr:rowOff>
    </xdr:to>
    <xdr:sp macro="[0]!GOEDGEKEURD_INI_BUDGET" textlink="">
      <xdr:nvSpPr>
        <xdr:cNvPr id="6" name="Tekstvak 5"/>
        <xdr:cNvSpPr txBox="1"/>
      </xdr:nvSpPr>
      <xdr:spPr>
        <a:xfrm>
          <a:off x="9525" y="3810000"/>
          <a:ext cx="20288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BUDGET INI APPROUVE</a:t>
          </a:r>
        </a:p>
      </xdr:txBody>
    </xdr:sp>
    <xdr:clientData/>
  </xdr:twoCellAnchor>
  <xdr:twoCellAnchor>
    <xdr:from>
      <xdr:col>0</xdr:col>
      <xdr:colOff>0</xdr:colOff>
      <xdr:row>39</xdr:row>
      <xdr:rowOff>3810</xdr:rowOff>
    </xdr:from>
    <xdr:to>
      <xdr:col>0</xdr:col>
      <xdr:colOff>1985010</xdr:colOff>
      <xdr:row>40</xdr:row>
      <xdr:rowOff>11430</xdr:rowOff>
    </xdr:to>
    <xdr:sp macro="[0]!BUDGET_VS_ACTUAL" textlink="">
      <xdr:nvSpPr>
        <xdr:cNvPr id="7" name="Tekstvak 6"/>
        <xdr:cNvSpPr txBox="1"/>
      </xdr:nvSpPr>
      <xdr:spPr>
        <a:xfrm>
          <a:off x="0" y="3810000"/>
          <a:ext cx="19812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VOIR BUDGET VS ACTUALS</a:t>
          </a:r>
        </a:p>
      </xdr:txBody>
    </xdr:sp>
    <xdr:clientData/>
  </xdr:twoCellAnchor>
  <xdr:twoCellAnchor>
    <xdr:from>
      <xdr:col>0</xdr:col>
      <xdr:colOff>0</xdr:colOff>
      <xdr:row>38</xdr:row>
      <xdr:rowOff>22860</xdr:rowOff>
    </xdr:from>
    <xdr:to>
      <xdr:col>0</xdr:col>
      <xdr:colOff>2080260</xdr:colOff>
      <xdr:row>39</xdr:row>
      <xdr:rowOff>0</xdr:rowOff>
    </xdr:to>
    <xdr:sp macro="[0]!GOEDGEKEURD_BUDGET_AJU" textlink="">
      <xdr:nvSpPr>
        <xdr:cNvPr id="8" name="Tekstvak 7"/>
        <xdr:cNvSpPr txBox="1"/>
      </xdr:nvSpPr>
      <xdr:spPr>
        <a:xfrm>
          <a:off x="0" y="3810000"/>
          <a:ext cx="207645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BUDGET INI APPROUVE</a:t>
          </a:r>
        </a:p>
      </xdr:txBody>
    </xdr:sp>
    <xdr:clientData/>
  </xdr:twoCellAnchor>
  <xdr:twoCellAnchor>
    <xdr:from>
      <xdr:col>0</xdr:col>
      <xdr:colOff>7620</xdr:colOff>
      <xdr:row>40</xdr:row>
      <xdr:rowOff>15240</xdr:rowOff>
    </xdr:from>
    <xdr:to>
      <xdr:col>0</xdr:col>
      <xdr:colOff>2606040</xdr:colOff>
      <xdr:row>40</xdr:row>
      <xdr:rowOff>224790</xdr:rowOff>
    </xdr:to>
    <xdr:sp macro="[0]!FEEDBACK_Tussentijds_Verslag" textlink="">
      <xdr:nvSpPr>
        <xdr:cNvPr id="9" name="Tekstvak 8"/>
        <xdr:cNvSpPr txBox="1"/>
      </xdr:nvSpPr>
      <xdr:spPr>
        <a:xfrm>
          <a:off x="9525" y="3810000"/>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FEEDBACK Réaliser rapport intermédiaire</a:t>
          </a:r>
        </a:p>
      </xdr:txBody>
    </xdr:sp>
    <xdr:clientData/>
  </xdr:twoCellAnchor>
  <xdr:twoCellAnchor>
    <xdr:from>
      <xdr:col>0</xdr:col>
      <xdr:colOff>3810</xdr:colOff>
      <xdr:row>41</xdr:row>
      <xdr:rowOff>3810</xdr:rowOff>
    </xdr:from>
    <xdr:to>
      <xdr:col>0</xdr:col>
      <xdr:colOff>1718310</xdr:colOff>
      <xdr:row>42</xdr:row>
      <xdr:rowOff>11430</xdr:rowOff>
    </xdr:to>
    <xdr:sp macro="[0]!FEEDBACK_Eindverslag" textlink="">
      <xdr:nvSpPr>
        <xdr:cNvPr id="10" name="Tekstvak 9"/>
        <xdr:cNvSpPr txBox="1"/>
      </xdr:nvSpPr>
      <xdr:spPr>
        <a:xfrm>
          <a:off x="0" y="3810000"/>
          <a:ext cx="17145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FEEDBACK Rapport final</a:t>
          </a:r>
        </a:p>
      </xdr:txBody>
    </xdr:sp>
    <xdr:clientData/>
  </xdr:twoCellAnchor>
  <xdr:twoCellAnchor>
    <xdr:from>
      <xdr:col>0</xdr:col>
      <xdr:colOff>0</xdr:colOff>
      <xdr:row>42</xdr:row>
      <xdr:rowOff>19050</xdr:rowOff>
    </xdr:from>
    <xdr:to>
      <xdr:col>0</xdr:col>
      <xdr:colOff>2236470</xdr:colOff>
      <xdr:row>42</xdr:row>
      <xdr:rowOff>217170</xdr:rowOff>
    </xdr:to>
    <xdr:sp macro="[0]!FINAAL_CONTROLE_VERSLAG" textlink="">
      <xdr:nvSpPr>
        <xdr:cNvPr id="11" name="Tekstvak 10"/>
        <xdr:cNvSpPr txBox="1"/>
      </xdr:nvSpPr>
      <xdr:spPr>
        <a:xfrm>
          <a:off x="0" y="3810000"/>
          <a:ext cx="223837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RAPPORT CONTROLE FINAL</a:t>
          </a:r>
        </a:p>
      </xdr:txBody>
    </xdr:sp>
    <xdr:clientData/>
  </xdr:twoCellAnchor>
  <xdr:twoCellAnchor>
    <xdr:from>
      <xdr:col>0</xdr:col>
      <xdr:colOff>0</xdr:colOff>
      <xdr:row>43</xdr:row>
      <xdr:rowOff>7620</xdr:rowOff>
    </xdr:from>
    <xdr:to>
      <xdr:col>0</xdr:col>
      <xdr:colOff>2598420</xdr:colOff>
      <xdr:row>44</xdr:row>
      <xdr:rowOff>0</xdr:rowOff>
    </xdr:to>
    <xdr:sp macro="[0]!budgetaanvraag_indienen" textlink="">
      <xdr:nvSpPr>
        <xdr:cNvPr id="12" name="Tekstvak 11"/>
        <xdr:cNvSpPr txBox="1"/>
      </xdr:nvSpPr>
      <xdr:spPr>
        <a:xfrm>
          <a:off x="0" y="3810000"/>
          <a:ext cx="2600325"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0070C0"/>
              </a:solidFill>
              <a:latin typeface="Arial"/>
              <a:ea typeface="Arial"/>
              <a:cs typeface="Arial"/>
            </a:rPr>
            <a:t>blanco tbc</a:t>
          </a:r>
        </a:p>
      </xdr:txBody>
    </xdr:sp>
    <xdr:clientData/>
  </xdr:twoCellAnchor>
  <xdr:twoCellAnchor>
    <xdr:from>
      <xdr:col>0</xdr:col>
      <xdr:colOff>0</xdr:colOff>
      <xdr:row>44</xdr:row>
      <xdr:rowOff>30480</xdr:rowOff>
    </xdr:from>
    <xdr:to>
      <xdr:col>0</xdr:col>
      <xdr:colOff>3240000</xdr:colOff>
      <xdr:row>45</xdr:row>
      <xdr:rowOff>150840</xdr:rowOff>
    </xdr:to>
    <xdr:sp macro="[0]!Go_To" textlink="">
      <xdr:nvSpPr>
        <xdr:cNvPr id="13" name="Tekstvak 12"/>
        <xdr:cNvSpPr txBox="1"/>
      </xdr:nvSpPr>
      <xdr:spPr>
        <a:xfrm>
          <a:off x="0" y="3838575"/>
          <a:ext cx="3238500" cy="28575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twoCellAnchor>
    <xdr:from>
      <xdr:col>0</xdr:col>
      <xdr:colOff>0</xdr:colOff>
      <xdr:row>13</xdr:row>
      <xdr:rowOff>38100</xdr:rowOff>
    </xdr:from>
    <xdr:to>
      <xdr:col>0</xdr:col>
      <xdr:colOff>3240000</xdr:colOff>
      <xdr:row>13</xdr:row>
      <xdr:rowOff>326100</xdr:rowOff>
    </xdr:to>
    <xdr:sp macro="[0]!GO_TO_Budgetaanvraag_invullen" textlink="">
      <xdr:nvSpPr>
        <xdr:cNvPr id="14" name="Tekstvak 13"/>
        <xdr:cNvSpPr txBox="1"/>
      </xdr:nvSpPr>
      <xdr:spPr>
        <a:xfrm>
          <a:off x="0" y="400050"/>
          <a:ext cx="3238500" cy="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COMPLETER DEMANDE DE BUDGET</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28</xdr:row>
      <xdr:rowOff>38100</xdr:rowOff>
    </xdr:from>
    <xdr:to>
      <xdr:col>0</xdr:col>
      <xdr:colOff>3990974</xdr:colOff>
      <xdr:row>28</xdr:row>
      <xdr:rowOff>326100</xdr:rowOff>
    </xdr:to>
    <xdr:sp macro="[0]!GO_TO_Budgetwijziging_invullen" textlink="">
      <xdr:nvSpPr>
        <xdr:cNvPr id="15" name="Tekstvak 14"/>
        <xdr:cNvSpPr txBox="1"/>
      </xdr:nvSpPr>
      <xdr:spPr>
        <a:xfrm>
          <a:off x="0" y="3276600"/>
          <a:ext cx="3990974" cy="2880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COMPLETER LA DEMANDE DE MOTIFICATION DE BUDGET</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4610100</xdr:colOff>
      <xdr:row>28</xdr:row>
      <xdr:rowOff>30480</xdr:rowOff>
    </xdr:from>
    <xdr:to>
      <xdr:col>0</xdr:col>
      <xdr:colOff>6835140</xdr:colOff>
      <xdr:row>28</xdr:row>
      <xdr:rowOff>318480</xdr:rowOff>
    </xdr:to>
    <xdr:sp macro="[0]!GO_TO_COMPLETER_LA_DEMANDE_DE_MOTIFICATION_DE_BUDGET" textlink="">
      <xdr:nvSpPr>
        <xdr:cNvPr id="18" name="Tekstvak 17"/>
        <xdr:cNvSpPr txBox="1"/>
      </xdr:nvSpPr>
      <xdr:spPr>
        <a:xfrm>
          <a:off x="4610100" y="3528060"/>
          <a:ext cx="2225040" cy="2880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LIEN VERS L'ARGUMENTAIRE</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47</xdr:row>
      <xdr:rowOff>22860</xdr:rowOff>
    </xdr:from>
    <xdr:to>
      <xdr:col>0</xdr:col>
      <xdr:colOff>9486900</xdr:colOff>
      <xdr:row>69</xdr:row>
      <xdr:rowOff>131914</xdr:rowOff>
    </xdr:to>
    <xdr:pic>
      <xdr:nvPicPr>
        <xdr:cNvPr id="20" name="Afbeelding 19"/>
        <xdr:cNvPicPr>
          <a:picLocks noChangeAspect="1"/>
        </xdr:cNvPicPr>
      </xdr:nvPicPr>
      <xdr:blipFill rotWithShape="1">
        <a:blip xmlns:r="http://schemas.openxmlformats.org/officeDocument/2006/relationships" r:embed="rId1"/>
        <a:srcRect l="2338" t="33567" r="18150" b="7574"/>
        <a:stretch/>
      </xdr:blipFill>
      <xdr:spPr>
        <a:xfrm>
          <a:off x="0" y="4853940"/>
          <a:ext cx="9486900" cy="3797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1607029</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504825"/>
          <a:ext cx="3190875" cy="838200"/>
        </a:xfrm>
        <a:prstGeom prst="rect">
          <a:avLst/>
        </a:prstGeom>
        <a:ln>
          <a:noFill/>
        </a:ln>
      </xdr:spPr>
    </xdr:pic>
    <xdr:clientData/>
  </xdr:twoCellAnchor>
  <xdr:twoCellAnchor editAs="oneCell">
    <xdr:from>
      <xdr:col>2</xdr:col>
      <xdr:colOff>0</xdr:colOff>
      <xdr:row>91</xdr:row>
      <xdr:rowOff>0</xdr:rowOff>
    </xdr:from>
    <xdr:to>
      <xdr:col>3</xdr:col>
      <xdr:colOff>1607029</xdr:colOff>
      <xdr:row>95</xdr:row>
      <xdr:rowOff>163285</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16449675"/>
          <a:ext cx="3190875" cy="809625"/>
        </a:xfrm>
        <a:prstGeom prst="rect">
          <a:avLst/>
        </a:prstGeom>
        <a:ln>
          <a:noFill/>
        </a:ln>
      </xdr:spPr>
    </xdr:pic>
    <xdr:clientData/>
  </xdr:twoCellAnchor>
  <xdr:twoCellAnchor>
    <xdr:from>
      <xdr:col>6</xdr:col>
      <xdr:colOff>408791</xdr:colOff>
      <xdr:row>2</xdr:row>
      <xdr:rowOff>194533</xdr:rowOff>
    </xdr:from>
    <xdr:to>
      <xdr:col>9</xdr:col>
      <xdr:colOff>865991</xdr:colOff>
      <xdr:row>3</xdr:row>
      <xdr:rowOff>424030</xdr:rowOff>
    </xdr:to>
    <xdr:sp macro="[0]!Go_To" textlink="">
      <xdr:nvSpPr>
        <xdr:cNvPr id="5" name="Tekstvak 4"/>
        <xdr:cNvSpPr txBox="1"/>
      </xdr:nvSpPr>
      <xdr:spPr>
        <a:xfrm>
          <a:off x="6410325" y="428625"/>
          <a:ext cx="3752850" cy="50482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A L'ETAPE 1</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0</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1100" y="504825"/>
          <a:ext cx="3181350" cy="838200"/>
        </a:xfrm>
        <a:prstGeom prst="rect">
          <a:avLst/>
        </a:prstGeom>
        <a:ln>
          <a:noFill/>
        </a:ln>
      </xdr:spPr>
    </xdr:pic>
    <xdr:clientData/>
  </xdr:twoCellAnchor>
  <xdr:twoCellAnchor>
    <xdr:from>
      <xdr:col>6</xdr:col>
      <xdr:colOff>0</xdr:colOff>
      <xdr:row>4</xdr:row>
      <xdr:rowOff>0</xdr:rowOff>
    </xdr:from>
    <xdr:to>
      <xdr:col>9</xdr:col>
      <xdr:colOff>655321</xdr:colOff>
      <xdr:row>6</xdr:row>
      <xdr:rowOff>157779</xdr:rowOff>
    </xdr:to>
    <xdr:sp macro="[0]!Go_To" textlink="">
      <xdr:nvSpPr>
        <xdr:cNvPr id="3" name="Tekstvak 2"/>
        <xdr:cNvSpPr txBox="1"/>
      </xdr:nvSpPr>
      <xdr:spPr>
        <a:xfrm>
          <a:off x="7781925" y="1066800"/>
          <a:ext cx="3581400" cy="4857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ETAPE 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42</xdr:row>
      <xdr:rowOff>7620</xdr:rowOff>
    </xdr:from>
    <xdr:to>
      <xdr:col>0</xdr:col>
      <xdr:colOff>2598420</xdr:colOff>
      <xdr:row>43</xdr:row>
      <xdr:rowOff>7620</xdr:rowOff>
    </xdr:to>
    <xdr:sp macro="[0]!GO_TO_Personeelskosten" textlink="">
      <xdr:nvSpPr>
        <xdr:cNvPr id="2" name="Tekstvak 1"/>
        <xdr:cNvSpPr txBox="1"/>
      </xdr:nvSpPr>
      <xdr:spPr>
        <a:xfrm>
          <a:off x="0" y="7286625"/>
          <a:ext cx="2600325" cy="219075"/>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les frais de personnel </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43</xdr:row>
      <xdr:rowOff>7620</xdr:rowOff>
    </xdr:from>
    <xdr:to>
      <xdr:col>0</xdr:col>
      <xdr:colOff>2606040</xdr:colOff>
      <xdr:row>44</xdr:row>
      <xdr:rowOff>0</xdr:rowOff>
    </xdr:to>
    <xdr:sp macro="[0]!GO_TO_Huur" textlink="">
      <xdr:nvSpPr>
        <xdr:cNvPr id="3" name="Tekstvak 2"/>
        <xdr:cNvSpPr txBox="1"/>
      </xdr:nvSpPr>
      <xdr:spPr>
        <a:xfrm>
          <a:off x="0" y="7505700"/>
          <a:ext cx="2609850" cy="219075"/>
        </a:xfrm>
        <a:prstGeom prst="rect">
          <a:avLst/>
        </a:prstGeom>
        <a:solidFill>
          <a:srgbClr val="FFFFFF">
            <a:alpha val="63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la location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44</xdr:row>
      <xdr:rowOff>0</xdr:rowOff>
    </xdr:from>
    <xdr:to>
      <xdr:col>0</xdr:col>
      <xdr:colOff>3261360</xdr:colOff>
      <xdr:row>45</xdr:row>
      <xdr:rowOff>0</xdr:rowOff>
    </xdr:to>
    <xdr:sp macro="[0]!GO_TO_Investeringen" textlink="">
      <xdr:nvSpPr>
        <xdr:cNvPr id="4" name="Tekstvak 3"/>
        <xdr:cNvSpPr txBox="1"/>
      </xdr:nvSpPr>
      <xdr:spPr>
        <a:xfrm>
          <a:off x="0" y="7724775"/>
          <a:ext cx="3257550" cy="228600"/>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les investissements </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45</xdr:row>
      <xdr:rowOff>7620</xdr:rowOff>
    </xdr:from>
    <xdr:to>
      <xdr:col>0</xdr:col>
      <xdr:colOff>3261360</xdr:colOff>
      <xdr:row>46</xdr:row>
      <xdr:rowOff>0</xdr:rowOff>
    </xdr:to>
    <xdr:sp macro="[0]!GO_TO_Directe_werkingskosten" textlink="">
      <xdr:nvSpPr>
        <xdr:cNvPr id="7" name="Tekstvak 6"/>
        <xdr:cNvSpPr txBox="1"/>
      </xdr:nvSpPr>
      <xdr:spPr>
        <a:xfrm>
          <a:off x="0" y="7962900"/>
          <a:ext cx="3257550" cy="238125"/>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les frais de fonctionnement directs</a:t>
          </a:r>
          <a:endParaRPr lang="nl-BE" sz="1000">
            <a:solidFill>
              <a:srgbClr val="C00000"/>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46</xdr:row>
      <xdr:rowOff>0</xdr:rowOff>
    </xdr:from>
    <xdr:to>
      <xdr:col>0</xdr:col>
      <xdr:colOff>3261360</xdr:colOff>
      <xdr:row>47</xdr:row>
      <xdr:rowOff>0</xdr:rowOff>
    </xdr:to>
    <xdr:sp macro="[0]!GO_TO_Indirecte_werkingskosten" textlink="">
      <xdr:nvSpPr>
        <xdr:cNvPr id="8" name="Tekstvak 7"/>
        <xdr:cNvSpPr txBox="1"/>
      </xdr:nvSpPr>
      <xdr:spPr>
        <a:xfrm>
          <a:off x="0" y="8201025"/>
          <a:ext cx="3257550" cy="257175"/>
        </a:xfrm>
        <a:prstGeom prst="rect">
          <a:avLst/>
        </a:prstGeom>
        <a:solidFill>
          <a:srgbClr val="FFFFFF">
            <a:alpha val="6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0"/>
        <a:lstStyle/>
        <a:p>
          <a:pPr>
            <a:defRPr/>
          </a:pPr>
          <a:r>
            <a:rPr lang="en-US" sz="1000" b="1" u="none" baseline="0">
              <a:solidFill>
                <a:srgbClr val="C00000"/>
              </a:solidFill>
              <a:latin typeface="Arial"/>
              <a:ea typeface="Arial"/>
              <a:cs typeface="Arial"/>
            </a:rPr>
            <a:t>Introduire les frais de fonctionnement indirects</a:t>
          </a:r>
          <a:endParaRPr lang="nl-BE" sz="1000">
            <a:solidFill>
              <a:srgbClr val="C00000"/>
            </a:solidFill>
            <a:effectLst/>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2735580</xdr:colOff>
      <xdr:row>0</xdr:row>
      <xdr:rowOff>167640</xdr:rowOff>
    </xdr:from>
    <xdr:to>
      <xdr:col>3</xdr:col>
      <xdr:colOff>1264920</xdr:colOff>
      <xdr:row>3</xdr:row>
      <xdr:rowOff>61857</xdr:rowOff>
    </xdr:to>
    <xdr:sp macro="[0]!GO_TO_INSTRUCTIE_WERKELIJKE_UITGAVEN" textlink="">
      <xdr:nvSpPr>
        <xdr:cNvPr id="3" name="Tekstvak 2"/>
        <xdr:cNvSpPr txBox="1"/>
      </xdr:nvSpPr>
      <xdr:spPr>
        <a:xfrm>
          <a:off x="4848225" y="171450"/>
          <a:ext cx="3524250" cy="457200"/>
        </a:xfrm>
        <a:prstGeom prst="rect">
          <a:avLst/>
        </a:prstGeom>
        <a:solidFill>
          <a:srgbClr val="FFFFFF">
            <a:alpha val="56000"/>
          </a:srgbClr>
        </a:solidFill>
        <a:ln>
          <a:noFill/>
        </a:ln>
      </xdr:spPr>
      <xdr:style>
        <a:lnRef idx="0">
          <a:schemeClr val="accent5"/>
        </a:lnRef>
        <a:fillRef idx="3">
          <a:schemeClr val="accent5"/>
        </a:fillRef>
        <a:effectRef idx="3">
          <a:schemeClr val="accent5"/>
        </a:effectRef>
        <a:fontRef idx="minor">
          <a:schemeClr val="bg1"/>
        </a:fontRef>
      </xdr:style>
      <xdr:txBody>
        <a:bodyPr vertOverflow="clip" horzOverflow="clip" vert="horz" wrap="square" anchor="ctr" anchorCtr="1"/>
        <a:lstStyle/>
        <a:p>
          <a:pPr algn="ctr">
            <a:defRPr/>
          </a:pPr>
          <a:r>
            <a:rPr lang="en-US" sz="1000" b="1" u="none" baseline="0">
              <a:solidFill>
                <a:srgbClr val="C00000"/>
              </a:solidFill>
              <a:latin typeface="Arial"/>
              <a:ea typeface="Arial"/>
              <a:cs typeface="Arial"/>
            </a:rPr>
            <a:t>RETOUR VERS L'INSTRUCTION FRAIS REELS</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C00000"/>
  </sheetPr>
  <dimension ref="A2:P50"/>
  <sheetViews>
    <sheetView tabSelected="1" zoomScale="70" zoomScaleNormal="70" workbookViewId="0">
      <selection activeCell="J70" sqref="J70"/>
    </sheetView>
  </sheetViews>
  <sheetFormatPr baseColWidth="10" defaultColWidth="8.85546875" defaultRowHeight="12.75"/>
  <cols>
    <col min="1" max="2" width="8.85546875" style="615"/>
    <col min="3" max="3" width="15.28515625" style="615" customWidth="1"/>
    <col min="4" max="4" width="8.85546875" style="615"/>
    <col min="5" max="5" width="17.85546875" style="615" customWidth="1"/>
    <col min="6" max="15" width="8.85546875" style="615"/>
    <col min="16" max="16" width="23.140625" style="615" customWidth="1"/>
    <col min="17" max="16384" width="8.85546875" style="615"/>
  </cols>
  <sheetData>
    <row r="2" spans="1:16">
      <c r="B2" s="615">
        <v>1</v>
      </c>
    </row>
    <row r="5" spans="1:16">
      <c r="P5" s="688"/>
    </row>
    <row r="7" spans="1:16" ht="18" customHeight="1">
      <c r="A7" s="723" t="s">
        <v>244</v>
      </c>
      <c r="B7" s="724"/>
      <c r="C7" s="724"/>
      <c r="D7" s="724"/>
      <c r="E7" s="724"/>
      <c r="F7" s="724"/>
      <c r="G7" s="724"/>
      <c r="H7" s="724"/>
      <c r="I7" s="724"/>
      <c r="J7" s="724"/>
      <c r="K7" s="724"/>
      <c r="L7" s="724"/>
      <c r="M7" s="724"/>
      <c r="N7" s="724"/>
      <c r="O7" s="725"/>
    </row>
    <row r="8" spans="1:16">
      <c r="A8" s="726"/>
      <c r="B8" s="727"/>
      <c r="C8" s="727"/>
      <c r="D8" s="727"/>
      <c r="E8" s="727"/>
      <c r="F8" s="727"/>
      <c r="G8" s="727"/>
      <c r="H8" s="727"/>
      <c r="I8" s="727"/>
      <c r="J8" s="727"/>
      <c r="K8" s="727"/>
      <c r="L8" s="727"/>
      <c r="M8" s="727"/>
      <c r="N8" s="727"/>
      <c r="O8" s="728"/>
    </row>
    <row r="10" spans="1:16">
      <c r="A10" s="735" t="s">
        <v>245</v>
      </c>
      <c r="B10" s="736"/>
      <c r="C10" s="736"/>
      <c r="D10" s="736"/>
      <c r="E10" s="736"/>
      <c r="F10" s="736"/>
      <c r="G10" s="736"/>
      <c r="H10" s="736"/>
      <c r="I10" s="736"/>
      <c r="J10" s="736"/>
      <c r="K10" s="736"/>
      <c r="L10" s="736"/>
      <c r="M10" s="736"/>
      <c r="N10" s="736"/>
      <c r="O10" s="737"/>
    </row>
    <row r="11" spans="1:16" ht="14.25">
      <c r="A11" s="729" t="s">
        <v>246</v>
      </c>
      <c r="B11" s="730"/>
      <c r="C11" s="731"/>
      <c r="D11" s="732"/>
      <c r="E11" s="733"/>
      <c r="F11" s="733"/>
      <c r="G11" s="733"/>
      <c r="H11" s="733"/>
      <c r="I11" s="733"/>
      <c r="J11" s="733"/>
      <c r="K11" s="733"/>
      <c r="L11" s="733"/>
      <c r="M11" s="733"/>
      <c r="N11" s="733"/>
      <c r="O11" s="734"/>
    </row>
    <row r="12" spans="1:16" ht="14.25">
      <c r="A12" s="729" t="s">
        <v>247</v>
      </c>
      <c r="B12" s="730"/>
      <c r="C12" s="731"/>
      <c r="D12" s="732"/>
      <c r="E12" s="733"/>
      <c r="F12" s="733"/>
      <c r="G12" s="733"/>
      <c r="H12" s="733"/>
      <c r="I12" s="733"/>
      <c r="J12" s="733"/>
      <c r="K12" s="733"/>
      <c r="L12" s="733"/>
      <c r="M12" s="733"/>
      <c r="N12" s="733"/>
      <c r="O12" s="734"/>
    </row>
    <row r="13" spans="1:16" ht="25.9" customHeight="1">
      <c r="A13" s="729" t="s">
        <v>248</v>
      </c>
      <c r="B13" s="730"/>
      <c r="C13" s="731"/>
      <c r="D13" s="732"/>
      <c r="E13" s="733"/>
      <c r="F13" s="733"/>
      <c r="G13" s="733"/>
      <c r="H13" s="733"/>
      <c r="I13" s="733"/>
      <c r="J13" s="733"/>
      <c r="K13" s="733"/>
      <c r="L13" s="733"/>
      <c r="M13" s="733"/>
      <c r="N13" s="733"/>
      <c r="O13" s="734"/>
    </row>
    <row r="14" spans="1:16" ht="14.25">
      <c r="A14" s="729" t="s">
        <v>429</v>
      </c>
      <c r="B14" s="730"/>
      <c r="C14" s="731"/>
      <c r="D14" s="732"/>
      <c r="E14" s="733"/>
      <c r="F14" s="733"/>
      <c r="G14" s="733"/>
      <c r="H14" s="733"/>
      <c r="I14" s="733"/>
      <c r="J14" s="733"/>
      <c r="K14" s="733"/>
      <c r="L14" s="733"/>
      <c r="M14" s="733"/>
      <c r="N14" s="733"/>
      <c r="O14" s="734"/>
      <c r="P14" s="688"/>
    </row>
    <row r="15" spans="1:16" ht="14.25">
      <c r="A15" s="729" t="s">
        <v>249</v>
      </c>
      <c r="B15" s="730"/>
      <c r="C15" s="731"/>
      <c r="D15" s="732"/>
      <c r="E15" s="733"/>
      <c r="F15" s="733"/>
      <c r="G15" s="733"/>
      <c r="H15" s="733"/>
      <c r="I15" s="733"/>
      <c r="J15" s="733"/>
      <c r="K15" s="733"/>
      <c r="L15" s="733"/>
      <c r="M15" s="733"/>
      <c r="N15" s="733"/>
      <c r="O15" s="734"/>
      <c r="P15" s="688"/>
    </row>
    <row r="16" spans="1:16" ht="14.25">
      <c r="A16" s="729" t="s">
        <v>250</v>
      </c>
      <c r="B16" s="730"/>
      <c r="C16" s="731"/>
      <c r="D16" s="732"/>
      <c r="E16" s="733"/>
      <c r="F16" s="733"/>
      <c r="G16" s="733"/>
      <c r="H16" s="733"/>
      <c r="I16" s="733"/>
      <c r="J16" s="733"/>
      <c r="K16" s="733"/>
      <c r="L16" s="733"/>
      <c r="M16" s="733"/>
      <c r="N16" s="733"/>
      <c r="O16" s="734"/>
    </row>
    <row r="17" spans="1:16" ht="14.25">
      <c r="A17" s="729" t="s">
        <v>430</v>
      </c>
      <c r="B17" s="730"/>
      <c r="C17" s="731"/>
      <c r="D17" s="732"/>
      <c r="E17" s="733"/>
      <c r="F17" s="733"/>
      <c r="G17" s="733"/>
      <c r="H17" s="733"/>
      <c r="I17" s="733"/>
      <c r="J17" s="733"/>
      <c r="K17" s="733"/>
      <c r="L17" s="733"/>
      <c r="M17" s="733"/>
      <c r="N17" s="733"/>
      <c r="O17" s="734"/>
    </row>
    <row r="19" spans="1:16" ht="18">
      <c r="A19" s="738" t="s">
        <v>367</v>
      </c>
      <c r="B19" s="739"/>
      <c r="C19" s="739"/>
      <c r="D19" s="739"/>
      <c r="E19" s="739"/>
      <c r="F19" s="739"/>
      <c r="G19" s="739"/>
      <c r="H19" s="739"/>
      <c r="I19" s="739"/>
      <c r="J19" s="739"/>
      <c r="K19" s="739"/>
      <c r="L19" s="739"/>
      <c r="M19" s="739"/>
      <c r="N19" s="739"/>
      <c r="O19" s="740"/>
    </row>
    <row r="20" spans="1:16">
      <c r="P20" s="719"/>
    </row>
    <row r="21" spans="1:16">
      <c r="P21" s="719"/>
    </row>
    <row r="22" spans="1:16">
      <c r="P22" s="719"/>
    </row>
    <row r="23" spans="1:16">
      <c r="P23" s="719"/>
    </row>
    <row r="24" spans="1:16">
      <c r="P24" s="719"/>
    </row>
    <row r="25" spans="1:16" ht="21.6" customHeight="1">
      <c r="A25" s="720" t="s">
        <v>253</v>
      </c>
      <c r="B25" s="721"/>
      <c r="C25" s="721"/>
      <c r="D25" s="721"/>
      <c r="E25" s="721"/>
      <c r="F25" s="721"/>
      <c r="G25" s="721"/>
      <c r="H25" s="721"/>
      <c r="I25" s="721"/>
      <c r="J25" s="721"/>
      <c r="K25" s="721"/>
      <c r="L25" s="721"/>
      <c r="M25" s="721"/>
      <c r="N25" s="721"/>
      <c r="O25" s="722"/>
    </row>
    <row r="26" spans="1:16" ht="25.15" customHeight="1">
      <c r="A26" s="743" t="s">
        <v>251</v>
      </c>
      <c r="B26" s="744"/>
      <c r="C26" s="744"/>
      <c r="D26" s="744"/>
      <c r="E26" s="744"/>
      <c r="F26" s="744"/>
      <c r="G26" s="744"/>
      <c r="H26" s="744"/>
      <c r="I26" s="744"/>
      <c r="J26" s="744"/>
      <c r="K26" s="744"/>
      <c r="L26" s="744"/>
      <c r="M26" s="744"/>
      <c r="N26" s="744"/>
      <c r="O26" s="745"/>
    </row>
    <row r="27" spans="1:16" ht="25.15" hidden="1" customHeight="1">
      <c r="A27" s="746" t="s">
        <v>252</v>
      </c>
      <c r="B27" s="747"/>
      <c r="C27" s="747"/>
      <c r="D27" s="747"/>
      <c r="E27" s="747"/>
      <c r="F27" s="747"/>
      <c r="G27" s="747"/>
      <c r="H27" s="747"/>
      <c r="I27" s="747"/>
      <c r="J27" s="747"/>
      <c r="K27" s="747"/>
      <c r="L27" s="747"/>
      <c r="M27" s="747"/>
      <c r="N27" s="747"/>
      <c r="O27" s="748"/>
    </row>
    <row r="28" spans="1:16" ht="25.15" hidden="1" customHeight="1">
      <c r="A28" s="746" t="s">
        <v>252</v>
      </c>
      <c r="B28" s="747"/>
      <c r="C28" s="747"/>
      <c r="D28" s="747"/>
      <c r="E28" s="747"/>
      <c r="F28" s="747"/>
      <c r="G28" s="747"/>
      <c r="H28" s="747"/>
      <c r="I28" s="747"/>
      <c r="J28" s="747"/>
      <c r="K28" s="747"/>
      <c r="L28" s="747"/>
      <c r="M28" s="747"/>
      <c r="N28" s="747"/>
      <c r="O28" s="748"/>
    </row>
    <row r="29" spans="1:16" ht="25.15" hidden="1" customHeight="1">
      <c r="A29" s="746" t="s">
        <v>252</v>
      </c>
      <c r="B29" s="747"/>
      <c r="C29" s="747"/>
      <c r="D29" s="747"/>
      <c r="E29" s="747"/>
      <c r="F29" s="747"/>
      <c r="G29" s="747"/>
      <c r="H29" s="747"/>
      <c r="I29" s="747"/>
      <c r="J29" s="747"/>
      <c r="K29" s="747"/>
      <c r="L29" s="747"/>
      <c r="M29" s="747"/>
      <c r="N29" s="747"/>
      <c r="O29" s="748"/>
    </row>
    <row r="30" spans="1:16" ht="25.15" hidden="1" customHeight="1">
      <c r="A30" s="746" t="s">
        <v>252</v>
      </c>
      <c r="B30" s="747"/>
      <c r="C30" s="747"/>
      <c r="D30" s="747"/>
      <c r="E30" s="747"/>
      <c r="F30" s="747"/>
      <c r="G30" s="747"/>
      <c r="H30" s="747"/>
      <c r="I30" s="747"/>
      <c r="J30" s="747"/>
      <c r="K30" s="747"/>
      <c r="L30" s="747"/>
      <c r="M30" s="747"/>
      <c r="N30" s="747"/>
      <c r="O30" s="748"/>
    </row>
    <row r="31" spans="1:16" ht="27" hidden="1" customHeight="1">
      <c r="A31" s="749" t="s">
        <v>251</v>
      </c>
      <c r="B31" s="750"/>
      <c r="C31" s="750"/>
      <c r="D31" s="750"/>
      <c r="E31" s="750"/>
      <c r="F31" s="750"/>
      <c r="G31" s="750"/>
      <c r="H31" s="750"/>
      <c r="I31" s="750"/>
      <c r="J31" s="750"/>
      <c r="K31" s="750"/>
      <c r="L31" s="750"/>
      <c r="M31" s="750"/>
      <c r="N31" s="750"/>
      <c r="O31" s="751"/>
    </row>
    <row r="32" spans="1:16" ht="14.25" hidden="1">
      <c r="A32" s="611"/>
    </row>
    <row r="33" spans="1:15" ht="14.25" hidden="1">
      <c r="A33" s="611"/>
    </row>
    <row r="34" spans="1:15" hidden="1"/>
    <row r="35" spans="1:15" ht="18" hidden="1">
      <c r="A35" s="612"/>
      <c r="B35" s="612"/>
      <c r="C35" s="612"/>
      <c r="D35" s="612"/>
      <c r="E35" s="612"/>
      <c r="F35" s="612"/>
      <c r="G35" s="612"/>
      <c r="H35" s="612"/>
      <c r="I35" s="612"/>
      <c r="J35" s="612"/>
      <c r="K35" s="612"/>
      <c r="L35" s="612"/>
      <c r="M35" s="612"/>
      <c r="N35" s="612"/>
      <c r="O35" s="612"/>
    </row>
    <row r="36" spans="1:15" ht="18" hidden="1">
      <c r="A36" s="612"/>
      <c r="B36" s="612"/>
      <c r="C36" s="612"/>
      <c r="D36" s="612"/>
      <c r="E36" s="612"/>
      <c r="F36" s="612"/>
      <c r="G36" s="612"/>
      <c r="H36" s="612"/>
      <c r="I36" s="612"/>
      <c r="J36" s="612"/>
      <c r="K36" s="612"/>
      <c r="L36" s="612"/>
      <c r="M36" s="612"/>
      <c r="N36" s="612"/>
      <c r="O36" s="612"/>
    </row>
    <row r="37" spans="1:15" ht="18" hidden="1">
      <c r="A37" s="612"/>
      <c r="B37" s="612"/>
      <c r="C37" s="612"/>
      <c r="D37" s="612"/>
      <c r="E37" s="612"/>
      <c r="F37" s="612"/>
      <c r="G37" s="612"/>
      <c r="H37" s="612"/>
      <c r="I37" s="612"/>
      <c r="J37" s="612"/>
      <c r="K37" s="612"/>
      <c r="L37" s="612"/>
      <c r="M37" s="612"/>
      <c r="N37" s="612"/>
      <c r="O37" s="612"/>
    </row>
    <row r="38" spans="1:15" ht="18" hidden="1">
      <c r="A38" s="612"/>
      <c r="B38" s="612"/>
      <c r="C38" s="612"/>
      <c r="D38" s="612"/>
      <c r="E38" s="612"/>
      <c r="F38" s="612"/>
      <c r="G38" s="612"/>
      <c r="H38" s="612"/>
      <c r="I38" s="612"/>
      <c r="J38" s="612"/>
      <c r="K38" s="612"/>
      <c r="L38" s="612"/>
      <c r="M38" s="612"/>
      <c r="N38" s="612"/>
      <c r="O38" s="612"/>
    </row>
    <row r="39" spans="1:15" hidden="1"/>
    <row r="40" spans="1:15" hidden="1"/>
    <row r="41" spans="1:15" ht="27" hidden="1" customHeight="1">
      <c r="A41" s="752" t="s">
        <v>99</v>
      </c>
      <c r="B41" s="753"/>
      <c r="C41" s="753"/>
      <c r="D41" s="753"/>
      <c r="E41" s="753"/>
      <c r="F41" s="753"/>
      <c r="G41" s="753"/>
      <c r="H41" s="753"/>
      <c r="I41" s="753"/>
      <c r="J41" s="753"/>
      <c r="K41" s="753"/>
      <c r="L41" s="753"/>
      <c r="M41" s="753"/>
      <c r="N41" s="753"/>
      <c r="O41" s="753"/>
    </row>
    <row r="42" spans="1:15" ht="24.6" hidden="1" customHeight="1">
      <c r="A42" s="616"/>
      <c r="B42" s="617"/>
      <c r="C42" s="617"/>
      <c r="D42" s="617"/>
      <c r="E42" s="617"/>
      <c r="F42" s="617"/>
      <c r="G42" s="617"/>
      <c r="H42" s="617"/>
      <c r="I42" s="617"/>
      <c r="J42" s="617"/>
      <c r="K42" s="617"/>
      <c r="L42" s="617"/>
      <c r="M42" s="617"/>
      <c r="N42" s="617"/>
      <c r="O42" s="617"/>
    </row>
    <row r="43" spans="1:15" ht="24" hidden="1" customHeight="1">
      <c r="A43" s="616"/>
      <c r="B43" s="617"/>
      <c r="C43" s="617"/>
      <c r="D43" s="617"/>
      <c r="E43" s="617"/>
      <c r="F43" s="617"/>
      <c r="G43" s="617"/>
      <c r="H43" s="617"/>
      <c r="I43" s="617"/>
      <c r="J43" s="617"/>
      <c r="K43" s="617"/>
      <c r="L43" s="617"/>
      <c r="M43" s="617"/>
      <c r="N43" s="617"/>
      <c r="O43" s="617"/>
    </row>
    <row r="44" spans="1:15" ht="24" hidden="1" customHeight="1">
      <c r="A44" s="741"/>
      <c r="B44" s="742"/>
      <c r="C44" s="742"/>
      <c r="D44" s="742"/>
      <c r="E44" s="742"/>
      <c r="F44" s="742"/>
      <c r="G44" s="742"/>
      <c r="H44" s="742"/>
      <c r="I44" s="742"/>
      <c r="J44" s="742"/>
      <c r="K44" s="742"/>
      <c r="L44" s="742"/>
      <c r="M44" s="742"/>
      <c r="N44" s="742"/>
      <c r="O44" s="742"/>
    </row>
    <row r="45" spans="1:15" ht="24" hidden="1" customHeight="1">
      <c r="A45" s="620"/>
      <c r="B45" s="621"/>
      <c r="C45" s="621"/>
      <c r="D45" s="621"/>
      <c r="E45" s="621"/>
      <c r="F45" s="621"/>
      <c r="G45" s="621"/>
      <c r="H45" s="621"/>
      <c r="I45" s="621"/>
      <c r="J45" s="621"/>
      <c r="K45" s="621"/>
      <c r="L45" s="621"/>
      <c r="M45" s="621"/>
      <c r="N45" s="621"/>
      <c r="O45" s="621"/>
    </row>
    <row r="46" spans="1:15" ht="24" hidden="1" customHeight="1">
      <c r="A46" s="741"/>
      <c r="B46" s="742"/>
      <c r="C46" s="742"/>
      <c r="D46" s="742"/>
      <c r="E46" s="742"/>
      <c r="F46" s="742"/>
      <c r="G46" s="742"/>
      <c r="H46" s="742"/>
      <c r="I46" s="742"/>
      <c r="J46" s="742"/>
      <c r="K46" s="742"/>
      <c r="L46" s="742"/>
      <c r="M46" s="742"/>
      <c r="N46" s="742"/>
      <c r="O46" s="742"/>
    </row>
    <row r="47" spans="1:15" ht="24" hidden="1" customHeight="1">
      <c r="A47" s="741"/>
      <c r="B47" s="742"/>
      <c r="C47" s="742"/>
      <c r="D47" s="742"/>
      <c r="E47" s="742"/>
      <c r="F47" s="742"/>
      <c r="G47" s="742"/>
      <c r="H47" s="742"/>
      <c r="I47" s="742"/>
      <c r="J47" s="742"/>
      <c r="K47" s="742"/>
      <c r="L47" s="742"/>
      <c r="M47" s="742"/>
      <c r="N47" s="742"/>
      <c r="O47" s="742"/>
    </row>
    <row r="48" spans="1:15" ht="24" hidden="1" customHeight="1">
      <c r="A48" s="741"/>
      <c r="B48" s="742"/>
      <c r="C48" s="742"/>
      <c r="D48" s="742"/>
      <c r="E48" s="742"/>
      <c r="F48" s="742"/>
      <c r="G48" s="742"/>
      <c r="H48" s="742"/>
      <c r="I48" s="742"/>
      <c r="J48" s="742"/>
      <c r="K48" s="742"/>
      <c r="L48" s="742"/>
      <c r="M48" s="742"/>
      <c r="N48" s="742"/>
      <c r="O48" s="742"/>
    </row>
    <row r="49" hidden="1"/>
    <row r="50" hidden="1"/>
  </sheetData>
  <mergeCells count="30">
    <mergeCell ref="A17:C17"/>
    <mergeCell ref="D17:O17"/>
    <mergeCell ref="A19:O19"/>
    <mergeCell ref="A48:O48"/>
    <mergeCell ref="A26:O26"/>
    <mergeCell ref="A27:O27"/>
    <mergeCell ref="A28:O28"/>
    <mergeCell ref="A29:O29"/>
    <mergeCell ref="A30:O30"/>
    <mergeCell ref="A31:O31"/>
    <mergeCell ref="A41:O41"/>
    <mergeCell ref="A44:O44"/>
    <mergeCell ref="A46:O46"/>
    <mergeCell ref="A47:O47"/>
    <mergeCell ref="P20:P24"/>
    <mergeCell ref="A25:O25"/>
    <mergeCell ref="A7:O8"/>
    <mergeCell ref="A11:C11"/>
    <mergeCell ref="D11:O11"/>
    <mergeCell ref="A12:C12"/>
    <mergeCell ref="D12:O12"/>
    <mergeCell ref="A14:C14"/>
    <mergeCell ref="D14:O14"/>
    <mergeCell ref="A10:O10"/>
    <mergeCell ref="A15:C15"/>
    <mergeCell ref="D15:O15"/>
    <mergeCell ref="A16:C16"/>
    <mergeCell ref="D16:O16"/>
    <mergeCell ref="A13:C13"/>
    <mergeCell ref="D13:O13"/>
  </mergeCells>
  <conditionalFormatting sqref="D11">
    <cfRule type="expression" dxfId="959" priority="13">
      <formula>$D11&lt;&gt;0</formula>
    </cfRule>
    <cfRule type="expression" dxfId="958" priority="14">
      <formula>$D11=" "</formula>
    </cfRule>
  </conditionalFormatting>
  <conditionalFormatting sqref="D12">
    <cfRule type="expression" dxfId="957" priority="11">
      <formula>$D12&lt;&gt;0</formula>
    </cfRule>
    <cfRule type="expression" dxfId="956" priority="12">
      <formula>$D12=" "</formula>
    </cfRule>
  </conditionalFormatting>
  <conditionalFormatting sqref="D14">
    <cfRule type="expression" dxfId="955" priority="9">
      <formula>$D14&lt;&gt;0</formula>
    </cfRule>
    <cfRule type="expression" dxfId="954" priority="10">
      <formula>$D14=" "</formula>
    </cfRule>
  </conditionalFormatting>
  <conditionalFormatting sqref="D15">
    <cfRule type="expression" dxfId="953" priority="7">
      <formula>$D15&lt;&gt;0</formula>
    </cfRule>
    <cfRule type="expression" dxfId="952" priority="8">
      <formula>$D15=" "</formula>
    </cfRule>
  </conditionalFormatting>
  <conditionalFormatting sqref="D16">
    <cfRule type="expression" dxfId="951" priority="5">
      <formula>$D16&lt;&gt;0</formula>
    </cfRule>
    <cfRule type="expression" dxfId="950" priority="6">
      <formula>$D16=" "</formula>
    </cfRule>
  </conditionalFormatting>
  <conditionalFormatting sqref="D13">
    <cfRule type="expression" dxfId="949" priority="3">
      <formula>$D13&lt;&gt;0</formula>
    </cfRule>
    <cfRule type="expression" dxfId="948" priority="4">
      <formula>$D13=" "</formula>
    </cfRule>
  </conditionalFormatting>
  <conditionalFormatting sqref="D17">
    <cfRule type="expression" dxfId="947" priority="1">
      <formula>$D17&lt;&gt;0</formula>
    </cfRule>
    <cfRule type="expression" dxfId="946" priority="2">
      <formula>$D17=" "</formula>
    </cfRule>
  </conditionalFormatting>
  <pageMargins left="0.7" right="0.7" top="0.75" bottom="0.75" header="0.3" footer="0.3"/>
  <pageSetup paperSize="9" scale="67"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pageSetUpPr fitToPage="1"/>
  </sheetPr>
  <dimension ref="A1:IQ775"/>
  <sheetViews>
    <sheetView view="pageBreakPreview" zoomScaleNormal="70" zoomScaleSheetLayoutView="100" workbookViewId="0">
      <pane xSplit="3" ySplit="5" topLeftCell="L123" activePane="bottomRight" state="frozen"/>
      <selection pane="topRight" activeCell="D1" sqref="D1"/>
      <selection pane="bottomLeft" activeCell="A6" sqref="A6"/>
      <selection pane="bottomRight" activeCell="C131" sqref="C131"/>
    </sheetView>
  </sheetViews>
  <sheetFormatPr baseColWidth="10" defaultColWidth="11.42578125" defaultRowHeight="12.75" outlineLevelCol="1"/>
  <cols>
    <col min="1" max="1" width="9.140625" style="185" customWidth="1"/>
    <col min="2" max="2" width="26.28515625" style="185" customWidth="1"/>
    <col min="3" max="3" width="17.140625" style="185" customWidth="1"/>
    <col min="4" max="4" width="15" style="185" customWidth="1"/>
    <col min="5" max="5" width="17.5703125" style="186" bestFit="1" customWidth="1"/>
    <col min="6" max="6" width="13.5703125" style="187" customWidth="1"/>
    <col min="7" max="7" width="15" style="187" bestFit="1" customWidth="1"/>
    <col min="8" max="8" width="16.28515625" style="187" customWidth="1"/>
    <col min="9" max="9" width="16" style="187" bestFit="1" customWidth="1"/>
    <col min="10" max="11" width="16" style="187" customWidth="1"/>
    <col min="12" max="12" width="19.140625" style="186" customWidth="1"/>
    <col min="13" max="13" width="16" style="187" customWidth="1"/>
    <col min="14" max="14" width="45.7109375" style="187" customWidth="1"/>
    <col min="15" max="15" width="19.42578125" style="185" customWidth="1"/>
    <col min="16" max="16" width="11.28515625" style="13" customWidth="1"/>
    <col min="17" max="17" width="10.28515625" style="186" customWidth="1"/>
    <col min="18" max="19" width="16.7109375" style="186" customWidth="1" outlineLevel="1"/>
    <col min="20" max="20" width="70.7109375" style="186" customWidth="1" outlineLevel="1"/>
    <col min="21" max="16384" width="11.42578125" style="185"/>
  </cols>
  <sheetData>
    <row r="1" spans="1:58" ht="18">
      <c r="A1" s="208" t="s">
        <v>19</v>
      </c>
      <c r="B1" s="203"/>
      <c r="C1" s="209" t="s">
        <v>395</v>
      </c>
      <c r="D1" s="203"/>
      <c r="E1" s="206"/>
      <c r="F1" s="207"/>
      <c r="G1" s="207"/>
      <c r="H1" s="207"/>
      <c r="I1" s="207"/>
      <c r="J1" s="207"/>
      <c r="K1" s="207"/>
      <c r="L1" s="206"/>
      <c r="M1" s="207"/>
      <c r="N1" s="207"/>
      <c r="O1" s="203"/>
      <c r="P1" s="178"/>
      <c r="Q1" s="399"/>
      <c r="R1" s="936" t="s">
        <v>136</v>
      </c>
      <c r="S1" s="936"/>
      <c r="T1" s="936"/>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row>
    <row r="2" spans="1:58">
      <c r="A2" s="203"/>
      <c r="B2" s="210"/>
      <c r="C2" s="203"/>
      <c r="D2" s="203"/>
      <c r="E2" s="206"/>
      <c r="F2" s="207"/>
      <c r="G2" s="207"/>
      <c r="H2" s="207"/>
      <c r="I2" s="207"/>
      <c r="J2" s="207"/>
      <c r="K2" s="207"/>
      <c r="L2" s="206"/>
      <c r="M2" s="207"/>
      <c r="N2" s="207"/>
      <c r="O2" s="203"/>
      <c r="P2" s="178"/>
      <c r="Q2" s="399"/>
      <c r="R2" s="936"/>
      <c r="S2" s="936"/>
      <c r="T2" s="936"/>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row>
    <row r="3" spans="1:58" ht="15">
      <c r="A3" s="648" t="s">
        <v>94</v>
      </c>
      <c r="B3" s="203"/>
      <c r="C3" s="203"/>
      <c r="D3" s="203"/>
      <c r="E3" s="206"/>
      <c r="F3" s="207"/>
      <c r="G3" s="207"/>
      <c r="H3" s="207"/>
      <c r="I3" s="207"/>
      <c r="J3" s="207"/>
      <c r="K3" s="207"/>
      <c r="L3" s="206"/>
      <c r="M3" s="207"/>
      <c r="N3" s="207"/>
      <c r="O3" s="203"/>
      <c r="P3" s="203"/>
      <c r="Q3" s="399"/>
      <c r="R3" s="936"/>
      <c r="S3" s="936"/>
      <c r="T3" s="936"/>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row>
    <row r="4" spans="1:58" ht="15">
      <c r="A4" s="211"/>
      <c r="B4" s="203"/>
      <c r="C4" s="203"/>
      <c r="D4" s="203"/>
      <c r="E4" s="206"/>
      <c r="F4" s="207"/>
      <c r="G4" s="207"/>
      <c r="H4" s="207"/>
      <c r="I4" s="207"/>
      <c r="J4" s="207"/>
      <c r="K4" s="207"/>
      <c r="L4" s="206"/>
      <c r="M4" s="207"/>
      <c r="N4" s="207"/>
      <c r="O4" s="203"/>
      <c r="P4" s="203"/>
      <c r="Q4" s="399"/>
      <c r="R4" s="442"/>
      <c r="S4" s="442"/>
      <c r="T4" s="442"/>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row>
    <row r="5" spans="1:58" s="188" customFormat="1" ht="70.150000000000006" customHeight="1">
      <c r="A5" s="679" t="s">
        <v>396</v>
      </c>
      <c r="B5" s="390" t="s">
        <v>135</v>
      </c>
      <c r="C5" s="649" t="s">
        <v>16</v>
      </c>
      <c r="D5" s="390" t="s">
        <v>1</v>
      </c>
      <c r="E5" s="391" t="s">
        <v>4</v>
      </c>
      <c r="F5" s="650" t="s">
        <v>0</v>
      </c>
      <c r="G5" s="650" t="s">
        <v>32</v>
      </c>
      <c r="H5" s="650" t="s">
        <v>33</v>
      </c>
      <c r="I5" s="391" t="s">
        <v>398</v>
      </c>
      <c r="J5" s="391" t="s">
        <v>399</v>
      </c>
      <c r="K5" s="650" t="s">
        <v>72</v>
      </c>
      <c r="L5" s="650" t="s">
        <v>34</v>
      </c>
      <c r="M5" s="650" t="s">
        <v>39</v>
      </c>
      <c r="N5" s="391" t="s">
        <v>339</v>
      </c>
      <c r="O5" s="667" t="s">
        <v>35</v>
      </c>
      <c r="P5" s="400" t="s">
        <v>369</v>
      </c>
      <c r="Q5" s="937"/>
      <c r="R5" s="564" t="s">
        <v>397</v>
      </c>
      <c r="S5" s="564" t="s">
        <v>29</v>
      </c>
      <c r="T5" s="564" t="s">
        <v>322</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row>
    <row r="6" spans="1:58" s="194" customFormat="1">
      <c r="A6" s="393"/>
      <c r="B6" s="198" t="str">
        <f>'BUDGET AJU APPROUVE'!C15</f>
        <v>(nom à compléter)</v>
      </c>
      <c r="C6" s="189" t="s">
        <v>318</v>
      </c>
      <c r="D6" s="597"/>
      <c r="E6" s="193"/>
      <c r="F6" s="192"/>
      <c r="G6" s="192"/>
      <c r="H6" s="192"/>
      <c r="I6" s="192"/>
      <c r="J6" s="192"/>
      <c r="K6" s="156">
        <f t="shared" ref="K6:K51" si="0">+F6+G6+H6+I6+J6</f>
        <v>0</v>
      </c>
      <c r="L6" s="193"/>
      <c r="M6" s="156">
        <f>+K6*L6</f>
        <v>0</v>
      </c>
      <c r="N6" s="156"/>
      <c r="O6" s="434">
        <f>K6-M6</f>
        <v>0</v>
      </c>
      <c r="P6" s="402" t="e">
        <f>O6/K6</f>
        <v>#DIV/0!</v>
      </c>
      <c r="Q6" s="937"/>
      <c r="R6" s="199">
        <f>M6-S6</f>
        <v>0</v>
      </c>
      <c r="S6" s="199"/>
      <c r="T6" s="199"/>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row>
    <row r="7" spans="1:58" s="194" customFormat="1">
      <c r="A7" s="393"/>
      <c r="B7" s="189"/>
      <c r="C7" s="189" t="s">
        <v>317</v>
      </c>
      <c r="D7" s="192"/>
      <c r="E7" s="193"/>
      <c r="F7" s="192"/>
      <c r="G7" s="192"/>
      <c r="H7" s="192"/>
      <c r="I7" s="192"/>
      <c r="J7" s="192"/>
      <c r="K7" s="156">
        <f t="shared" si="0"/>
        <v>0</v>
      </c>
      <c r="L7" s="193"/>
      <c r="M7" s="156">
        <f t="shared" ref="M7:M19" si="1">+K7*L7</f>
        <v>0</v>
      </c>
      <c r="N7" s="156"/>
      <c r="O7" s="434">
        <f t="shared" ref="O7:O19" si="2">K7-M7</f>
        <v>0</v>
      </c>
      <c r="P7" s="402" t="e">
        <f t="shared" ref="P7:P19" si="3">O7/K7</f>
        <v>#DIV/0!</v>
      </c>
      <c r="Q7" s="937"/>
      <c r="R7" s="199">
        <f t="shared" ref="R7:R19" si="4">M7-S7</f>
        <v>0</v>
      </c>
      <c r="S7" s="199"/>
      <c r="T7" s="199"/>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row>
    <row r="8" spans="1:58" s="194" customFormat="1">
      <c r="A8" s="393"/>
      <c r="B8" s="189"/>
      <c r="C8" s="189" t="s">
        <v>314</v>
      </c>
      <c r="D8" s="192"/>
      <c r="E8" s="193"/>
      <c r="F8" s="192"/>
      <c r="G8" s="192"/>
      <c r="H8" s="192"/>
      <c r="I8" s="192"/>
      <c r="J8" s="192"/>
      <c r="K8" s="156">
        <f>+F8+G8+H8+I8+J8</f>
        <v>0</v>
      </c>
      <c r="L8" s="193"/>
      <c r="M8" s="156">
        <f t="shared" si="1"/>
        <v>0</v>
      </c>
      <c r="N8" s="156"/>
      <c r="O8" s="434">
        <f t="shared" si="2"/>
        <v>0</v>
      </c>
      <c r="P8" s="402" t="e">
        <f t="shared" si="3"/>
        <v>#DIV/0!</v>
      </c>
      <c r="Q8" s="937"/>
      <c r="R8" s="199">
        <f t="shared" si="4"/>
        <v>0</v>
      </c>
      <c r="S8" s="199"/>
      <c r="T8" s="199"/>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row>
    <row r="9" spans="1:58" s="194" customFormat="1">
      <c r="A9" s="393"/>
      <c r="B9" s="189"/>
      <c r="C9" s="189" t="s">
        <v>334</v>
      </c>
      <c r="D9" s="192"/>
      <c r="E9" s="193"/>
      <c r="F9" s="192"/>
      <c r="G9" s="192"/>
      <c r="H9" s="192"/>
      <c r="I9" s="192"/>
      <c r="J9" s="192"/>
      <c r="K9" s="156">
        <f t="shared" si="0"/>
        <v>0</v>
      </c>
      <c r="L9" s="193"/>
      <c r="M9" s="156">
        <f t="shared" si="1"/>
        <v>0</v>
      </c>
      <c r="N9" s="156"/>
      <c r="O9" s="434">
        <f t="shared" si="2"/>
        <v>0</v>
      </c>
      <c r="P9" s="402" t="e">
        <f t="shared" si="3"/>
        <v>#DIV/0!</v>
      </c>
      <c r="Q9" s="937"/>
      <c r="R9" s="199">
        <f t="shared" si="4"/>
        <v>0</v>
      </c>
      <c r="S9" s="199"/>
      <c r="T9" s="199"/>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row>
    <row r="10" spans="1:58" s="194" customFormat="1">
      <c r="A10" s="393"/>
      <c r="B10" s="189"/>
      <c r="C10" s="189" t="s">
        <v>312</v>
      </c>
      <c r="D10" s="192"/>
      <c r="E10" s="193"/>
      <c r="F10" s="192"/>
      <c r="G10" s="192"/>
      <c r="H10" s="192"/>
      <c r="I10" s="192"/>
      <c r="J10" s="192"/>
      <c r="K10" s="156">
        <f t="shared" si="0"/>
        <v>0</v>
      </c>
      <c r="L10" s="193"/>
      <c r="M10" s="156">
        <f t="shared" si="1"/>
        <v>0</v>
      </c>
      <c r="N10" s="156"/>
      <c r="O10" s="434">
        <f t="shared" si="2"/>
        <v>0</v>
      </c>
      <c r="P10" s="402" t="e">
        <f t="shared" si="3"/>
        <v>#DIV/0!</v>
      </c>
      <c r="Q10" s="937"/>
      <c r="R10" s="199">
        <f>M10-S10</f>
        <v>0</v>
      </c>
      <c r="S10" s="199"/>
      <c r="T10" s="199"/>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row>
    <row r="11" spans="1:58" s="194" customFormat="1">
      <c r="A11" s="393"/>
      <c r="B11" s="189"/>
      <c r="C11" s="189" t="s">
        <v>310</v>
      </c>
      <c r="D11" s="192"/>
      <c r="E11" s="193"/>
      <c r="F11" s="192"/>
      <c r="G11" s="192"/>
      <c r="H11" s="192"/>
      <c r="I11" s="192"/>
      <c r="J11" s="192"/>
      <c r="K11" s="156">
        <f t="shared" si="0"/>
        <v>0</v>
      </c>
      <c r="L11" s="193"/>
      <c r="M11" s="156">
        <f t="shared" si="1"/>
        <v>0</v>
      </c>
      <c r="N11" s="156"/>
      <c r="O11" s="434">
        <f t="shared" si="2"/>
        <v>0</v>
      </c>
      <c r="P11" s="402" t="e">
        <f t="shared" si="3"/>
        <v>#DIV/0!</v>
      </c>
      <c r="Q11" s="937"/>
      <c r="R11" s="199">
        <f t="shared" si="4"/>
        <v>0</v>
      </c>
      <c r="S11" s="199"/>
      <c r="T11" s="199"/>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row>
    <row r="12" spans="1:58" s="194" customFormat="1" ht="25.5">
      <c r="A12" s="393"/>
      <c r="B12" s="189"/>
      <c r="C12" s="212" t="s">
        <v>309</v>
      </c>
      <c r="D12" s="192"/>
      <c r="E12" s="193"/>
      <c r="F12" s="192"/>
      <c r="G12" s="192"/>
      <c r="H12" s="192"/>
      <c r="I12" s="192"/>
      <c r="J12" s="192"/>
      <c r="K12" s="156">
        <f t="shared" si="0"/>
        <v>0</v>
      </c>
      <c r="L12" s="193"/>
      <c r="M12" s="156">
        <f t="shared" si="1"/>
        <v>0</v>
      </c>
      <c r="N12" s="156"/>
      <c r="O12" s="434">
        <f t="shared" si="2"/>
        <v>0</v>
      </c>
      <c r="P12" s="402" t="e">
        <f t="shared" si="3"/>
        <v>#DIV/0!</v>
      </c>
      <c r="Q12" s="937"/>
      <c r="R12" s="199">
        <f t="shared" si="4"/>
        <v>0</v>
      </c>
      <c r="S12" s="199"/>
      <c r="T12" s="199"/>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row>
    <row r="13" spans="1:58" s="194" customFormat="1">
      <c r="A13" s="393"/>
      <c r="B13" s="189"/>
      <c r="C13" s="189" t="s">
        <v>230</v>
      </c>
      <c r="D13" s="192"/>
      <c r="E13" s="193"/>
      <c r="F13" s="192"/>
      <c r="G13" s="192"/>
      <c r="H13" s="192"/>
      <c r="I13" s="192"/>
      <c r="J13" s="192"/>
      <c r="K13" s="156">
        <f t="shared" si="0"/>
        <v>0</v>
      </c>
      <c r="L13" s="193"/>
      <c r="M13" s="156">
        <f t="shared" si="1"/>
        <v>0</v>
      </c>
      <c r="N13" s="156"/>
      <c r="O13" s="434">
        <f t="shared" si="2"/>
        <v>0</v>
      </c>
      <c r="P13" s="402" t="e">
        <f t="shared" si="3"/>
        <v>#DIV/0!</v>
      </c>
      <c r="Q13" s="937"/>
      <c r="R13" s="199">
        <f t="shared" si="4"/>
        <v>0</v>
      </c>
      <c r="S13" s="199"/>
      <c r="T13" s="199"/>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row>
    <row r="14" spans="1:58" s="194" customFormat="1">
      <c r="A14" s="393"/>
      <c r="B14" s="189"/>
      <c r="C14" s="189" t="s">
        <v>328</v>
      </c>
      <c r="D14" s="192"/>
      <c r="E14" s="193"/>
      <c r="F14" s="192"/>
      <c r="G14" s="192"/>
      <c r="H14" s="192"/>
      <c r="I14" s="192"/>
      <c r="J14" s="192"/>
      <c r="K14" s="156">
        <f t="shared" si="0"/>
        <v>0</v>
      </c>
      <c r="L14" s="193"/>
      <c r="M14" s="156">
        <f t="shared" si="1"/>
        <v>0</v>
      </c>
      <c r="N14" s="156"/>
      <c r="O14" s="434">
        <f t="shared" si="2"/>
        <v>0</v>
      </c>
      <c r="P14" s="402" t="e">
        <f t="shared" si="3"/>
        <v>#DIV/0!</v>
      </c>
      <c r="Q14" s="937"/>
      <c r="R14" s="199">
        <f t="shared" si="4"/>
        <v>0</v>
      </c>
      <c r="S14" s="199"/>
      <c r="T14" s="199"/>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row>
    <row r="15" spans="1:58" s="194" customFormat="1">
      <c r="A15" s="393"/>
      <c r="B15" s="189"/>
      <c r="C15" s="189" t="s">
        <v>224</v>
      </c>
      <c r="D15" s="192"/>
      <c r="E15" s="193"/>
      <c r="F15" s="192"/>
      <c r="G15" s="192"/>
      <c r="H15" s="192"/>
      <c r="I15" s="192"/>
      <c r="J15" s="192"/>
      <c r="K15" s="156">
        <f t="shared" si="0"/>
        <v>0</v>
      </c>
      <c r="L15" s="193"/>
      <c r="M15" s="156">
        <f t="shared" si="1"/>
        <v>0</v>
      </c>
      <c r="N15" s="156"/>
      <c r="O15" s="434">
        <f t="shared" si="2"/>
        <v>0</v>
      </c>
      <c r="P15" s="402" t="e">
        <f t="shared" si="3"/>
        <v>#DIV/0!</v>
      </c>
      <c r="Q15" s="937"/>
      <c r="R15" s="199">
        <f t="shared" si="4"/>
        <v>0</v>
      </c>
      <c r="S15" s="199"/>
      <c r="T15" s="199"/>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row>
    <row r="16" spans="1:58" s="194" customFormat="1">
      <c r="A16" s="393"/>
      <c r="B16" s="189"/>
      <c r="C16" s="189" t="s">
        <v>305</v>
      </c>
      <c r="D16" s="192"/>
      <c r="E16" s="193"/>
      <c r="F16" s="192"/>
      <c r="G16" s="192"/>
      <c r="H16" s="192"/>
      <c r="I16" s="192"/>
      <c r="J16" s="192"/>
      <c r="K16" s="156">
        <f t="shared" si="0"/>
        <v>0</v>
      </c>
      <c r="L16" s="193"/>
      <c r="M16" s="156">
        <f t="shared" si="1"/>
        <v>0</v>
      </c>
      <c r="N16" s="156"/>
      <c r="O16" s="434">
        <f t="shared" si="2"/>
        <v>0</v>
      </c>
      <c r="P16" s="402" t="e">
        <f t="shared" si="3"/>
        <v>#DIV/0!</v>
      </c>
      <c r="Q16" s="937"/>
      <c r="R16" s="199">
        <f t="shared" si="4"/>
        <v>0</v>
      </c>
      <c r="S16" s="199"/>
      <c r="T16" s="199"/>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row>
    <row r="17" spans="1:58" s="194" customFormat="1">
      <c r="A17" s="393"/>
      <c r="B17" s="189"/>
      <c r="C17" s="189" t="s">
        <v>296</v>
      </c>
      <c r="D17" s="192"/>
      <c r="E17" s="193"/>
      <c r="F17" s="192"/>
      <c r="G17" s="192"/>
      <c r="H17" s="192"/>
      <c r="I17" s="192"/>
      <c r="J17" s="192"/>
      <c r="K17" s="156">
        <f t="shared" si="0"/>
        <v>0</v>
      </c>
      <c r="L17" s="193"/>
      <c r="M17" s="156">
        <f t="shared" si="1"/>
        <v>0</v>
      </c>
      <c r="N17" s="156"/>
      <c r="O17" s="434">
        <f t="shared" si="2"/>
        <v>0</v>
      </c>
      <c r="P17" s="402" t="e">
        <f t="shared" si="3"/>
        <v>#DIV/0!</v>
      </c>
      <c r="Q17" s="937"/>
      <c r="R17" s="199">
        <f t="shared" si="4"/>
        <v>0</v>
      </c>
      <c r="S17" s="199"/>
      <c r="T17" s="199"/>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row>
    <row r="18" spans="1:58" s="194" customFormat="1">
      <c r="A18" s="393"/>
      <c r="B18" s="189"/>
      <c r="C18" s="189" t="s">
        <v>227</v>
      </c>
      <c r="D18" s="192"/>
      <c r="E18" s="193"/>
      <c r="F18" s="192"/>
      <c r="G18" s="192"/>
      <c r="H18" s="192"/>
      <c r="I18" s="192"/>
      <c r="J18" s="192"/>
      <c r="K18" s="156">
        <f t="shared" si="0"/>
        <v>0</v>
      </c>
      <c r="L18" s="193"/>
      <c r="M18" s="156">
        <f t="shared" si="1"/>
        <v>0</v>
      </c>
      <c r="N18" s="156"/>
      <c r="O18" s="434">
        <f t="shared" si="2"/>
        <v>0</v>
      </c>
      <c r="P18" s="402" t="e">
        <f t="shared" si="3"/>
        <v>#DIV/0!</v>
      </c>
      <c r="Q18" s="937"/>
      <c r="R18" s="199">
        <f t="shared" si="4"/>
        <v>0</v>
      </c>
      <c r="S18" s="199"/>
      <c r="T18" s="199"/>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row>
    <row r="19" spans="1:58" s="194" customFormat="1" ht="25.5">
      <c r="A19" s="393"/>
      <c r="B19" s="189"/>
      <c r="C19" s="212" t="s">
        <v>243</v>
      </c>
      <c r="D19" s="192"/>
      <c r="E19" s="193"/>
      <c r="F19" s="192"/>
      <c r="G19" s="192"/>
      <c r="H19" s="192"/>
      <c r="I19" s="192"/>
      <c r="J19" s="192"/>
      <c r="K19" s="156">
        <f t="shared" si="0"/>
        <v>0</v>
      </c>
      <c r="L19" s="193"/>
      <c r="M19" s="156">
        <f t="shared" si="1"/>
        <v>0</v>
      </c>
      <c r="N19" s="156"/>
      <c r="O19" s="434">
        <f t="shared" si="2"/>
        <v>0</v>
      </c>
      <c r="P19" s="402" t="e">
        <f t="shared" si="3"/>
        <v>#DIV/0!</v>
      </c>
      <c r="Q19" s="937"/>
      <c r="R19" s="199">
        <f t="shared" si="4"/>
        <v>0</v>
      </c>
      <c r="S19" s="199"/>
      <c r="T19" s="199"/>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row>
    <row r="20" spans="1:58" s="194" customFormat="1">
      <c r="A20" s="394"/>
      <c r="B20" s="195"/>
      <c r="C20" s="195" t="s">
        <v>307</v>
      </c>
      <c r="D20" s="196"/>
      <c r="E20" s="197"/>
      <c r="F20" s="196">
        <f t="shared" ref="F20:J20" si="5">SUM(F6:F19)</f>
        <v>0</v>
      </c>
      <c r="G20" s="196">
        <f t="shared" si="5"/>
        <v>0</v>
      </c>
      <c r="H20" s="196">
        <f t="shared" si="5"/>
        <v>0</v>
      </c>
      <c r="I20" s="196">
        <f t="shared" si="5"/>
        <v>0</v>
      </c>
      <c r="J20" s="196">
        <f t="shared" si="5"/>
        <v>0</v>
      </c>
      <c r="K20" s="196">
        <f>SUM(K6:K19)</f>
        <v>0</v>
      </c>
      <c r="L20" s="197"/>
      <c r="M20" s="155">
        <f>SUM(M6:M19)</f>
        <v>0</v>
      </c>
      <c r="N20" s="155"/>
      <c r="O20" s="155">
        <f>SUM(O6:O19)</f>
        <v>0</v>
      </c>
      <c r="P20" s="405" t="e">
        <f>+O20/K20</f>
        <v>#DIV/0!</v>
      </c>
      <c r="Q20" s="937"/>
      <c r="R20" s="565">
        <f>SUM(R6:R19)</f>
        <v>0</v>
      </c>
      <c r="S20" s="565">
        <f>SUM(S6:S19)</f>
        <v>0</v>
      </c>
      <c r="T20" s="56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row>
    <row r="21" spans="1:58" s="194" customFormat="1">
      <c r="A21" s="395"/>
      <c r="B21" s="190"/>
      <c r="C21" s="190"/>
      <c r="D21" s="199"/>
      <c r="E21" s="200"/>
      <c r="F21" s="199"/>
      <c r="G21" s="199"/>
      <c r="H21" s="199"/>
      <c r="I21" s="199"/>
      <c r="J21" s="199"/>
      <c r="K21" s="199"/>
      <c r="L21" s="200"/>
      <c r="M21" s="153"/>
      <c r="N21" s="153"/>
      <c r="O21" s="190"/>
      <c r="P21" s="404"/>
      <c r="Q21" s="399"/>
      <c r="R21" s="199"/>
      <c r="S21" s="199"/>
      <c r="T21" s="199"/>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row>
    <row r="22" spans="1:58" s="194" customFormat="1">
      <c r="A22" s="393"/>
      <c r="B22" s="198" t="str">
        <f>'BUDGET AJU APPROUVE'!C16</f>
        <v>(nom à compléter)</v>
      </c>
      <c r="C22" s="189" t="s">
        <v>318</v>
      </c>
      <c r="D22" s="192"/>
      <c r="E22" s="193"/>
      <c r="F22" s="192"/>
      <c r="G22" s="192"/>
      <c r="H22" s="192"/>
      <c r="I22" s="192"/>
      <c r="J22" s="192"/>
      <c r="K22" s="156">
        <f t="shared" si="0"/>
        <v>0</v>
      </c>
      <c r="L22" s="193"/>
      <c r="M22" s="156">
        <f t="shared" ref="M22:M130" si="6">+K22*L22</f>
        <v>0</v>
      </c>
      <c r="N22" s="156"/>
      <c r="O22" s="434">
        <f>K22-M22</f>
        <v>0</v>
      </c>
      <c r="P22" s="402" t="e">
        <f>+O22/K22</f>
        <v>#DIV/0!</v>
      </c>
      <c r="Q22" s="399"/>
      <c r="R22" s="199">
        <f>M22-S22</f>
        <v>0</v>
      </c>
      <c r="S22" s="199"/>
      <c r="T22" s="199"/>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row>
    <row r="23" spans="1:58" s="194" customFormat="1">
      <c r="A23" s="393"/>
      <c r="B23" s="189"/>
      <c r="C23" s="189" t="s">
        <v>317</v>
      </c>
      <c r="D23" s="192"/>
      <c r="E23" s="193"/>
      <c r="F23" s="192"/>
      <c r="G23" s="192"/>
      <c r="H23" s="192"/>
      <c r="I23" s="192"/>
      <c r="J23" s="192"/>
      <c r="K23" s="156">
        <f t="shared" si="0"/>
        <v>0</v>
      </c>
      <c r="L23" s="193"/>
      <c r="M23" s="156">
        <f t="shared" si="6"/>
        <v>0</v>
      </c>
      <c r="N23" s="156"/>
      <c r="O23" s="434">
        <f t="shared" ref="O23:O35" si="7">K23-M23</f>
        <v>0</v>
      </c>
      <c r="P23" s="402" t="e">
        <f t="shared" ref="P23:P35" si="8">+O23/K23</f>
        <v>#DIV/0!</v>
      </c>
      <c r="Q23" s="399"/>
      <c r="R23" s="199">
        <f t="shared" ref="R23:R35" si="9">M23-S23</f>
        <v>0</v>
      </c>
      <c r="S23" s="199"/>
      <c r="T23" s="199"/>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row>
    <row r="24" spans="1:58" s="194" customFormat="1">
      <c r="A24" s="393"/>
      <c r="B24" s="189"/>
      <c r="C24" s="189" t="s">
        <v>314</v>
      </c>
      <c r="D24" s="192"/>
      <c r="E24" s="193"/>
      <c r="F24" s="192"/>
      <c r="G24" s="192"/>
      <c r="H24" s="192"/>
      <c r="I24" s="192"/>
      <c r="J24" s="192"/>
      <c r="K24" s="156">
        <f t="shared" si="0"/>
        <v>0</v>
      </c>
      <c r="L24" s="193"/>
      <c r="M24" s="156">
        <f t="shared" si="6"/>
        <v>0</v>
      </c>
      <c r="N24" s="156"/>
      <c r="O24" s="434">
        <f t="shared" si="7"/>
        <v>0</v>
      </c>
      <c r="P24" s="402" t="e">
        <f t="shared" si="8"/>
        <v>#DIV/0!</v>
      </c>
      <c r="Q24" s="399"/>
      <c r="R24" s="199">
        <f t="shared" si="9"/>
        <v>0</v>
      </c>
      <c r="S24" s="199"/>
      <c r="T24" s="199"/>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row>
    <row r="25" spans="1:58" s="194" customFormat="1">
      <c r="A25" s="393"/>
      <c r="B25" s="189"/>
      <c r="C25" s="189" t="s">
        <v>334</v>
      </c>
      <c r="D25" s="192"/>
      <c r="E25" s="193"/>
      <c r="F25" s="192"/>
      <c r="G25" s="192"/>
      <c r="H25" s="192"/>
      <c r="I25" s="192"/>
      <c r="J25" s="192"/>
      <c r="K25" s="156">
        <f t="shared" si="0"/>
        <v>0</v>
      </c>
      <c r="L25" s="193"/>
      <c r="M25" s="156">
        <f t="shared" si="6"/>
        <v>0</v>
      </c>
      <c r="N25" s="156"/>
      <c r="O25" s="434">
        <f t="shared" si="7"/>
        <v>0</v>
      </c>
      <c r="P25" s="402" t="e">
        <f t="shared" si="8"/>
        <v>#DIV/0!</v>
      </c>
      <c r="Q25" s="399"/>
      <c r="R25" s="199">
        <f t="shared" si="9"/>
        <v>0</v>
      </c>
      <c r="S25" s="199"/>
      <c r="T25" s="199"/>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row>
    <row r="26" spans="1:58" s="194" customFormat="1">
      <c r="A26" s="393"/>
      <c r="B26" s="189"/>
      <c r="C26" s="189" t="s">
        <v>312</v>
      </c>
      <c r="D26" s="192"/>
      <c r="E26" s="193"/>
      <c r="F26" s="192"/>
      <c r="G26" s="192"/>
      <c r="H26" s="192"/>
      <c r="I26" s="192"/>
      <c r="J26" s="192"/>
      <c r="K26" s="156">
        <f t="shared" si="0"/>
        <v>0</v>
      </c>
      <c r="L26" s="193"/>
      <c r="M26" s="156">
        <f t="shared" si="6"/>
        <v>0</v>
      </c>
      <c r="N26" s="156"/>
      <c r="O26" s="434">
        <f t="shared" si="7"/>
        <v>0</v>
      </c>
      <c r="P26" s="402" t="e">
        <f t="shared" si="8"/>
        <v>#DIV/0!</v>
      </c>
      <c r="Q26" s="399"/>
      <c r="R26" s="199">
        <f>M26-S26</f>
        <v>0</v>
      </c>
      <c r="S26" s="199"/>
      <c r="T26" s="199"/>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row>
    <row r="27" spans="1:58" s="194" customFormat="1">
      <c r="A27" s="393"/>
      <c r="B27" s="189"/>
      <c r="C27" s="189" t="s">
        <v>310</v>
      </c>
      <c r="D27" s="192"/>
      <c r="E27" s="193"/>
      <c r="F27" s="192"/>
      <c r="G27" s="192"/>
      <c r="H27" s="192"/>
      <c r="I27" s="192"/>
      <c r="J27" s="192"/>
      <c r="K27" s="156">
        <f t="shared" si="0"/>
        <v>0</v>
      </c>
      <c r="L27" s="193"/>
      <c r="M27" s="156">
        <f t="shared" si="6"/>
        <v>0</v>
      </c>
      <c r="N27" s="156"/>
      <c r="O27" s="434">
        <f t="shared" si="7"/>
        <v>0</v>
      </c>
      <c r="P27" s="402" t="e">
        <f t="shared" si="8"/>
        <v>#DIV/0!</v>
      </c>
      <c r="Q27" s="399"/>
      <c r="R27" s="199">
        <f t="shared" si="9"/>
        <v>0</v>
      </c>
      <c r="S27" s="199"/>
      <c r="T27" s="199"/>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row>
    <row r="28" spans="1:58" s="194" customFormat="1" ht="25.5">
      <c r="A28" s="393"/>
      <c r="B28" s="189"/>
      <c r="C28" s="212" t="s">
        <v>309</v>
      </c>
      <c r="D28" s="192"/>
      <c r="E28" s="193"/>
      <c r="F28" s="192"/>
      <c r="G28" s="192"/>
      <c r="H28" s="192"/>
      <c r="I28" s="192"/>
      <c r="J28" s="192"/>
      <c r="K28" s="156">
        <f t="shared" si="0"/>
        <v>0</v>
      </c>
      <c r="L28" s="193"/>
      <c r="M28" s="156">
        <f t="shared" si="6"/>
        <v>0</v>
      </c>
      <c r="N28" s="156"/>
      <c r="O28" s="434">
        <f t="shared" si="7"/>
        <v>0</v>
      </c>
      <c r="P28" s="402" t="e">
        <f t="shared" si="8"/>
        <v>#DIV/0!</v>
      </c>
      <c r="Q28" s="399"/>
      <c r="R28" s="199">
        <f t="shared" si="9"/>
        <v>0</v>
      </c>
      <c r="S28" s="199"/>
      <c r="T28" s="199"/>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row>
    <row r="29" spans="1:58" s="194" customFormat="1">
      <c r="A29" s="393"/>
      <c r="B29" s="189"/>
      <c r="C29" s="189" t="s">
        <v>230</v>
      </c>
      <c r="D29" s="192"/>
      <c r="E29" s="193"/>
      <c r="F29" s="192"/>
      <c r="G29" s="192"/>
      <c r="H29" s="192"/>
      <c r="I29" s="192"/>
      <c r="J29" s="192"/>
      <c r="K29" s="156">
        <f t="shared" si="0"/>
        <v>0</v>
      </c>
      <c r="L29" s="193"/>
      <c r="M29" s="156">
        <f t="shared" si="6"/>
        <v>0</v>
      </c>
      <c r="N29" s="156"/>
      <c r="O29" s="434">
        <f t="shared" si="7"/>
        <v>0</v>
      </c>
      <c r="P29" s="402" t="e">
        <f t="shared" si="8"/>
        <v>#DIV/0!</v>
      </c>
      <c r="Q29" s="399"/>
      <c r="R29" s="199">
        <f t="shared" si="9"/>
        <v>0</v>
      </c>
      <c r="S29" s="199"/>
      <c r="T29" s="199"/>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row>
    <row r="30" spans="1:58" s="194" customFormat="1">
      <c r="A30" s="393"/>
      <c r="B30" s="189"/>
      <c r="C30" s="189" t="s">
        <v>328</v>
      </c>
      <c r="D30" s="192"/>
      <c r="E30" s="193"/>
      <c r="F30" s="192"/>
      <c r="G30" s="192"/>
      <c r="H30" s="192"/>
      <c r="I30" s="192"/>
      <c r="J30" s="192"/>
      <c r="K30" s="156">
        <f t="shared" si="0"/>
        <v>0</v>
      </c>
      <c r="L30" s="193"/>
      <c r="M30" s="156">
        <f t="shared" si="6"/>
        <v>0</v>
      </c>
      <c r="N30" s="156"/>
      <c r="O30" s="434">
        <f t="shared" si="7"/>
        <v>0</v>
      </c>
      <c r="P30" s="402" t="e">
        <f t="shared" si="8"/>
        <v>#DIV/0!</v>
      </c>
      <c r="Q30" s="399"/>
      <c r="R30" s="199">
        <f t="shared" si="9"/>
        <v>0</v>
      </c>
      <c r="S30" s="199"/>
      <c r="T30" s="199"/>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row>
    <row r="31" spans="1:58" s="194" customFormat="1">
      <c r="A31" s="393"/>
      <c r="B31" s="189"/>
      <c r="C31" s="189" t="s">
        <v>224</v>
      </c>
      <c r="D31" s="192"/>
      <c r="E31" s="193"/>
      <c r="F31" s="192"/>
      <c r="G31" s="192"/>
      <c r="H31" s="192"/>
      <c r="I31" s="192"/>
      <c r="J31" s="192"/>
      <c r="K31" s="156">
        <f t="shared" si="0"/>
        <v>0</v>
      </c>
      <c r="L31" s="193"/>
      <c r="M31" s="156">
        <f t="shared" si="6"/>
        <v>0</v>
      </c>
      <c r="N31" s="156"/>
      <c r="O31" s="434">
        <f t="shared" si="7"/>
        <v>0</v>
      </c>
      <c r="P31" s="402" t="e">
        <f t="shared" si="8"/>
        <v>#DIV/0!</v>
      </c>
      <c r="Q31" s="399"/>
      <c r="R31" s="199">
        <f t="shared" si="9"/>
        <v>0</v>
      </c>
      <c r="S31" s="199"/>
      <c r="T31" s="199"/>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row>
    <row r="32" spans="1:58" s="194" customFormat="1">
      <c r="A32" s="393"/>
      <c r="B32" s="189"/>
      <c r="C32" s="189" t="s">
        <v>305</v>
      </c>
      <c r="D32" s="192"/>
      <c r="E32" s="193"/>
      <c r="F32" s="192"/>
      <c r="G32" s="192"/>
      <c r="H32" s="192"/>
      <c r="I32" s="192"/>
      <c r="J32" s="192"/>
      <c r="K32" s="156">
        <f t="shared" si="0"/>
        <v>0</v>
      </c>
      <c r="L32" s="193"/>
      <c r="M32" s="156">
        <f t="shared" si="6"/>
        <v>0</v>
      </c>
      <c r="N32" s="156"/>
      <c r="O32" s="434">
        <f t="shared" si="7"/>
        <v>0</v>
      </c>
      <c r="P32" s="402" t="e">
        <f t="shared" si="8"/>
        <v>#DIV/0!</v>
      </c>
      <c r="Q32" s="399"/>
      <c r="R32" s="199">
        <f t="shared" si="9"/>
        <v>0</v>
      </c>
      <c r="S32" s="199"/>
      <c r="T32" s="199"/>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row>
    <row r="33" spans="1:58" s="194" customFormat="1">
      <c r="A33" s="393"/>
      <c r="B33" s="189"/>
      <c r="C33" s="189" t="s">
        <v>296</v>
      </c>
      <c r="D33" s="192"/>
      <c r="E33" s="193"/>
      <c r="F33" s="192"/>
      <c r="G33" s="192"/>
      <c r="H33" s="192"/>
      <c r="I33" s="192"/>
      <c r="J33" s="192"/>
      <c r="K33" s="156">
        <f t="shared" si="0"/>
        <v>0</v>
      </c>
      <c r="L33" s="193"/>
      <c r="M33" s="156">
        <f t="shared" si="6"/>
        <v>0</v>
      </c>
      <c r="N33" s="156"/>
      <c r="O33" s="434">
        <f t="shared" si="7"/>
        <v>0</v>
      </c>
      <c r="P33" s="402" t="e">
        <f t="shared" si="8"/>
        <v>#DIV/0!</v>
      </c>
      <c r="Q33" s="399"/>
      <c r="R33" s="199">
        <f t="shared" si="9"/>
        <v>0</v>
      </c>
      <c r="S33" s="199"/>
      <c r="T33" s="199"/>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row>
    <row r="34" spans="1:58" s="194" customFormat="1">
      <c r="A34" s="393"/>
      <c r="B34" s="189"/>
      <c r="C34" s="189" t="s">
        <v>227</v>
      </c>
      <c r="D34" s="192"/>
      <c r="E34" s="193"/>
      <c r="F34" s="192"/>
      <c r="G34" s="192"/>
      <c r="H34" s="192"/>
      <c r="I34" s="192"/>
      <c r="J34" s="192"/>
      <c r="K34" s="156">
        <f t="shared" si="0"/>
        <v>0</v>
      </c>
      <c r="L34" s="193"/>
      <c r="M34" s="156">
        <f t="shared" si="6"/>
        <v>0</v>
      </c>
      <c r="N34" s="156"/>
      <c r="O34" s="434">
        <f t="shared" si="7"/>
        <v>0</v>
      </c>
      <c r="P34" s="402" t="e">
        <f t="shared" si="8"/>
        <v>#DIV/0!</v>
      </c>
      <c r="Q34" s="399"/>
      <c r="R34" s="199">
        <f t="shared" si="9"/>
        <v>0</v>
      </c>
      <c r="S34" s="199"/>
      <c r="T34" s="199"/>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row>
    <row r="35" spans="1:58" s="194" customFormat="1" ht="25.5">
      <c r="A35" s="393"/>
      <c r="B35" s="189"/>
      <c r="C35" s="212" t="s">
        <v>243</v>
      </c>
      <c r="D35" s="192"/>
      <c r="E35" s="193"/>
      <c r="F35" s="192"/>
      <c r="G35" s="192"/>
      <c r="H35" s="192"/>
      <c r="I35" s="192"/>
      <c r="J35" s="192"/>
      <c r="K35" s="156">
        <f t="shared" si="0"/>
        <v>0</v>
      </c>
      <c r="L35" s="193"/>
      <c r="M35" s="156">
        <f t="shared" si="6"/>
        <v>0</v>
      </c>
      <c r="N35" s="156"/>
      <c r="O35" s="434">
        <f t="shared" si="7"/>
        <v>0</v>
      </c>
      <c r="P35" s="402" t="e">
        <f t="shared" si="8"/>
        <v>#DIV/0!</v>
      </c>
      <c r="Q35" s="399"/>
      <c r="R35" s="199">
        <f t="shared" si="9"/>
        <v>0</v>
      </c>
      <c r="S35" s="199"/>
      <c r="T35" s="199"/>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row>
    <row r="36" spans="1:58" s="194" customFormat="1">
      <c r="A36" s="394"/>
      <c r="B36" s="195"/>
      <c r="C36" s="195" t="s">
        <v>298</v>
      </c>
      <c r="D36" s="196"/>
      <c r="E36" s="197"/>
      <c r="F36" s="196">
        <f>SUM(F22:F35)</f>
        <v>0</v>
      </c>
      <c r="G36" s="196">
        <f t="shared" ref="G36:J36" si="10">SUM(G22:G35)</f>
        <v>0</v>
      </c>
      <c r="H36" s="196">
        <f t="shared" si="10"/>
        <v>0</v>
      </c>
      <c r="I36" s="196">
        <f t="shared" si="10"/>
        <v>0</v>
      </c>
      <c r="J36" s="196">
        <f t="shared" si="10"/>
        <v>0</v>
      </c>
      <c r="K36" s="196">
        <f>SUM(K22:K35)</f>
        <v>0</v>
      </c>
      <c r="L36" s="197"/>
      <c r="M36" s="155">
        <f>SUM(M22:M35)</f>
        <v>0</v>
      </c>
      <c r="N36" s="155"/>
      <c r="O36" s="155">
        <f>SUM(O22:O35)</f>
        <v>0</v>
      </c>
      <c r="P36" s="405" t="e">
        <f>+O36/K36</f>
        <v>#DIV/0!</v>
      </c>
      <c r="Q36" s="399"/>
      <c r="R36" s="565">
        <f>SUM(R22:R35)</f>
        <v>0</v>
      </c>
      <c r="S36" s="565">
        <f>SUM(S23:S35)</f>
        <v>0</v>
      </c>
      <c r="T36" s="56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row>
    <row r="37" spans="1:58" s="194" customFormat="1">
      <c r="A37" s="393"/>
      <c r="B37" s="191"/>
      <c r="C37" s="191"/>
      <c r="D37" s="156"/>
      <c r="E37" s="201"/>
      <c r="F37" s="156"/>
      <c r="G37" s="156"/>
      <c r="H37" s="156"/>
      <c r="I37" s="156"/>
      <c r="J37" s="156"/>
      <c r="K37" s="156"/>
      <c r="L37" s="201"/>
      <c r="M37" s="5"/>
      <c r="N37" s="5"/>
      <c r="O37" s="191"/>
      <c r="P37" s="402"/>
      <c r="Q37" s="399"/>
      <c r="R37" s="199"/>
      <c r="S37" s="199"/>
      <c r="T37" s="199"/>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row>
    <row r="38" spans="1:58" s="194" customFormat="1">
      <c r="A38" s="393"/>
      <c r="B38" s="198" t="str">
        <f>'BUDGET AJU APPROUVE'!C17</f>
        <v>(nom à compléter)</v>
      </c>
      <c r="C38" s="189" t="s">
        <v>318</v>
      </c>
      <c r="D38" s="192"/>
      <c r="E38" s="193"/>
      <c r="F38" s="192"/>
      <c r="G38" s="192"/>
      <c r="H38" s="192"/>
      <c r="I38" s="192"/>
      <c r="J38" s="192"/>
      <c r="K38" s="156">
        <f t="shared" si="0"/>
        <v>0</v>
      </c>
      <c r="L38" s="193"/>
      <c r="M38" s="156">
        <f t="shared" si="6"/>
        <v>0</v>
      </c>
      <c r="N38" s="156"/>
      <c r="O38" s="434">
        <f>K38-M38</f>
        <v>0</v>
      </c>
      <c r="P38" s="402" t="e">
        <f>+O38/K38</f>
        <v>#DIV/0!</v>
      </c>
      <c r="Q38" s="399"/>
      <c r="R38" s="199">
        <f>M38-S38</f>
        <v>0</v>
      </c>
      <c r="S38" s="199"/>
      <c r="T38" s="199"/>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row>
    <row r="39" spans="1:58" s="194" customFormat="1">
      <c r="A39" s="393"/>
      <c r="B39" s="189"/>
      <c r="C39" s="189" t="s">
        <v>317</v>
      </c>
      <c r="D39" s="192"/>
      <c r="E39" s="193"/>
      <c r="F39" s="192"/>
      <c r="G39" s="192"/>
      <c r="H39" s="192"/>
      <c r="I39" s="192"/>
      <c r="J39" s="192"/>
      <c r="K39" s="156">
        <f t="shared" si="0"/>
        <v>0</v>
      </c>
      <c r="L39" s="193"/>
      <c r="M39" s="156">
        <f t="shared" si="6"/>
        <v>0</v>
      </c>
      <c r="N39" s="156"/>
      <c r="O39" s="434">
        <f t="shared" ref="O39:O51" si="11">K39-M39</f>
        <v>0</v>
      </c>
      <c r="P39" s="402" t="e">
        <f t="shared" ref="P39:P51" si="12">+O39/K39</f>
        <v>#DIV/0!</v>
      </c>
      <c r="Q39" s="399"/>
      <c r="R39" s="199">
        <f t="shared" ref="R39:R51" si="13">M39-S39</f>
        <v>0</v>
      </c>
      <c r="S39" s="199"/>
      <c r="T39" s="199"/>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row>
    <row r="40" spans="1:58" s="194" customFormat="1">
      <c r="A40" s="393"/>
      <c r="B40" s="189"/>
      <c r="C40" s="189" t="s">
        <v>314</v>
      </c>
      <c r="D40" s="192"/>
      <c r="E40" s="193"/>
      <c r="F40" s="192"/>
      <c r="G40" s="192"/>
      <c r="H40" s="192"/>
      <c r="I40" s="192"/>
      <c r="J40" s="192"/>
      <c r="K40" s="156">
        <f t="shared" si="0"/>
        <v>0</v>
      </c>
      <c r="L40" s="193"/>
      <c r="M40" s="156">
        <f t="shared" si="6"/>
        <v>0</v>
      </c>
      <c r="N40" s="156"/>
      <c r="O40" s="434">
        <f t="shared" si="11"/>
        <v>0</v>
      </c>
      <c r="P40" s="402" t="e">
        <f t="shared" si="12"/>
        <v>#DIV/0!</v>
      </c>
      <c r="Q40" s="399"/>
      <c r="R40" s="199">
        <f t="shared" si="13"/>
        <v>0</v>
      </c>
      <c r="S40" s="199"/>
      <c r="T40" s="199"/>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row>
    <row r="41" spans="1:58" s="194" customFormat="1">
      <c r="A41" s="393"/>
      <c r="B41" s="189"/>
      <c r="C41" s="189" t="s">
        <v>334</v>
      </c>
      <c r="D41" s="192"/>
      <c r="E41" s="193"/>
      <c r="F41" s="192"/>
      <c r="G41" s="192"/>
      <c r="H41" s="192"/>
      <c r="I41" s="192"/>
      <c r="J41" s="192"/>
      <c r="K41" s="156">
        <f t="shared" si="0"/>
        <v>0</v>
      </c>
      <c r="L41" s="193"/>
      <c r="M41" s="156">
        <f t="shared" si="6"/>
        <v>0</v>
      </c>
      <c r="N41" s="156"/>
      <c r="O41" s="434">
        <f t="shared" si="11"/>
        <v>0</v>
      </c>
      <c r="P41" s="402" t="e">
        <f t="shared" si="12"/>
        <v>#DIV/0!</v>
      </c>
      <c r="Q41" s="399"/>
      <c r="R41" s="199">
        <f t="shared" si="13"/>
        <v>0</v>
      </c>
      <c r="S41" s="199"/>
      <c r="T41" s="199"/>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row>
    <row r="42" spans="1:58" s="194" customFormat="1">
      <c r="A42" s="393"/>
      <c r="B42" s="189"/>
      <c r="C42" s="189" t="s">
        <v>312</v>
      </c>
      <c r="D42" s="192"/>
      <c r="E42" s="193"/>
      <c r="F42" s="192"/>
      <c r="G42" s="192"/>
      <c r="H42" s="192"/>
      <c r="I42" s="192"/>
      <c r="J42" s="192"/>
      <c r="K42" s="156">
        <f t="shared" si="0"/>
        <v>0</v>
      </c>
      <c r="L42" s="193"/>
      <c r="M42" s="156">
        <f t="shared" si="6"/>
        <v>0</v>
      </c>
      <c r="N42" s="156"/>
      <c r="O42" s="434">
        <f t="shared" si="11"/>
        <v>0</v>
      </c>
      <c r="P42" s="402" t="e">
        <f t="shared" si="12"/>
        <v>#DIV/0!</v>
      </c>
      <c r="Q42" s="399"/>
      <c r="R42" s="199">
        <f>M42-S42</f>
        <v>0</v>
      </c>
      <c r="S42" s="199"/>
      <c r="T42" s="199"/>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row>
    <row r="43" spans="1:58" s="194" customFormat="1">
      <c r="A43" s="393"/>
      <c r="B43" s="189"/>
      <c r="C43" s="189" t="s">
        <v>310</v>
      </c>
      <c r="D43" s="192"/>
      <c r="E43" s="193"/>
      <c r="F43" s="192"/>
      <c r="G43" s="192"/>
      <c r="H43" s="192"/>
      <c r="I43" s="192"/>
      <c r="J43" s="192"/>
      <c r="K43" s="156">
        <f t="shared" si="0"/>
        <v>0</v>
      </c>
      <c r="L43" s="193"/>
      <c r="M43" s="156">
        <f t="shared" si="6"/>
        <v>0</v>
      </c>
      <c r="N43" s="156"/>
      <c r="O43" s="434">
        <f t="shared" si="11"/>
        <v>0</v>
      </c>
      <c r="P43" s="402" t="e">
        <f t="shared" si="12"/>
        <v>#DIV/0!</v>
      </c>
      <c r="Q43" s="399"/>
      <c r="R43" s="199">
        <f t="shared" si="13"/>
        <v>0</v>
      </c>
      <c r="S43" s="199"/>
      <c r="T43" s="199"/>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row>
    <row r="44" spans="1:58" s="194" customFormat="1" ht="25.5">
      <c r="A44" s="393"/>
      <c r="B44" s="189"/>
      <c r="C44" s="212" t="s">
        <v>309</v>
      </c>
      <c r="D44" s="192"/>
      <c r="E44" s="193"/>
      <c r="F44" s="192"/>
      <c r="G44" s="192"/>
      <c r="H44" s="192"/>
      <c r="I44" s="192"/>
      <c r="J44" s="192"/>
      <c r="K44" s="156">
        <f t="shared" si="0"/>
        <v>0</v>
      </c>
      <c r="L44" s="193"/>
      <c r="M44" s="156">
        <f t="shared" si="6"/>
        <v>0</v>
      </c>
      <c r="N44" s="156"/>
      <c r="O44" s="434">
        <f t="shared" si="11"/>
        <v>0</v>
      </c>
      <c r="P44" s="402" t="e">
        <f t="shared" si="12"/>
        <v>#DIV/0!</v>
      </c>
      <c r="Q44" s="399"/>
      <c r="R44" s="199">
        <f t="shared" si="13"/>
        <v>0</v>
      </c>
      <c r="S44" s="199"/>
      <c r="T44" s="199"/>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row>
    <row r="45" spans="1:58" s="194" customFormat="1">
      <c r="A45" s="393"/>
      <c r="B45" s="189"/>
      <c r="C45" s="189" t="s">
        <v>230</v>
      </c>
      <c r="D45" s="192"/>
      <c r="E45" s="193"/>
      <c r="F45" s="192"/>
      <c r="G45" s="192"/>
      <c r="H45" s="192"/>
      <c r="I45" s="192"/>
      <c r="J45" s="192"/>
      <c r="K45" s="156">
        <f t="shared" si="0"/>
        <v>0</v>
      </c>
      <c r="L45" s="193"/>
      <c r="M45" s="156">
        <f t="shared" si="6"/>
        <v>0</v>
      </c>
      <c r="N45" s="156"/>
      <c r="O45" s="434">
        <f t="shared" si="11"/>
        <v>0</v>
      </c>
      <c r="P45" s="402" t="e">
        <f t="shared" si="12"/>
        <v>#DIV/0!</v>
      </c>
      <c r="Q45" s="399"/>
      <c r="R45" s="199">
        <f t="shared" si="13"/>
        <v>0</v>
      </c>
      <c r="S45" s="199"/>
      <c r="T45" s="199"/>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row>
    <row r="46" spans="1:58" s="194" customFormat="1">
      <c r="A46" s="393"/>
      <c r="B46" s="189"/>
      <c r="C46" s="189" t="s">
        <v>328</v>
      </c>
      <c r="D46" s="192"/>
      <c r="E46" s="193"/>
      <c r="F46" s="192"/>
      <c r="G46" s="192"/>
      <c r="H46" s="192"/>
      <c r="I46" s="192"/>
      <c r="J46" s="192"/>
      <c r="K46" s="156">
        <f t="shared" si="0"/>
        <v>0</v>
      </c>
      <c r="L46" s="193"/>
      <c r="M46" s="156">
        <f t="shared" si="6"/>
        <v>0</v>
      </c>
      <c r="N46" s="156"/>
      <c r="O46" s="434">
        <f t="shared" si="11"/>
        <v>0</v>
      </c>
      <c r="P46" s="402" t="e">
        <f t="shared" si="12"/>
        <v>#DIV/0!</v>
      </c>
      <c r="Q46" s="399"/>
      <c r="R46" s="199">
        <f t="shared" si="13"/>
        <v>0</v>
      </c>
      <c r="S46" s="199"/>
      <c r="T46" s="199"/>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row>
    <row r="47" spans="1:58" s="194" customFormat="1">
      <c r="A47" s="393"/>
      <c r="B47" s="189"/>
      <c r="C47" s="189" t="s">
        <v>224</v>
      </c>
      <c r="D47" s="192"/>
      <c r="E47" s="193"/>
      <c r="F47" s="192"/>
      <c r="G47" s="192"/>
      <c r="H47" s="192"/>
      <c r="I47" s="192"/>
      <c r="J47" s="192"/>
      <c r="K47" s="156">
        <f t="shared" si="0"/>
        <v>0</v>
      </c>
      <c r="L47" s="193"/>
      <c r="M47" s="156">
        <f t="shared" si="6"/>
        <v>0</v>
      </c>
      <c r="N47" s="156"/>
      <c r="O47" s="434">
        <f t="shared" si="11"/>
        <v>0</v>
      </c>
      <c r="P47" s="402" t="e">
        <f t="shared" si="12"/>
        <v>#DIV/0!</v>
      </c>
      <c r="Q47" s="399"/>
      <c r="R47" s="199">
        <f t="shared" si="13"/>
        <v>0</v>
      </c>
      <c r="S47" s="199"/>
      <c r="T47" s="199"/>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row>
    <row r="48" spans="1:58" s="194" customFormat="1">
      <c r="A48" s="393"/>
      <c r="B48" s="189"/>
      <c r="C48" s="189" t="s">
        <v>305</v>
      </c>
      <c r="D48" s="192"/>
      <c r="E48" s="193"/>
      <c r="F48" s="192"/>
      <c r="G48" s="192"/>
      <c r="H48" s="192"/>
      <c r="I48" s="192"/>
      <c r="J48" s="192"/>
      <c r="K48" s="156">
        <f t="shared" si="0"/>
        <v>0</v>
      </c>
      <c r="L48" s="193"/>
      <c r="M48" s="156">
        <f t="shared" si="6"/>
        <v>0</v>
      </c>
      <c r="N48" s="156"/>
      <c r="O48" s="434">
        <f t="shared" si="11"/>
        <v>0</v>
      </c>
      <c r="P48" s="402" t="e">
        <f t="shared" si="12"/>
        <v>#DIV/0!</v>
      </c>
      <c r="Q48" s="399"/>
      <c r="R48" s="199">
        <f t="shared" si="13"/>
        <v>0</v>
      </c>
      <c r="S48" s="199"/>
      <c r="T48" s="199"/>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row>
    <row r="49" spans="1:58" s="194" customFormat="1">
      <c r="A49" s="393"/>
      <c r="B49" s="189"/>
      <c r="C49" s="189" t="s">
        <v>296</v>
      </c>
      <c r="D49" s="192"/>
      <c r="E49" s="193"/>
      <c r="F49" s="192"/>
      <c r="G49" s="192"/>
      <c r="H49" s="192"/>
      <c r="I49" s="192"/>
      <c r="J49" s="192"/>
      <c r="K49" s="156">
        <f t="shared" si="0"/>
        <v>0</v>
      </c>
      <c r="L49" s="193"/>
      <c r="M49" s="156">
        <f t="shared" si="6"/>
        <v>0</v>
      </c>
      <c r="N49" s="156"/>
      <c r="O49" s="434">
        <f t="shared" si="11"/>
        <v>0</v>
      </c>
      <c r="P49" s="402" t="e">
        <f t="shared" si="12"/>
        <v>#DIV/0!</v>
      </c>
      <c r="Q49" s="399"/>
      <c r="R49" s="199">
        <f t="shared" si="13"/>
        <v>0</v>
      </c>
      <c r="S49" s="199"/>
      <c r="T49" s="199"/>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row>
    <row r="50" spans="1:58" s="194" customFormat="1">
      <c r="A50" s="393"/>
      <c r="B50" s="189"/>
      <c r="C50" s="189" t="s">
        <v>227</v>
      </c>
      <c r="D50" s="192"/>
      <c r="E50" s="193"/>
      <c r="F50" s="192"/>
      <c r="G50" s="192"/>
      <c r="H50" s="192"/>
      <c r="I50" s="192"/>
      <c r="J50" s="192"/>
      <c r="K50" s="156">
        <f t="shared" si="0"/>
        <v>0</v>
      </c>
      <c r="L50" s="193"/>
      <c r="M50" s="156">
        <f t="shared" si="6"/>
        <v>0</v>
      </c>
      <c r="N50" s="156"/>
      <c r="O50" s="434">
        <f t="shared" si="11"/>
        <v>0</v>
      </c>
      <c r="P50" s="402" t="e">
        <f t="shared" si="12"/>
        <v>#DIV/0!</v>
      </c>
      <c r="Q50" s="399"/>
      <c r="R50" s="199">
        <f t="shared" si="13"/>
        <v>0</v>
      </c>
      <c r="S50" s="199"/>
      <c r="T50" s="199"/>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row>
    <row r="51" spans="1:58" s="194" customFormat="1" ht="25.5">
      <c r="A51" s="393"/>
      <c r="B51" s="189"/>
      <c r="C51" s="212" t="s">
        <v>243</v>
      </c>
      <c r="D51" s="192"/>
      <c r="E51" s="193"/>
      <c r="F51" s="192"/>
      <c r="G51" s="192"/>
      <c r="H51" s="192"/>
      <c r="I51" s="192"/>
      <c r="J51" s="192"/>
      <c r="K51" s="156">
        <f t="shared" si="0"/>
        <v>0</v>
      </c>
      <c r="L51" s="193"/>
      <c r="M51" s="156">
        <f t="shared" si="6"/>
        <v>0</v>
      </c>
      <c r="N51" s="156"/>
      <c r="O51" s="434">
        <f t="shared" si="11"/>
        <v>0</v>
      </c>
      <c r="P51" s="402" t="e">
        <f t="shared" si="12"/>
        <v>#DIV/0!</v>
      </c>
      <c r="Q51" s="399"/>
      <c r="R51" s="199">
        <f t="shared" si="13"/>
        <v>0</v>
      </c>
      <c r="S51" s="199"/>
      <c r="T51" s="199"/>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row>
    <row r="52" spans="1:58" s="194" customFormat="1">
      <c r="A52" s="394"/>
      <c r="B52" s="195"/>
      <c r="C52" s="195" t="s">
        <v>298</v>
      </c>
      <c r="D52" s="196"/>
      <c r="E52" s="197"/>
      <c r="F52" s="196">
        <f>SUM(F38:F51)</f>
        <v>0</v>
      </c>
      <c r="G52" s="196">
        <f t="shared" ref="G52:K52" si="14">SUM(G38:G51)</f>
        <v>0</v>
      </c>
      <c r="H52" s="196">
        <f t="shared" si="14"/>
        <v>0</v>
      </c>
      <c r="I52" s="196">
        <f t="shared" si="14"/>
        <v>0</v>
      </c>
      <c r="J52" s="196">
        <f t="shared" si="14"/>
        <v>0</v>
      </c>
      <c r="K52" s="196">
        <f t="shared" si="14"/>
        <v>0</v>
      </c>
      <c r="L52" s="197"/>
      <c r="M52" s="155">
        <f>SUM(M38:M51)</f>
        <v>0</v>
      </c>
      <c r="N52" s="155"/>
      <c r="O52" s="155">
        <f>SUM(O38:O51)</f>
        <v>0</v>
      </c>
      <c r="P52" s="403" t="e">
        <f>+O52/K52</f>
        <v>#DIV/0!</v>
      </c>
      <c r="Q52" s="399"/>
      <c r="R52" s="565">
        <f>SUM(R38:R51)</f>
        <v>0</v>
      </c>
      <c r="S52" s="565">
        <f>SUM(S39:S51)</f>
        <v>0</v>
      </c>
      <c r="T52" s="56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row>
    <row r="53" spans="1:58" s="194" customFormat="1">
      <c r="A53" s="393"/>
      <c r="B53" s="191"/>
      <c r="C53" s="191"/>
      <c r="D53" s="156"/>
      <c r="E53" s="201"/>
      <c r="F53" s="156"/>
      <c r="G53" s="156"/>
      <c r="H53" s="156"/>
      <c r="I53" s="156"/>
      <c r="J53" s="156"/>
      <c r="K53" s="156"/>
      <c r="L53" s="201"/>
      <c r="M53" s="5"/>
      <c r="N53" s="5"/>
      <c r="O53" s="191"/>
      <c r="P53" s="402"/>
      <c r="Q53" s="399"/>
      <c r="R53" s="199"/>
      <c r="S53" s="199"/>
      <c r="T53" s="199"/>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row>
    <row r="54" spans="1:58" s="194" customFormat="1">
      <c r="A54" s="393"/>
      <c r="B54" s="198" t="str">
        <f>'BUDGET AJU APPROUVE'!C18</f>
        <v>(nom à compléter)</v>
      </c>
      <c r="C54" s="189" t="s">
        <v>318</v>
      </c>
      <c r="D54" s="192"/>
      <c r="E54" s="193"/>
      <c r="F54" s="192"/>
      <c r="G54" s="192"/>
      <c r="H54" s="192"/>
      <c r="I54" s="192"/>
      <c r="J54" s="192"/>
      <c r="K54" s="156">
        <f t="shared" ref="K54:K67" si="15">+F54+G54+H54+I54+J54</f>
        <v>0</v>
      </c>
      <c r="L54" s="193"/>
      <c r="M54" s="156">
        <f t="shared" si="6"/>
        <v>0</v>
      </c>
      <c r="N54" s="156"/>
      <c r="O54" s="434">
        <f>K54-M54</f>
        <v>0</v>
      </c>
      <c r="P54" s="401" t="e">
        <f>+O54/K54</f>
        <v>#DIV/0!</v>
      </c>
      <c r="Q54" s="399"/>
      <c r="R54" s="199">
        <f>M54-S54</f>
        <v>0</v>
      </c>
      <c r="S54" s="199"/>
      <c r="T54" s="199"/>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row>
    <row r="55" spans="1:58" s="194" customFormat="1">
      <c r="A55" s="393"/>
      <c r="B55" s="189"/>
      <c r="C55" s="189" t="s">
        <v>317</v>
      </c>
      <c r="D55" s="192"/>
      <c r="E55" s="193"/>
      <c r="F55" s="192"/>
      <c r="G55" s="192"/>
      <c r="H55" s="192"/>
      <c r="I55" s="192"/>
      <c r="J55" s="192"/>
      <c r="K55" s="156">
        <f t="shared" si="15"/>
        <v>0</v>
      </c>
      <c r="L55" s="193"/>
      <c r="M55" s="156">
        <f t="shared" si="6"/>
        <v>0</v>
      </c>
      <c r="N55" s="156"/>
      <c r="O55" s="434">
        <f t="shared" ref="O55:O67" si="16">K55-M55</f>
        <v>0</v>
      </c>
      <c r="P55" s="401" t="e">
        <f t="shared" ref="P55:P67" si="17">+O55/K55</f>
        <v>#DIV/0!</v>
      </c>
      <c r="Q55" s="399"/>
      <c r="R55" s="199">
        <f t="shared" ref="R55:R67" si="18">M55-S55</f>
        <v>0</v>
      </c>
      <c r="S55" s="199"/>
      <c r="T55" s="199"/>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row>
    <row r="56" spans="1:58" s="194" customFormat="1">
      <c r="A56" s="393"/>
      <c r="B56" s="189"/>
      <c r="C56" s="189" t="s">
        <v>314</v>
      </c>
      <c r="D56" s="192"/>
      <c r="E56" s="193"/>
      <c r="F56" s="192"/>
      <c r="G56" s="192"/>
      <c r="H56" s="192"/>
      <c r="I56" s="192"/>
      <c r="J56" s="192"/>
      <c r="K56" s="156">
        <f t="shared" si="15"/>
        <v>0</v>
      </c>
      <c r="L56" s="193"/>
      <c r="M56" s="156">
        <f t="shared" si="6"/>
        <v>0</v>
      </c>
      <c r="N56" s="156"/>
      <c r="O56" s="434">
        <f t="shared" si="16"/>
        <v>0</v>
      </c>
      <c r="P56" s="401" t="e">
        <f t="shared" si="17"/>
        <v>#DIV/0!</v>
      </c>
      <c r="Q56" s="399"/>
      <c r="R56" s="199">
        <f t="shared" si="18"/>
        <v>0</v>
      </c>
      <c r="S56" s="199"/>
      <c r="T56" s="199"/>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row>
    <row r="57" spans="1:58" s="194" customFormat="1">
      <c r="A57" s="393"/>
      <c r="B57" s="189"/>
      <c r="C57" s="189" t="s">
        <v>334</v>
      </c>
      <c r="D57" s="192"/>
      <c r="E57" s="193"/>
      <c r="F57" s="192"/>
      <c r="G57" s="192"/>
      <c r="H57" s="192"/>
      <c r="I57" s="192"/>
      <c r="J57" s="192"/>
      <c r="K57" s="156">
        <f t="shared" si="15"/>
        <v>0</v>
      </c>
      <c r="L57" s="193"/>
      <c r="M57" s="156">
        <f t="shared" si="6"/>
        <v>0</v>
      </c>
      <c r="N57" s="156"/>
      <c r="O57" s="434">
        <f t="shared" si="16"/>
        <v>0</v>
      </c>
      <c r="P57" s="401" t="e">
        <f t="shared" si="17"/>
        <v>#DIV/0!</v>
      </c>
      <c r="Q57" s="399"/>
      <c r="R57" s="199">
        <f t="shared" si="18"/>
        <v>0</v>
      </c>
      <c r="S57" s="199"/>
      <c r="T57" s="199"/>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row>
    <row r="58" spans="1:58" s="194" customFormat="1">
      <c r="A58" s="393"/>
      <c r="B58" s="189"/>
      <c r="C58" s="189" t="s">
        <v>312</v>
      </c>
      <c r="D58" s="192"/>
      <c r="E58" s="193"/>
      <c r="F58" s="192"/>
      <c r="G58" s="192"/>
      <c r="H58" s="192"/>
      <c r="I58" s="192"/>
      <c r="J58" s="192"/>
      <c r="K58" s="156">
        <f t="shared" si="15"/>
        <v>0</v>
      </c>
      <c r="L58" s="193"/>
      <c r="M58" s="156">
        <f t="shared" si="6"/>
        <v>0</v>
      </c>
      <c r="N58" s="156"/>
      <c r="O58" s="434">
        <f t="shared" si="16"/>
        <v>0</v>
      </c>
      <c r="P58" s="401" t="e">
        <f t="shared" si="17"/>
        <v>#DIV/0!</v>
      </c>
      <c r="Q58" s="399"/>
      <c r="R58" s="199">
        <f>M58-S58</f>
        <v>0</v>
      </c>
      <c r="S58" s="199"/>
      <c r="T58" s="199"/>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row>
    <row r="59" spans="1:58" s="194" customFormat="1">
      <c r="A59" s="393"/>
      <c r="B59" s="189"/>
      <c r="C59" s="189" t="s">
        <v>310</v>
      </c>
      <c r="D59" s="192"/>
      <c r="E59" s="193"/>
      <c r="F59" s="192"/>
      <c r="G59" s="192"/>
      <c r="H59" s="192"/>
      <c r="I59" s="192"/>
      <c r="J59" s="192"/>
      <c r="K59" s="156">
        <f t="shared" si="15"/>
        <v>0</v>
      </c>
      <c r="L59" s="193"/>
      <c r="M59" s="156">
        <f t="shared" si="6"/>
        <v>0</v>
      </c>
      <c r="N59" s="156"/>
      <c r="O59" s="434">
        <f t="shared" si="16"/>
        <v>0</v>
      </c>
      <c r="P59" s="401" t="e">
        <f t="shared" si="17"/>
        <v>#DIV/0!</v>
      </c>
      <c r="Q59" s="399"/>
      <c r="R59" s="199">
        <f t="shared" si="18"/>
        <v>0</v>
      </c>
      <c r="S59" s="199"/>
      <c r="T59" s="199"/>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row>
    <row r="60" spans="1:58" s="194" customFormat="1" ht="25.5">
      <c r="A60" s="393"/>
      <c r="B60" s="189"/>
      <c r="C60" s="212" t="s">
        <v>309</v>
      </c>
      <c r="D60" s="192"/>
      <c r="E60" s="193"/>
      <c r="F60" s="192"/>
      <c r="G60" s="192"/>
      <c r="H60" s="192"/>
      <c r="I60" s="192"/>
      <c r="J60" s="192"/>
      <c r="K60" s="156">
        <f t="shared" si="15"/>
        <v>0</v>
      </c>
      <c r="L60" s="193"/>
      <c r="M60" s="156">
        <f t="shared" si="6"/>
        <v>0</v>
      </c>
      <c r="N60" s="156"/>
      <c r="O60" s="434">
        <f t="shared" si="16"/>
        <v>0</v>
      </c>
      <c r="P60" s="401" t="e">
        <f t="shared" si="17"/>
        <v>#DIV/0!</v>
      </c>
      <c r="Q60" s="399"/>
      <c r="R60" s="199">
        <f t="shared" si="18"/>
        <v>0</v>
      </c>
      <c r="S60" s="199"/>
      <c r="T60" s="199"/>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row>
    <row r="61" spans="1:58" s="194" customFormat="1">
      <c r="A61" s="393"/>
      <c r="B61" s="189"/>
      <c r="C61" s="189" t="s">
        <v>230</v>
      </c>
      <c r="D61" s="192"/>
      <c r="E61" s="193"/>
      <c r="F61" s="192"/>
      <c r="G61" s="192"/>
      <c r="H61" s="192"/>
      <c r="I61" s="192"/>
      <c r="J61" s="192"/>
      <c r="K61" s="156">
        <f t="shared" si="15"/>
        <v>0</v>
      </c>
      <c r="L61" s="193"/>
      <c r="M61" s="156">
        <f t="shared" si="6"/>
        <v>0</v>
      </c>
      <c r="N61" s="156"/>
      <c r="O61" s="434">
        <f t="shared" si="16"/>
        <v>0</v>
      </c>
      <c r="P61" s="401" t="e">
        <f t="shared" si="17"/>
        <v>#DIV/0!</v>
      </c>
      <c r="Q61" s="399"/>
      <c r="R61" s="199">
        <f t="shared" si="18"/>
        <v>0</v>
      </c>
      <c r="S61" s="199"/>
      <c r="T61" s="199"/>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row>
    <row r="62" spans="1:58" s="194" customFormat="1">
      <c r="A62" s="393"/>
      <c r="B62" s="189"/>
      <c r="C62" s="189" t="s">
        <v>328</v>
      </c>
      <c r="D62" s="192"/>
      <c r="E62" s="193"/>
      <c r="F62" s="192"/>
      <c r="G62" s="192"/>
      <c r="H62" s="192"/>
      <c r="I62" s="192"/>
      <c r="J62" s="192"/>
      <c r="K62" s="156">
        <f t="shared" si="15"/>
        <v>0</v>
      </c>
      <c r="L62" s="193"/>
      <c r="M62" s="156">
        <f t="shared" si="6"/>
        <v>0</v>
      </c>
      <c r="N62" s="156"/>
      <c r="O62" s="434">
        <f t="shared" si="16"/>
        <v>0</v>
      </c>
      <c r="P62" s="401" t="e">
        <f t="shared" si="17"/>
        <v>#DIV/0!</v>
      </c>
      <c r="Q62" s="399"/>
      <c r="R62" s="199">
        <f t="shared" si="18"/>
        <v>0</v>
      </c>
      <c r="S62" s="199"/>
      <c r="T62" s="199"/>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row>
    <row r="63" spans="1:58" s="194" customFormat="1">
      <c r="A63" s="393"/>
      <c r="B63" s="189"/>
      <c r="C63" s="189" t="s">
        <v>224</v>
      </c>
      <c r="D63" s="192"/>
      <c r="E63" s="193"/>
      <c r="F63" s="192"/>
      <c r="G63" s="192"/>
      <c r="H63" s="192"/>
      <c r="I63" s="192"/>
      <c r="J63" s="192"/>
      <c r="K63" s="156">
        <f t="shared" si="15"/>
        <v>0</v>
      </c>
      <c r="L63" s="193"/>
      <c r="M63" s="156">
        <f t="shared" si="6"/>
        <v>0</v>
      </c>
      <c r="N63" s="156"/>
      <c r="O63" s="434">
        <f t="shared" si="16"/>
        <v>0</v>
      </c>
      <c r="P63" s="401" t="e">
        <f t="shared" si="17"/>
        <v>#DIV/0!</v>
      </c>
      <c r="Q63" s="399"/>
      <c r="R63" s="199">
        <f t="shared" si="18"/>
        <v>0</v>
      </c>
      <c r="S63" s="199"/>
      <c r="T63" s="199"/>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row>
    <row r="64" spans="1:58" s="194" customFormat="1">
      <c r="A64" s="393"/>
      <c r="B64" s="189"/>
      <c r="C64" s="189" t="s">
        <v>305</v>
      </c>
      <c r="D64" s="192"/>
      <c r="E64" s="193"/>
      <c r="F64" s="192"/>
      <c r="G64" s="192"/>
      <c r="H64" s="192"/>
      <c r="I64" s="192"/>
      <c r="J64" s="192"/>
      <c r="K64" s="156">
        <f t="shared" si="15"/>
        <v>0</v>
      </c>
      <c r="L64" s="193"/>
      <c r="M64" s="156">
        <f t="shared" si="6"/>
        <v>0</v>
      </c>
      <c r="N64" s="156"/>
      <c r="O64" s="434">
        <f t="shared" si="16"/>
        <v>0</v>
      </c>
      <c r="P64" s="401" t="e">
        <f t="shared" si="17"/>
        <v>#DIV/0!</v>
      </c>
      <c r="Q64" s="399"/>
      <c r="R64" s="199">
        <f t="shared" si="18"/>
        <v>0</v>
      </c>
      <c r="S64" s="199"/>
      <c r="T64" s="199"/>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row>
    <row r="65" spans="1:58" s="194" customFormat="1">
      <c r="A65" s="393"/>
      <c r="B65" s="189"/>
      <c r="C65" s="189" t="s">
        <v>296</v>
      </c>
      <c r="D65" s="192"/>
      <c r="E65" s="193"/>
      <c r="F65" s="192"/>
      <c r="G65" s="192"/>
      <c r="H65" s="192"/>
      <c r="I65" s="192"/>
      <c r="J65" s="192"/>
      <c r="K65" s="156">
        <f t="shared" si="15"/>
        <v>0</v>
      </c>
      <c r="L65" s="193"/>
      <c r="M65" s="156">
        <f t="shared" si="6"/>
        <v>0</v>
      </c>
      <c r="N65" s="156"/>
      <c r="O65" s="434">
        <f t="shared" si="16"/>
        <v>0</v>
      </c>
      <c r="P65" s="401" t="e">
        <f t="shared" si="17"/>
        <v>#DIV/0!</v>
      </c>
      <c r="Q65" s="399"/>
      <c r="R65" s="199">
        <f t="shared" si="18"/>
        <v>0</v>
      </c>
      <c r="S65" s="199"/>
      <c r="T65" s="199"/>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row>
    <row r="66" spans="1:58" s="194" customFormat="1">
      <c r="A66" s="393"/>
      <c r="B66" s="189"/>
      <c r="C66" s="189" t="s">
        <v>227</v>
      </c>
      <c r="D66" s="192"/>
      <c r="E66" s="193"/>
      <c r="F66" s="192"/>
      <c r="G66" s="192"/>
      <c r="H66" s="192"/>
      <c r="I66" s="192"/>
      <c r="J66" s="192"/>
      <c r="K66" s="156">
        <f t="shared" si="15"/>
        <v>0</v>
      </c>
      <c r="L66" s="193"/>
      <c r="M66" s="156">
        <f t="shared" si="6"/>
        <v>0</v>
      </c>
      <c r="N66" s="156"/>
      <c r="O66" s="434">
        <f t="shared" si="16"/>
        <v>0</v>
      </c>
      <c r="P66" s="401" t="e">
        <f t="shared" si="17"/>
        <v>#DIV/0!</v>
      </c>
      <c r="Q66" s="399"/>
      <c r="R66" s="199">
        <f t="shared" si="18"/>
        <v>0</v>
      </c>
      <c r="S66" s="199"/>
      <c r="T66" s="199"/>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row>
    <row r="67" spans="1:58" s="194" customFormat="1" ht="25.5">
      <c r="A67" s="393"/>
      <c r="B67" s="189"/>
      <c r="C67" s="212" t="s">
        <v>243</v>
      </c>
      <c r="D67" s="192"/>
      <c r="E67" s="193"/>
      <c r="F67" s="192"/>
      <c r="G67" s="192"/>
      <c r="H67" s="192"/>
      <c r="I67" s="192"/>
      <c r="J67" s="192"/>
      <c r="K67" s="156">
        <f t="shared" si="15"/>
        <v>0</v>
      </c>
      <c r="L67" s="193"/>
      <c r="M67" s="156">
        <f t="shared" si="6"/>
        <v>0</v>
      </c>
      <c r="N67" s="156"/>
      <c r="O67" s="434">
        <f t="shared" si="16"/>
        <v>0</v>
      </c>
      <c r="P67" s="401" t="e">
        <f t="shared" si="17"/>
        <v>#DIV/0!</v>
      </c>
      <c r="Q67" s="399"/>
      <c r="R67" s="199">
        <f t="shared" si="18"/>
        <v>0</v>
      </c>
      <c r="S67" s="199"/>
      <c r="T67" s="199"/>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row>
    <row r="68" spans="1:58" s="194" customFormat="1">
      <c r="A68" s="394"/>
      <c r="B68" s="195"/>
      <c r="C68" s="195" t="s">
        <v>298</v>
      </c>
      <c r="D68" s="196"/>
      <c r="E68" s="197"/>
      <c r="F68" s="196">
        <f>SUM(F54:F67)</f>
        <v>0</v>
      </c>
      <c r="G68" s="196">
        <f t="shared" ref="G68:J68" si="19">SUM(G54:G67)</f>
        <v>0</v>
      </c>
      <c r="H68" s="196">
        <f t="shared" si="19"/>
        <v>0</v>
      </c>
      <c r="I68" s="196">
        <f t="shared" si="19"/>
        <v>0</v>
      </c>
      <c r="J68" s="196">
        <f t="shared" si="19"/>
        <v>0</v>
      </c>
      <c r="K68" s="196">
        <f>SUM(K54:K67)</f>
        <v>0</v>
      </c>
      <c r="L68" s="197"/>
      <c r="M68" s="155">
        <f>SUM(M54:M67)</f>
        <v>0</v>
      </c>
      <c r="N68" s="155"/>
      <c r="O68" s="155">
        <f>SUM(O54:O67)</f>
        <v>0</v>
      </c>
      <c r="P68" s="403" t="e">
        <f>+O68/K68</f>
        <v>#DIV/0!</v>
      </c>
      <c r="Q68" s="399"/>
      <c r="R68" s="565">
        <f>SUM(R54:R67)</f>
        <v>0</v>
      </c>
      <c r="S68" s="565">
        <f>SUM(S55:S67)</f>
        <v>0</v>
      </c>
      <c r="T68" s="56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row>
    <row r="69" spans="1:58" s="194" customFormat="1">
      <c r="A69" s="393"/>
      <c r="B69" s="191"/>
      <c r="C69" s="191"/>
      <c r="D69" s="156"/>
      <c r="E69" s="201"/>
      <c r="F69" s="156"/>
      <c r="G69" s="156"/>
      <c r="H69" s="156"/>
      <c r="I69" s="156"/>
      <c r="J69" s="156"/>
      <c r="K69" s="156"/>
      <c r="L69" s="201"/>
      <c r="M69" s="5"/>
      <c r="N69" s="5"/>
      <c r="O69" s="191"/>
      <c r="P69" s="402"/>
      <c r="Q69" s="399"/>
      <c r="R69" s="199"/>
      <c r="S69" s="199"/>
      <c r="T69" s="199"/>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row>
    <row r="70" spans="1:58" s="194" customFormat="1">
      <c r="A70" s="393"/>
      <c r="B70" s="198" t="str">
        <f>'BUDGET AJU APPROUVE'!C19</f>
        <v>(nom à compléter)</v>
      </c>
      <c r="C70" s="189" t="s">
        <v>318</v>
      </c>
      <c r="D70" s="192"/>
      <c r="E70" s="193"/>
      <c r="F70" s="192"/>
      <c r="G70" s="192"/>
      <c r="H70" s="192"/>
      <c r="I70" s="192"/>
      <c r="J70" s="192"/>
      <c r="K70" s="156">
        <f t="shared" ref="K70:K83" si="20">+F70+G70+H70+I70+J70</f>
        <v>0</v>
      </c>
      <c r="L70" s="193"/>
      <c r="M70" s="156">
        <f t="shared" si="6"/>
        <v>0</v>
      </c>
      <c r="N70" s="156"/>
      <c r="O70" s="434">
        <f>K70-M70</f>
        <v>0</v>
      </c>
      <c r="P70" s="402" t="e">
        <f>+O70/K70</f>
        <v>#DIV/0!</v>
      </c>
      <c r="Q70" s="399"/>
      <c r="R70" s="199">
        <f>M70-S70</f>
        <v>0</v>
      </c>
      <c r="S70" s="199"/>
      <c r="T70" s="199"/>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row>
    <row r="71" spans="1:58" s="194" customFormat="1">
      <c r="A71" s="393"/>
      <c r="B71" s="189"/>
      <c r="C71" s="189" t="s">
        <v>317</v>
      </c>
      <c r="D71" s="192"/>
      <c r="E71" s="193"/>
      <c r="F71" s="192"/>
      <c r="G71" s="192"/>
      <c r="H71" s="192"/>
      <c r="I71" s="192"/>
      <c r="J71" s="192"/>
      <c r="K71" s="156">
        <f t="shared" si="20"/>
        <v>0</v>
      </c>
      <c r="L71" s="193"/>
      <c r="M71" s="156">
        <f t="shared" si="6"/>
        <v>0</v>
      </c>
      <c r="N71" s="156"/>
      <c r="O71" s="434">
        <f t="shared" ref="O71:O83" si="21">K71-M71</f>
        <v>0</v>
      </c>
      <c r="P71" s="402" t="e">
        <f t="shared" ref="P71:P83" si="22">+O71/K71</f>
        <v>#DIV/0!</v>
      </c>
      <c r="Q71" s="399"/>
      <c r="R71" s="199">
        <f t="shared" ref="R71:R83" si="23">M71-S71</f>
        <v>0</v>
      </c>
      <c r="S71" s="199"/>
      <c r="T71" s="199"/>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row>
    <row r="72" spans="1:58" s="194" customFormat="1">
      <c r="A72" s="393"/>
      <c r="B72" s="189"/>
      <c r="C72" s="189" t="s">
        <v>314</v>
      </c>
      <c r="D72" s="192"/>
      <c r="E72" s="193"/>
      <c r="F72" s="192"/>
      <c r="G72" s="192"/>
      <c r="H72" s="192"/>
      <c r="I72" s="192"/>
      <c r="J72" s="192"/>
      <c r="K72" s="156">
        <f t="shared" si="20"/>
        <v>0</v>
      </c>
      <c r="L72" s="193"/>
      <c r="M72" s="156">
        <f t="shared" si="6"/>
        <v>0</v>
      </c>
      <c r="N72" s="156"/>
      <c r="O72" s="434">
        <f t="shared" si="21"/>
        <v>0</v>
      </c>
      <c r="P72" s="402" t="e">
        <f t="shared" si="22"/>
        <v>#DIV/0!</v>
      </c>
      <c r="Q72" s="399"/>
      <c r="R72" s="199">
        <f t="shared" si="23"/>
        <v>0</v>
      </c>
      <c r="S72" s="199"/>
      <c r="T72" s="199"/>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row>
    <row r="73" spans="1:58" s="194" customFormat="1">
      <c r="A73" s="393"/>
      <c r="B73" s="189"/>
      <c r="C73" s="189" t="s">
        <v>334</v>
      </c>
      <c r="D73" s="192"/>
      <c r="E73" s="193"/>
      <c r="F73" s="192"/>
      <c r="G73" s="192"/>
      <c r="H73" s="192"/>
      <c r="I73" s="192"/>
      <c r="J73" s="192"/>
      <c r="K73" s="156">
        <f t="shared" si="20"/>
        <v>0</v>
      </c>
      <c r="L73" s="193"/>
      <c r="M73" s="156">
        <f t="shared" si="6"/>
        <v>0</v>
      </c>
      <c r="N73" s="156"/>
      <c r="O73" s="434">
        <f t="shared" si="21"/>
        <v>0</v>
      </c>
      <c r="P73" s="402" t="e">
        <f t="shared" si="22"/>
        <v>#DIV/0!</v>
      </c>
      <c r="Q73" s="399"/>
      <c r="R73" s="199">
        <f t="shared" si="23"/>
        <v>0</v>
      </c>
      <c r="S73" s="199"/>
      <c r="T73" s="199"/>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row>
    <row r="74" spans="1:58" s="194" customFormat="1">
      <c r="A74" s="393"/>
      <c r="B74" s="189"/>
      <c r="C74" s="189" t="s">
        <v>312</v>
      </c>
      <c r="D74" s="192"/>
      <c r="E74" s="193"/>
      <c r="F74" s="192"/>
      <c r="G74" s="192"/>
      <c r="H74" s="192"/>
      <c r="I74" s="192"/>
      <c r="J74" s="192"/>
      <c r="K74" s="156">
        <f t="shared" si="20"/>
        <v>0</v>
      </c>
      <c r="L74" s="193"/>
      <c r="M74" s="156">
        <f t="shared" si="6"/>
        <v>0</v>
      </c>
      <c r="N74" s="156"/>
      <c r="O74" s="434">
        <f t="shared" si="21"/>
        <v>0</v>
      </c>
      <c r="P74" s="402" t="e">
        <f t="shared" si="22"/>
        <v>#DIV/0!</v>
      </c>
      <c r="Q74" s="399"/>
      <c r="R74" s="199">
        <f>M74-S74</f>
        <v>0</v>
      </c>
      <c r="S74" s="199"/>
      <c r="T74" s="199"/>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row>
    <row r="75" spans="1:58" s="194" customFormat="1">
      <c r="A75" s="393"/>
      <c r="B75" s="189"/>
      <c r="C75" s="189" t="s">
        <v>310</v>
      </c>
      <c r="D75" s="192"/>
      <c r="E75" s="193"/>
      <c r="F75" s="192"/>
      <c r="G75" s="192"/>
      <c r="H75" s="192"/>
      <c r="I75" s="192"/>
      <c r="J75" s="192"/>
      <c r="K75" s="156">
        <f t="shared" si="20"/>
        <v>0</v>
      </c>
      <c r="L75" s="193"/>
      <c r="M75" s="156">
        <f t="shared" si="6"/>
        <v>0</v>
      </c>
      <c r="N75" s="156"/>
      <c r="O75" s="434">
        <f t="shared" si="21"/>
        <v>0</v>
      </c>
      <c r="P75" s="402" t="e">
        <f t="shared" si="22"/>
        <v>#DIV/0!</v>
      </c>
      <c r="Q75" s="399"/>
      <c r="R75" s="199">
        <f t="shared" si="23"/>
        <v>0</v>
      </c>
      <c r="S75" s="199"/>
      <c r="T75" s="199"/>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row>
    <row r="76" spans="1:58" s="194" customFormat="1" ht="25.5">
      <c r="A76" s="393"/>
      <c r="B76" s="189"/>
      <c r="C76" s="212" t="s">
        <v>309</v>
      </c>
      <c r="D76" s="192"/>
      <c r="E76" s="193"/>
      <c r="F76" s="192"/>
      <c r="G76" s="192"/>
      <c r="H76" s="192"/>
      <c r="I76" s="192"/>
      <c r="J76" s="192"/>
      <c r="K76" s="156">
        <f t="shared" si="20"/>
        <v>0</v>
      </c>
      <c r="L76" s="193"/>
      <c r="M76" s="156">
        <f t="shared" si="6"/>
        <v>0</v>
      </c>
      <c r="N76" s="156"/>
      <c r="O76" s="434">
        <f t="shared" si="21"/>
        <v>0</v>
      </c>
      <c r="P76" s="402" t="e">
        <f t="shared" si="22"/>
        <v>#DIV/0!</v>
      </c>
      <c r="Q76" s="399"/>
      <c r="R76" s="199">
        <f t="shared" si="23"/>
        <v>0</v>
      </c>
      <c r="S76" s="199"/>
      <c r="T76" s="199"/>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row>
    <row r="77" spans="1:58" s="194" customFormat="1">
      <c r="A77" s="393"/>
      <c r="B77" s="189"/>
      <c r="C77" s="189" t="s">
        <v>230</v>
      </c>
      <c r="D77" s="192"/>
      <c r="E77" s="193"/>
      <c r="F77" s="192"/>
      <c r="G77" s="192"/>
      <c r="H77" s="192"/>
      <c r="I77" s="192"/>
      <c r="J77" s="192"/>
      <c r="K77" s="156">
        <f t="shared" si="20"/>
        <v>0</v>
      </c>
      <c r="L77" s="193"/>
      <c r="M77" s="156">
        <f t="shared" si="6"/>
        <v>0</v>
      </c>
      <c r="N77" s="156"/>
      <c r="O77" s="434">
        <f t="shared" si="21"/>
        <v>0</v>
      </c>
      <c r="P77" s="402" t="e">
        <f t="shared" si="22"/>
        <v>#DIV/0!</v>
      </c>
      <c r="Q77" s="399"/>
      <c r="R77" s="199">
        <f t="shared" si="23"/>
        <v>0</v>
      </c>
      <c r="S77" s="199"/>
      <c r="T77" s="199"/>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row>
    <row r="78" spans="1:58" s="194" customFormat="1">
      <c r="A78" s="393"/>
      <c r="B78" s="189"/>
      <c r="C78" s="189" t="s">
        <v>328</v>
      </c>
      <c r="D78" s="192"/>
      <c r="E78" s="193"/>
      <c r="F78" s="192"/>
      <c r="G78" s="192"/>
      <c r="H78" s="192"/>
      <c r="I78" s="192"/>
      <c r="J78" s="192"/>
      <c r="K78" s="156">
        <f t="shared" si="20"/>
        <v>0</v>
      </c>
      <c r="L78" s="193"/>
      <c r="M78" s="156">
        <f t="shared" si="6"/>
        <v>0</v>
      </c>
      <c r="N78" s="156"/>
      <c r="O78" s="434">
        <f t="shared" si="21"/>
        <v>0</v>
      </c>
      <c r="P78" s="402" t="e">
        <f t="shared" si="22"/>
        <v>#DIV/0!</v>
      </c>
      <c r="Q78" s="399"/>
      <c r="R78" s="199">
        <f t="shared" si="23"/>
        <v>0</v>
      </c>
      <c r="S78" s="199"/>
      <c r="T78" s="199"/>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row>
    <row r="79" spans="1:58" s="194" customFormat="1">
      <c r="A79" s="393"/>
      <c r="B79" s="189"/>
      <c r="C79" s="189" t="s">
        <v>224</v>
      </c>
      <c r="D79" s="192"/>
      <c r="E79" s="193"/>
      <c r="F79" s="192"/>
      <c r="G79" s="192"/>
      <c r="H79" s="192"/>
      <c r="I79" s="192"/>
      <c r="J79" s="192"/>
      <c r="K79" s="156">
        <f t="shared" si="20"/>
        <v>0</v>
      </c>
      <c r="L79" s="193"/>
      <c r="M79" s="156">
        <f t="shared" si="6"/>
        <v>0</v>
      </c>
      <c r="N79" s="156"/>
      <c r="O79" s="434">
        <f t="shared" si="21"/>
        <v>0</v>
      </c>
      <c r="P79" s="402" t="e">
        <f t="shared" si="22"/>
        <v>#DIV/0!</v>
      </c>
      <c r="Q79" s="399"/>
      <c r="R79" s="199">
        <f t="shared" si="23"/>
        <v>0</v>
      </c>
      <c r="S79" s="199"/>
      <c r="T79" s="199"/>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row>
    <row r="80" spans="1:58" s="194" customFormat="1">
      <c r="A80" s="393"/>
      <c r="B80" s="189"/>
      <c r="C80" s="189" t="s">
        <v>305</v>
      </c>
      <c r="D80" s="192"/>
      <c r="E80" s="193"/>
      <c r="F80" s="192"/>
      <c r="G80" s="192"/>
      <c r="H80" s="192"/>
      <c r="I80" s="192"/>
      <c r="J80" s="192"/>
      <c r="K80" s="156">
        <f t="shared" si="20"/>
        <v>0</v>
      </c>
      <c r="L80" s="193"/>
      <c r="M80" s="156">
        <f t="shared" si="6"/>
        <v>0</v>
      </c>
      <c r="N80" s="156"/>
      <c r="O80" s="434">
        <f t="shared" si="21"/>
        <v>0</v>
      </c>
      <c r="P80" s="402" t="e">
        <f t="shared" si="22"/>
        <v>#DIV/0!</v>
      </c>
      <c r="Q80" s="399"/>
      <c r="R80" s="199">
        <f t="shared" si="23"/>
        <v>0</v>
      </c>
      <c r="S80" s="199"/>
      <c r="T80" s="199"/>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row>
    <row r="81" spans="1:58" s="194" customFormat="1">
      <c r="A81" s="393"/>
      <c r="B81" s="189"/>
      <c r="C81" s="189" t="s">
        <v>296</v>
      </c>
      <c r="D81" s="192"/>
      <c r="E81" s="193"/>
      <c r="F81" s="192"/>
      <c r="G81" s="192"/>
      <c r="H81" s="192"/>
      <c r="I81" s="192"/>
      <c r="J81" s="192"/>
      <c r="K81" s="156">
        <f t="shared" si="20"/>
        <v>0</v>
      </c>
      <c r="L81" s="193"/>
      <c r="M81" s="156">
        <f t="shared" si="6"/>
        <v>0</v>
      </c>
      <c r="N81" s="156"/>
      <c r="O81" s="434">
        <f t="shared" si="21"/>
        <v>0</v>
      </c>
      <c r="P81" s="402" t="e">
        <f t="shared" si="22"/>
        <v>#DIV/0!</v>
      </c>
      <c r="Q81" s="399"/>
      <c r="R81" s="199">
        <f t="shared" si="23"/>
        <v>0</v>
      </c>
      <c r="S81" s="199"/>
      <c r="T81" s="199"/>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row>
    <row r="82" spans="1:58" s="194" customFormat="1">
      <c r="A82" s="393"/>
      <c r="B82" s="189"/>
      <c r="C82" s="189" t="s">
        <v>227</v>
      </c>
      <c r="D82" s="192"/>
      <c r="E82" s="193"/>
      <c r="F82" s="192"/>
      <c r="G82" s="192"/>
      <c r="H82" s="192"/>
      <c r="I82" s="192"/>
      <c r="J82" s="192"/>
      <c r="K82" s="156">
        <f t="shared" si="20"/>
        <v>0</v>
      </c>
      <c r="L82" s="193"/>
      <c r="M82" s="156">
        <f t="shared" si="6"/>
        <v>0</v>
      </c>
      <c r="N82" s="156"/>
      <c r="O82" s="434">
        <f t="shared" si="21"/>
        <v>0</v>
      </c>
      <c r="P82" s="402" t="e">
        <f t="shared" si="22"/>
        <v>#DIV/0!</v>
      </c>
      <c r="Q82" s="399"/>
      <c r="R82" s="199">
        <f t="shared" si="23"/>
        <v>0</v>
      </c>
      <c r="S82" s="199"/>
      <c r="T82" s="199"/>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row>
    <row r="83" spans="1:58" s="194" customFormat="1" ht="25.5">
      <c r="A83" s="393"/>
      <c r="B83" s="189"/>
      <c r="C83" s="212" t="s">
        <v>243</v>
      </c>
      <c r="D83" s="192"/>
      <c r="E83" s="193"/>
      <c r="F83" s="192"/>
      <c r="G83" s="192"/>
      <c r="H83" s="192"/>
      <c r="I83" s="192"/>
      <c r="J83" s="192"/>
      <c r="K83" s="156">
        <f t="shared" si="20"/>
        <v>0</v>
      </c>
      <c r="L83" s="193"/>
      <c r="M83" s="156">
        <f t="shared" si="6"/>
        <v>0</v>
      </c>
      <c r="N83" s="156"/>
      <c r="O83" s="434">
        <f t="shared" si="21"/>
        <v>0</v>
      </c>
      <c r="P83" s="402" t="e">
        <f t="shared" si="22"/>
        <v>#DIV/0!</v>
      </c>
      <c r="Q83" s="399"/>
      <c r="R83" s="199">
        <f t="shared" si="23"/>
        <v>0</v>
      </c>
      <c r="S83" s="199"/>
      <c r="T83" s="199"/>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row>
    <row r="84" spans="1:58" s="194" customFormat="1">
      <c r="A84" s="394"/>
      <c r="B84" s="195"/>
      <c r="C84" s="195" t="s">
        <v>298</v>
      </c>
      <c r="D84" s="196"/>
      <c r="E84" s="197"/>
      <c r="F84" s="196">
        <f>SUM(F70:F83)</f>
        <v>0</v>
      </c>
      <c r="G84" s="196">
        <f t="shared" ref="G84:J84" si="24">SUM(G70:G83)</f>
        <v>0</v>
      </c>
      <c r="H84" s="196">
        <f t="shared" si="24"/>
        <v>0</v>
      </c>
      <c r="I84" s="196">
        <f t="shared" si="24"/>
        <v>0</v>
      </c>
      <c r="J84" s="196">
        <f t="shared" si="24"/>
        <v>0</v>
      </c>
      <c r="K84" s="196">
        <f>SUM(K70:K83)</f>
        <v>0</v>
      </c>
      <c r="L84" s="197"/>
      <c r="M84" s="155">
        <f>SUM(M70:M83)</f>
        <v>0</v>
      </c>
      <c r="N84" s="155"/>
      <c r="O84" s="155">
        <f>SUM(O70:O83)</f>
        <v>0</v>
      </c>
      <c r="P84" s="405" t="e">
        <f>+O84/K84</f>
        <v>#DIV/0!</v>
      </c>
      <c r="Q84" s="399"/>
      <c r="R84" s="565">
        <f>SUM(R70:R83)</f>
        <v>0</v>
      </c>
      <c r="S84" s="565">
        <f>SUM(S71:S83)</f>
        <v>0</v>
      </c>
      <c r="T84" s="56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row>
    <row r="85" spans="1:58" s="194" customFormat="1">
      <c r="A85" s="393"/>
      <c r="B85" s="191"/>
      <c r="C85" s="191"/>
      <c r="D85" s="156"/>
      <c r="E85" s="201"/>
      <c r="F85" s="156"/>
      <c r="G85" s="156"/>
      <c r="H85" s="156"/>
      <c r="I85" s="156"/>
      <c r="J85" s="156"/>
      <c r="K85" s="156"/>
      <c r="L85" s="201"/>
      <c r="M85" s="5"/>
      <c r="N85" s="5"/>
      <c r="O85" s="191"/>
      <c r="P85" s="402"/>
      <c r="Q85" s="399"/>
      <c r="R85" s="199"/>
      <c r="S85" s="199"/>
      <c r="T85" s="199"/>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row>
    <row r="86" spans="1:58" s="194" customFormat="1">
      <c r="A86" s="393"/>
      <c r="B86" s="198" t="str">
        <f>'BUDGET AJU APPROUVE'!C20</f>
        <v>(nom à compléter)</v>
      </c>
      <c r="C86" s="189" t="s">
        <v>318</v>
      </c>
      <c r="D86" s="192"/>
      <c r="E86" s="193"/>
      <c r="F86" s="192"/>
      <c r="G86" s="192"/>
      <c r="H86" s="192"/>
      <c r="I86" s="192"/>
      <c r="J86" s="192"/>
      <c r="K86" s="156">
        <f t="shared" ref="K86:K99" si="25">+F86+G86+H86+I86+J86</f>
        <v>0</v>
      </c>
      <c r="L86" s="193"/>
      <c r="M86" s="156">
        <f t="shared" si="6"/>
        <v>0</v>
      </c>
      <c r="N86" s="156"/>
      <c r="O86" s="434">
        <f>K86-M86</f>
        <v>0</v>
      </c>
      <c r="P86" s="401" t="e">
        <f>+O86/K86</f>
        <v>#DIV/0!</v>
      </c>
      <c r="Q86" s="399"/>
      <c r="R86" s="199">
        <f>M86-S86</f>
        <v>0</v>
      </c>
      <c r="S86" s="199"/>
      <c r="T86" s="199"/>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row>
    <row r="87" spans="1:58" s="194" customFormat="1">
      <c r="A87" s="393"/>
      <c r="B87" s="189"/>
      <c r="C87" s="189" t="s">
        <v>317</v>
      </c>
      <c r="D87" s="192"/>
      <c r="E87" s="193"/>
      <c r="F87" s="192"/>
      <c r="G87" s="192"/>
      <c r="H87" s="192"/>
      <c r="I87" s="192"/>
      <c r="J87" s="192"/>
      <c r="K87" s="156">
        <f t="shared" si="25"/>
        <v>0</v>
      </c>
      <c r="L87" s="193"/>
      <c r="M87" s="156">
        <f t="shared" si="6"/>
        <v>0</v>
      </c>
      <c r="N87" s="156"/>
      <c r="O87" s="434">
        <f t="shared" ref="O87:O99" si="26">K87-M87</f>
        <v>0</v>
      </c>
      <c r="P87" s="401" t="e">
        <f t="shared" ref="P87:P99" si="27">+O87/K87</f>
        <v>#DIV/0!</v>
      </c>
      <c r="Q87" s="399"/>
      <c r="R87" s="199">
        <f t="shared" ref="R87:R99" si="28">M87-S87</f>
        <v>0</v>
      </c>
      <c r="S87" s="199"/>
      <c r="T87" s="199"/>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row>
    <row r="88" spans="1:58" s="194" customFormat="1">
      <c r="A88" s="393"/>
      <c r="B88" s="189"/>
      <c r="C88" s="189" t="s">
        <v>314</v>
      </c>
      <c r="D88" s="192"/>
      <c r="E88" s="193"/>
      <c r="F88" s="192"/>
      <c r="G88" s="192"/>
      <c r="H88" s="192"/>
      <c r="I88" s="192"/>
      <c r="J88" s="192"/>
      <c r="K88" s="156">
        <f t="shared" si="25"/>
        <v>0</v>
      </c>
      <c r="L88" s="193"/>
      <c r="M88" s="156">
        <f t="shared" si="6"/>
        <v>0</v>
      </c>
      <c r="N88" s="156"/>
      <c r="O88" s="434">
        <f t="shared" si="26"/>
        <v>0</v>
      </c>
      <c r="P88" s="401" t="e">
        <f t="shared" si="27"/>
        <v>#DIV/0!</v>
      </c>
      <c r="Q88" s="399"/>
      <c r="R88" s="199">
        <f t="shared" si="28"/>
        <v>0</v>
      </c>
      <c r="S88" s="199"/>
      <c r="T88" s="199"/>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row>
    <row r="89" spans="1:58" s="194" customFormat="1">
      <c r="A89" s="393"/>
      <c r="B89" s="189"/>
      <c r="C89" s="189" t="s">
        <v>334</v>
      </c>
      <c r="D89" s="192"/>
      <c r="E89" s="193"/>
      <c r="F89" s="192"/>
      <c r="G89" s="192"/>
      <c r="H89" s="192"/>
      <c r="I89" s="192"/>
      <c r="J89" s="192"/>
      <c r="K89" s="156">
        <f t="shared" si="25"/>
        <v>0</v>
      </c>
      <c r="L89" s="193"/>
      <c r="M89" s="156">
        <f t="shared" si="6"/>
        <v>0</v>
      </c>
      <c r="N89" s="156"/>
      <c r="O89" s="434">
        <f t="shared" si="26"/>
        <v>0</v>
      </c>
      <c r="P89" s="401" t="e">
        <f t="shared" si="27"/>
        <v>#DIV/0!</v>
      </c>
      <c r="Q89" s="399"/>
      <c r="R89" s="199">
        <f t="shared" si="28"/>
        <v>0</v>
      </c>
      <c r="S89" s="199"/>
      <c r="T89" s="199"/>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row>
    <row r="90" spans="1:58" s="194" customFormat="1">
      <c r="A90" s="393"/>
      <c r="B90" s="189"/>
      <c r="C90" s="189" t="s">
        <v>312</v>
      </c>
      <c r="D90" s="192"/>
      <c r="E90" s="193"/>
      <c r="F90" s="192"/>
      <c r="G90" s="192"/>
      <c r="H90" s="192"/>
      <c r="I90" s="192"/>
      <c r="J90" s="192"/>
      <c r="K90" s="156">
        <f t="shared" si="25"/>
        <v>0</v>
      </c>
      <c r="L90" s="193"/>
      <c r="M90" s="156">
        <f t="shared" si="6"/>
        <v>0</v>
      </c>
      <c r="N90" s="156"/>
      <c r="O90" s="434">
        <f t="shared" si="26"/>
        <v>0</v>
      </c>
      <c r="P90" s="401" t="e">
        <f t="shared" si="27"/>
        <v>#DIV/0!</v>
      </c>
      <c r="Q90" s="399"/>
      <c r="R90" s="199">
        <f>M90-S90</f>
        <v>0</v>
      </c>
      <c r="S90" s="199"/>
      <c r="T90" s="199"/>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row>
    <row r="91" spans="1:58" s="194" customFormat="1">
      <c r="A91" s="393"/>
      <c r="B91" s="189"/>
      <c r="C91" s="189" t="s">
        <v>310</v>
      </c>
      <c r="D91" s="192"/>
      <c r="E91" s="193"/>
      <c r="F91" s="192"/>
      <c r="G91" s="192"/>
      <c r="H91" s="192"/>
      <c r="I91" s="192"/>
      <c r="J91" s="192"/>
      <c r="K91" s="156">
        <f t="shared" si="25"/>
        <v>0</v>
      </c>
      <c r="L91" s="193"/>
      <c r="M91" s="156">
        <f t="shared" si="6"/>
        <v>0</v>
      </c>
      <c r="N91" s="156"/>
      <c r="O91" s="434">
        <f t="shared" si="26"/>
        <v>0</v>
      </c>
      <c r="P91" s="401" t="e">
        <f t="shared" si="27"/>
        <v>#DIV/0!</v>
      </c>
      <c r="Q91" s="399"/>
      <c r="R91" s="199">
        <f t="shared" si="28"/>
        <v>0</v>
      </c>
      <c r="S91" s="199"/>
      <c r="T91" s="199"/>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row>
    <row r="92" spans="1:58" s="194" customFormat="1" ht="25.5">
      <c r="A92" s="393"/>
      <c r="B92" s="189"/>
      <c r="C92" s="212" t="s">
        <v>309</v>
      </c>
      <c r="D92" s="192"/>
      <c r="E92" s="193"/>
      <c r="F92" s="192"/>
      <c r="G92" s="192"/>
      <c r="H92" s="192"/>
      <c r="I92" s="192"/>
      <c r="J92" s="192"/>
      <c r="K92" s="156">
        <f t="shared" si="25"/>
        <v>0</v>
      </c>
      <c r="L92" s="193"/>
      <c r="M92" s="156">
        <f t="shared" si="6"/>
        <v>0</v>
      </c>
      <c r="N92" s="156"/>
      <c r="O92" s="434">
        <f t="shared" si="26"/>
        <v>0</v>
      </c>
      <c r="P92" s="401" t="e">
        <f t="shared" si="27"/>
        <v>#DIV/0!</v>
      </c>
      <c r="Q92" s="399"/>
      <c r="R92" s="199">
        <f t="shared" si="28"/>
        <v>0</v>
      </c>
      <c r="S92" s="199"/>
      <c r="T92" s="199"/>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row>
    <row r="93" spans="1:58" s="194" customFormat="1">
      <c r="A93" s="393"/>
      <c r="B93" s="189"/>
      <c r="C93" s="189" t="s">
        <v>230</v>
      </c>
      <c r="D93" s="192"/>
      <c r="E93" s="193"/>
      <c r="F93" s="192"/>
      <c r="G93" s="192"/>
      <c r="H93" s="192"/>
      <c r="I93" s="192"/>
      <c r="J93" s="192"/>
      <c r="K93" s="156">
        <f t="shared" si="25"/>
        <v>0</v>
      </c>
      <c r="L93" s="193"/>
      <c r="M93" s="156">
        <f t="shared" si="6"/>
        <v>0</v>
      </c>
      <c r="N93" s="156"/>
      <c r="O93" s="434">
        <f t="shared" si="26"/>
        <v>0</v>
      </c>
      <c r="P93" s="401" t="e">
        <f t="shared" si="27"/>
        <v>#DIV/0!</v>
      </c>
      <c r="Q93" s="399"/>
      <c r="R93" s="199">
        <f t="shared" si="28"/>
        <v>0</v>
      </c>
      <c r="S93" s="199"/>
      <c r="T93" s="199"/>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row>
    <row r="94" spans="1:58" s="194" customFormat="1">
      <c r="A94" s="393"/>
      <c r="B94" s="189"/>
      <c r="C94" s="189" t="s">
        <v>328</v>
      </c>
      <c r="D94" s="192"/>
      <c r="E94" s="193"/>
      <c r="F94" s="192"/>
      <c r="G94" s="192"/>
      <c r="H94" s="192"/>
      <c r="I94" s="192"/>
      <c r="J94" s="192"/>
      <c r="K94" s="156">
        <f t="shared" si="25"/>
        <v>0</v>
      </c>
      <c r="L94" s="193"/>
      <c r="M94" s="156">
        <f t="shared" si="6"/>
        <v>0</v>
      </c>
      <c r="N94" s="156"/>
      <c r="O94" s="434">
        <f t="shared" si="26"/>
        <v>0</v>
      </c>
      <c r="P94" s="401" t="e">
        <f t="shared" si="27"/>
        <v>#DIV/0!</v>
      </c>
      <c r="Q94" s="399"/>
      <c r="R94" s="199">
        <f t="shared" si="28"/>
        <v>0</v>
      </c>
      <c r="S94" s="199"/>
      <c r="T94" s="199"/>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row>
    <row r="95" spans="1:58" s="194" customFormat="1">
      <c r="A95" s="393"/>
      <c r="B95" s="189"/>
      <c r="C95" s="189" t="s">
        <v>224</v>
      </c>
      <c r="D95" s="192"/>
      <c r="E95" s="193"/>
      <c r="F95" s="192"/>
      <c r="G95" s="192"/>
      <c r="H95" s="192"/>
      <c r="I95" s="192"/>
      <c r="J95" s="192"/>
      <c r="K95" s="156">
        <f t="shared" si="25"/>
        <v>0</v>
      </c>
      <c r="L95" s="193"/>
      <c r="M95" s="156">
        <f t="shared" si="6"/>
        <v>0</v>
      </c>
      <c r="N95" s="156"/>
      <c r="O95" s="434">
        <f t="shared" si="26"/>
        <v>0</v>
      </c>
      <c r="P95" s="401" t="e">
        <f t="shared" si="27"/>
        <v>#DIV/0!</v>
      </c>
      <c r="Q95" s="399"/>
      <c r="R95" s="199">
        <f t="shared" si="28"/>
        <v>0</v>
      </c>
      <c r="S95" s="199"/>
      <c r="T95" s="199"/>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row>
    <row r="96" spans="1:58" s="194" customFormat="1">
      <c r="A96" s="393"/>
      <c r="B96" s="189"/>
      <c r="C96" s="189" t="s">
        <v>305</v>
      </c>
      <c r="D96" s="192"/>
      <c r="E96" s="193"/>
      <c r="F96" s="192"/>
      <c r="G96" s="192"/>
      <c r="H96" s="192"/>
      <c r="I96" s="192"/>
      <c r="J96" s="192"/>
      <c r="K96" s="156">
        <f t="shared" si="25"/>
        <v>0</v>
      </c>
      <c r="L96" s="193"/>
      <c r="M96" s="156">
        <f t="shared" si="6"/>
        <v>0</v>
      </c>
      <c r="N96" s="156"/>
      <c r="O96" s="434">
        <f t="shared" si="26"/>
        <v>0</v>
      </c>
      <c r="P96" s="401" t="e">
        <f t="shared" si="27"/>
        <v>#DIV/0!</v>
      </c>
      <c r="Q96" s="399"/>
      <c r="R96" s="199">
        <f t="shared" si="28"/>
        <v>0</v>
      </c>
      <c r="S96" s="199"/>
      <c r="T96" s="199"/>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row>
    <row r="97" spans="1:58" s="194" customFormat="1">
      <c r="A97" s="393"/>
      <c r="B97" s="189"/>
      <c r="C97" s="189" t="s">
        <v>296</v>
      </c>
      <c r="D97" s="192"/>
      <c r="E97" s="193"/>
      <c r="F97" s="192"/>
      <c r="G97" s="192"/>
      <c r="H97" s="192"/>
      <c r="I97" s="192"/>
      <c r="J97" s="192"/>
      <c r="K97" s="156">
        <f t="shared" si="25"/>
        <v>0</v>
      </c>
      <c r="L97" s="193"/>
      <c r="M97" s="156">
        <f t="shared" si="6"/>
        <v>0</v>
      </c>
      <c r="N97" s="156"/>
      <c r="O97" s="434">
        <f t="shared" si="26"/>
        <v>0</v>
      </c>
      <c r="P97" s="401" t="e">
        <f t="shared" si="27"/>
        <v>#DIV/0!</v>
      </c>
      <c r="Q97" s="399"/>
      <c r="R97" s="199">
        <f t="shared" si="28"/>
        <v>0</v>
      </c>
      <c r="S97" s="199"/>
      <c r="T97" s="199"/>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row>
    <row r="98" spans="1:58" s="194" customFormat="1">
      <c r="A98" s="393"/>
      <c r="B98" s="189"/>
      <c r="C98" s="189" t="s">
        <v>227</v>
      </c>
      <c r="D98" s="192"/>
      <c r="E98" s="193"/>
      <c r="F98" s="192"/>
      <c r="G98" s="192"/>
      <c r="H98" s="192"/>
      <c r="I98" s="192"/>
      <c r="J98" s="192"/>
      <c r="K98" s="156">
        <f t="shared" si="25"/>
        <v>0</v>
      </c>
      <c r="L98" s="193"/>
      <c r="M98" s="156">
        <f t="shared" si="6"/>
        <v>0</v>
      </c>
      <c r="N98" s="156"/>
      <c r="O98" s="434">
        <f t="shared" si="26"/>
        <v>0</v>
      </c>
      <c r="P98" s="401" t="e">
        <f t="shared" si="27"/>
        <v>#DIV/0!</v>
      </c>
      <c r="Q98" s="399"/>
      <c r="R98" s="199">
        <f t="shared" si="28"/>
        <v>0</v>
      </c>
      <c r="S98" s="199"/>
      <c r="T98" s="199"/>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row>
    <row r="99" spans="1:58" s="194" customFormat="1" ht="25.5">
      <c r="A99" s="393"/>
      <c r="B99" s="189"/>
      <c r="C99" s="212" t="s">
        <v>243</v>
      </c>
      <c r="D99" s="192"/>
      <c r="E99" s="193"/>
      <c r="F99" s="192"/>
      <c r="G99" s="192"/>
      <c r="H99" s="192"/>
      <c r="I99" s="192"/>
      <c r="J99" s="192"/>
      <c r="K99" s="156">
        <f t="shared" si="25"/>
        <v>0</v>
      </c>
      <c r="L99" s="193"/>
      <c r="M99" s="156">
        <f t="shared" si="6"/>
        <v>0</v>
      </c>
      <c r="N99" s="156"/>
      <c r="O99" s="434">
        <f t="shared" si="26"/>
        <v>0</v>
      </c>
      <c r="P99" s="401" t="e">
        <f t="shared" si="27"/>
        <v>#DIV/0!</v>
      </c>
      <c r="Q99" s="399"/>
      <c r="R99" s="199">
        <f t="shared" si="28"/>
        <v>0</v>
      </c>
      <c r="S99" s="199"/>
      <c r="T99" s="199"/>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row>
    <row r="100" spans="1:58" s="194" customFormat="1">
      <c r="A100" s="394"/>
      <c r="B100" s="195"/>
      <c r="C100" s="195" t="s">
        <v>298</v>
      </c>
      <c r="D100" s="196"/>
      <c r="E100" s="197"/>
      <c r="F100" s="196">
        <f>SUM(F86:F99)</f>
        <v>0</v>
      </c>
      <c r="G100" s="196">
        <f t="shared" ref="G100:K100" si="29">SUM(G86:G99)</f>
        <v>0</v>
      </c>
      <c r="H100" s="196">
        <f t="shared" si="29"/>
        <v>0</v>
      </c>
      <c r="I100" s="196">
        <f t="shared" si="29"/>
        <v>0</v>
      </c>
      <c r="J100" s="196">
        <f t="shared" si="29"/>
        <v>0</v>
      </c>
      <c r="K100" s="196">
        <f t="shared" si="29"/>
        <v>0</v>
      </c>
      <c r="L100" s="197"/>
      <c r="M100" s="155">
        <f>SUM(M86:M99)</f>
        <v>0</v>
      </c>
      <c r="N100" s="155"/>
      <c r="O100" s="155">
        <f>SUM(O86:O99)</f>
        <v>0</v>
      </c>
      <c r="P100" s="403" t="e">
        <f>+O100/K100</f>
        <v>#DIV/0!</v>
      </c>
      <c r="Q100" s="399"/>
      <c r="R100" s="565">
        <f>SUM(R86:R99)</f>
        <v>0</v>
      </c>
      <c r="S100" s="565">
        <f>SUM(S87:S99)</f>
        <v>0</v>
      </c>
      <c r="T100" s="56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row>
    <row r="101" spans="1:58" s="194" customFormat="1">
      <c r="A101" s="393"/>
      <c r="B101" s="191"/>
      <c r="C101" s="191"/>
      <c r="D101" s="156"/>
      <c r="E101" s="201"/>
      <c r="F101" s="156"/>
      <c r="G101" s="156"/>
      <c r="H101" s="156"/>
      <c r="I101" s="156"/>
      <c r="J101" s="156"/>
      <c r="K101" s="156"/>
      <c r="L101" s="201"/>
      <c r="M101" s="5"/>
      <c r="N101" s="5"/>
      <c r="O101" s="191"/>
      <c r="P101" s="402"/>
      <c r="Q101" s="399"/>
      <c r="R101" s="199"/>
      <c r="S101" s="199"/>
      <c r="T101" s="199"/>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row>
    <row r="102" spans="1:58" s="194" customFormat="1">
      <c r="A102" s="393"/>
      <c r="B102" s="198" t="str">
        <f>'BUDGET AJU APPROUVE'!C21</f>
        <v>(nom à compléter)</v>
      </c>
      <c r="C102" s="189" t="s">
        <v>318</v>
      </c>
      <c r="D102" s="192"/>
      <c r="E102" s="193"/>
      <c r="F102" s="192"/>
      <c r="G102" s="192"/>
      <c r="H102" s="192"/>
      <c r="I102" s="192"/>
      <c r="J102" s="192"/>
      <c r="K102" s="156">
        <f t="shared" ref="K102:K115" si="30">+F102+G102+H102+I102+J102</f>
        <v>0</v>
      </c>
      <c r="L102" s="193"/>
      <c r="M102" s="156">
        <f t="shared" si="6"/>
        <v>0</v>
      </c>
      <c r="N102" s="156"/>
      <c r="O102" s="434">
        <f>K102-M102</f>
        <v>0</v>
      </c>
      <c r="P102" s="401" t="e">
        <f>+O102/K102</f>
        <v>#DIV/0!</v>
      </c>
      <c r="Q102" s="399"/>
      <c r="R102" s="199">
        <f>M102-S102</f>
        <v>0</v>
      </c>
      <c r="S102" s="199"/>
      <c r="T102" s="199"/>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row>
    <row r="103" spans="1:58" s="194" customFormat="1">
      <c r="A103" s="393"/>
      <c r="B103" s="189"/>
      <c r="C103" s="189" t="s">
        <v>317</v>
      </c>
      <c r="D103" s="192"/>
      <c r="E103" s="193"/>
      <c r="F103" s="192"/>
      <c r="G103" s="192"/>
      <c r="H103" s="192"/>
      <c r="I103" s="192"/>
      <c r="J103" s="192"/>
      <c r="K103" s="156">
        <f t="shared" si="30"/>
        <v>0</v>
      </c>
      <c r="L103" s="193"/>
      <c r="M103" s="156">
        <f t="shared" si="6"/>
        <v>0</v>
      </c>
      <c r="N103" s="156"/>
      <c r="O103" s="434">
        <f t="shared" ref="O103:O115" si="31">K103-M103</f>
        <v>0</v>
      </c>
      <c r="P103" s="401" t="e">
        <f t="shared" ref="P103:P115" si="32">+O103/K103</f>
        <v>#DIV/0!</v>
      </c>
      <c r="Q103" s="399"/>
      <c r="R103" s="199">
        <f t="shared" ref="R103:R115" si="33">M103-S103</f>
        <v>0</v>
      </c>
      <c r="S103" s="199"/>
      <c r="T103" s="199"/>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row>
    <row r="104" spans="1:58" s="194" customFormat="1">
      <c r="A104" s="393"/>
      <c r="B104" s="189"/>
      <c r="C104" s="189" t="s">
        <v>314</v>
      </c>
      <c r="D104" s="192"/>
      <c r="E104" s="193"/>
      <c r="F104" s="192"/>
      <c r="G104" s="192"/>
      <c r="H104" s="192"/>
      <c r="I104" s="192"/>
      <c r="J104" s="192"/>
      <c r="K104" s="156">
        <f t="shared" si="30"/>
        <v>0</v>
      </c>
      <c r="L104" s="193"/>
      <c r="M104" s="156">
        <f t="shared" si="6"/>
        <v>0</v>
      </c>
      <c r="N104" s="156"/>
      <c r="O104" s="434">
        <f t="shared" si="31"/>
        <v>0</v>
      </c>
      <c r="P104" s="401" t="e">
        <f t="shared" si="32"/>
        <v>#DIV/0!</v>
      </c>
      <c r="Q104" s="399"/>
      <c r="R104" s="199">
        <f t="shared" si="33"/>
        <v>0</v>
      </c>
      <c r="S104" s="199"/>
      <c r="T104" s="199"/>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row>
    <row r="105" spans="1:58" s="194" customFormat="1">
      <c r="A105" s="393"/>
      <c r="B105" s="189"/>
      <c r="C105" s="189" t="s">
        <v>334</v>
      </c>
      <c r="D105" s="192"/>
      <c r="E105" s="193"/>
      <c r="F105" s="192"/>
      <c r="G105" s="192"/>
      <c r="H105" s="192"/>
      <c r="I105" s="192"/>
      <c r="J105" s="192"/>
      <c r="K105" s="156">
        <f t="shared" si="30"/>
        <v>0</v>
      </c>
      <c r="L105" s="193"/>
      <c r="M105" s="156">
        <f t="shared" si="6"/>
        <v>0</v>
      </c>
      <c r="N105" s="156"/>
      <c r="O105" s="434">
        <f t="shared" si="31"/>
        <v>0</v>
      </c>
      <c r="P105" s="401" t="e">
        <f t="shared" si="32"/>
        <v>#DIV/0!</v>
      </c>
      <c r="Q105" s="399"/>
      <c r="R105" s="199">
        <f t="shared" si="33"/>
        <v>0</v>
      </c>
      <c r="S105" s="199"/>
      <c r="T105" s="199"/>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row>
    <row r="106" spans="1:58" s="194" customFormat="1">
      <c r="A106" s="393"/>
      <c r="B106" s="189"/>
      <c r="C106" s="189" t="s">
        <v>312</v>
      </c>
      <c r="D106" s="192"/>
      <c r="E106" s="193"/>
      <c r="F106" s="192"/>
      <c r="G106" s="192"/>
      <c r="H106" s="192"/>
      <c r="I106" s="192"/>
      <c r="J106" s="192"/>
      <c r="K106" s="156">
        <f t="shared" si="30"/>
        <v>0</v>
      </c>
      <c r="L106" s="193"/>
      <c r="M106" s="156">
        <f t="shared" si="6"/>
        <v>0</v>
      </c>
      <c r="N106" s="156"/>
      <c r="O106" s="434">
        <f t="shared" si="31"/>
        <v>0</v>
      </c>
      <c r="P106" s="401" t="e">
        <f t="shared" si="32"/>
        <v>#DIV/0!</v>
      </c>
      <c r="Q106" s="399"/>
      <c r="R106" s="199">
        <f>M106-S106</f>
        <v>0</v>
      </c>
      <c r="S106" s="199"/>
      <c r="T106" s="199"/>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row>
    <row r="107" spans="1:58" s="194" customFormat="1">
      <c r="A107" s="393"/>
      <c r="B107" s="189"/>
      <c r="C107" s="189" t="s">
        <v>310</v>
      </c>
      <c r="D107" s="192"/>
      <c r="E107" s="193"/>
      <c r="F107" s="192"/>
      <c r="G107" s="192"/>
      <c r="H107" s="192"/>
      <c r="I107" s="192"/>
      <c r="J107" s="192"/>
      <c r="K107" s="156">
        <f t="shared" si="30"/>
        <v>0</v>
      </c>
      <c r="L107" s="193"/>
      <c r="M107" s="156">
        <f t="shared" si="6"/>
        <v>0</v>
      </c>
      <c r="N107" s="156"/>
      <c r="O107" s="434">
        <f t="shared" si="31"/>
        <v>0</v>
      </c>
      <c r="P107" s="401" t="e">
        <f t="shared" si="32"/>
        <v>#DIV/0!</v>
      </c>
      <c r="Q107" s="399"/>
      <c r="R107" s="199">
        <f t="shared" si="33"/>
        <v>0</v>
      </c>
      <c r="S107" s="199"/>
      <c r="T107" s="199"/>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row>
    <row r="108" spans="1:58" s="194" customFormat="1" ht="25.5">
      <c r="A108" s="393"/>
      <c r="B108" s="189"/>
      <c r="C108" s="212" t="s">
        <v>309</v>
      </c>
      <c r="D108" s="192"/>
      <c r="E108" s="193"/>
      <c r="F108" s="192"/>
      <c r="G108" s="192"/>
      <c r="H108" s="192"/>
      <c r="I108" s="192"/>
      <c r="J108" s="192"/>
      <c r="K108" s="156">
        <f t="shared" si="30"/>
        <v>0</v>
      </c>
      <c r="L108" s="193"/>
      <c r="M108" s="156">
        <f t="shared" si="6"/>
        <v>0</v>
      </c>
      <c r="N108" s="156"/>
      <c r="O108" s="434">
        <f t="shared" si="31"/>
        <v>0</v>
      </c>
      <c r="P108" s="401" t="e">
        <f t="shared" si="32"/>
        <v>#DIV/0!</v>
      </c>
      <c r="Q108" s="399"/>
      <c r="R108" s="199">
        <f t="shared" si="33"/>
        <v>0</v>
      </c>
      <c r="S108" s="199"/>
      <c r="T108" s="199"/>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row>
    <row r="109" spans="1:58" s="194" customFormat="1">
      <c r="A109" s="393"/>
      <c r="B109" s="189"/>
      <c r="C109" s="189" t="s">
        <v>230</v>
      </c>
      <c r="D109" s="192"/>
      <c r="E109" s="193"/>
      <c r="F109" s="192"/>
      <c r="G109" s="192"/>
      <c r="H109" s="192"/>
      <c r="I109" s="192"/>
      <c r="J109" s="192"/>
      <c r="K109" s="156">
        <f t="shared" si="30"/>
        <v>0</v>
      </c>
      <c r="L109" s="193"/>
      <c r="M109" s="156">
        <f t="shared" si="6"/>
        <v>0</v>
      </c>
      <c r="N109" s="156"/>
      <c r="O109" s="434">
        <f t="shared" si="31"/>
        <v>0</v>
      </c>
      <c r="P109" s="401" t="e">
        <f t="shared" si="32"/>
        <v>#DIV/0!</v>
      </c>
      <c r="Q109" s="399"/>
      <c r="R109" s="199">
        <f t="shared" si="33"/>
        <v>0</v>
      </c>
      <c r="S109" s="199"/>
      <c r="T109" s="199"/>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row>
    <row r="110" spans="1:58" s="194" customFormat="1">
      <c r="A110" s="393"/>
      <c r="B110" s="189"/>
      <c r="C110" s="189" t="s">
        <v>328</v>
      </c>
      <c r="D110" s="192"/>
      <c r="E110" s="193"/>
      <c r="F110" s="192"/>
      <c r="G110" s="192"/>
      <c r="H110" s="192"/>
      <c r="I110" s="192"/>
      <c r="J110" s="192"/>
      <c r="K110" s="156">
        <f t="shared" si="30"/>
        <v>0</v>
      </c>
      <c r="L110" s="193"/>
      <c r="M110" s="156">
        <f t="shared" si="6"/>
        <v>0</v>
      </c>
      <c r="N110" s="156"/>
      <c r="O110" s="434">
        <f t="shared" si="31"/>
        <v>0</v>
      </c>
      <c r="P110" s="401" t="e">
        <f t="shared" si="32"/>
        <v>#DIV/0!</v>
      </c>
      <c r="Q110" s="399"/>
      <c r="R110" s="199">
        <f t="shared" si="33"/>
        <v>0</v>
      </c>
      <c r="S110" s="199"/>
      <c r="T110" s="199"/>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row>
    <row r="111" spans="1:58" s="194" customFormat="1">
      <c r="A111" s="393"/>
      <c r="B111" s="189"/>
      <c r="C111" s="189" t="s">
        <v>224</v>
      </c>
      <c r="D111" s="192"/>
      <c r="E111" s="193"/>
      <c r="F111" s="192"/>
      <c r="G111" s="192"/>
      <c r="H111" s="192"/>
      <c r="I111" s="192"/>
      <c r="J111" s="192"/>
      <c r="K111" s="156">
        <f t="shared" si="30"/>
        <v>0</v>
      </c>
      <c r="L111" s="193"/>
      <c r="M111" s="156">
        <f t="shared" si="6"/>
        <v>0</v>
      </c>
      <c r="N111" s="156"/>
      <c r="O111" s="434">
        <f t="shared" si="31"/>
        <v>0</v>
      </c>
      <c r="P111" s="401" t="e">
        <f t="shared" si="32"/>
        <v>#DIV/0!</v>
      </c>
      <c r="Q111" s="399"/>
      <c r="R111" s="199">
        <f t="shared" si="33"/>
        <v>0</v>
      </c>
      <c r="S111" s="199"/>
      <c r="T111" s="199"/>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row>
    <row r="112" spans="1:58" s="194" customFormat="1">
      <c r="A112" s="393"/>
      <c r="B112" s="189"/>
      <c r="C112" s="189" t="s">
        <v>305</v>
      </c>
      <c r="D112" s="192"/>
      <c r="E112" s="193"/>
      <c r="F112" s="192"/>
      <c r="G112" s="192"/>
      <c r="H112" s="192"/>
      <c r="I112" s="192"/>
      <c r="J112" s="192"/>
      <c r="K112" s="156">
        <f t="shared" si="30"/>
        <v>0</v>
      </c>
      <c r="L112" s="193"/>
      <c r="M112" s="156">
        <f t="shared" si="6"/>
        <v>0</v>
      </c>
      <c r="N112" s="156"/>
      <c r="O112" s="434">
        <f t="shared" si="31"/>
        <v>0</v>
      </c>
      <c r="P112" s="401" t="e">
        <f t="shared" si="32"/>
        <v>#DIV/0!</v>
      </c>
      <c r="Q112" s="399"/>
      <c r="R112" s="199">
        <f t="shared" si="33"/>
        <v>0</v>
      </c>
      <c r="S112" s="199"/>
      <c r="T112" s="199"/>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row>
    <row r="113" spans="1:58" s="194" customFormat="1">
      <c r="A113" s="393"/>
      <c r="B113" s="189"/>
      <c r="C113" s="189" t="s">
        <v>296</v>
      </c>
      <c r="D113" s="192"/>
      <c r="E113" s="193"/>
      <c r="F113" s="192"/>
      <c r="G113" s="192"/>
      <c r="H113" s="192"/>
      <c r="I113" s="192"/>
      <c r="J113" s="192"/>
      <c r="K113" s="156">
        <f t="shared" si="30"/>
        <v>0</v>
      </c>
      <c r="L113" s="193"/>
      <c r="M113" s="156">
        <f t="shared" si="6"/>
        <v>0</v>
      </c>
      <c r="N113" s="156"/>
      <c r="O113" s="434">
        <f t="shared" si="31"/>
        <v>0</v>
      </c>
      <c r="P113" s="401" t="e">
        <f t="shared" si="32"/>
        <v>#DIV/0!</v>
      </c>
      <c r="Q113" s="399"/>
      <c r="R113" s="199">
        <f t="shared" si="33"/>
        <v>0</v>
      </c>
      <c r="S113" s="199"/>
      <c r="T113" s="199"/>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row>
    <row r="114" spans="1:58" s="194" customFormat="1">
      <c r="A114" s="393"/>
      <c r="B114" s="189"/>
      <c r="C114" s="189" t="s">
        <v>227</v>
      </c>
      <c r="D114" s="192"/>
      <c r="E114" s="193"/>
      <c r="F114" s="192"/>
      <c r="G114" s="192"/>
      <c r="H114" s="192"/>
      <c r="I114" s="192"/>
      <c r="J114" s="192"/>
      <c r="K114" s="156">
        <f t="shared" si="30"/>
        <v>0</v>
      </c>
      <c r="L114" s="193"/>
      <c r="M114" s="156">
        <f t="shared" si="6"/>
        <v>0</v>
      </c>
      <c r="N114" s="156"/>
      <c r="O114" s="434">
        <f t="shared" si="31"/>
        <v>0</v>
      </c>
      <c r="P114" s="401" t="e">
        <f t="shared" si="32"/>
        <v>#DIV/0!</v>
      </c>
      <c r="Q114" s="399"/>
      <c r="R114" s="199">
        <f t="shared" si="33"/>
        <v>0</v>
      </c>
      <c r="S114" s="199"/>
      <c r="T114" s="199"/>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row>
    <row r="115" spans="1:58" s="194" customFormat="1" ht="25.5">
      <c r="A115" s="393"/>
      <c r="B115" s="189"/>
      <c r="C115" s="212" t="s">
        <v>243</v>
      </c>
      <c r="D115" s="192"/>
      <c r="E115" s="193"/>
      <c r="F115" s="192"/>
      <c r="G115" s="192"/>
      <c r="H115" s="192"/>
      <c r="I115" s="192"/>
      <c r="J115" s="192"/>
      <c r="K115" s="156">
        <f t="shared" si="30"/>
        <v>0</v>
      </c>
      <c r="L115" s="193"/>
      <c r="M115" s="156">
        <f t="shared" si="6"/>
        <v>0</v>
      </c>
      <c r="N115" s="156"/>
      <c r="O115" s="434">
        <f t="shared" si="31"/>
        <v>0</v>
      </c>
      <c r="P115" s="401" t="e">
        <f t="shared" si="32"/>
        <v>#DIV/0!</v>
      </c>
      <c r="Q115" s="399"/>
      <c r="R115" s="199">
        <f t="shared" si="33"/>
        <v>0</v>
      </c>
      <c r="S115" s="199"/>
      <c r="T115" s="199"/>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row>
    <row r="116" spans="1:58" s="194" customFormat="1">
      <c r="A116" s="394"/>
      <c r="B116" s="195"/>
      <c r="C116" s="195" t="s">
        <v>298</v>
      </c>
      <c r="D116" s="196"/>
      <c r="E116" s="197"/>
      <c r="F116" s="196">
        <f>SUM(F102:F115)</f>
        <v>0</v>
      </c>
      <c r="G116" s="196">
        <f t="shared" ref="G116:K116" si="34">SUM(G102:G115)</f>
        <v>0</v>
      </c>
      <c r="H116" s="196">
        <f t="shared" si="34"/>
        <v>0</v>
      </c>
      <c r="I116" s="196">
        <f t="shared" si="34"/>
        <v>0</v>
      </c>
      <c r="J116" s="196">
        <f t="shared" si="34"/>
        <v>0</v>
      </c>
      <c r="K116" s="196">
        <f t="shared" si="34"/>
        <v>0</v>
      </c>
      <c r="L116" s="197"/>
      <c r="M116" s="155">
        <f>SUM(M102:M115)</f>
        <v>0</v>
      </c>
      <c r="N116" s="155"/>
      <c r="O116" s="155">
        <f>SUM(O102:O115)</f>
        <v>0</v>
      </c>
      <c r="P116" s="403" t="e">
        <f>+O116/K116</f>
        <v>#DIV/0!</v>
      </c>
      <c r="Q116" s="399"/>
      <c r="R116" s="565">
        <f>SUM(R102:R115)</f>
        <v>0</v>
      </c>
      <c r="S116" s="565">
        <f>SUM(S103:S115)</f>
        <v>0</v>
      </c>
      <c r="T116" s="56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row>
    <row r="117" spans="1:58" s="194" customFormat="1">
      <c r="A117" s="393"/>
      <c r="B117" s="191"/>
      <c r="C117" s="212"/>
      <c r="D117" s="156"/>
      <c r="E117" s="201"/>
      <c r="F117" s="156"/>
      <c r="G117" s="156"/>
      <c r="H117" s="156"/>
      <c r="I117" s="156"/>
      <c r="J117" s="156"/>
      <c r="K117" s="156"/>
      <c r="L117" s="201"/>
      <c r="M117" s="5"/>
      <c r="N117" s="5"/>
      <c r="O117" s="191"/>
      <c r="P117" s="402"/>
      <c r="Q117" s="399"/>
      <c r="R117" s="199"/>
      <c r="S117" s="199"/>
      <c r="T117" s="199"/>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row>
    <row r="118" spans="1:58" s="194" customFormat="1">
      <c r="A118" s="393"/>
      <c r="B118" s="198" t="str">
        <f>'BUDGET AJU APPROUVE'!C22</f>
        <v>(nom à compléter)</v>
      </c>
      <c r="C118" s="189" t="s">
        <v>318</v>
      </c>
      <c r="D118" s="192"/>
      <c r="E118" s="193"/>
      <c r="F118" s="192"/>
      <c r="G118" s="192"/>
      <c r="H118" s="192"/>
      <c r="I118" s="192"/>
      <c r="J118" s="192"/>
      <c r="K118" s="156">
        <f t="shared" ref="K118:K131" si="35">+F118+G118+H118+I118+J118</f>
        <v>0</v>
      </c>
      <c r="L118" s="193"/>
      <c r="M118" s="156">
        <f t="shared" si="6"/>
        <v>0</v>
      </c>
      <c r="N118" s="156"/>
      <c r="O118" s="434">
        <f>K118-M118</f>
        <v>0</v>
      </c>
      <c r="P118" s="401" t="e">
        <f>+O118/K118</f>
        <v>#DIV/0!</v>
      </c>
      <c r="Q118" s="399"/>
      <c r="R118" s="199">
        <f>M118-S118</f>
        <v>0</v>
      </c>
      <c r="S118" s="199"/>
      <c r="T118" s="199"/>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row>
    <row r="119" spans="1:58" s="194" customFormat="1">
      <c r="A119" s="393"/>
      <c r="B119" s="189"/>
      <c r="C119" s="189" t="s">
        <v>317</v>
      </c>
      <c r="D119" s="192"/>
      <c r="E119" s="193"/>
      <c r="F119" s="192"/>
      <c r="G119" s="192"/>
      <c r="H119" s="192"/>
      <c r="I119" s="192"/>
      <c r="J119" s="192"/>
      <c r="K119" s="156">
        <f t="shared" si="35"/>
        <v>0</v>
      </c>
      <c r="L119" s="193"/>
      <c r="M119" s="156">
        <f t="shared" si="6"/>
        <v>0</v>
      </c>
      <c r="N119" s="156"/>
      <c r="O119" s="434">
        <f t="shared" ref="O119:O131" si="36">K119-M119</f>
        <v>0</v>
      </c>
      <c r="P119" s="401" t="e">
        <f t="shared" ref="P119:P131" si="37">+O119/K119</f>
        <v>#DIV/0!</v>
      </c>
      <c r="Q119" s="399"/>
      <c r="R119" s="199">
        <f t="shared" ref="R119:R131" si="38">M119-S119</f>
        <v>0</v>
      </c>
      <c r="S119" s="199"/>
      <c r="T119" s="199"/>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row>
    <row r="120" spans="1:58" s="194" customFormat="1">
      <c r="A120" s="393"/>
      <c r="B120" s="189"/>
      <c r="C120" s="189" t="s">
        <v>314</v>
      </c>
      <c r="D120" s="192"/>
      <c r="E120" s="193"/>
      <c r="F120" s="192"/>
      <c r="G120" s="192"/>
      <c r="H120" s="192"/>
      <c r="I120" s="192"/>
      <c r="J120" s="192"/>
      <c r="K120" s="156">
        <f t="shared" si="35"/>
        <v>0</v>
      </c>
      <c r="L120" s="193"/>
      <c r="M120" s="156">
        <f t="shared" si="6"/>
        <v>0</v>
      </c>
      <c r="N120" s="156"/>
      <c r="O120" s="434">
        <f t="shared" si="36"/>
        <v>0</v>
      </c>
      <c r="P120" s="401" t="e">
        <f t="shared" si="37"/>
        <v>#DIV/0!</v>
      </c>
      <c r="Q120" s="399"/>
      <c r="R120" s="199">
        <f t="shared" si="38"/>
        <v>0</v>
      </c>
      <c r="S120" s="199"/>
      <c r="T120" s="199"/>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row>
    <row r="121" spans="1:58" s="194" customFormat="1">
      <c r="A121" s="393"/>
      <c r="B121" s="189"/>
      <c r="C121" s="189" t="s">
        <v>334</v>
      </c>
      <c r="D121" s="192"/>
      <c r="E121" s="193"/>
      <c r="F121" s="192"/>
      <c r="G121" s="192"/>
      <c r="H121" s="192"/>
      <c r="I121" s="192"/>
      <c r="J121" s="192"/>
      <c r="K121" s="156">
        <f t="shared" si="35"/>
        <v>0</v>
      </c>
      <c r="L121" s="193"/>
      <c r="M121" s="156">
        <f t="shared" si="6"/>
        <v>0</v>
      </c>
      <c r="N121" s="156"/>
      <c r="O121" s="434">
        <f t="shared" si="36"/>
        <v>0</v>
      </c>
      <c r="P121" s="401" t="e">
        <f t="shared" si="37"/>
        <v>#DIV/0!</v>
      </c>
      <c r="Q121" s="399"/>
      <c r="R121" s="199">
        <f t="shared" si="38"/>
        <v>0</v>
      </c>
      <c r="S121" s="199"/>
      <c r="T121" s="199"/>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row>
    <row r="122" spans="1:58" s="194" customFormat="1">
      <c r="A122" s="393"/>
      <c r="B122" s="189"/>
      <c r="C122" s="189" t="s">
        <v>312</v>
      </c>
      <c r="D122" s="192"/>
      <c r="E122" s="193"/>
      <c r="F122" s="192"/>
      <c r="G122" s="192"/>
      <c r="H122" s="192"/>
      <c r="I122" s="192"/>
      <c r="J122" s="192"/>
      <c r="K122" s="156">
        <f t="shared" si="35"/>
        <v>0</v>
      </c>
      <c r="L122" s="193"/>
      <c r="M122" s="156">
        <f t="shared" si="6"/>
        <v>0</v>
      </c>
      <c r="N122" s="156"/>
      <c r="O122" s="434">
        <f t="shared" si="36"/>
        <v>0</v>
      </c>
      <c r="P122" s="401" t="e">
        <f t="shared" si="37"/>
        <v>#DIV/0!</v>
      </c>
      <c r="Q122" s="399"/>
      <c r="R122" s="199">
        <f>M122-S122</f>
        <v>0</v>
      </c>
      <c r="S122" s="199"/>
      <c r="T122" s="199"/>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row>
    <row r="123" spans="1:58" s="194" customFormat="1">
      <c r="A123" s="393"/>
      <c r="B123" s="189"/>
      <c r="C123" s="189" t="s">
        <v>310</v>
      </c>
      <c r="D123" s="192"/>
      <c r="E123" s="193"/>
      <c r="F123" s="192"/>
      <c r="G123" s="192"/>
      <c r="H123" s="192"/>
      <c r="I123" s="192"/>
      <c r="J123" s="192"/>
      <c r="K123" s="156">
        <f t="shared" si="35"/>
        <v>0</v>
      </c>
      <c r="L123" s="193"/>
      <c r="M123" s="156">
        <f t="shared" si="6"/>
        <v>0</v>
      </c>
      <c r="N123" s="156"/>
      <c r="O123" s="434">
        <f t="shared" si="36"/>
        <v>0</v>
      </c>
      <c r="P123" s="401" t="e">
        <f t="shared" si="37"/>
        <v>#DIV/0!</v>
      </c>
      <c r="Q123" s="399"/>
      <c r="R123" s="199">
        <f t="shared" si="38"/>
        <v>0</v>
      </c>
      <c r="S123" s="199"/>
      <c r="T123" s="199"/>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row>
    <row r="124" spans="1:58" s="194" customFormat="1">
      <c r="A124" s="393"/>
      <c r="B124" s="189"/>
      <c r="C124" s="680" t="s">
        <v>309</v>
      </c>
      <c r="D124" s="192"/>
      <c r="E124" s="193"/>
      <c r="F124" s="192"/>
      <c r="G124" s="192"/>
      <c r="H124" s="192"/>
      <c r="I124" s="192"/>
      <c r="J124" s="192"/>
      <c r="K124" s="156">
        <f t="shared" si="35"/>
        <v>0</v>
      </c>
      <c r="L124" s="193"/>
      <c r="M124" s="156">
        <f t="shared" si="6"/>
        <v>0</v>
      </c>
      <c r="N124" s="156"/>
      <c r="O124" s="434">
        <f t="shared" si="36"/>
        <v>0</v>
      </c>
      <c r="P124" s="401" t="e">
        <f t="shared" si="37"/>
        <v>#DIV/0!</v>
      </c>
      <c r="Q124" s="399"/>
      <c r="R124" s="199">
        <f t="shared" si="38"/>
        <v>0</v>
      </c>
      <c r="S124" s="199"/>
      <c r="T124" s="199"/>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row>
    <row r="125" spans="1:58" s="194" customFormat="1">
      <c r="A125" s="393"/>
      <c r="B125" s="189"/>
      <c r="C125" s="189" t="s">
        <v>230</v>
      </c>
      <c r="D125" s="192"/>
      <c r="E125" s="193"/>
      <c r="F125" s="192"/>
      <c r="G125" s="192"/>
      <c r="H125" s="192"/>
      <c r="I125" s="192"/>
      <c r="J125" s="192"/>
      <c r="K125" s="156">
        <f t="shared" si="35"/>
        <v>0</v>
      </c>
      <c r="L125" s="193"/>
      <c r="M125" s="156">
        <f t="shared" si="6"/>
        <v>0</v>
      </c>
      <c r="N125" s="156"/>
      <c r="O125" s="434">
        <f t="shared" si="36"/>
        <v>0</v>
      </c>
      <c r="P125" s="401" t="e">
        <f t="shared" si="37"/>
        <v>#DIV/0!</v>
      </c>
      <c r="Q125" s="399"/>
      <c r="R125" s="199">
        <f t="shared" si="38"/>
        <v>0</v>
      </c>
      <c r="S125" s="199"/>
      <c r="T125" s="199"/>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row>
    <row r="126" spans="1:58" s="194" customFormat="1">
      <c r="A126" s="393"/>
      <c r="B126" s="189"/>
      <c r="C126" s="189" t="s">
        <v>328</v>
      </c>
      <c r="D126" s="192"/>
      <c r="E126" s="193"/>
      <c r="F126" s="192"/>
      <c r="G126" s="192"/>
      <c r="H126" s="192"/>
      <c r="I126" s="192"/>
      <c r="J126" s="192"/>
      <c r="K126" s="156">
        <f t="shared" si="35"/>
        <v>0</v>
      </c>
      <c r="L126" s="193"/>
      <c r="M126" s="156">
        <f t="shared" si="6"/>
        <v>0</v>
      </c>
      <c r="N126" s="156"/>
      <c r="O126" s="434">
        <f t="shared" si="36"/>
        <v>0</v>
      </c>
      <c r="P126" s="401" t="e">
        <f t="shared" si="37"/>
        <v>#DIV/0!</v>
      </c>
      <c r="Q126" s="399"/>
      <c r="R126" s="199">
        <f t="shared" si="38"/>
        <v>0</v>
      </c>
      <c r="S126" s="199"/>
      <c r="T126" s="199"/>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row>
    <row r="127" spans="1:58" s="194" customFormat="1">
      <c r="A127" s="393"/>
      <c r="B127" s="189"/>
      <c r="C127" s="189" t="s">
        <v>224</v>
      </c>
      <c r="D127" s="192"/>
      <c r="E127" s="193"/>
      <c r="F127" s="192"/>
      <c r="G127" s="192"/>
      <c r="H127" s="192"/>
      <c r="I127" s="192"/>
      <c r="J127" s="192"/>
      <c r="K127" s="156">
        <f t="shared" si="35"/>
        <v>0</v>
      </c>
      <c r="L127" s="193"/>
      <c r="M127" s="156">
        <f t="shared" si="6"/>
        <v>0</v>
      </c>
      <c r="N127" s="156"/>
      <c r="O127" s="434">
        <f t="shared" si="36"/>
        <v>0</v>
      </c>
      <c r="P127" s="401" t="e">
        <f t="shared" si="37"/>
        <v>#DIV/0!</v>
      </c>
      <c r="Q127" s="399"/>
      <c r="R127" s="199">
        <f t="shared" si="38"/>
        <v>0</v>
      </c>
      <c r="S127" s="199"/>
      <c r="T127" s="199"/>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row>
    <row r="128" spans="1:58" s="194" customFormat="1">
      <c r="A128" s="393"/>
      <c r="B128" s="189"/>
      <c r="C128" s="189" t="s">
        <v>305</v>
      </c>
      <c r="D128" s="192"/>
      <c r="E128" s="193"/>
      <c r="F128" s="192"/>
      <c r="G128" s="192"/>
      <c r="H128" s="192"/>
      <c r="I128" s="192"/>
      <c r="J128" s="192"/>
      <c r="K128" s="156">
        <f t="shared" si="35"/>
        <v>0</v>
      </c>
      <c r="L128" s="193"/>
      <c r="M128" s="156">
        <f t="shared" si="6"/>
        <v>0</v>
      </c>
      <c r="N128" s="156"/>
      <c r="O128" s="434">
        <f t="shared" si="36"/>
        <v>0</v>
      </c>
      <c r="P128" s="401" t="e">
        <f t="shared" si="37"/>
        <v>#DIV/0!</v>
      </c>
      <c r="Q128" s="399"/>
      <c r="R128" s="199">
        <f t="shared" si="38"/>
        <v>0</v>
      </c>
      <c r="S128" s="199"/>
      <c r="T128" s="199"/>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row>
    <row r="129" spans="1:251" s="194" customFormat="1">
      <c r="A129" s="393"/>
      <c r="B129" s="189"/>
      <c r="C129" s="189" t="s">
        <v>296</v>
      </c>
      <c r="D129" s="192"/>
      <c r="E129" s="193"/>
      <c r="F129" s="192"/>
      <c r="G129" s="192"/>
      <c r="H129" s="192"/>
      <c r="I129" s="192"/>
      <c r="J129" s="192"/>
      <c r="K129" s="156">
        <f t="shared" si="35"/>
        <v>0</v>
      </c>
      <c r="L129" s="193"/>
      <c r="M129" s="156">
        <f t="shared" si="6"/>
        <v>0</v>
      </c>
      <c r="N129" s="156"/>
      <c r="O129" s="434">
        <f t="shared" si="36"/>
        <v>0</v>
      </c>
      <c r="P129" s="401" t="e">
        <f t="shared" si="37"/>
        <v>#DIV/0!</v>
      </c>
      <c r="Q129" s="399"/>
      <c r="R129" s="199">
        <f t="shared" si="38"/>
        <v>0</v>
      </c>
      <c r="S129" s="199"/>
      <c r="T129" s="199"/>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row>
    <row r="130" spans="1:251" s="194" customFormat="1">
      <c r="A130" s="393"/>
      <c r="B130" s="189"/>
      <c r="C130" s="189" t="s">
        <v>227</v>
      </c>
      <c r="D130" s="192"/>
      <c r="E130" s="193"/>
      <c r="F130" s="192"/>
      <c r="G130" s="192"/>
      <c r="H130" s="192"/>
      <c r="I130" s="192"/>
      <c r="J130" s="192"/>
      <c r="K130" s="156">
        <f t="shared" si="35"/>
        <v>0</v>
      </c>
      <c r="L130" s="193"/>
      <c r="M130" s="156">
        <f t="shared" si="6"/>
        <v>0</v>
      </c>
      <c r="N130" s="156"/>
      <c r="O130" s="434">
        <f t="shared" si="36"/>
        <v>0</v>
      </c>
      <c r="P130" s="401" t="e">
        <f t="shared" si="37"/>
        <v>#DIV/0!</v>
      </c>
      <c r="Q130" s="399"/>
      <c r="R130" s="199">
        <f t="shared" si="38"/>
        <v>0</v>
      </c>
      <c r="S130" s="199"/>
      <c r="T130" s="199"/>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row>
    <row r="131" spans="1:251" s="194" customFormat="1">
      <c r="A131" s="393"/>
      <c r="B131" s="189"/>
      <c r="C131" s="680" t="s">
        <v>243</v>
      </c>
      <c r="D131" s="192"/>
      <c r="E131" s="193"/>
      <c r="F131" s="192"/>
      <c r="G131" s="192"/>
      <c r="H131" s="192"/>
      <c r="I131" s="192"/>
      <c r="J131" s="192"/>
      <c r="K131" s="156">
        <f t="shared" si="35"/>
        <v>0</v>
      </c>
      <c r="L131" s="193"/>
      <c r="M131" s="156">
        <f t="shared" ref="M131" si="39">+K131*L131</f>
        <v>0</v>
      </c>
      <c r="N131" s="156"/>
      <c r="O131" s="434">
        <f t="shared" si="36"/>
        <v>0</v>
      </c>
      <c r="P131" s="401" t="e">
        <f t="shared" si="37"/>
        <v>#DIV/0!</v>
      </c>
      <c r="Q131" s="399"/>
      <c r="R131" s="199">
        <f t="shared" si="38"/>
        <v>0</v>
      </c>
      <c r="S131" s="199"/>
      <c r="T131" s="199"/>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row>
    <row r="132" spans="1:251" s="194" customFormat="1">
      <c r="A132" s="394"/>
      <c r="B132" s="195"/>
      <c r="C132" s="195" t="s">
        <v>298</v>
      </c>
      <c r="D132" s="196"/>
      <c r="E132" s="197"/>
      <c r="F132" s="196">
        <f>SUM(F118:F131)</f>
        <v>0</v>
      </c>
      <c r="G132" s="196">
        <f t="shared" ref="G132:K132" si="40">SUM(G118:G131)</f>
        <v>0</v>
      </c>
      <c r="H132" s="196">
        <f t="shared" si="40"/>
        <v>0</v>
      </c>
      <c r="I132" s="196">
        <f t="shared" si="40"/>
        <v>0</v>
      </c>
      <c r="J132" s="196">
        <f t="shared" si="40"/>
        <v>0</v>
      </c>
      <c r="K132" s="196">
        <f t="shared" si="40"/>
        <v>0</v>
      </c>
      <c r="L132" s="197"/>
      <c r="M132" s="155">
        <f>SUM(M118:M131)</f>
        <v>0</v>
      </c>
      <c r="N132" s="155"/>
      <c r="O132" s="155">
        <f>SUM(O118:O131)</f>
        <v>0</v>
      </c>
      <c r="P132" s="403" t="e">
        <f>+O132/K132</f>
        <v>#DIV/0!</v>
      </c>
      <c r="Q132" s="399"/>
      <c r="R132" s="565">
        <f>SUM(R118:R131)</f>
        <v>0</v>
      </c>
      <c r="S132" s="565">
        <f>SUM(S119:S131)</f>
        <v>0</v>
      </c>
      <c r="T132" s="56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row>
    <row r="133" spans="1:251" s="194" customFormat="1">
      <c r="A133" s="940" t="s">
        <v>76</v>
      </c>
      <c r="B133" s="938"/>
      <c r="C133" s="942">
        <f>'BUDGET AJU APPROUVE'!K23</f>
        <v>0</v>
      </c>
      <c r="D133" s="396"/>
      <c r="E133" s="396"/>
      <c r="F133" s="396"/>
      <c r="G133" s="396"/>
      <c r="H133" s="396"/>
      <c r="I133" s="396"/>
      <c r="J133" s="396"/>
      <c r="K133" s="938" t="s">
        <v>14</v>
      </c>
      <c r="L133" s="938"/>
      <c r="M133" s="947">
        <f>M132+M116+M100+M84+M68+M52+M36+M20</f>
        <v>0</v>
      </c>
      <c r="N133" s="253"/>
      <c r="O133" s="949">
        <f>O20+O36+O52+O68+O84+O100+O116+O132</f>
        <v>0</v>
      </c>
      <c r="P133" s="406"/>
      <c r="Q133" s="399"/>
      <c r="R133" s="944">
        <f>R20+R36+R52+R68+R84+R100+R116+R132</f>
        <v>0</v>
      </c>
      <c r="S133" s="944">
        <f>S20+S36+S52+S68+S84+S100+S116+S132</f>
        <v>0</v>
      </c>
      <c r="T133" s="946"/>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row>
    <row r="134" spans="1:251" s="202" customFormat="1">
      <c r="A134" s="941"/>
      <c r="B134" s="939"/>
      <c r="C134" s="943"/>
      <c r="D134" s="407"/>
      <c r="E134" s="407"/>
      <c r="F134" s="407"/>
      <c r="G134" s="407"/>
      <c r="H134" s="407"/>
      <c r="I134" s="407"/>
      <c r="J134" s="407"/>
      <c r="K134" s="939"/>
      <c r="L134" s="939"/>
      <c r="M134" s="948"/>
      <c r="N134" s="397"/>
      <c r="O134" s="950"/>
      <c r="P134" s="408"/>
      <c r="Q134" s="399"/>
      <c r="R134" s="945"/>
      <c r="S134" s="945"/>
      <c r="T134" s="94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194"/>
      <c r="BH134" s="194"/>
      <c r="BI134" s="194"/>
      <c r="BJ134" s="194"/>
      <c r="BK134" s="194"/>
      <c r="BL134" s="194"/>
      <c r="BM134" s="194"/>
      <c r="BN134" s="194"/>
      <c r="BO134" s="194"/>
      <c r="BP134" s="194"/>
      <c r="BQ134" s="194"/>
      <c r="BR134" s="194"/>
      <c r="BS134" s="194"/>
      <c r="BT134" s="194"/>
      <c r="BU134" s="194"/>
      <c r="BV134" s="194"/>
      <c r="BW134" s="194"/>
      <c r="BX134" s="194"/>
      <c r="BY134" s="194"/>
      <c r="BZ134" s="194"/>
      <c r="CA134" s="194"/>
      <c r="CB134" s="194"/>
      <c r="CC134" s="194"/>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c r="DG134" s="194"/>
      <c r="DH134" s="194"/>
      <c r="DI134" s="194"/>
      <c r="DJ134" s="194"/>
      <c r="DK134" s="194"/>
      <c r="DL134" s="194"/>
      <c r="DM134" s="194"/>
      <c r="DN134" s="194"/>
      <c r="DO134" s="194"/>
      <c r="DP134" s="194"/>
      <c r="DQ134" s="194"/>
      <c r="DR134" s="194"/>
      <c r="DS134" s="194"/>
      <c r="DT134" s="194"/>
      <c r="DU134" s="194"/>
      <c r="DV134" s="194"/>
      <c r="DW134" s="194"/>
      <c r="DX134" s="194"/>
      <c r="DY134" s="194"/>
      <c r="DZ134" s="194"/>
      <c r="EA134" s="194"/>
      <c r="EB134" s="194"/>
      <c r="EC134" s="194"/>
      <c r="ED134" s="194"/>
      <c r="EE134" s="194"/>
      <c r="EF134" s="194"/>
      <c r="EG134" s="194"/>
      <c r="EH134" s="194"/>
      <c r="EI134" s="194"/>
      <c r="EJ134" s="194"/>
      <c r="EK134" s="194"/>
      <c r="EL134" s="194"/>
      <c r="EM134" s="194"/>
      <c r="EN134" s="194"/>
      <c r="EO134" s="194"/>
      <c r="EP134" s="194"/>
      <c r="EQ134" s="194"/>
      <c r="ER134" s="194"/>
      <c r="ES134" s="194"/>
      <c r="ET134" s="194"/>
      <c r="EU134" s="194"/>
      <c r="EV134" s="194"/>
      <c r="EW134" s="194"/>
      <c r="EX134" s="194"/>
      <c r="EY134" s="194"/>
      <c r="EZ134" s="194"/>
      <c r="FA134" s="194"/>
      <c r="FB134" s="194"/>
      <c r="FC134" s="194"/>
      <c r="FD134" s="194"/>
      <c r="FE134" s="194"/>
      <c r="FF134" s="194"/>
      <c r="FG134" s="194"/>
      <c r="FH134" s="194"/>
      <c r="FI134" s="194"/>
      <c r="FJ134" s="194"/>
      <c r="FK134" s="194"/>
      <c r="FL134" s="194"/>
      <c r="FM134" s="194"/>
      <c r="FN134" s="194"/>
      <c r="FO134" s="194"/>
      <c r="FP134" s="194"/>
      <c r="FQ134" s="194"/>
      <c r="FR134" s="194"/>
      <c r="FS134" s="194"/>
      <c r="FT134" s="194"/>
      <c r="FU134" s="194"/>
      <c r="FV134" s="194"/>
      <c r="FW134" s="194"/>
      <c r="FX134" s="194"/>
      <c r="FY134" s="194"/>
      <c r="FZ134" s="194"/>
      <c r="GA134" s="194"/>
      <c r="GB134" s="194"/>
      <c r="GC134" s="194"/>
      <c r="GD134" s="194"/>
      <c r="GE134" s="194"/>
      <c r="GF134" s="194"/>
      <c r="GG134" s="194"/>
      <c r="GH134" s="194"/>
      <c r="GI134" s="194"/>
      <c r="GJ134" s="194"/>
      <c r="GK134" s="194"/>
      <c r="GL134" s="194"/>
      <c r="GM134" s="194"/>
      <c r="GN134" s="194"/>
      <c r="GO134" s="194"/>
      <c r="GP134" s="194"/>
      <c r="GQ134" s="194"/>
      <c r="GR134" s="194"/>
      <c r="GS134" s="194"/>
      <c r="GT134" s="194"/>
      <c r="GU134" s="194"/>
      <c r="GV134" s="194"/>
      <c r="GW134" s="194"/>
      <c r="GX134" s="194"/>
      <c r="GY134" s="194"/>
      <c r="GZ134" s="194"/>
      <c r="HA134" s="194"/>
      <c r="HB134" s="194"/>
      <c r="HC134" s="194"/>
      <c r="HD134" s="194"/>
      <c r="HE134" s="194"/>
      <c r="HF134" s="194"/>
      <c r="HG134" s="194"/>
      <c r="HH134" s="194"/>
      <c r="HI134" s="194"/>
      <c r="HJ134" s="194"/>
      <c r="HK134" s="194"/>
      <c r="HL134" s="194"/>
      <c r="HM134" s="194"/>
      <c r="HN134" s="194"/>
      <c r="HO134" s="194"/>
      <c r="HP134" s="194"/>
      <c r="HQ134" s="194"/>
      <c r="HR134" s="194"/>
      <c r="HS134" s="194"/>
      <c r="HT134" s="194"/>
      <c r="HU134" s="194"/>
      <c r="HV134" s="194"/>
      <c r="HW134" s="194"/>
      <c r="HX134" s="194"/>
      <c r="HY134" s="194"/>
      <c r="HZ134" s="194"/>
      <c r="IA134" s="194"/>
      <c r="IB134" s="194"/>
      <c r="IC134" s="194"/>
      <c r="ID134" s="194"/>
      <c r="IE134" s="194"/>
      <c r="IF134" s="194"/>
      <c r="IG134" s="194"/>
      <c r="IH134" s="194"/>
      <c r="II134" s="194"/>
      <c r="IJ134" s="194"/>
      <c r="IK134" s="194"/>
      <c r="IL134" s="194"/>
      <c r="IM134" s="194"/>
      <c r="IN134" s="194"/>
      <c r="IO134" s="194"/>
      <c r="IP134" s="194"/>
      <c r="IQ134" s="194"/>
    </row>
    <row r="135" spans="1:251">
      <c r="A135" s="203"/>
      <c r="B135" s="203"/>
      <c r="C135" s="203"/>
      <c r="D135" s="203"/>
      <c r="E135" s="206"/>
      <c r="F135" s="207"/>
      <c r="G135" s="207"/>
      <c r="H135" s="207"/>
      <c r="I135" s="207"/>
      <c r="J135" s="207"/>
      <c r="K135" s="207"/>
      <c r="L135" s="206"/>
      <c r="M135" s="207"/>
      <c r="N135" s="207"/>
      <c r="O135" s="203"/>
      <c r="P135" s="178"/>
      <c r="Q135" s="398"/>
      <c r="R135" s="206"/>
      <c r="S135" s="206"/>
      <c r="T135" s="206"/>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row>
    <row r="136" spans="1:251">
      <c r="A136" s="203"/>
      <c r="B136" s="203"/>
      <c r="C136" s="203"/>
      <c r="D136" s="203"/>
      <c r="E136" s="206"/>
      <c r="F136" s="207"/>
      <c r="G136" s="207"/>
      <c r="H136" s="207"/>
      <c r="I136" s="207"/>
      <c r="J136" s="207"/>
      <c r="K136" s="207"/>
      <c r="L136" s="206"/>
      <c r="M136" s="207"/>
      <c r="N136" s="207"/>
      <c r="O136" s="203"/>
      <c r="P136" s="178"/>
      <c r="Q136" s="398"/>
      <c r="R136" s="206"/>
      <c r="S136" s="206"/>
      <c r="T136" s="206"/>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row>
    <row r="137" spans="1:251">
      <c r="A137" s="203"/>
      <c r="B137" s="203"/>
      <c r="C137" s="203"/>
      <c r="D137" s="203"/>
      <c r="E137" s="206"/>
      <c r="F137" s="207"/>
      <c r="G137" s="207"/>
      <c r="H137" s="207"/>
      <c r="I137" s="207"/>
      <c r="J137" s="207"/>
      <c r="K137" s="207"/>
      <c r="L137" s="206"/>
      <c r="M137" s="207"/>
      <c r="N137" s="207"/>
      <c r="O137" s="203"/>
      <c r="P137" s="178"/>
      <c r="Q137" s="398"/>
      <c r="R137" s="206"/>
      <c r="S137" s="206"/>
      <c r="T137" s="206"/>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row>
    <row r="138" spans="1:251">
      <c r="A138" s="203"/>
      <c r="B138" s="203"/>
      <c r="C138" s="203"/>
      <c r="D138" s="203"/>
      <c r="E138" s="206"/>
      <c r="F138" s="207"/>
      <c r="G138" s="207"/>
      <c r="H138" s="207"/>
      <c r="I138" s="207"/>
      <c r="J138" s="207"/>
      <c r="K138" s="207"/>
      <c r="L138" s="206"/>
      <c r="M138" s="207"/>
      <c r="N138" s="207"/>
      <c r="O138" s="203"/>
      <c r="P138" s="178"/>
      <c r="Q138" s="398"/>
      <c r="R138" s="206"/>
      <c r="S138" s="206"/>
      <c r="T138" s="206"/>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row>
    <row r="139" spans="1:251">
      <c r="A139" s="203"/>
      <c r="B139" s="203"/>
      <c r="C139" s="203"/>
      <c r="D139" s="203"/>
      <c r="E139" s="206"/>
      <c r="F139" s="207"/>
      <c r="G139" s="207"/>
      <c r="H139" s="207"/>
      <c r="I139" s="207"/>
      <c r="J139" s="207"/>
      <c r="K139" s="207"/>
      <c r="L139" s="206"/>
      <c r="M139" s="207"/>
      <c r="N139" s="207"/>
      <c r="O139" s="203"/>
      <c r="P139" s="178"/>
      <c r="Q139" s="398"/>
      <c r="R139" s="206"/>
      <c r="S139" s="206"/>
      <c r="T139" s="206"/>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row>
    <row r="140" spans="1:251">
      <c r="A140" s="203"/>
      <c r="B140" s="203"/>
      <c r="C140" s="203"/>
      <c r="D140" s="203"/>
      <c r="E140" s="206"/>
      <c r="F140" s="207"/>
      <c r="G140" s="207"/>
      <c r="H140" s="207"/>
      <c r="I140" s="207"/>
      <c r="J140" s="207"/>
      <c r="K140" s="207"/>
      <c r="L140" s="206"/>
      <c r="M140" s="207"/>
      <c r="N140" s="207"/>
      <c r="O140" s="203"/>
      <c r="P140" s="178"/>
      <c r="Q140" s="398"/>
      <c r="R140" s="206"/>
      <c r="S140" s="206"/>
      <c r="T140" s="206"/>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row>
    <row r="141" spans="1:251">
      <c r="A141" s="203"/>
      <c r="B141" s="203"/>
      <c r="C141" s="203"/>
      <c r="D141" s="203"/>
      <c r="E141" s="206"/>
      <c r="F141" s="207"/>
      <c r="G141" s="207"/>
      <c r="H141" s="207"/>
      <c r="I141" s="207"/>
      <c r="J141" s="207"/>
      <c r="K141" s="207"/>
      <c r="L141" s="206"/>
      <c r="M141" s="207"/>
      <c r="N141" s="207"/>
      <c r="O141" s="203"/>
      <c r="P141" s="178"/>
      <c r="Q141" s="398"/>
      <c r="R141" s="206"/>
      <c r="S141" s="206"/>
      <c r="T141" s="206"/>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row>
    <row r="142" spans="1:251">
      <c r="A142" s="203"/>
      <c r="B142" s="203"/>
      <c r="C142" s="203"/>
      <c r="D142" s="203"/>
      <c r="E142" s="206"/>
      <c r="F142" s="207"/>
      <c r="G142" s="207"/>
      <c r="H142" s="207"/>
      <c r="I142" s="207"/>
      <c r="J142" s="207"/>
      <c r="K142" s="207"/>
      <c r="L142" s="206"/>
      <c r="M142" s="207"/>
      <c r="N142" s="207"/>
      <c r="O142" s="203"/>
      <c r="P142" s="178"/>
      <c r="Q142" s="398"/>
      <c r="R142" s="206"/>
      <c r="S142" s="206"/>
      <c r="T142" s="206"/>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row>
    <row r="143" spans="1:251">
      <c r="A143" s="203"/>
      <c r="B143" s="203"/>
      <c r="C143" s="203"/>
      <c r="D143" s="203"/>
      <c r="E143" s="206"/>
      <c r="F143" s="207"/>
      <c r="G143" s="207"/>
      <c r="H143" s="207"/>
      <c r="I143" s="207"/>
      <c r="J143" s="207"/>
      <c r="K143" s="207"/>
      <c r="L143" s="206"/>
      <c r="M143" s="207"/>
      <c r="N143" s="207"/>
      <c r="O143" s="203"/>
      <c r="P143" s="178"/>
      <c r="Q143" s="398"/>
      <c r="R143" s="206"/>
      <c r="S143" s="206"/>
      <c r="T143" s="206"/>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row>
    <row r="144" spans="1:251">
      <c r="A144" s="203"/>
      <c r="B144" s="203"/>
      <c r="C144" s="203"/>
      <c r="D144" s="203"/>
      <c r="E144" s="206"/>
      <c r="F144" s="207"/>
      <c r="G144" s="207"/>
      <c r="H144" s="207"/>
      <c r="I144" s="207"/>
      <c r="J144" s="207"/>
      <c r="K144" s="207"/>
      <c r="L144" s="206"/>
      <c r="M144" s="207"/>
      <c r="N144" s="207"/>
      <c r="O144" s="203"/>
      <c r="P144" s="178"/>
      <c r="Q144" s="398"/>
      <c r="R144" s="206"/>
      <c r="S144" s="206"/>
      <c r="T144" s="206"/>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row>
    <row r="145" spans="1:58">
      <c r="A145" s="203"/>
      <c r="B145" s="203"/>
      <c r="C145" s="203"/>
      <c r="D145" s="203"/>
      <c r="E145" s="206"/>
      <c r="F145" s="207"/>
      <c r="G145" s="207"/>
      <c r="H145" s="207"/>
      <c r="I145" s="207"/>
      <c r="J145" s="207"/>
      <c r="K145" s="207"/>
      <c r="L145" s="206"/>
      <c r="M145" s="207"/>
      <c r="N145" s="207"/>
      <c r="O145" s="203"/>
      <c r="P145" s="178"/>
      <c r="Q145" s="398"/>
      <c r="R145" s="206"/>
      <c r="S145" s="206"/>
      <c r="T145" s="206"/>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row>
    <row r="146" spans="1:58">
      <c r="A146" s="203"/>
      <c r="B146" s="203"/>
      <c r="C146" s="203"/>
      <c r="D146" s="203"/>
      <c r="E146" s="206"/>
      <c r="F146" s="207"/>
      <c r="G146" s="207"/>
      <c r="H146" s="207"/>
      <c r="I146" s="207"/>
      <c r="J146" s="207"/>
      <c r="K146" s="207"/>
      <c r="L146" s="206"/>
      <c r="M146" s="207"/>
      <c r="N146" s="207"/>
      <c r="O146" s="203"/>
      <c r="P146" s="178"/>
      <c r="Q146" s="398"/>
      <c r="R146" s="206"/>
      <c r="S146" s="206"/>
      <c r="T146" s="206"/>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row>
    <row r="147" spans="1:58">
      <c r="A147" s="203"/>
      <c r="B147" s="203"/>
      <c r="C147" s="203"/>
      <c r="D147" s="203"/>
      <c r="E147" s="206"/>
      <c r="F147" s="207"/>
      <c r="G147" s="207"/>
      <c r="H147" s="207"/>
      <c r="I147" s="207"/>
      <c r="J147" s="207"/>
      <c r="K147" s="207"/>
      <c r="L147" s="206"/>
      <c r="M147" s="207"/>
      <c r="N147" s="207"/>
      <c r="O147" s="203"/>
      <c r="P147" s="178"/>
      <c r="Q147" s="398"/>
      <c r="R147" s="206"/>
      <c r="S147" s="206"/>
      <c r="T147" s="206"/>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row>
    <row r="148" spans="1:58">
      <c r="A148" s="203"/>
      <c r="B148" s="203"/>
      <c r="C148" s="203"/>
      <c r="D148" s="203"/>
      <c r="E148" s="206"/>
      <c r="F148" s="207"/>
      <c r="G148" s="207"/>
      <c r="H148" s="207"/>
      <c r="I148" s="207"/>
      <c r="J148" s="207"/>
      <c r="K148" s="207"/>
      <c r="L148" s="206"/>
      <c r="M148" s="207"/>
      <c r="N148" s="207"/>
      <c r="O148" s="203"/>
      <c r="P148" s="178"/>
      <c r="Q148" s="398"/>
      <c r="R148" s="206"/>
      <c r="S148" s="206"/>
      <c r="T148" s="206"/>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row>
    <row r="149" spans="1:58">
      <c r="A149" s="203"/>
      <c r="B149" s="203"/>
      <c r="C149" s="203"/>
      <c r="D149" s="203"/>
      <c r="E149" s="206"/>
      <c r="F149" s="207"/>
      <c r="G149" s="207"/>
      <c r="H149" s="207"/>
      <c r="I149" s="207"/>
      <c r="J149" s="207"/>
      <c r="K149" s="207"/>
      <c r="L149" s="206"/>
      <c r="M149" s="207"/>
      <c r="N149" s="207"/>
      <c r="O149" s="203"/>
      <c r="P149" s="178"/>
      <c r="Q149" s="398"/>
      <c r="R149" s="206"/>
      <c r="S149" s="206"/>
      <c r="T149" s="206"/>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row>
    <row r="150" spans="1:58">
      <c r="A150" s="203"/>
      <c r="B150" s="203"/>
      <c r="C150" s="203"/>
      <c r="D150" s="203"/>
      <c r="E150" s="206"/>
      <c r="F150" s="207"/>
      <c r="G150" s="207"/>
      <c r="H150" s="207"/>
      <c r="I150" s="207"/>
      <c r="J150" s="207"/>
      <c r="K150" s="207"/>
      <c r="L150" s="206"/>
      <c r="M150" s="207"/>
      <c r="N150" s="207"/>
      <c r="O150" s="203"/>
      <c r="P150" s="178"/>
      <c r="Q150" s="398"/>
      <c r="R150" s="206"/>
      <c r="S150" s="206"/>
      <c r="T150" s="206"/>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row>
    <row r="151" spans="1:58">
      <c r="A151" s="203"/>
      <c r="B151" s="203"/>
      <c r="C151" s="203"/>
      <c r="D151" s="203"/>
      <c r="E151" s="206"/>
      <c r="F151" s="207"/>
      <c r="G151" s="207"/>
      <c r="H151" s="207"/>
      <c r="I151" s="207"/>
      <c r="J151" s="207"/>
      <c r="K151" s="207"/>
      <c r="L151" s="206"/>
      <c r="M151" s="207"/>
      <c r="N151" s="207"/>
      <c r="O151" s="203"/>
      <c r="P151" s="178"/>
      <c r="Q151" s="398"/>
      <c r="R151" s="206"/>
      <c r="S151" s="206"/>
      <c r="T151" s="206"/>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row>
    <row r="152" spans="1:58">
      <c r="A152" s="203"/>
      <c r="B152" s="203"/>
      <c r="C152" s="203"/>
      <c r="D152" s="203"/>
      <c r="E152" s="206"/>
      <c r="F152" s="207"/>
      <c r="G152" s="207"/>
      <c r="H152" s="207"/>
      <c r="I152" s="207"/>
      <c r="J152" s="207"/>
      <c r="K152" s="207"/>
      <c r="L152" s="206"/>
      <c r="M152" s="207"/>
      <c r="N152" s="207"/>
      <c r="O152" s="203"/>
      <c r="P152" s="178"/>
      <c r="Q152" s="398"/>
      <c r="R152" s="206"/>
      <c r="S152" s="206"/>
      <c r="T152" s="206"/>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row>
    <row r="153" spans="1:58">
      <c r="A153" s="203"/>
      <c r="B153" s="203"/>
      <c r="C153" s="203"/>
      <c r="D153" s="203"/>
      <c r="E153" s="206"/>
      <c r="F153" s="207"/>
      <c r="G153" s="207"/>
      <c r="H153" s="207"/>
      <c r="I153" s="207"/>
      <c r="J153" s="207"/>
      <c r="K153" s="207"/>
      <c r="L153" s="206"/>
      <c r="M153" s="207"/>
      <c r="N153" s="207"/>
      <c r="O153" s="203"/>
      <c r="P153" s="178"/>
      <c r="Q153" s="398"/>
      <c r="R153" s="206"/>
      <c r="S153" s="206"/>
      <c r="T153" s="206"/>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row>
    <row r="154" spans="1:58">
      <c r="A154" s="203"/>
      <c r="B154" s="203"/>
      <c r="C154" s="203"/>
      <c r="D154" s="203"/>
      <c r="E154" s="206"/>
      <c r="F154" s="207"/>
      <c r="G154" s="207"/>
      <c r="H154" s="207"/>
      <c r="I154" s="207"/>
      <c r="J154" s="207"/>
      <c r="K154" s="207"/>
      <c r="L154" s="206"/>
      <c r="M154" s="207"/>
      <c r="N154" s="207"/>
      <c r="O154" s="203"/>
      <c r="P154" s="178"/>
      <c r="Q154" s="398"/>
      <c r="R154" s="206"/>
      <c r="S154" s="206"/>
      <c r="T154" s="206"/>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row>
    <row r="155" spans="1:58">
      <c r="A155" s="203"/>
      <c r="B155" s="203"/>
      <c r="C155" s="203"/>
      <c r="D155" s="203"/>
      <c r="E155" s="206"/>
      <c r="F155" s="207"/>
      <c r="G155" s="207"/>
      <c r="H155" s="207"/>
      <c r="I155" s="207"/>
      <c r="J155" s="207"/>
      <c r="K155" s="207"/>
      <c r="L155" s="206"/>
      <c r="M155" s="207"/>
      <c r="N155" s="207"/>
      <c r="O155" s="203"/>
      <c r="P155" s="178"/>
      <c r="Q155" s="398"/>
      <c r="R155" s="206"/>
      <c r="S155" s="206"/>
      <c r="T155" s="206"/>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row>
    <row r="156" spans="1:58">
      <c r="A156" s="203"/>
      <c r="B156" s="203"/>
      <c r="C156" s="203"/>
      <c r="D156" s="203"/>
      <c r="E156" s="206"/>
      <c r="F156" s="207"/>
      <c r="G156" s="207"/>
      <c r="H156" s="207"/>
      <c r="I156" s="207"/>
      <c r="J156" s="207"/>
      <c r="K156" s="207"/>
      <c r="L156" s="206"/>
      <c r="M156" s="207"/>
      <c r="N156" s="207"/>
      <c r="O156" s="203"/>
      <c r="P156" s="178"/>
      <c r="Q156" s="398"/>
      <c r="R156" s="206"/>
      <c r="S156" s="206"/>
      <c r="T156" s="206"/>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row>
    <row r="157" spans="1:58">
      <c r="A157" s="203"/>
      <c r="B157" s="203"/>
      <c r="C157" s="203"/>
      <c r="D157" s="203"/>
      <c r="E157" s="206"/>
      <c r="F157" s="207"/>
      <c r="G157" s="207"/>
      <c r="H157" s="207"/>
      <c r="I157" s="207"/>
      <c r="J157" s="207"/>
      <c r="K157" s="207"/>
      <c r="L157" s="206"/>
      <c r="M157" s="207"/>
      <c r="N157" s="207"/>
      <c r="O157" s="203"/>
      <c r="P157" s="178"/>
      <c r="Q157" s="398"/>
      <c r="R157" s="206"/>
      <c r="S157" s="206"/>
      <c r="T157" s="206"/>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row>
    <row r="158" spans="1:58">
      <c r="A158" s="203"/>
      <c r="B158" s="203"/>
      <c r="C158" s="203"/>
      <c r="D158" s="203"/>
      <c r="E158" s="206"/>
      <c r="F158" s="207"/>
      <c r="G158" s="207"/>
      <c r="H158" s="207"/>
      <c r="I158" s="207"/>
      <c r="J158" s="207"/>
      <c r="K158" s="207"/>
      <c r="L158" s="206"/>
      <c r="M158" s="207"/>
      <c r="N158" s="207"/>
      <c r="O158" s="203"/>
      <c r="P158" s="178"/>
      <c r="Q158" s="398"/>
      <c r="R158" s="206"/>
      <c r="S158" s="206"/>
      <c r="T158" s="206"/>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row>
    <row r="159" spans="1:58">
      <c r="A159" s="203"/>
      <c r="B159" s="203"/>
      <c r="C159" s="203"/>
      <c r="D159" s="203"/>
      <c r="E159" s="206"/>
      <c r="F159" s="207"/>
      <c r="G159" s="207"/>
      <c r="H159" s="207"/>
      <c r="I159" s="207"/>
      <c r="J159" s="207"/>
      <c r="K159" s="207"/>
      <c r="L159" s="206"/>
      <c r="M159" s="207"/>
      <c r="N159" s="207"/>
      <c r="O159" s="203"/>
      <c r="P159" s="178"/>
      <c r="Q159" s="398"/>
      <c r="R159" s="206"/>
      <c r="S159" s="206"/>
      <c r="T159" s="206"/>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row>
    <row r="160" spans="1:58">
      <c r="A160" s="203"/>
      <c r="B160" s="203"/>
      <c r="C160" s="203"/>
      <c r="D160" s="203"/>
      <c r="E160" s="206"/>
      <c r="F160" s="207"/>
      <c r="G160" s="207"/>
      <c r="H160" s="207"/>
      <c r="I160" s="207"/>
      <c r="J160" s="207"/>
      <c r="K160" s="207"/>
      <c r="L160" s="206"/>
      <c r="M160" s="207"/>
      <c r="N160" s="207"/>
      <c r="O160" s="203"/>
      <c r="P160" s="178"/>
      <c r="Q160" s="398"/>
      <c r="R160" s="206"/>
      <c r="S160" s="206"/>
      <c r="T160" s="206"/>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row>
    <row r="161" spans="1:58">
      <c r="A161" s="203"/>
      <c r="B161" s="203"/>
      <c r="C161" s="203"/>
      <c r="D161" s="203"/>
      <c r="E161" s="206"/>
      <c r="F161" s="207"/>
      <c r="G161" s="207"/>
      <c r="H161" s="207"/>
      <c r="I161" s="207"/>
      <c r="J161" s="207"/>
      <c r="K161" s="207"/>
      <c r="L161" s="206"/>
      <c r="M161" s="207"/>
      <c r="N161" s="207"/>
      <c r="O161" s="203"/>
      <c r="P161" s="178"/>
      <c r="Q161" s="398"/>
      <c r="R161" s="206"/>
      <c r="S161" s="206"/>
      <c r="T161" s="206"/>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row>
    <row r="162" spans="1:58">
      <c r="A162" s="203"/>
      <c r="B162" s="203"/>
      <c r="C162" s="203"/>
      <c r="D162" s="203"/>
      <c r="E162" s="206"/>
      <c r="F162" s="207"/>
      <c r="G162" s="207"/>
      <c r="H162" s="207"/>
      <c r="I162" s="207"/>
      <c r="J162" s="207"/>
      <c r="K162" s="207"/>
      <c r="L162" s="206"/>
      <c r="M162" s="207"/>
      <c r="N162" s="207"/>
      <c r="O162" s="203"/>
      <c r="P162" s="178"/>
      <c r="Q162" s="398"/>
      <c r="R162" s="206"/>
      <c r="S162" s="206"/>
      <c r="T162" s="206"/>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row>
    <row r="163" spans="1:58">
      <c r="A163" s="203"/>
      <c r="B163" s="203"/>
      <c r="C163" s="203"/>
      <c r="D163" s="203"/>
      <c r="E163" s="206"/>
      <c r="F163" s="207"/>
      <c r="G163" s="207"/>
      <c r="H163" s="207"/>
      <c r="I163" s="207"/>
      <c r="J163" s="207"/>
      <c r="K163" s="207"/>
      <c r="L163" s="206"/>
      <c r="M163" s="207"/>
      <c r="N163" s="207"/>
      <c r="O163" s="203"/>
      <c r="P163" s="178"/>
      <c r="Q163" s="398"/>
      <c r="R163" s="206"/>
      <c r="S163" s="206"/>
      <c r="T163" s="206"/>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row>
    <row r="164" spans="1:58">
      <c r="A164" s="203"/>
      <c r="B164" s="203"/>
      <c r="C164" s="203"/>
      <c r="D164" s="203"/>
      <c r="E164" s="206"/>
      <c r="F164" s="207"/>
      <c r="G164" s="207"/>
      <c r="H164" s="207"/>
      <c r="I164" s="207"/>
      <c r="J164" s="207"/>
      <c r="K164" s="207"/>
      <c r="L164" s="206"/>
      <c r="M164" s="207"/>
      <c r="N164" s="207"/>
      <c r="O164" s="203"/>
      <c r="P164" s="178"/>
      <c r="Q164" s="398"/>
      <c r="R164" s="206"/>
      <c r="S164" s="206"/>
      <c r="T164" s="206"/>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row>
    <row r="165" spans="1:58">
      <c r="A165" s="203"/>
      <c r="B165" s="203"/>
      <c r="C165" s="203"/>
      <c r="D165" s="203"/>
      <c r="E165" s="206"/>
      <c r="F165" s="207"/>
      <c r="G165" s="207"/>
      <c r="H165" s="207"/>
      <c r="I165" s="207"/>
      <c r="J165" s="207"/>
      <c r="K165" s="207"/>
      <c r="L165" s="206"/>
      <c r="M165" s="207"/>
      <c r="N165" s="207"/>
      <c r="O165" s="203"/>
      <c r="P165" s="178"/>
      <c r="Q165" s="398"/>
      <c r="R165" s="206"/>
      <c r="S165" s="206"/>
      <c r="T165" s="206"/>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row>
    <row r="166" spans="1:58">
      <c r="A166" s="203"/>
      <c r="B166" s="203"/>
      <c r="C166" s="203"/>
      <c r="D166" s="203"/>
      <c r="E166" s="206"/>
      <c r="F166" s="207"/>
      <c r="G166" s="207"/>
      <c r="H166" s="207"/>
      <c r="I166" s="207"/>
      <c r="J166" s="207"/>
      <c r="K166" s="207"/>
      <c r="L166" s="206"/>
      <c r="M166" s="207"/>
      <c r="N166" s="207"/>
      <c r="O166" s="203"/>
      <c r="P166" s="178"/>
      <c r="Q166" s="398"/>
      <c r="R166" s="206"/>
      <c r="S166" s="206"/>
      <c r="T166" s="206"/>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row>
    <row r="167" spans="1:58">
      <c r="A167" s="203"/>
      <c r="B167" s="203"/>
      <c r="C167" s="203"/>
      <c r="D167" s="203"/>
      <c r="E167" s="206"/>
      <c r="F167" s="207"/>
      <c r="G167" s="207"/>
      <c r="H167" s="207"/>
      <c r="I167" s="207"/>
      <c r="J167" s="207"/>
      <c r="K167" s="207"/>
      <c r="L167" s="206"/>
      <c r="M167" s="207"/>
      <c r="N167" s="207"/>
      <c r="O167" s="203"/>
      <c r="P167" s="178"/>
      <c r="Q167" s="398"/>
      <c r="R167" s="206"/>
      <c r="S167" s="206"/>
      <c r="T167" s="206"/>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row>
    <row r="168" spans="1:58">
      <c r="A168" s="203"/>
      <c r="B168" s="203"/>
      <c r="C168" s="203"/>
      <c r="D168" s="203"/>
      <c r="E168" s="206"/>
      <c r="F168" s="207"/>
      <c r="G168" s="207"/>
      <c r="H168" s="207"/>
      <c r="I168" s="207"/>
      <c r="J168" s="207"/>
      <c r="K168" s="207"/>
      <c r="L168" s="206"/>
      <c r="M168" s="207"/>
      <c r="N168" s="207"/>
      <c r="O168" s="203"/>
      <c r="P168" s="178"/>
      <c r="Q168" s="398"/>
      <c r="R168" s="206"/>
      <c r="S168" s="206"/>
      <c r="T168" s="206"/>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row>
    <row r="169" spans="1:58">
      <c r="A169" s="203"/>
      <c r="B169" s="203"/>
      <c r="C169" s="203"/>
      <c r="D169" s="203"/>
      <c r="E169" s="206"/>
      <c r="F169" s="207"/>
      <c r="G169" s="207"/>
      <c r="H169" s="207"/>
      <c r="I169" s="207"/>
      <c r="J169" s="207"/>
      <c r="K169" s="207"/>
      <c r="L169" s="206"/>
      <c r="M169" s="207"/>
      <c r="N169" s="207"/>
      <c r="O169" s="203"/>
      <c r="P169" s="178"/>
      <c r="Q169" s="398"/>
      <c r="R169" s="206"/>
      <c r="S169" s="206"/>
      <c r="T169" s="206"/>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row>
    <row r="170" spans="1:58">
      <c r="A170" s="203"/>
      <c r="B170" s="203"/>
      <c r="C170" s="203"/>
      <c r="D170" s="203"/>
      <c r="E170" s="206"/>
      <c r="F170" s="207"/>
      <c r="G170" s="207"/>
      <c r="H170" s="207"/>
      <c r="I170" s="207"/>
      <c r="J170" s="207"/>
      <c r="K170" s="207"/>
      <c r="L170" s="206"/>
      <c r="M170" s="207"/>
      <c r="N170" s="207"/>
      <c r="O170" s="203"/>
      <c r="P170" s="178"/>
      <c r="Q170" s="398"/>
      <c r="R170" s="206"/>
      <c r="S170" s="206"/>
      <c r="T170" s="206"/>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row>
    <row r="171" spans="1:58">
      <c r="A171" s="203"/>
      <c r="B171" s="203"/>
      <c r="C171" s="203"/>
      <c r="D171" s="203"/>
      <c r="E171" s="206"/>
      <c r="F171" s="207"/>
      <c r="G171" s="207"/>
      <c r="H171" s="207"/>
      <c r="I171" s="207"/>
      <c r="J171" s="207"/>
      <c r="K171" s="207"/>
      <c r="L171" s="206"/>
      <c r="M171" s="207"/>
      <c r="N171" s="207"/>
      <c r="O171" s="203"/>
      <c r="P171" s="178"/>
      <c r="Q171" s="398"/>
      <c r="R171" s="206"/>
      <c r="S171" s="206"/>
      <c r="T171" s="206"/>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row>
    <row r="172" spans="1:58">
      <c r="A172" s="203"/>
      <c r="B172" s="203"/>
      <c r="C172" s="203"/>
      <c r="D172" s="203"/>
      <c r="E172" s="206"/>
      <c r="F172" s="207"/>
      <c r="G172" s="207"/>
      <c r="H172" s="207"/>
      <c r="I172" s="207"/>
      <c r="J172" s="207"/>
      <c r="K172" s="207"/>
      <c r="L172" s="206"/>
      <c r="M172" s="207"/>
      <c r="N172" s="207"/>
      <c r="O172" s="203"/>
      <c r="P172" s="178"/>
      <c r="Q172" s="398"/>
      <c r="R172" s="206"/>
      <c r="S172" s="206"/>
      <c r="T172" s="206"/>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row>
    <row r="173" spans="1:58">
      <c r="A173" s="203"/>
      <c r="B173" s="203"/>
      <c r="C173" s="203"/>
      <c r="D173" s="203"/>
      <c r="E173" s="206"/>
      <c r="F173" s="207"/>
      <c r="G173" s="207"/>
      <c r="H173" s="207"/>
      <c r="I173" s="207"/>
      <c r="J173" s="207"/>
      <c r="K173" s="207"/>
      <c r="L173" s="206"/>
      <c r="M173" s="207"/>
      <c r="N173" s="207"/>
      <c r="O173" s="203"/>
      <c r="P173" s="178"/>
      <c r="Q173" s="398"/>
      <c r="R173" s="206"/>
      <c r="S173" s="206"/>
      <c r="T173" s="206"/>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row>
    <row r="174" spans="1:58">
      <c r="A174" s="203"/>
      <c r="B174" s="203"/>
      <c r="C174" s="203"/>
      <c r="D174" s="203"/>
      <c r="E174" s="206"/>
      <c r="F174" s="207"/>
      <c r="G174" s="207"/>
      <c r="H174" s="207"/>
      <c r="I174" s="207"/>
      <c r="J174" s="207"/>
      <c r="K174" s="207"/>
      <c r="L174" s="206"/>
      <c r="M174" s="207"/>
      <c r="N174" s="207"/>
      <c r="O174" s="203"/>
      <c r="P174" s="178"/>
      <c r="Q174" s="398"/>
      <c r="R174" s="206"/>
      <c r="S174" s="206"/>
      <c r="T174" s="206"/>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row>
    <row r="175" spans="1:58">
      <c r="A175" s="203"/>
      <c r="B175" s="203"/>
      <c r="C175" s="203"/>
      <c r="D175" s="203"/>
      <c r="E175" s="206"/>
      <c r="F175" s="207"/>
      <c r="G175" s="207"/>
      <c r="H175" s="207"/>
      <c r="I175" s="207"/>
      <c r="J175" s="207"/>
      <c r="K175" s="207"/>
      <c r="L175" s="206"/>
      <c r="M175" s="207"/>
      <c r="N175" s="207"/>
      <c r="O175" s="203"/>
      <c r="P175" s="178"/>
      <c r="Q175" s="398"/>
      <c r="R175" s="206"/>
      <c r="S175" s="206"/>
      <c r="T175" s="206"/>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row>
    <row r="176" spans="1:58">
      <c r="A176" s="203"/>
      <c r="B176" s="203"/>
      <c r="C176" s="203"/>
      <c r="D176" s="203"/>
      <c r="E176" s="206"/>
      <c r="F176" s="207"/>
      <c r="G176" s="207"/>
      <c r="H176" s="207"/>
      <c r="I176" s="207"/>
      <c r="J176" s="207"/>
      <c r="K176" s="207"/>
      <c r="L176" s="206"/>
      <c r="M176" s="207"/>
      <c r="N176" s="207"/>
      <c r="O176" s="203"/>
      <c r="P176" s="178"/>
      <c r="Q176" s="398"/>
      <c r="R176" s="206"/>
      <c r="S176" s="206"/>
      <c r="T176" s="206"/>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row>
    <row r="177" spans="1:58">
      <c r="A177" s="203"/>
      <c r="B177" s="203"/>
      <c r="C177" s="203"/>
      <c r="D177" s="203"/>
      <c r="E177" s="206"/>
      <c r="F177" s="207"/>
      <c r="G177" s="207"/>
      <c r="H177" s="207"/>
      <c r="I177" s="207"/>
      <c r="J177" s="207"/>
      <c r="K177" s="207"/>
      <c r="L177" s="206"/>
      <c r="M177" s="207"/>
      <c r="N177" s="207"/>
      <c r="O177" s="203"/>
      <c r="P177" s="178"/>
      <c r="Q177" s="398"/>
      <c r="R177" s="206"/>
      <c r="S177" s="206"/>
      <c r="T177" s="206"/>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row>
    <row r="178" spans="1:58">
      <c r="A178" s="203"/>
      <c r="B178" s="203"/>
      <c r="C178" s="203"/>
      <c r="D178" s="203"/>
      <c r="E178" s="206"/>
      <c r="F178" s="207"/>
      <c r="G178" s="207"/>
      <c r="H178" s="207"/>
      <c r="I178" s="207"/>
      <c r="J178" s="207"/>
      <c r="K178" s="207"/>
      <c r="L178" s="206"/>
      <c r="M178" s="207"/>
      <c r="N178" s="207"/>
      <c r="O178" s="203"/>
      <c r="P178" s="178"/>
      <c r="Q178" s="398"/>
      <c r="R178" s="206"/>
      <c r="S178" s="206"/>
      <c r="T178" s="206"/>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row>
    <row r="179" spans="1:58">
      <c r="A179" s="203"/>
      <c r="B179" s="203"/>
      <c r="C179" s="203"/>
      <c r="D179" s="203"/>
      <c r="E179" s="206"/>
      <c r="F179" s="207"/>
      <c r="G179" s="207"/>
      <c r="H179" s="207"/>
      <c r="I179" s="207"/>
      <c r="J179" s="207"/>
      <c r="K179" s="207"/>
      <c r="L179" s="206"/>
      <c r="M179" s="207"/>
      <c r="N179" s="207"/>
      <c r="O179" s="203"/>
      <c r="P179" s="178"/>
      <c r="Q179" s="398"/>
      <c r="R179" s="206"/>
      <c r="S179" s="206"/>
      <c r="T179" s="206"/>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row>
    <row r="180" spans="1:58">
      <c r="A180" s="203"/>
      <c r="B180" s="203"/>
      <c r="C180" s="203"/>
      <c r="D180" s="203"/>
      <c r="E180" s="206"/>
      <c r="F180" s="207"/>
      <c r="G180" s="207"/>
      <c r="H180" s="207"/>
      <c r="I180" s="207"/>
      <c r="J180" s="207"/>
      <c r="K180" s="207"/>
      <c r="L180" s="206"/>
      <c r="M180" s="207"/>
      <c r="N180" s="207"/>
      <c r="O180" s="203"/>
      <c r="P180" s="178"/>
      <c r="Q180" s="398"/>
      <c r="R180" s="206"/>
      <c r="S180" s="206"/>
      <c r="T180" s="206"/>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row>
    <row r="181" spans="1:58">
      <c r="A181" s="203"/>
      <c r="B181" s="203"/>
      <c r="C181" s="203"/>
      <c r="D181" s="203"/>
      <c r="E181" s="206"/>
      <c r="F181" s="207"/>
      <c r="G181" s="207"/>
      <c r="H181" s="207"/>
      <c r="I181" s="207"/>
      <c r="J181" s="207"/>
      <c r="K181" s="207"/>
      <c r="L181" s="206"/>
      <c r="M181" s="207"/>
      <c r="N181" s="207"/>
      <c r="O181" s="203"/>
      <c r="P181" s="178"/>
      <c r="Q181" s="398"/>
      <c r="R181" s="206"/>
      <c r="S181" s="206"/>
      <c r="T181" s="206"/>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row>
    <row r="182" spans="1:58">
      <c r="A182" s="203"/>
      <c r="B182" s="203"/>
      <c r="C182" s="203"/>
      <c r="D182" s="203"/>
      <c r="E182" s="206"/>
      <c r="F182" s="207"/>
      <c r="G182" s="207"/>
      <c r="H182" s="207"/>
      <c r="I182" s="207"/>
      <c r="J182" s="207"/>
      <c r="K182" s="207"/>
      <c r="L182" s="206"/>
      <c r="M182" s="207"/>
      <c r="N182" s="207"/>
      <c r="O182" s="203"/>
      <c r="P182" s="178"/>
      <c r="Q182" s="398"/>
      <c r="R182" s="206"/>
      <c r="S182" s="206"/>
      <c r="T182" s="206"/>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row>
    <row r="183" spans="1:58">
      <c r="A183" s="203"/>
      <c r="B183" s="203"/>
      <c r="C183" s="203"/>
      <c r="D183" s="203"/>
      <c r="E183" s="206"/>
      <c r="F183" s="207"/>
      <c r="G183" s="207"/>
      <c r="H183" s="207"/>
      <c r="I183" s="207"/>
      <c r="J183" s="207"/>
      <c r="K183" s="207"/>
      <c r="L183" s="206"/>
      <c r="M183" s="207"/>
      <c r="N183" s="207"/>
      <c r="O183" s="203"/>
      <c r="P183" s="178"/>
      <c r="Q183" s="398"/>
      <c r="R183" s="206"/>
      <c r="S183" s="206"/>
      <c r="T183" s="206"/>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row>
    <row r="184" spans="1:58">
      <c r="A184" s="203"/>
      <c r="B184" s="203"/>
      <c r="C184" s="203"/>
      <c r="D184" s="203"/>
      <c r="E184" s="206"/>
      <c r="F184" s="207"/>
      <c r="G184" s="207"/>
      <c r="H184" s="207"/>
      <c r="I184" s="207"/>
      <c r="J184" s="207"/>
      <c r="K184" s="207"/>
      <c r="L184" s="206"/>
      <c r="M184" s="207"/>
      <c r="N184" s="207"/>
      <c r="O184" s="203"/>
      <c r="P184" s="178"/>
      <c r="Q184" s="398"/>
      <c r="R184" s="206"/>
      <c r="S184" s="206"/>
      <c r="T184" s="206"/>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row>
    <row r="185" spans="1:58">
      <c r="A185" s="203"/>
      <c r="B185" s="203"/>
      <c r="C185" s="203"/>
      <c r="D185" s="203"/>
      <c r="E185" s="206"/>
      <c r="F185" s="207"/>
      <c r="G185" s="207"/>
      <c r="H185" s="207"/>
      <c r="I185" s="207"/>
      <c r="J185" s="207"/>
      <c r="K185" s="207"/>
      <c r="L185" s="206"/>
      <c r="M185" s="207"/>
      <c r="N185" s="207"/>
      <c r="O185" s="203"/>
      <c r="P185" s="178"/>
      <c r="Q185" s="398"/>
      <c r="R185" s="206"/>
      <c r="S185" s="206"/>
      <c r="T185" s="206"/>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row>
    <row r="186" spans="1:58">
      <c r="A186" s="203"/>
      <c r="B186" s="203"/>
      <c r="C186" s="203"/>
      <c r="D186" s="203"/>
      <c r="E186" s="206"/>
      <c r="F186" s="207"/>
      <c r="G186" s="207"/>
      <c r="H186" s="207"/>
      <c r="I186" s="207"/>
      <c r="J186" s="207"/>
      <c r="K186" s="207"/>
      <c r="L186" s="206"/>
      <c r="M186" s="207"/>
      <c r="N186" s="207"/>
      <c r="O186" s="203"/>
      <c r="P186" s="178"/>
      <c r="Q186" s="398"/>
      <c r="R186" s="206"/>
      <c r="S186" s="206"/>
      <c r="T186" s="206"/>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row>
    <row r="187" spans="1:58">
      <c r="A187" s="203"/>
      <c r="B187" s="203"/>
      <c r="C187" s="203"/>
      <c r="D187" s="203"/>
      <c r="E187" s="206"/>
      <c r="F187" s="207"/>
      <c r="G187" s="207"/>
      <c r="H187" s="207"/>
      <c r="I187" s="207"/>
      <c r="J187" s="207"/>
      <c r="K187" s="207"/>
      <c r="L187" s="206"/>
      <c r="M187" s="207"/>
      <c r="N187" s="207"/>
      <c r="O187" s="203"/>
      <c r="P187" s="178"/>
      <c r="Q187" s="398"/>
      <c r="R187" s="206"/>
      <c r="S187" s="206"/>
      <c r="T187" s="206"/>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row>
    <row r="188" spans="1:58">
      <c r="A188" s="203"/>
      <c r="B188" s="203"/>
      <c r="C188" s="203"/>
      <c r="D188" s="203"/>
      <c r="E188" s="206"/>
      <c r="F188" s="207"/>
      <c r="G188" s="207"/>
      <c r="H188" s="207"/>
      <c r="I188" s="207"/>
      <c r="J188" s="207"/>
      <c r="K188" s="207"/>
      <c r="L188" s="206"/>
      <c r="M188" s="207"/>
      <c r="N188" s="207"/>
      <c r="O188" s="203"/>
      <c r="P188" s="178"/>
      <c r="Q188" s="398"/>
      <c r="R188" s="206"/>
      <c r="S188" s="206"/>
      <c r="T188" s="206"/>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row>
    <row r="189" spans="1:58">
      <c r="A189" s="203"/>
      <c r="B189" s="203"/>
      <c r="C189" s="203"/>
      <c r="D189" s="203"/>
      <c r="E189" s="206"/>
      <c r="F189" s="207"/>
      <c r="G189" s="207"/>
      <c r="H189" s="207"/>
      <c r="I189" s="207"/>
      <c r="J189" s="207"/>
      <c r="K189" s="207"/>
      <c r="L189" s="206"/>
      <c r="M189" s="207"/>
      <c r="N189" s="207"/>
      <c r="O189" s="203"/>
      <c r="P189" s="178"/>
      <c r="Q189" s="398"/>
      <c r="R189" s="206"/>
      <c r="S189" s="206"/>
      <c r="T189" s="206"/>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row>
    <row r="190" spans="1:58">
      <c r="A190" s="203"/>
      <c r="B190" s="203"/>
      <c r="C190" s="203"/>
      <c r="D190" s="203"/>
      <c r="E190" s="206"/>
      <c r="F190" s="207"/>
      <c r="G190" s="207"/>
      <c r="H190" s="207"/>
      <c r="I190" s="207"/>
      <c r="J190" s="207"/>
      <c r="K190" s="207"/>
      <c r="L190" s="206"/>
      <c r="M190" s="207"/>
      <c r="N190" s="207"/>
      <c r="O190" s="203"/>
      <c r="P190" s="178"/>
      <c r="Q190" s="398"/>
      <c r="R190" s="206"/>
      <c r="S190" s="206"/>
      <c r="T190" s="206"/>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row>
    <row r="191" spans="1:58">
      <c r="A191" s="203"/>
      <c r="B191" s="203"/>
      <c r="C191" s="203"/>
      <c r="D191" s="203"/>
      <c r="E191" s="206"/>
      <c r="F191" s="207"/>
      <c r="G191" s="207"/>
      <c r="H191" s="207"/>
      <c r="I191" s="207"/>
      <c r="J191" s="207"/>
      <c r="K191" s="207"/>
      <c r="L191" s="206"/>
      <c r="M191" s="207"/>
      <c r="N191" s="207"/>
      <c r="O191" s="203"/>
      <c r="P191" s="178"/>
      <c r="Q191" s="398"/>
      <c r="R191" s="206"/>
      <c r="S191" s="206"/>
      <c r="T191" s="206"/>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row>
    <row r="192" spans="1:58">
      <c r="A192" s="203"/>
      <c r="B192" s="203"/>
      <c r="C192" s="203"/>
      <c r="D192" s="203"/>
      <c r="E192" s="206"/>
      <c r="F192" s="207"/>
      <c r="G192" s="207"/>
      <c r="H192" s="207"/>
      <c r="I192" s="207"/>
      <c r="J192" s="207"/>
      <c r="K192" s="207"/>
      <c r="L192" s="206"/>
      <c r="M192" s="207"/>
      <c r="N192" s="207"/>
      <c r="O192" s="203"/>
      <c r="P192" s="178"/>
      <c r="Q192" s="398"/>
      <c r="R192" s="206"/>
      <c r="S192" s="206"/>
      <c r="T192" s="206"/>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row>
    <row r="193" spans="1:58">
      <c r="A193" s="203"/>
      <c r="B193" s="203"/>
      <c r="C193" s="203"/>
      <c r="D193" s="203"/>
      <c r="E193" s="206"/>
      <c r="F193" s="207"/>
      <c r="G193" s="207"/>
      <c r="H193" s="207"/>
      <c r="I193" s="207"/>
      <c r="J193" s="207"/>
      <c r="K193" s="207"/>
      <c r="L193" s="206"/>
      <c r="M193" s="207"/>
      <c r="N193" s="207"/>
      <c r="O193" s="203"/>
      <c r="P193" s="178"/>
      <c r="Q193" s="398"/>
      <c r="R193" s="206"/>
      <c r="S193" s="206"/>
      <c r="T193" s="206"/>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row>
    <row r="194" spans="1:58">
      <c r="A194" s="203"/>
      <c r="B194" s="203"/>
      <c r="C194" s="203"/>
      <c r="D194" s="203"/>
      <c r="E194" s="206"/>
      <c r="F194" s="207"/>
      <c r="G194" s="207"/>
      <c r="H194" s="207"/>
      <c r="I194" s="207"/>
      <c r="J194" s="207"/>
      <c r="K194" s="207"/>
      <c r="L194" s="206"/>
      <c r="M194" s="207"/>
      <c r="N194" s="207"/>
      <c r="O194" s="203"/>
      <c r="P194" s="178"/>
      <c r="Q194" s="398"/>
      <c r="R194" s="206"/>
      <c r="S194" s="206"/>
      <c r="T194" s="206"/>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row>
    <row r="195" spans="1:58">
      <c r="A195" s="203"/>
      <c r="B195" s="203"/>
      <c r="C195" s="203"/>
      <c r="D195" s="203"/>
      <c r="E195" s="206"/>
      <c r="F195" s="207"/>
      <c r="G195" s="207"/>
      <c r="H195" s="207"/>
      <c r="I195" s="207"/>
      <c r="J195" s="207"/>
      <c r="K195" s="207"/>
      <c r="L195" s="206"/>
      <c r="M195" s="207"/>
      <c r="N195" s="207"/>
      <c r="O195" s="203"/>
      <c r="P195" s="178"/>
      <c r="Q195" s="398"/>
      <c r="R195" s="206"/>
      <c r="S195" s="206"/>
      <c r="T195" s="206"/>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row>
    <row r="196" spans="1:58">
      <c r="A196" s="203"/>
      <c r="B196" s="203"/>
      <c r="C196" s="203"/>
      <c r="D196" s="203"/>
      <c r="E196" s="206"/>
      <c r="F196" s="207"/>
      <c r="G196" s="207"/>
      <c r="H196" s="207"/>
      <c r="I196" s="207"/>
      <c r="J196" s="207"/>
      <c r="K196" s="207"/>
      <c r="L196" s="206"/>
      <c r="M196" s="207"/>
      <c r="N196" s="207"/>
      <c r="O196" s="203"/>
      <c r="P196" s="178"/>
      <c r="Q196" s="398"/>
      <c r="R196" s="206"/>
      <c r="S196" s="206"/>
      <c r="T196" s="206"/>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row>
    <row r="197" spans="1:58">
      <c r="A197" s="203"/>
      <c r="B197" s="203"/>
      <c r="C197" s="203"/>
      <c r="D197" s="203"/>
      <c r="E197" s="206"/>
      <c r="F197" s="207"/>
      <c r="G197" s="207"/>
      <c r="H197" s="207"/>
      <c r="I197" s="207"/>
      <c r="J197" s="207"/>
      <c r="K197" s="207"/>
      <c r="L197" s="206"/>
      <c r="M197" s="207"/>
      <c r="N197" s="207"/>
      <c r="O197" s="203"/>
      <c r="P197" s="178"/>
      <c r="Q197" s="398"/>
      <c r="R197" s="206"/>
      <c r="S197" s="206"/>
      <c r="T197" s="206"/>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row>
    <row r="198" spans="1:58">
      <c r="A198" s="203"/>
      <c r="B198" s="203"/>
      <c r="C198" s="203"/>
      <c r="D198" s="203"/>
      <c r="E198" s="206"/>
      <c r="F198" s="207"/>
      <c r="G198" s="207"/>
      <c r="H198" s="207"/>
      <c r="I198" s="207"/>
      <c r="J198" s="207"/>
      <c r="K198" s="207"/>
      <c r="L198" s="206"/>
      <c r="M198" s="207"/>
      <c r="N198" s="207"/>
      <c r="O198" s="203"/>
      <c r="P198" s="178"/>
      <c r="Q198" s="398"/>
      <c r="R198" s="206"/>
      <c r="S198" s="206"/>
      <c r="T198" s="206"/>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row>
    <row r="199" spans="1:58">
      <c r="A199" s="203"/>
      <c r="B199" s="203"/>
      <c r="C199" s="203"/>
      <c r="D199" s="203"/>
      <c r="E199" s="206"/>
      <c r="F199" s="207"/>
      <c r="G199" s="207"/>
      <c r="H199" s="207"/>
      <c r="I199" s="207"/>
      <c r="J199" s="207"/>
      <c r="K199" s="207"/>
      <c r="L199" s="206"/>
      <c r="M199" s="207"/>
      <c r="N199" s="207"/>
      <c r="O199" s="203"/>
      <c r="P199" s="178"/>
      <c r="Q199" s="398"/>
      <c r="R199" s="206"/>
      <c r="S199" s="206"/>
      <c r="T199" s="206"/>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row>
    <row r="200" spans="1:58">
      <c r="A200" s="203"/>
      <c r="B200" s="203"/>
      <c r="C200" s="203"/>
      <c r="D200" s="203"/>
      <c r="E200" s="206"/>
      <c r="F200" s="207"/>
      <c r="G200" s="207"/>
      <c r="H200" s="207"/>
      <c r="I200" s="207"/>
      <c r="J200" s="207"/>
      <c r="K200" s="207"/>
      <c r="L200" s="206"/>
      <c r="M200" s="207"/>
      <c r="N200" s="207"/>
      <c r="O200" s="203"/>
      <c r="P200" s="178"/>
      <c r="Q200" s="398"/>
      <c r="R200" s="206"/>
      <c r="S200" s="206"/>
      <c r="T200" s="206"/>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row>
    <row r="201" spans="1:58">
      <c r="A201" s="203"/>
      <c r="B201" s="203"/>
      <c r="C201" s="203"/>
      <c r="D201" s="203"/>
      <c r="E201" s="206"/>
      <c r="F201" s="207"/>
      <c r="G201" s="207"/>
      <c r="H201" s="207"/>
      <c r="I201" s="207"/>
      <c r="J201" s="207"/>
      <c r="K201" s="207"/>
      <c r="L201" s="206"/>
      <c r="M201" s="207"/>
      <c r="N201" s="207"/>
      <c r="O201" s="203"/>
      <c r="P201" s="178"/>
      <c r="Q201" s="398"/>
      <c r="R201" s="206"/>
      <c r="S201" s="206"/>
      <c r="T201" s="206"/>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row>
    <row r="202" spans="1:58">
      <c r="A202" s="203"/>
      <c r="B202" s="203"/>
      <c r="C202" s="203"/>
      <c r="D202" s="203"/>
      <c r="E202" s="206"/>
      <c r="F202" s="207"/>
      <c r="G202" s="207"/>
      <c r="H202" s="207"/>
      <c r="I202" s="207"/>
      <c r="J202" s="207"/>
      <c r="K202" s="207"/>
      <c r="L202" s="206"/>
      <c r="M202" s="207"/>
      <c r="N202" s="207"/>
      <c r="O202" s="203"/>
      <c r="P202" s="178"/>
      <c r="Q202" s="398"/>
      <c r="R202" s="206"/>
      <c r="S202" s="206"/>
      <c r="T202" s="206"/>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row>
    <row r="203" spans="1:58">
      <c r="A203" s="203"/>
      <c r="B203" s="203"/>
      <c r="C203" s="203"/>
      <c r="D203" s="203"/>
      <c r="E203" s="206"/>
      <c r="F203" s="207"/>
      <c r="G203" s="207"/>
      <c r="H203" s="207"/>
      <c r="I203" s="207"/>
      <c r="J203" s="207"/>
      <c r="K203" s="207"/>
      <c r="L203" s="206"/>
      <c r="M203" s="207"/>
      <c r="N203" s="207"/>
      <c r="O203" s="203"/>
      <c r="P203" s="178"/>
      <c r="Q203" s="398"/>
      <c r="R203" s="206"/>
      <c r="S203" s="206"/>
      <c r="T203" s="206"/>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row>
    <row r="204" spans="1:58">
      <c r="A204" s="203"/>
      <c r="B204" s="203"/>
      <c r="C204" s="203"/>
      <c r="D204" s="203"/>
      <c r="E204" s="206"/>
      <c r="F204" s="207"/>
      <c r="G204" s="207"/>
      <c r="H204" s="207"/>
      <c r="I204" s="207"/>
      <c r="J204" s="207"/>
      <c r="K204" s="207"/>
      <c r="L204" s="206"/>
      <c r="M204" s="207"/>
      <c r="N204" s="207"/>
      <c r="O204" s="203"/>
      <c r="P204" s="178"/>
      <c r="Q204" s="398"/>
      <c r="R204" s="206"/>
      <c r="S204" s="206"/>
      <c r="T204" s="206"/>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row>
    <row r="205" spans="1:58">
      <c r="A205" s="203"/>
      <c r="B205" s="203"/>
      <c r="C205" s="203"/>
      <c r="D205" s="203"/>
      <c r="E205" s="206"/>
      <c r="F205" s="207"/>
      <c r="G205" s="207"/>
      <c r="H205" s="207"/>
      <c r="I205" s="207"/>
      <c r="J205" s="207"/>
      <c r="K205" s="207"/>
      <c r="L205" s="206"/>
      <c r="M205" s="207"/>
      <c r="N205" s="207"/>
      <c r="O205" s="203"/>
      <c r="P205" s="178"/>
      <c r="Q205" s="398"/>
      <c r="R205" s="206"/>
      <c r="S205" s="206"/>
      <c r="T205" s="206"/>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row>
    <row r="206" spans="1:58">
      <c r="A206" s="203"/>
      <c r="B206" s="203"/>
      <c r="C206" s="203"/>
      <c r="D206" s="203"/>
      <c r="E206" s="206"/>
      <c r="F206" s="207"/>
      <c r="G206" s="207"/>
      <c r="H206" s="207"/>
      <c r="I206" s="207"/>
      <c r="J206" s="207"/>
      <c r="K206" s="207"/>
      <c r="L206" s="206"/>
      <c r="M206" s="207"/>
      <c r="N206" s="207"/>
      <c r="O206" s="203"/>
      <c r="P206" s="178"/>
      <c r="Q206" s="398"/>
      <c r="R206" s="206"/>
      <c r="S206" s="206"/>
      <c r="T206" s="206"/>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row>
    <row r="207" spans="1:58">
      <c r="A207" s="203"/>
      <c r="B207" s="203"/>
      <c r="C207" s="203"/>
      <c r="D207" s="203"/>
      <c r="E207" s="206"/>
      <c r="F207" s="207"/>
      <c r="G207" s="207"/>
      <c r="H207" s="207"/>
      <c r="I207" s="207"/>
      <c r="J207" s="207"/>
      <c r="K207" s="207"/>
      <c r="L207" s="206"/>
      <c r="M207" s="207"/>
      <c r="N207" s="207"/>
      <c r="O207" s="203"/>
      <c r="P207" s="178"/>
      <c r="Q207" s="206"/>
      <c r="R207" s="206"/>
      <c r="S207" s="206"/>
      <c r="T207" s="206"/>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row>
    <row r="208" spans="1:58">
      <c r="A208" s="203"/>
      <c r="B208" s="203"/>
      <c r="C208" s="203"/>
      <c r="D208" s="203"/>
      <c r="E208" s="206"/>
      <c r="F208" s="207"/>
      <c r="G208" s="207"/>
      <c r="H208" s="207"/>
      <c r="I208" s="207"/>
      <c r="J208" s="207"/>
      <c r="K208" s="207"/>
      <c r="L208" s="206"/>
      <c r="M208" s="207"/>
      <c r="N208" s="207"/>
      <c r="O208" s="203"/>
      <c r="P208" s="178"/>
      <c r="Q208" s="206"/>
      <c r="R208" s="206"/>
      <c r="S208" s="206"/>
      <c r="T208" s="206"/>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row>
    <row r="209" spans="1:58">
      <c r="A209" s="203"/>
      <c r="B209" s="203"/>
      <c r="C209" s="203"/>
      <c r="D209" s="203"/>
      <c r="E209" s="206"/>
      <c r="F209" s="207"/>
      <c r="G209" s="207"/>
      <c r="H209" s="207"/>
      <c r="I209" s="207"/>
      <c r="J209" s="207"/>
      <c r="K209" s="207"/>
      <c r="L209" s="206"/>
      <c r="M209" s="207"/>
      <c r="N209" s="207"/>
      <c r="O209" s="203"/>
      <c r="P209" s="178"/>
      <c r="Q209" s="206"/>
      <c r="R209" s="206"/>
      <c r="S209" s="206"/>
      <c r="T209" s="206"/>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row>
    <row r="210" spans="1:58">
      <c r="A210" s="203"/>
      <c r="B210" s="203"/>
      <c r="C210" s="203"/>
      <c r="D210" s="203"/>
      <c r="E210" s="206"/>
      <c r="F210" s="207"/>
      <c r="G210" s="207"/>
      <c r="H210" s="207"/>
      <c r="I210" s="207"/>
      <c r="J210" s="207"/>
      <c r="K210" s="207"/>
      <c r="L210" s="206"/>
      <c r="M210" s="207"/>
      <c r="N210" s="207"/>
      <c r="O210" s="203"/>
      <c r="P210" s="178"/>
      <c r="Q210" s="206"/>
      <c r="R210" s="206"/>
      <c r="S210" s="206"/>
      <c r="T210" s="206"/>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row>
    <row r="211" spans="1:58">
      <c r="A211" s="203"/>
      <c r="B211" s="203"/>
      <c r="C211" s="203"/>
      <c r="D211" s="203"/>
      <c r="E211" s="206"/>
      <c r="F211" s="207"/>
      <c r="G211" s="207"/>
      <c r="H211" s="207"/>
      <c r="I211" s="207"/>
      <c r="J211" s="207"/>
      <c r="K211" s="207"/>
      <c r="L211" s="206"/>
      <c r="M211" s="207"/>
      <c r="N211" s="207"/>
      <c r="O211" s="203"/>
      <c r="P211" s="178"/>
      <c r="Q211" s="206"/>
      <c r="R211" s="206"/>
      <c r="S211" s="206"/>
      <c r="T211" s="206"/>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row>
    <row r="212" spans="1:58">
      <c r="A212" s="203"/>
      <c r="B212" s="203"/>
      <c r="C212" s="203"/>
      <c r="D212" s="203"/>
      <c r="E212" s="206"/>
      <c r="F212" s="207"/>
      <c r="G212" s="207"/>
      <c r="H212" s="207"/>
      <c r="I212" s="207"/>
      <c r="J212" s="207"/>
      <c r="K212" s="207"/>
      <c r="L212" s="206"/>
      <c r="M212" s="207"/>
      <c r="N212" s="207"/>
      <c r="O212" s="203"/>
      <c r="P212" s="178"/>
      <c r="Q212" s="206"/>
      <c r="R212" s="206"/>
      <c r="S212" s="206"/>
      <c r="T212" s="206"/>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row>
    <row r="213" spans="1:58">
      <c r="A213" s="203"/>
      <c r="B213" s="203"/>
      <c r="C213" s="203"/>
      <c r="D213" s="203"/>
      <c r="E213" s="206"/>
      <c r="F213" s="207"/>
      <c r="G213" s="207"/>
      <c r="H213" s="207"/>
      <c r="I213" s="207"/>
      <c r="J213" s="207"/>
      <c r="K213" s="207"/>
      <c r="L213" s="206"/>
      <c r="M213" s="207"/>
      <c r="N213" s="207"/>
      <c r="O213" s="203"/>
      <c r="P213" s="178"/>
      <c r="Q213" s="206"/>
      <c r="R213" s="206"/>
      <c r="S213" s="206"/>
      <c r="T213" s="206"/>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row>
    <row r="214" spans="1:58">
      <c r="A214" s="203"/>
      <c r="B214" s="203"/>
      <c r="C214" s="203"/>
      <c r="D214" s="203"/>
      <c r="E214" s="206"/>
      <c r="F214" s="207"/>
      <c r="G214" s="207"/>
      <c r="H214" s="207"/>
      <c r="I214" s="207"/>
      <c r="J214" s="207"/>
      <c r="K214" s="207"/>
      <c r="L214" s="206"/>
      <c r="M214" s="207"/>
      <c r="N214" s="207"/>
      <c r="O214" s="203"/>
      <c r="P214" s="178"/>
      <c r="Q214" s="206"/>
      <c r="R214" s="206"/>
      <c r="S214" s="206"/>
      <c r="T214" s="206"/>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row>
    <row r="215" spans="1:58">
      <c r="A215" s="203"/>
      <c r="B215" s="203"/>
      <c r="C215" s="203"/>
      <c r="D215" s="203"/>
      <c r="E215" s="206"/>
      <c r="F215" s="207"/>
      <c r="G215" s="207"/>
      <c r="H215" s="207"/>
      <c r="I215" s="207"/>
      <c r="J215" s="207"/>
      <c r="K215" s="207"/>
      <c r="L215" s="206"/>
      <c r="M215" s="207"/>
      <c r="N215" s="207"/>
      <c r="O215" s="203"/>
      <c r="P215" s="178"/>
      <c r="Q215" s="206"/>
      <c r="R215" s="206"/>
      <c r="S215" s="206"/>
      <c r="T215" s="206"/>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row>
    <row r="216" spans="1:58">
      <c r="A216" s="203"/>
      <c r="B216" s="203"/>
      <c r="C216" s="203"/>
      <c r="D216" s="203"/>
      <c r="E216" s="206"/>
      <c r="F216" s="207"/>
      <c r="G216" s="207"/>
      <c r="H216" s="207"/>
      <c r="I216" s="207"/>
      <c r="J216" s="207"/>
      <c r="K216" s="207"/>
      <c r="L216" s="206"/>
      <c r="M216" s="207"/>
      <c r="N216" s="207"/>
      <c r="O216" s="203"/>
      <c r="P216" s="178"/>
      <c r="Q216" s="206"/>
      <c r="R216" s="206"/>
      <c r="S216" s="206"/>
      <c r="T216" s="206"/>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row>
    <row r="217" spans="1:58">
      <c r="A217" s="203"/>
      <c r="B217" s="203"/>
      <c r="C217" s="203"/>
      <c r="D217" s="203"/>
      <c r="E217" s="206"/>
      <c r="F217" s="207"/>
      <c r="G217" s="207"/>
      <c r="H217" s="207"/>
      <c r="I217" s="207"/>
      <c r="J217" s="207"/>
      <c r="K217" s="207"/>
      <c r="L217" s="206"/>
      <c r="M217" s="207"/>
      <c r="N217" s="207"/>
      <c r="O217" s="203"/>
      <c r="P217" s="178"/>
      <c r="Q217" s="206"/>
      <c r="R217" s="206"/>
      <c r="S217" s="206"/>
      <c r="T217" s="206"/>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row>
    <row r="218" spans="1:58">
      <c r="A218" s="203"/>
      <c r="B218" s="203"/>
      <c r="C218" s="203"/>
      <c r="D218" s="203"/>
      <c r="E218" s="206"/>
      <c r="F218" s="207"/>
      <c r="G218" s="207"/>
      <c r="H218" s="207"/>
      <c r="I218" s="207"/>
      <c r="J218" s="207"/>
      <c r="K218" s="207"/>
      <c r="L218" s="206"/>
      <c r="M218" s="207"/>
      <c r="N218" s="207"/>
      <c r="O218" s="203"/>
      <c r="P218" s="178"/>
      <c r="Q218" s="206"/>
      <c r="R218" s="206"/>
      <c r="S218" s="206"/>
      <c r="T218" s="206"/>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row>
    <row r="219" spans="1:58">
      <c r="A219" s="203"/>
      <c r="B219" s="203"/>
      <c r="C219" s="203"/>
      <c r="D219" s="203"/>
      <c r="E219" s="206"/>
      <c r="F219" s="207"/>
      <c r="G219" s="207"/>
      <c r="H219" s="207"/>
      <c r="I219" s="207"/>
      <c r="J219" s="207"/>
      <c r="K219" s="207"/>
      <c r="L219" s="206"/>
      <c r="M219" s="207"/>
      <c r="N219" s="207"/>
      <c r="O219" s="203"/>
      <c r="P219" s="178"/>
      <c r="Q219" s="206"/>
      <c r="R219" s="206"/>
      <c r="S219" s="206"/>
      <c r="T219" s="206"/>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row>
    <row r="220" spans="1:58">
      <c r="A220" s="203"/>
      <c r="B220" s="203"/>
      <c r="C220" s="203"/>
      <c r="D220" s="203"/>
      <c r="E220" s="206"/>
      <c r="F220" s="207"/>
      <c r="G220" s="207"/>
      <c r="H220" s="207"/>
      <c r="I220" s="207"/>
      <c r="J220" s="207"/>
      <c r="K220" s="207"/>
      <c r="L220" s="206"/>
      <c r="M220" s="207"/>
      <c r="N220" s="207"/>
      <c r="O220" s="203"/>
      <c r="P220" s="178"/>
      <c r="Q220" s="206"/>
      <c r="R220" s="206"/>
      <c r="S220" s="206"/>
      <c r="T220" s="206"/>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row>
    <row r="221" spans="1:58">
      <c r="A221" s="203"/>
      <c r="B221" s="203"/>
      <c r="C221" s="203"/>
      <c r="D221" s="203"/>
      <c r="E221" s="206"/>
      <c r="F221" s="207"/>
      <c r="G221" s="207"/>
      <c r="H221" s="207"/>
      <c r="I221" s="207"/>
      <c r="J221" s="207"/>
      <c r="K221" s="207"/>
      <c r="L221" s="206"/>
      <c r="M221" s="207"/>
      <c r="N221" s="207"/>
      <c r="O221" s="203"/>
      <c r="P221" s="178"/>
      <c r="Q221" s="206"/>
      <c r="R221" s="206"/>
      <c r="S221" s="206"/>
      <c r="T221" s="206"/>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row>
    <row r="222" spans="1:58">
      <c r="A222" s="203"/>
      <c r="B222" s="203"/>
      <c r="C222" s="203"/>
      <c r="D222" s="203"/>
      <c r="E222" s="206"/>
      <c r="F222" s="207"/>
      <c r="G222" s="207"/>
      <c r="H222" s="207"/>
      <c r="I222" s="207"/>
      <c r="J222" s="207"/>
      <c r="K222" s="207"/>
      <c r="L222" s="206"/>
      <c r="M222" s="207"/>
      <c r="N222" s="207"/>
      <c r="O222" s="203"/>
      <c r="P222" s="178"/>
      <c r="Q222" s="206"/>
      <c r="R222" s="206"/>
      <c r="S222" s="206"/>
      <c r="T222" s="206"/>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row>
    <row r="223" spans="1:58">
      <c r="A223" s="203"/>
      <c r="B223" s="203"/>
      <c r="C223" s="203"/>
      <c r="D223" s="203"/>
      <c r="E223" s="206"/>
      <c r="F223" s="207"/>
      <c r="G223" s="207"/>
      <c r="H223" s="207"/>
      <c r="I223" s="207"/>
      <c r="J223" s="207"/>
      <c r="K223" s="207"/>
      <c r="L223" s="206"/>
      <c r="M223" s="207"/>
      <c r="N223" s="207"/>
      <c r="O223" s="203"/>
      <c r="P223" s="178"/>
      <c r="Q223" s="206"/>
      <c r="R223" s="206"/>
      <c r="S223" s="206"/>
      <c r="T223" s="206"/>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row>
    <row r="224" spans="1:58">
      <c r="A224" s="203"/>
      <c r="B224" s="203"/>
      <c r="C224" s="203"/>
      <c r="D224" s="203"/>
      <c r="E224" s="206"/>
      <c r="F224" s="207"/>
      <c r="G224" s="207"/>
      <c r="H224" s="207"/>
      <c r="I224" s="207"/>
      <c r="J224" s="207"/>
      <c r="K224" s="207"/>
      <c r="L224" s="206"/>
      <c r="M224" s="207"/>
      <c r="N224" s="207"/>
      <c r="O224" s="203"/>
      <c r="P224" s="178"/>
      <c r="Q224" s="206"/>
      <c r="R224" s="206"/>
      <c r="S224" s="206"/>
      <c r="T224" s="206"/>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row>
    <row r="225" spans="1:58">
      <c r="A225" s="203"/>
      <c r="B225" s="203"/>
      <c r="C225" s="203"/>
      <c r="D225" s="203"/>
      <c r="E225" s="206"/>
      <c r="F225" s="207"/>
      <c r="G225" s="207"/>
      <c r="H225" s="207"/>
      <c r="I225" s="207"/>
      <c r="J225" s="207"/>
      <c r="K225" s="207"/>
      <c r="L225" s="206"/>
      <c r="M225" s="207"/>
      <c r="N225" s="207"/>
      <c r="O225" s="203"/>
      <c r="P225" s="178"/>
      <c r="Q225" s="206"/>
      <c r="R225" s="206"/>
      <c r="S225" s="206"/>
      <c r="T225" s="206"/>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row>
    <row r="226" spans="1:58">
      <c r="A226" s="203"/>
      <c r="B226" s="203"/>
      <c r="C226" s="203"/>
      <c r="D226" s="203"/>
      <c r="E226" s="206"/>
      <c r="F226" s="207"/>
      <c r="G226" s="207"/>
      <c r="H226" s="207"/>
      <c r="I226" s="207"/>
      <c r="J226" s="207"/>
      <c r="K226" s="207"/>
      <c r="L226" s="206"/>
      <c r="M226" s="207"/>
      <c r="N226" s="207"/>
      <c r="O226" s="203"/>
      <c r="P226" s="178"/>
      <c r="Q226" s="206"/>
      <c r="R226" s="206"/>
      <c r="S226" s="206"/>
      <c r="T226" s="206"/>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row>
    <row r="227" spans="1:58">
      <c r="A227" s="203"/>
      <c r="B227" s="203"/>
      <c r="C227" s="203"/>
      <c r="D227" s="203"/>
      <c r="E227" s="206"/>
      <c r="F227" s="207"/>
      <c r="G227" s="207"/>
      <c r="H227" s="207"/>
      <c r="I227" s="207"/>
      <c r="J227" s="207"/>
      <c r="K227" s="207"/>
      <c r="L227" s="206"/>
      <c r="M227" s="207"/>
      <c r="N227" s="207"/>
      <c r="O227" s="203"/>
      <c r="P227" s="178"/>
      <c r="Q227" s="206"/>
      <c r="R227" s="206"/>
      <c r="S227" s="206"/>
      <c r="T227" s="206"/>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row>
    <row r="228" spans="1:58">
      <c r="A228" s="203"/>
      <c r="B228" s="203"/>
      <c r="C228" s="203"/>
      <c r="D228" s="203"/>
      <c r="E228" s="206"/>
      <c r="F228" s="207"/>
      <c r="G228" s="207"/>
      <c r="H228" s="207"/>
      <c r="I228" s="207"/>
      <c r="J228" s="207"/>
      <c r="K228" s="207"/>
      <c r="L228" s="206"/>
      <c r="M228" s="207"/>
      <c r="N228" s="207"/>
      <c r="O228" s="203"/>
      <c r="P228" s="178"/>
      <c r="Q228" s="206"/>
      <c r="R228" s="206"/>
      <c r="S228" s="206"/>
      <c r="T228" s="206"/>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row>
    <row r="229" spans="1:58">
      <c r="A229" s="203"/>
      <c r="B229" s="203"/>
      <c r="C229" s="203"/>
      <c r="D229" s="203"/>
      <c r="E229" s="206"/>
      <c r="F229" s="207"/>
      <c r="G229" s="207"/>
      <c r="H229" s="207"/>
      <c r="I229" s="207"/>
      <c r="J229" s="207"/>
      <c r="K229" s="207"/>
      <c r="L229" s="206"/>
      <c r="M229" s="207"/>
      <c r="N229" s="207"/>
      <c r="O229" s="203"/>
      <c r="P229" s="178"/>
      <c r="Q229" s="206"/>
      <c r="R229" s="206"/>
      <c r="S229" s="206"/>
      <c r="T229" s="206"/>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row>
    <row r="230" spans="1:58">
      <c r="A230" s="203"/>
      <c r="B230" s="203"/>
      <c r="C230" s="203"/>
      <c r="D230" s="203"/>
      <c r="E230" s="206"/>
      <c r="F230" s="207"/>
      <c r="G230" s="207"/>
      <c r="H230" s="207"/>
      <c r="I230" s="207"/>
      <c r="J230" s="207"/>
      <c r="K230" s="207"/>
      <c r="L230" s="206"/>
      <c r="M230" s="207"/>
      <c r="N230" s="207"/>
      <c r="O230" s="203"/>
      <c r="P230" s="178"/>
      <c r="Q230" s="206"/>
      <c r="R230" s="206"/>
      <c r="S230" s="206"/>
      <c r="T230" s="206"/>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row>
    <row r="231" spans="1:58">
      <c r="A231" s="203"/>
      <c r="B231" s="203"/>
      <c r="C231" s="203"/>
      <c r="D231" s="203"/>
      <c r="E231" s="206"/>
      <c r="F231" s="207"/>
      <c r="G231" s="207"/>
      <c r="H231" s="207"/>
      <c r="I231" s="207"/>
      <c r="J231" s="207"/>
      <c r="K231" s="207"/>
      <c r="L231" s="206"/>
      <c r="M231" s="207"/>
      <c r="N231" s="207"/>
      <c r="O231" s="203"/>
      <c r="P231" s="178"/>
      <c r="Q231" s="206"/>
      <c r="R231" s="206"/>
      <c r="S231" s="206"/>
      <c r="T231" s="206"/>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row>
    <row r="232" spans="1:58">
      <c r="A232" s="203"/>
      <c r="B232" s="203"/>
      <c r="C232" s="203"/>
      <c r="D232" s="203"/>
      <c r="E232" s="206"/>
      <c r="F232" s="207"/>
      <c r="G232" s="207"/>
      <c r="H232" s="207"/>
      <c r="I232" s="207"/>
      <c r="J232" s="207"/>
      <c r="K232" s="207"/>
      <c r="L232" s="206"/>
      <c r="M232" s="207"/>
      <c r="N232" s="207"/>
      <c r="O232" s="203"/>
      <c r="P232" s="178"/>
      <c r="Q232" s="206"/>
      <c r="R232" s="206"/>
      <c r="S232" s="206"/>
      <c r="T232" s="206"/>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row>
    <row r="233" spans="1:58">
      <c r="A233" s="203"/>
      <c r="B233" s="203"/>
      <c r="C233" s="203"/>
      <c r="D233" s="203"/>
      <c r="E233" s="206"/>
      <c r="F233" s="207"/>
      <c r="G233" s="207"/>
      <c r="H233" s="207"/>
      <c r="I233" s="207"/>
      <c r="J233" s="207"/>
      <c r="K233" s="207"/>
      <c r="L233" s="206"/>
      <c r="M233" s="207"/>
      <c r="N233" s="207"/>
      <c r="O233" s="203"/>
      <c r="P233" s="178"/>
      <c r="Q233" s="206"/>
      <c r="R233" s="206"/>
      <c r="S233" s="206"/>
      <c r="T233" s="206"/>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row>
    <row r="234" spans="1:58">
      <c r="A234" s="203"/>
      <c r="B234" s="203"/>
      <c r="C234" s="203"/>
      <c r="D234" s="203"/>
      <c r="E234" s="206"/>
      <c r="F234" s="207"/>
      <c r="G234" s="207"/>
      <c r="H234" s="207"/>
      <c r="I234" s="207"/>
      <c r="J234" s="207"/>
      <c r="K234" s="207"/>
      <c r="L234" s="206"/>
      <c r="M234" s="207"/>
      <c r="N234" s="207"/>
      <c r="O234" s="203"/>
      <c r="P234" s="178"/>
      <c r="Q234" s="206"/>
      <c r="R234" s="206"/>
      <c r="S234" s="206"/>
      <c r="T234" s="206"/>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row>
    <row r="235" spans="1:58">
      <c r="A235" s="203"/>
      <c r="B235" s="203"/>
      <c r="C235" s="203"/>
      <c r="D235" s="203"/>
      <c r="E235" s="206"/>
      <c r="F235" s="207"/>
      <c r="G235" s="207"/>
      <c r="H235" s="207"/>
      <c r="I235" s="207"/>
      <c r="J235" s="207"/>
      <c r="K235" s="207"/>
      <c r="L235" s="206"/>
      <c r="M235" s="207"/>
      <c r="N235" s="207"/>
      <c r="O235" s="203"/>
      <c r="P235" s="178"/>
      <c r="Q235" s="206"/>
      <c r="R235" s="206"/>
      <c r="S235" s="206"/>
      <c r="T235" s="206"/>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row>
    <row r="236" spans="1:58">
      <c r="A236" s="203"/>
      <c r="B236" s="203"/>
      <c r="C236" s="203"/>
      <c r="D236" s="203"/>
      <c r="E236" s="206"/>
      <c r="F236" s="207"/>
      <c r="G236" s="207"/>
      <c r="H236" s="207"/>
      <c r="I236" s="207"/>
      <c r="J236" s="207"/>
      <c r="K236" s="207"/>
      <c r="L236" s="206"/>
      <c r="M236" s="207"/>
      <c r="N236" s="207"/>
      <c r="O236" s="203"/>
      <c r="P236" s="178"/>
      <c r="Q236" s="206"/>
      <c r="R236" s="206"/>
      <c r="S236" s="206"/>
      <c r="T236" s="206"/>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row>
    <row r="237" spans="1:58">
      <c r="A237" s="203"/>
      <c r="B237" s="203"/>
      <c r="C237" s="203"/>
      <c r="D237" s="203"/>
      <c r="E237" s="206"/>
      <c r="F237" s="207"/>
      <c r="G237" s="207"/>
      <c r="H237" s="207"/>
      <c r="I237" s="207"/>
      <c r="J237" s="207"/>
      <c r="K237" s="207"/>
      <c r="L237" s="206"/>
      <c r="M237" s="207"/>
      <c r="N237" s="207"/>
      <c r="O237" s="203"/>
      <c r="P237" s="178"/>
      <c r="Q237" s="206"/>
      <c r="R237" s="206"/>
      <c r="S237" s="206"/>
      <c r="T237" s="206"/>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row>
    <row r="238" spans="1:58">
      <c r="A238" s="203"/>
      <c r="B238" s="203"/>
      <c r="C238" s="203"/>
      <c r="D238" s="203"/>
      <c r="E238" s="206"/>
      <c r="F238" s="207"/>
      <c r="G238" s="207"/>
      <c r="H238" s="207"/>
      <c r="I238" s="207"/>
      <c r="J238" s="207"/>
      <c r="K238" s="207"/>
      <c r="L238" s="206"/>
      <c r="M238" s="207"/>
      <c r="N238" s="207"/>
      <c r="O238" s="203"/>
      <c r="P238" s="178"/>
      <c r="Q238" s="206"/>
      <c r="R238" s="206"/>
      <c r="S238" s="206"/>
      <c r="T238" s="206"/>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row>
    <row r="239" spans="1:58">
      <c r="A239" s="203"/>
      <c r="B239" s="203"/>
      <c r="C239" s="203"/>
      <c r="D239" s="203"/>
      <c r="E239" s="206"/>
      <c r="F239" s="207"/>
      <c r="G239" s="207"/>
      <c r="H239" s="207"/>
      <c r="I239" s="207"/>
      <c r="J239" s="207"/>
      <c r="K239" s="207"/>
      <c r="L239" s="206"/>
      <c r="M239" s="207"/>
      <c r="N239" s="207"/>
      <c r="O239" s="203"/>
      <c r="P239" s="178"/>
      <c r="Q239" s="206"/>
      <c r="R239" s="206"/>
      <c r="S239" s="206"/>
      <c r="T239" s="206"/>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row>
    <row r="240" spans="1:58">
      <c r="A240" s="203"/>
      <c r="B240" s="203"/>
      <c r="C240" s="203"/>
      <c r="D240" s="203"/>
      <c r="E240" s="206"/>
      <c r="F240" s="207"/>
      <c r="G240" s="207"/>
      <c r="H240" s="207"/>
      <c r="I240" s="207"/>
      <c r="J240" s="207"/>
      <c r="K240" s="207"/>
      <c r="L240" s="206"/>
      <c r="M240" s="207"/>
      <c r="N240" s="207"/>
      <c r="O240" s="203"/>
      <c r="P240" s="178"/>
      <c r="Q240" s="206"/>
      <c r="R240" s="206"/>
      <c r="S240" s="206"/>
      <c r="T240" s="206"/>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row>
    <row r="241" spans="1:58">
      <c r="A241" s="203"/>
      <c r="B241" s="203"/>
      <c r="C241" s="203"/>
      <c r="D241" s="203"/>
      <c r="E241" s="206"/>
      <c r="F241" s="207"/>
      <c r="G241" s="207"/>
      <c r="H241" s="207"/>
      <c r="I241" s="207"/>
      <c r="J241" s="207"/>
      <c r="K241" s="207"/>
      <c r="L241" s="206"/>
      <c r="M241" s="207"/>
      <c r="N241" s="207"/>
      <c r="O241" s="203"/>
      <c r="P241" s="178"/>
      <c r="Q241" s="206"/>
      <c r="R241" s="206"/>
      <c r="S241" s="206"/>
      <c r="T241" s="206"/>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row>
    <row r="242" spans="1:58">
      <c r="A242" s="203"/>
      <c r="B242" s="203"/>
      <c r="C242" s="203"/>
      <c r="D242" s="203"/>
      <c r="E242" s="206"/>
      <c r="F242" s="207"/>
      <c r="G242" s="207"/>
      <c r="H242" s="207"/>
      <c r="I242" s="207"/>
      <c r="J242" s="207"/>
      <c r="K242" s="207"/>
      <c r="L242" s="206"/>
      <c r="M242" s="207"/>
      <c r="N242" s="207"/>
      <c r="O242" s="203"/>
      <c r="P242" s="178"/>
      <c r="Q242" s="206"/>
      <c r="R242" s="206"/>
      <c r="S242" s="206"/>
      <c r="T242" s="206"/>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row>
    <row r="243" spans="1:58">
      <c r="A243" s="203"/>
      <c r="B243" s="203"/>
      <c r="C243" s="203"/>
      <c r="D243" s="203"/>
      <c r="E243" s="206"/>
      <c r="F243" s="207"/>
      <c r="G243" s="207"/>
      <c r="H243" s="207"/>
      <c r="I243" s="207"/>
      <c r="J243" s="207"/>
      <c r="K243" s="207"/>
      <c r="L243" s="206"/>
      <c r="M243" s="207"/>
      <c r="N243" s="207"/>
      <c r="O243" s="203"/>
      <c r="P243" s="178"/>
      <c r="Q243" s="206"/>
      <c r="R243" s="206"/>
      <c r="S243" s="206"/>
      <c r="T243" s="206"/>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row>
    <row r="244" spans="1:58">
      <c r="A244" s="203"/>
      <c r="B244" s="203"/>
      <c r="C244" s="203"/>
      <c r="D244" s="203"/>
      <c r="E244" s="206"/>
      <c r="F244" s="207"/>
      <c r="G244" s="207"/>
      <c r="H244" s="207"/>
      <c r="I244" s="207"/>
      <c r="J244" s="207"/>
      <c r="K244" s="207"/>
      <c r="L244" s="206"/>
      <c r="M244" s="207"/>
      <c r="N244" s="207"/>
      <c r="O244" s="203"/>
      <c r="P244" s="178"/>
      <c r="Q244" s="206"/>
      <c r="R244" s="206"/>
      <c r="S244" s="206"/>
      <c r="T244" s="206"/>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row>
    <row r="245" spans="1:58">
      <c r="A245" s="203"/>
      <c r="B245" s="203"/>
      <c r="C245" s="203"/>
      <c r="D245" s="203"/>
      <c r="E245" s="206"/>
      <c r="F245" s="207"/>
      <c r="G245" s="207"/>
      <c r="H245" s="207"/>
      <c r="I245" s="207"/>
      <c r="J245" s="207"/>
      <c r="K245" s="207"/>
      <c r="L245" s="206"/>
      <c r="M245" s="207"/>
      <c r="N245" s="207"/>
      <c r="O245" s="203"/>
      <c r="P245" s="178"/>
      <c r="Q245" s="206"/>
      <c r="R245" s="206"/>
      <c r="S245" s="206"/>
      <c r="T245" s="206"/>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row>
    <row r="246" spans="1:58">
      <c r="A246" s="203"/>
      <c r="B246" s="203"/>
      <c r="C246" s="203"/>
      <c r="D246" s="203"/>
      <c r="E246" s="206"/>
      <c r="F246" s="207"/>
      <c r="G246" s="207"/>
      <c r="H246" s="207"/>
      <c r="I246" s="207"/>
      <c r="J246" s="207"/>
      <c r="K246" s="207"/>
      <c r="L246" s="206"/>
      <c r="M246" s="207"/>
      <c r="N246" s="207"/>
      <c r="O246" s="203"/>
      <c r="P246" s="178"/>
      <c r="Q246" s="206"/>
      <c r="R246" s="206"/>
      <c r="S246" s="206"/>
      <c r="T246" s="206"/>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row>
    <row r="247" spans="1:58">
      <c r="A247" s="203"/>
      <c r="B247" s="203"/>
      <c r="C247" s="203"/>
      <c r="D247" s="203"/>
      <c r="E247" s="206"/>
      <c r="F247" s="207"/>
      <c r="G247" s="207"/>
      <c r="H247" s="207"/>
      <c r="I247" s="207"/>
      <c r="J247" s="207"/>
      <c r="K247" s="207"/>
      <c r="L247" s="206"/>
      <c r="M247" s="207"/>
      <c r="N247" s="207"/>
      <c r="O247" s="203"/>
      <c r="P247" s="178"/>
      <c r="Q247" s="206"/>
      <c r="R247" s="206"/>
      <c r="S247" s="206"/>
      <c r="T247" s="206"/>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row>
    <row r="248" spans="1:58">
      <c r="A248" s="203"/>
      <c r="B248" s="203"/>
      <c r="C248" s="203"/>
      <c r="D248" s="203"/>
      <c r="E248" s="206"/>
      <c r="F248" s="207"/>
      <c r="G248" s="207"/>
      <c r="H248" s="207"/>
      <c r="I248" s="207"/>
      <c r="J248" s="207"/>
      <c r="K248" s="207"/>
      <c r="L248" s="206"/>
      <c r="M248" s="207"/>
      <c r="N248" s="207"/>
      <c r="O248" s="203"/>
      <c r="P248" s="178"/>
      <c r="Q248" s="206"/>
      <c r="R248" s="206"/>
      <c r="S248" s="206"/>
      <c r="T248" s="206"/>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row>
    <row r="249" spans="1:58">
      <c r="A249" s="203"/>
      <c r="B249" s="203"/>
      <c r="C249" s="203"/>
      <c r="D249" s="203"/>
      <c r="E249" s="206"/>
      <c r="F249" s="207"/>
      <c r="G249" s="207"/>
      <c r="H249" s="207"/>
      <c r="I249" s="207"/>
      <c r="J249" s="207"/>
      <c r="K249" s="207"/>
      <c r="L249" s="206"/>
      <c r="M249" s="207"/>
      <c r="N249" s="207"/>
      <c r="O249" s="203"/>
      <c r="P249" s="178"/>
      <c r="Q249" s="206"/>
      <c r="R249" s="206"/>
      <c r="S249" s="206"/>
      <c r="T249" s="206"/>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row>
    <row r="250" spans="1:58">
      <c r="A250" s="203"/>
      <c r="B250" s="203"/>
      <c r="C250" s="203"/>
      <c r="D250" s="203"/>
      <c r="E250" s="206"/>
      <c r="F250" s="207"/>
      <c r="G250" s="207"/>
      <c r="H250" s="207"/>
      <c r="I250" s="207"/>
      <c r="J250" s="207"/>
      <c r="K250" s="207"/>
      <c r="L250" s="206"/>
      <c r="M250" s="207"/>
      <c r="N250" s="207"/>
      <c r="O250" s="203"/>
      <c r="P250" s="178"/>
      <c r="Q250" s="206"/>
      <c r="R250" s="206"/>
      <c r="S250" s="206"/>
      <c r="T250" s="206"/>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row>
    <row r="251" spans="1:58">
      <c r="A251" s="203"/>
      <c r="B251" s="203"/>
      <c r="C251" s="203"/>
      <c r="D251" s="203"/>
      <c r="E251" s="206"/>
      <c r="F251" s="207"/>
      <c r="G251" s="207"/>
      <c r="H251" s="207"/>
      <c r="I251" s="207"/>
      <c r="J251" s="207"/>
      <c r="K251" s="207"/>
      <c r="L251" s="206"/>
      <c r="M251" s="207"/>
      <c r="N251" s="207"/>
      <c r="O251" s="203"/>
      <c r="P251" s="178"/>
      <c r="Q251" s="206"/>
      <c r="R251" s="206"/>
      <c r="S251" s="206"/>
      <c r="T251" s="206"/>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row>
    <row r="252" spans="1:58">
      <c r="A252" s="203"/>
      <c r="B252" s="203"/>
      <c r="C252" s="203"/>
      <c r="D252" s="203"/>
      <c r="E252" s="206"/>
      <c r="F252" s="207"/>
      <c r="G252" s="207"/>
      <c r="H252" s="207"/>
      <c r="I252" s="207"/>
      <c r="J252" s="207"/>
      <c r="K252" s="207"/>
      <c r="L252" s="206"/>
      <c r="M252" s="207"/>
      <c r="N252" s="207"/>
      <c r="O252" s="203"/>
      <c r="P252" s="178"/>
      <c r="Q252" s="206"/>
      <c r="R252" s="206"/>
      <c r="S252" s="206"/>
      <c r="T252" s="206"/>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row>
    <row r="253" spans="1:58">
      <c r="A253" s="203"/>
      <c r="B253" s="203"/>
      <c r="C253" s="203"/>
      <c r="D253" s="203"/>
      <c r="E253" s="206"/>
      <c r="F253" s="207"/>
      <c r="G253" s="207"/>
      <c r="H253" s="207"/>
      <c r="I253" s="207"/>
      <c r="J253" s="207"/>
      <c r="K253" s="207"/>
      <c r="L253" s="206"/>
      <c r="M253" s="207"/>
      <c r="N253" s="207"/>
      <c r="O253" s="203"/>
      <c r="P253" s="178"/>
      <c r="Q253" s="206"/>
      <c r="R253" s="206"/>
      <c r="S253" s="206"/>
      <c r="T253" s="206"/>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row>
    <row r="254" spans="1:58">
      <c r="A254" s="203"/>
      <c r="B254" s="203"/>
      <c r="C254" s="203"/>
      <c r="D254" s="203"/>
      <c r="E254" s="206"/>
      <c r="F254" s="207"/>
      <c r="G254" s="207"/>
      <c r="H254" s="207"/>
      <c r="I254" s="207"/>
      <c r="J254" s="207"/>
      <c r="K254" s="207"/>
      <c r="L254" s="206"/>
      <c r="M254" s="207"/>
      <c r="N254" s="207"/>
      <c r="O254" s="203"/>
      <c r="P254" s="178"/>
      <c r="Q254" s="206"/>
      <c r="R254" s="206"/>
      <c r="S254" s="206"/>
      <c r="T254" s="206"/>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row>
    <row r="255" spans="1:58">
      <c r="A255" s="203"/>
      <c r="B255" s="203"/>
      <c r="C255" s="203"/>
      <c r="D255" s="203"/>
      <c r="E255" s="206"/>
      <c r="F255" s="207"/>
      <c r="G255" s="207"/>
      <c r="H255" s="207"/>
      <c r="I255" s="207"/>
      <c r="J255" s="207"/>
      <c r="K255" s="207"/>
      <c r="L255" s="206"/>
      <c r="M255" s="207"/>
      <c r="N255" s="207"/>
      <c r="O255" s="203"/>
      <c r="P255" s="178"/>
      <c r="Q255" s="206"/>
      <c r="R255" s="206"/>
      <c r="S255" s="206"/>
      <c r="T255" s="206"/>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row>
    <row r="256" spans="1:58">
      <c r="A256" s="203"/>
      <c r="B256" s="203"/>
      <c r="C256" s="203"/>
      <c r="D256" s="203"/>
      <c r="E256" s="206"/>
      <c r="F256" s="207"/>
      <c r="G256" s="207"/>
      <c r="H256" s="207"/>
      <c r="I256" s="207"/>
      <c r="J256" s="207"/>
      <c r="K256" s="207"/>
      <c r="L256" s="206"/>
      <c r="M256" s="207"/>
      <c r="N256" s="207"/>
      <c r="O256" s="203"/>
      <c r="P256" s="178"/>
      <c r="Q256" s="206"/>
      <c r="R256" s="206"/>
      <c r="S256" s="206"/>
      <c r="T256" s="206"/>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row>
    <row r="257" spans="1:58">
      <c r="A257" s="203"/>
      <c r="B257" s="203"/>
      <c r="C257" s="203"/>
      <c r="D257" s="203"/>
      <c r="E257" s="206"/>
      <c r="F257" s="207"/>
      <c r="G257" s="207"/>
      <c r="H257" s="207"/>
      <c r="I257" s="207"/>
      <c r="J257" s="207"/>
      <c r="K257" s="207"/>
      <c r="L257" s="206"/>
      <c r="M257" s="207"/>
      <c r="N257" s="207"/>
      <c r="O257" s="203"/>
      <c r="P257" s="178"/>
      <c r="Q257" s="206"/>
      <c r="R257" s="206"/>
      <c r="S257" s="206"/>
      <c r="T257" s="206"/>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row>
    <row r="258" spans="1:58">
      <c r="A258" s="203"/>
      <c r="B258" s="203"/>
      <c r="C258" s="203"/>
      <c r="D258" s="203"/>
      <c r="E258" s="206"/>
      <c r="F258" s="207"/>
      <c r="G258" s="207"/>
      <c r="H258" s="207"/>
      <c r="I258" s="207"/>
      <c r="J258" s="207"/>
      <c r="K258" s="207"/>
      <c r="L258" s="206"/>
      <c r="M258" s="207"/>
      <c r="N258" s="207"/>
      <c r="O258" s="203"/>
      <c r="P258" s="178"/>
      <c r="Q258" s="206"/>
      <c r="R258" s="206"/>
      <c r="S258" s="206"/>
      <c r="T258" s="206"/>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row>
    <row r="259" spans="1:58">
      <c r="A259" s="203"/>
      <c r="B259" s="203"/>
      <c r="C259" s="203"/>
      <c r="D259" s="203"/>
      <c r="E259" s="206"/>
      <c r="F259" s="207"/>
      <c r="G259" s="207"/>
      <c r="H259" s="207"/>
      <c r="I259" s="207"/>
      <c r="J259" s="207"/>
      <c r="K259" s="207"/>
      <c r="L259" s="206"/>
      <c r="M259" s="207"/>
      <c r="N259" s="207"/>
      <c r="O259" s="203"/>
      <c r="P259" s="178"/>
      <c r="Q259" s="206"/>
      <c r="R259" s="206"/>
      <c r="S259" s="206"/>
      <c r="T259" s="206"/>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row>
    <row r="260" spans="1:58">
      <c r="A260" s="203"/>
      <c r="B260" s="203"/>
      <c r="C260" s="203"/>
      <c r="D260" s="203"/>
      <c r="E260" s="206"/>
      <c r="F260" s="207"/>
      <c r="G260" s="207"/>
      <c r="H260" s="207"/>
      <c r="I260" s="207"/>
      <c r="J260" s="207"/>
      <c r="K260" s="207"/>
      <c r="L260" s="206"/>
      <c r="M260" s="207"/>
      <c r="N260" s="207"/>
      <c r="O260" s="203"/>
      <c r="P260" s="178"/>
      <c r="Q260" s="206"/>
      <c r="R260" s="206"/>
      <c r="S260" s="206"/>
      <c r="T260" s="206"/>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row>
    <row r="261" spans="1:58">
      <c r="A261" s="203"/>
      <c r="B261" s="203"/>
      <c r="C261" s="203"/>
      <c r="D261" s="203"/>
      <c r="E261" s="206"/>
      <c r="F261" s="207"/>
      <c r="G261" s="207"/>
      <c r="H261" s="207"/>
      <c r="I261" s="207"/>
      <c r="J261" s="207"/>
      <c r="K261" s="207"/>
      <c r="L261" s="206"/>
      <c r="M261" s="207"/>
      <c r="N261" s="207"/>
      <c r="O261" s="203"/>
      <c r="P261" s="178"/>
      <c r="Q261" s="206"/>
      <c r="R261" s="206"/>
      <c r="S261" s="206"/>
      <c r="T261" s="206"/>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row>
    <row r="262" spans="1:58">
      <c r="A262" s="203"/>
      <c r="B262" s="203"/>
      <c r="C262" s="203"/>
      <c r="D262" s="203"/>
      <c r="E262" s="206"/>
      <c r="F262" s="207"/>
      <c r="G262" s="207"/>
      <c r="H262" s="207"/>
      <c r="I262" s="207"/>
      <c r="J262" s="207"/>
      <c r="K262" s="207"/>
      <c r="L262" s="206"/>
      <c r="M262" s="207"/>
      <c r="N262" s="207"/>
      <c r="O262" s="203"/>
      <c r="P262" s="178"/>
      <c r="Q262" s="206"/>
      <c r="R262" s="206"/>
      <c r="S262" s="206"/>
      <c r="T262" s="206"/>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row>
    <row r="263" spans="1:58">
      <c r="A263" s="203"/>
      <c r="B263" s="203"/>
      <c r="C263" s="203"/>
      <c r="D263" s="203"/>
      <c r="E263" s="206"/>
      <c r="F263" s="207"/>
      <c r="G263" s="207"/>
      <c r="H263" s="207"/>
      <c r="I263" s="207"/>
      <c r="J263" s="207"/>
      <c r="K263" s="207"/>
      <c r="L263" s="206"/>
      <c r="M263" s="207"/>
      <c r="N263" s="207"/>
      <c r="O263" s="203"/>
      <c r="P263" s="178"/>
      <c r="Q263" s="206"/>
      <c r="R263" s="206"/>
      <c r="S263" s="206"/>
      <c r="T263" s="206"/>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row>
    <row r="264" spans="1:58">
      <c r="A264" s="203"/>
      <c r="B264" s="203"/>
      <c r="C264" s="203"/>
      <c r="D264" s="203"/>
      <c r="E264" s="206"/>
      <c r="F264" s="207"/>
      <c r="G264" s="207"/>
      <c r="H264" s="207"/>
      <c r="I264" s="207"/>
      <c r="J264" s="207"/>
      <c r="K264" s="207"/>
      <c r="L264" s="206"/>
      <c r="M264" s="207"/>
      <c r="N264" s="207"/>
      <c r="O264" s="203"/>
      <c r="P264" s="178"/>
      <c r="Q264" s="206"/>
      <c r="R264" s="206"/>
      <c r="S264" s="206"/>
      <c r="T264" s="206"/>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row>
    <row r="265" spans="1:58">
      <c r="A265" s="203"/>
      <c r="B265" s="203"/>
      <c r="C265" s="203"/>
      <c r="D265" s="203"/>
      <c r="E265" s="206"/>
      <c r="F265" s="207"/>
      <c r="G265" s="207"/>
      <c r="H265" s="207"/>
      <c r="I265" s="207"/>
      <c r="J265" s="207"/>
      <c r="K265" s="207"/>
      <c r="L265" s="206"/>
      <c r="M265" s="207"/>
      <c r="N265" s="207"/>
      <c r="O265" s="203"/>
      <c r="P265" s="178"/>
      <c r="Q265" s="206"/>
      <c r="R265" s="206"/>
      <c r="S265" s="206"/>
      <c r="T265" s="206"/>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row>
    <row r="266" spans="1:58">
      <c r="A266" s="203"/>
      <c r="B266" s="203"/>
      <c r="C266" s="203"/>
      <c r="D266" s="203"/>
      <c r="E266" s="206"/>
      <c r="F266" s="207"/>
      <c r="G266" s="207"/>
      <c r="H266" s="207"/>
      <c r="I266" s="207"/>
      <c r="J266" s="207"/>
      <c r="K266" s="207"/>
      <c r="L266" s="206"/>
      <c r="M266" s="207"/>
      <c r="N266" s="207"/>
      <c r="O266" s="203"/>
      <c r="P266" s="178"/>
      <c r="Q266" s="206"/>
      <c r="R266" s="206"/>
      <c r="S266" s="206"/>
      <c r="T266" s="206"/>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row>
    <row r="267" spans="1:58">
      <c r="A267" s="203"/>
      <c r="B267" s="203"/>
      <c r="C267" s="203"/>
      <c r="D267" s="203"/>
      <c r="E267" s="206"/>
      <c r="F267" s="207"/>
      <c r="G267" s="207"/>
      <c r="H267" s="207"/>
      <c r="I267" s="207"/>
      <c r="J267" s="207"/>
      <c r="K267" s="207"/>
      <c r="L267" s="206"/>
      <c r="M267" s="207"/>
      <c r="N267" s="207"/>
      <c r="O267" s="203"/>
      <c r="P267" s="178"/>
      <c r="Q267" s="206"/>
      <c r="R267" s="206"/>
      <c r="S267" s="206"/>
      <c r="T267" s="206"/>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row>
    <row r="268" spans="1:58">
      <c r="A268" s="203"/>
      <c r="B268" s="203"/>
      <c r="C268" s="203"/>
      <c r="D268" s="203"/>
      <c r="E268" s="206"/>
      <c r="F268" s="207"/>
      <c r="G268" s="207"/>
      <c r="H268" s="207"/>
      <c r="I268" s="207"/>
      <c r="J268" s="207"/>
      <c r="K268" s="207"/>
      <c r="L268" s="206"/>
      <c r="M268" s="207"/>
      <c r="N268" s="207"/>
      <c r="O268" s="203"/>
      <c r="P268" s="178"/>
      <c r="Q268" s="206"/>
      <c r="R268" s="206"/>
      <c r="S268" s="206"/>
      <c r="T268" s="206"/>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row>
    <row r="269" spans="1:58">
      <c r="A269" s="203"/>
      <c r="B269" s="203"/>
      <c r="C269" s="203"/>
      <c r="D269" s="203"/>
      <c r="E269" s="206"/>
      <c r="F269" s="207"/>
      <c r="G269" s="207"/>
      <c r="H269" s="207"/>
      <c r="I269" s="207"/>
      <c r="J269" s="207"/>
      <c r="K269" s="207"/>
      <c r="L269" s="206"/>
      <c r="M269" s="207"/>
      <c r="N269" s="207"/>
      <c r="O269" s="203"/>
      <c r="P269" s="178"/>
      <c r="Q269" s="206"/>
      <c r="R269" s="206"/>
      <c r="S269" s="206"/>
      <c r="T269" s="206"/>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row>
    <row r="270" spans="1:58">
      <c r="A270" s="203"/>
      <c r="B270" s="203"/>
      <c r="C270" s="203"/>
      <c r="D270" s="203"/>
      <c r="E270" s="206"/>
      <c r="F270" s="207"/>
      <c r="G270" s="207"/>
      <c r="H270" s="207"/>
      <c r="I270" s="207"/>
      <c r="J270" s="207"/>
      <c r="K270" s="207"/>
      <c r="L270" s="206"/>
      <c r="M270" s="207"/>
      <c r="N270" s="207"/>
      <c r="O270" s="203"/>
      <c r="P270" s="178"/>
      <c r="Q270" s="206"/>
      <c r="R270" s="206"/>
      <c r="S270" s="206"/>
      <c r="T270" s="206"/>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row>
    <row r="271" spans="1:58">
      <c r="A271" s="203"/>
      <c r="B271" s="203"/>
      <c r="C271" s="203"/>
      <c r="D271" s="203"/>
      <c r="E271" s="206"/>
      <c r="F271" s="207"/>
      <c r="G271" s="207"/>
      <c r="H271" s="207"/>
      <c r="I271" s="207"/>
      <c r="J271" s="207"/>
      <c r="K271" s="207"/>
      <c r="L271" s="206"/>
      <c r="M271" s="207"/>
      <c r="N271" s="207"/>
      <c r="O271" s="203"/>
      <c r="P271" s="178"/>
      <c r="Q271" s="206"/>
      <c r="R271" s="206"/>
      <c r="S271" s="206"/>
      <c r="T271" s="206"/>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row>
    <row r="272" spans="1:58">
      <c r="A272" s="203"/>
      <c r="B272" s="203"/>
      <c r="C272" s="203"/>
      <c r="D272" s="203"/>
      <c r="E272" s="206"/>
      <c r="F272" s="207"/>
      <c r="G272" s="207"/>
      <c r="H272" s="207"/>
      <c r="I272" s="207"/>
      <c r="J272" s="207"/>
      <c r="K272" s="207"/>
      <c r="L272" s="206"/>
      <c r="M272" s="207"/>
      <c r="N272" s="207"/>
      <c r="O272" s="203"/>
      <c r="P272" s="178"/>
      <c r="Q272" s="206"/>
      <c r="R272" s="206"/>
      <c r="S272" s="206"/>
      <c r="T272" s="206"/>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row>
    <row r="273" spans="1:58">
      <c r="A273" s="203"/>
      <c r="B273" s="203"/>
      <c r="C273" s="203"/>
      <c r="D273" s="203"/>
      <c r="E273" s="206"/>
      <c r="F273" s="207"/>
      <c r="G273" s="207"/>
      <c r="H273" s="207"/>
      <c r="I273" s="207"/>
      <c r="J273" s="207"/>
      <c r="K273" s="207"/>
      <c r="L273" s="206"/>
      <c r="M273" s="207"/>
      <c r="N273" s="207"/>
      <c r="O273" s="203"/>
      <c r="P273" s="178"/>
      <c r="Q273" s="206"/>
      <c r="R273" s="206"/>
      <c r="S273" s="206"/>
      <c r="T273" s="206"/>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row>
    <row r="274" spans="1:58">
      <c r="A274" s="203"/>
      <c r="B274" s="203"/>
      <c r="C274" s="203"/>
      <c r="D274" s="203"/>
      <c r="E274" s="206"/>
      <c r="F274" s="207"/>
      <c r="G274" s="207"/>
      <c r="H274" s="207"/>
      <c r="I274" s="207"/>
      <c r="J274" s="207"/>
      <c r="K274" s="207"/>
      <c r="L274" s="206"/>
      <c r="M274" s="207"/>
      <c r="N274" s="207"/>
      <c r="O274" s="203"/>
      <c r="P274" s="178"/>
      <c r="Q274" s="206"/>
      <c r="R274" s="206"/>
      <c r="S274" s="206"/>
      <c r="T274" s="206"/>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row>
    <row r="275" spans="1:58">
      <c r="A275" s="203"/>
      <c r="B275" s="203"/>
      <c r="C275" s="203"/>
      <c r="D275" s="203"/>
      <c r="E275" s="206"/>
      <c r="F275" s="207"/>
      <c r="G275" s="207"/>
      <c r="H275" s="207"/>
      <c r="I275" s="207"/>
      <c r="J275" s="207"/>
      <c r="K275" s="207"/>
      <c r="L275" s="206"/>
      <c r="M275" s="207"/>
      <c r="N275" s="207"/>
      <c r="O275" s="203"/>
      <c r="P275" s="178"/>
      <c r="Q275" s="206"/>
      <c r="R275" s="206"/>
      <c r="S275" s="206"/>
      <c r="T275" s="206"/>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row>
    <row r="276" spans="1:58">
      <c r="A276" s="203"/>
      <c r="B276" s="203"/>
      <c r="C276" s="203"/>
      <c r="D276" s="203"/>
      <c r="E276" s="206"/>
      <c r="F276" s="207"/>
      <c r="G276" s="207"/>
      <c r="H276" s="207"/>
      <c r="I276" s="207"/>
      <c r="J276" s="207"/>
      <c r="K276" s="207"/>
      <c r="L276" s="206"/>
      <c r="M276" s="207"/>
      <c r="N276" s="207"/>
      <c r="O276" s="203"/>
      <c r="P276" s="178"/>
      <c r="Q276" s="206"/>
      <c r="R276" s="206"/>
      <c r="S276" s="206"/>
      <c r="T276" s="206"/>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row>
    <row r="277" spans="1:58">
      <c r="A277" s="203"/>
      <c r="B277" s="203"/>
      <c r="C277" s="203"/>
      <c r="D277" s="203"/>
      <c r="E277" s="206"/>
      <c r="F277" s="207"/>
      <c r="G277" s="207"/>
      <c r="H277" s="207"/>
      <c r="I277" s="207"/>
      <c r="J277" s="207"/>
      <c r="K277" s="207"/>
      <c r="L277" s="206"/>
      <c r="M277" s="207"/>
      <c r="N277" s="207"/>
      <c r="O277" s="203"/>
      <c r="P277" s="178"/>
      <c r="Q277" s="206"/>
      <c r="R277" s="206"/>
      <c r="S277" s="206"/>
      <c r="T277" s="206"/>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row>
    <row r="278" spans="1:58">
      <c r="A278" s="203"/>
      <c r="B278" s="203"/>
      <c r="C278" s="203"/>
      <c r="D278" s="203"/>
      <c r="E278" s="206"/>
      <c r="F278" s="207"/>
      <c r="G278" s="207"/>
      <c r="H278" s="207"/>
      <c r="I278" s="207"/>
      <c r="J278" s="207"/>
      <c r="K278" s="207"/>
      <c r="L278" s="206"/>
      <c r="M278" s="207"/>
      <c r="N278" s="207"/>
      <c r="O278" s="203"/>
      <c r="P278" s="178"/>
      <c r="Q278" s="206"/>
      <c r="R278" s="206"/>
      <c r="S278" s="206"/>
      <c r="T278" s="206"/>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row>
    <row r="279" spans="1:58">
      <c r="A279" s="203"/>
      <c r="B279" s="203"/>
      <c r="C279" s="203"/>
      <c r="D279" s="203"/>
      <c r="E279" s="206"/>
      <c r="F279" s="207"/>
      <c r="G279" s="207"/>
      <c r="H279" s="207"/>
      <c r="I279" s="207"/>
      <c r="J279" s="207"/>
      <c r="K279" s="207"/>
      <c r="L279" s="206"/>
      <c r="M279" s="207"/>
      <c r="N279" s="207"/>
      <c r="O279" s="203"/>
      <c r="P279" s="178"/>
      <c r="Q279" s="206"/>
      <c r="R279" s="206"/>
      <c r="S279" s="206"/>
      <c r="T279" s="206"/>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row>
    <row r="280" spans="1:58">
      <c r="A280" s="203"/>
      <c r="B280" s="203"/>
      <c r="C280" s="203"/>
      <c r="D280" s="203"/>
      <c r="E280" s="206"/>
      <c r="F280" s="207"/>
      <c r="G280" s="207"/>
      <c r="H280" s="207"/>
      <c r="I280" s="207"/>
      <c r="J280" s="207"/>
      <c r="K280" s="207"/>
      <c r="L280" s="206"/>
      <c r="M280" s="207"/>
      <c r="N280" s="207"/>
      <c r="O280" s="203"/>
      <c r="P280" s="178"/>
      <c r="Q280" s="206"/>
      <c r="R280" s="206"/>
      <c r="S280" s="206"/>
      <c r="T280" s="206"/>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row>
    <row r="281" spans="1:58">
      <c r="A281" s="203"/>
      <c r="B281" s="203"/>
      <c r="C281" s="203"/>
      <c r="D281" s="203"/>
      <c r="E281" s="206"/>
      <c r="F281" s="207"/>
      <c r="G281" s="207"/>
      <c r="H281" s="207"/>
      <c r="I281" s="207"/>
      <c r="J281" s="207"/>
      <c r="K281" s="207"/>
      <c r="L281" s="206"/>
      <c r="M281" s="207"/>
      <c r="N281" s="207"/>
      <c r="O281" s="203"/>
      <c r="P281" s="178"/>
      <c r="Q281" s="206"/>
      <c r="R281" s="206"/>
      <c r="S281" s="206"/>
      <c r="T281" s="206"/>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row>
    <row r="282" spans="1:58">
      <c r="A282" s="203"/>
      <c r="B282" s="203"/>
      <c r="C282" s="203"/>
      <c r="D282" s="203"/>
      <c r="E282" s="206"/>
      <c r="F282" s="207"/>
      <c r="G282" s="207"/>
      <c r="H282" s="207"/>
      <c r="I282" s="207"/>
      <c r="J282" s="207"/>
      <c r="K282" s="207"/>
      <c r="L282" s="206"/>
      <c r="M282" s="207"/>
      <c r="N282" s="207"/>
      <c r="O282" s="203"/>
      <c r="P282" s="178"/>
      <c r="Q282" s="206"/>
      <c r="R282" s="206"/>
      <c r="S282" s="206"/>
      <c r="T282" s="206"/>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row>
    <row r="283" spans="1:58">
      <c r="A283" s="203"/>
      <c r="B283" s="203"/>
      <c r="C283" s="203"/>
      <c r="D283" s="203"/>
      <c r="E283" s="206"/>
      <c r="F283" s="207"/>
      <c r="G283" s="207"/>
      <c r="H283" s="207"/>
      <c r="I283" s="207"/>
      <c r="J283" s="207"/>
      <c r="K283" s="207"/>
      <c r="L283" s="206"/>
      <c r="M283" s="207"/>
      <c r="N283" s="207"/>
      <c r="O283" s="203"/>
      <c r="P283" s="178"/>
      <c r="Q283" s="206"/>
      <c r="R283" s="206"/>
      <c r="S283" s="206"/>
      <c r="T283" s="206"/>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row>
    <row r="284" spans="1:58">
      <c r="A284" s="203"/>
      <c r="B284" s="203"/>
      <c r="C284" s="203"/>
      <c r="D284" s="203"/>
      <c r="E284" s="206"/>
      <c r="F284" s="207"/>
      <c r="G284" s="207"/>
      <c r="H284" s="207"/>
      <c r="I284" s="207"/>
      <c r="J284" s="207"/>
      <c r="K284" s="207"/>
      <c r="L284" s="206"/>
      <c r="M284" s="207"/>
      <c r="N284" s="207"/>
      <c r="O284" s="203"/>
      <c r="P284" s="178"/>
      <c r="Q284" s="206"/>
      <c r="R284" s="206"/>
      <c r="S284" s="206"/>
      <c r="T284" s="206"/>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row>
    <row r="285" spans="1:58">
      <c r="A285" s="203"/>
      <c r="B285" s="203"/>
      <c r="C285" s="203"/>
      <c r="D285" s="203"/>
      <c r="E285" s="206"/>
      <c r="F285" s="207"/>
      <c r="G285" s="207"/>
      <c r="H285" s="207"/>
      <c r="I285" s="207"/>
      <c r="J285" s="207"/>
      <c r="K285" s="207"/>
      <c r="L285" s="206"/>
      <c r="M285" s="207"/>
      <c r="N285" s="207"/>
      <c r="O285" s="203"/>
      <c r="P285" s="178"/>
      <c r="Q285" s="206"/>
      <c r="R285" s="206"/>
      <c r="S285" s="206"/>
      <c r="T285" s="206"/>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row>
    <row r="286" spans="1:58">
      <c r="A286" s="203"/>
      <c r="B286" s="203"/>
      <c r="C286" s="203"/>
      <c r="D286" s="203"/>
      <c r="E286" s="206"/>
      <c r="F286" s="207"/>
      <c r="G286" s="207"/>
      <c r="H286" s="207"/>
      <c r="I286" s="207"/>
      <c r="J286" s="207"/>
      <c r="K286" s="207"/>
      <c r="L286" s="206"/>
      <c r="M286" s="207"/>
      <c r="N286" s="207"/>
      <c r="O286" s="203"/>
      <c r="P286" s="178"/>
      <c r="Q286" s="206"/>
      <c r="R286" s="206"/>
      <c r="S286" s="206"/>
      <c r="T286" s="206"/>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row>
    <row r="287" spans="1:58">
      <c r="A287" s="203"/>
      <c r="B287" s="203"/>
      <c r="C287" s="203"/>
      <c r="D287" s="203"/>
      <c r="E287" s="206"/>
      <c r="F287" s="207"/>
      <c r="G287" s="207"/>
      <c r="H287" s="207"/>
      <c r="I287" s="207"/>
      <c r="J287" s="207"/>
      <c r="K287" s="207"/>
      <c r="L287" s="206"/>
      <c r="M287" s="207"/>
      <c r="N287" s="207"/>
      <c r="O287" s="203"/>
      <c r="P287" s="178"/>
      <c r="Q287" s="206"/>
      <c r="R287" s="206"/>
      <c r="S287" s="206"/>
      <c r="T287" s="206"/>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row>
    <row r="288" spans="1:58">
      <c r="A288" s="203"/>
      <c r="B288" s="203"/>
      <c r="C288" s="203"/>
      <c r="D288" s="203"/>
      <c r="E288" s="206"/>
      <c r="F288" s="207"/>
      <c r="G288" s="207"/>
      <c r="H288" s="207"/>
      <c r="I288" s="207"/>
      <c r="J288" s="207"/>
      <c r="K288" s="207"/>
      <c r="L288" s="206"/>
      <c r="M288" s="207"/>
      <c r="N288" s="207"/>
      <c r="O288" s="203"/>
      <c r="P288" s="178"/>
      <c r="Q288" s="206"/>
      <c r="R288" s="206"/>
      <c r="S288" s="206"/>
      <c r="T288" s="206"/>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row>
    <row r="289" spans="1:58">
      <c r="A289" s="203"/>
      <c r="B289" s="203"/>
      <c r="C289" s="203"/>
      <c r="D289" s="203"/>
      <c r="E289" s="206"/>
      <c r="F289" s="207"/>
      <c r="G289" s="207"/>
      <c r="H289" s="207"/>
      <c r="I289" s="207"/>
      <c r="J289" s="207"/>
      <c r="K289" s="207"/>
      <c r="L289" s="206"/>
      <c r="M289" s="207"/>
      <c r="N289" s="207"/>
      <c r="O289" s="203"/>
      <c r="P289" s="178"/>
      <c r="Q289" s="206"/>
      <c r="R289" s="206"/>
      <c r="S289" s="206"/>
      <c r="T289" s="206"/>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row>
    <row r="290" spans="1:58">
      <c r="A290" s="203"/>
      <c r="B290" s="203"/>
      <c r="C290" s="203"/>
      <c r="D290" s="203"/>
      <c r="E290" s="206"/>
      <c r="F290" s="207"/>
      <c r="G290" s="207"/>
      <c r="H290" s="207"/>
      <c r="I290" s="207"/>
      <c r="J290" s="207"/>
      <c r="K290" s="207"/>
      <c r="L290" s="206"/>
      <c r="M290" s="207"/>
      <c r="N290" s="207"/>
      <c r="O290" s="203"/>
      <c r="P290" s="178"/>
      <c r="Q290" s="206"/>
      <c r="R290" s="206"/>
      <c r="S290" s="206"/>
      <c r="T290" s="206"/>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row>
    <row r="291" spans="1:58">
      <c r="A291" s="203"/>
      <c r="B291" s="203"/>
      <c r="C291" s="203"/>
      <c r="D291" s="203"/>
      <c r="E291" s="206"/>
      <c r="F291" s="207"/>
      <c r="G291" s="207"/>
      <c r="H291" s="207"/>
      <c r="I291" s="207"/>
      <c r="J291" s="207"/>
      <c r="K291" s="207"/>
      <c r="L291" s="206"/>
      <c r="M291" s="207"/>
      <c r="N291" s="207"/>
      <c r="O291" s="203"/>
      <c r="P291" s="178"/>
      <c r="Q291" s="206"/>
      <c r="R291" s="206"/>
      <c r="S291" s="206"/>
      <c r="T291" s="206"/>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row>
    <row r="292" spans="1:58">
      <c r="A292" s="203"/>
      <c r="B292" s="203"/>
      <c r="C292" s="203"/>
      <c r="D292" s="203"/>
      <c r="E292" s="206"/>
      <c r="F292" s="207"/>
      <c r="G292" s="207"/>
      <c r="H292" s="207"/>
      <c r="I292" s="207"/>
      <c r="J292" s="207"/>
      <c r="K292" s="207"/>
      <c r="L292" s="206"/>
      <c r="M292" s="207"/>
      <c r="N292" s="207"/>
      <c r="O292" s="203"/>
      <c r="P292" s="178"/>
      <c r="Q292" s="206"/>
      <c r="R292" s="206"/>
      <c r="S292" s="206"/>
      <c r="T292" s="206"/>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row>
    <row r="293" spans="1:58">
      <c r="A293" s="203"/>
      <c r="B293" s="203"/>
      <c r="C293" s="203"/>
      <c r="D293" s="203"/>
      <c r="E293" s="206"/>
      <c r="F293" s="207"/>
      <c r="G293" s="207"/>
      <c r="H293" s="207"/>
      <c r="I293" s="207"/>
      <c r="J293" s="207"/>
      <c r="K293" s="207"/>
      <c r="L293" s="206"/>
      <c r="M293" s="207"/>
      <c r="N293" s="207"/>
      <c r="O293" s="203"/>
      <c r="P293" s="178"/>
      <c r="Q293" s="206"/>
      <c r="R293" s="206"/>
      <c r="S293" s="206"/>
      <c r="T293" s="206"/>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row>
    <row r="294" spans="1:58">
      <c r="A294" s="203"/>
      <c r="B294" s="203"/>
      <c r="C294" s="203"/>
      <c r="D294" s="203"/>
      <c r="E294" s="206"/>
      <c r="F294" s="207"/>
      <c r="G294" s="207"/>
      <c r="H294" s="207"/>
      <c r="I294" s="207"/>
      <c r="J294" s="207"/>
      <c r="K294" s="207"/>
      <c r="L294" s="206"/>
      <c r="M294" s="207"/>
      <c r="N294" s="207"/>
      <c r="O294" s="203"/>
      <c r="P294" s="178"/>
      <c r="Q294" s="206"/>
      <c r="R294" s="206"/>
      <c r="S294" s="206"/>
      <c r="T294" s="206"/>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row>
    <row r="295" spans="1:58">
      <c r="A295" s="203"/>
      <c r="B295" s="203"/>
      <c r="C295" s="203"/>
      <c r="D295" s="203"/>
      <c r="E295" s="206"/>
      <c r="F295" s="207"/>
      <c r="G295" s="207"/>
      <c r="H295" s="207"/>
      <c r="I295" s="207"/>
      <c r="J295" s="207"/>
      <c r="K295" s="207"/>
      <c r="L295" s="206"/>
      <c r="M295" s="207"/>
      <c r="N295" s="207"/>
      <c r="O295" s="203"/>
      <c r="P295" s="178"/>
      <c r="Q295" s="206"/>
      <c r="R295" s="206"/>
      <c r="S295" s="206"/>
      <c r="T295" s="206"/>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row>
    <row r="296" spans="1:58">
      <c r="A296" s="203"/>
      <c r="B296" s="203"/>
      <c r="C296" s="203"/>
      <c r="D296" s="203"/>
      <c r="E296" s="206"/>
      <c r="F296" s="207"/>
      <c r="G296" s="207"/>
      <c r="H296" s="207"/>
      <c r="I296" s="207"/>
      <c r="J296" s="207"/>
      <c r="K296" s="207"/>
      <c r="L296" s="206"/>
      <c r="M296" s="207"/>
      <c r="N296" s="207"/>
      <c r="O296" s="203"/>
      <c r="P296" s="178"/>
      <c r="Q296" s="206"/>
      <c r="R296" s="206"/>
      <c r="S296" s="206"/>
      <c r="T296" s="206"/>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row>
    <row r="297" spans="1:58">
      <c r="A297" s="203"/>
      <c r="B297" s="203"/>
      <c r="C297" s="203"/>
      <c r="D297" s="203"/>
      <c r="E297" s="206"/>
      <c r="F297" s="207"/>
      <c r="G297" s="207"/>
      <c r="H297" s="207"/>
      <c r="I297" s="207"/>
      <c r="J297" s="207"/>
      <c r="K297" s="207"/>
      <c r="L297" s="206"/>
      <c r="M297" s="207"/>
      <c r="N297" s="207"/>
      <c r="O297" s="203"/>
      <c r="P297" s="178"/>
      <c r="Q297" s="206"/>
      <c r="R297" s="206"/>
      <c r="S297" s="206"/>
      <c r="T297" s="206"/>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row>
    <row r="298" spans="1:58">
      <c r="A298" s="203"/>
      <c r="B298" s="203"/>
      <c r="C298" s="203"/>
      <c r="D298" s="203"/>
      <c r="E298" s="206"/>
      <c r="F298" s="207"/>
      <c r="G298" s="207"/>
      <c r="H298" s="207"/>
      <c r="I298" s="207"/>
      <c r="J298" s="207"/>
      <c r="K298" s="207"/>
      <c r="L298" s="206"/>
      <c r="M298" s="207"/>
      <c r="N298" s="207"/>
      <c r="O298" s="203"/>
      <c r="P298" s="178"/>
      <c r="Q298" s="206"/>
      <c r="R298" s="206"/>
      <c r="S298" s="206"/>
      <c r="T298" s="206"/>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row>
    <row r="299" spans="1:58">
      <c r="A299" s="203"/>
      <c r="B299" s="203"/>
      <c r="C299" s="203"/>
      <c r="D299" s="203"/>
      <c r="E299" s="206"/>
      <c r="F299" s="207"/>
      <c r="G299" s="207"/>
      <c r="H299" s="207"/>
      <c r="I299" s="207"/>
      <c r="J299" s="207"/>
      <c r="K299" s="207"/>
      <c r="L299" s="206"/>
      <c r="M299" s="207"/>
      <c r="N299" s="207"/>
      <c r="O299" s="203"/>
      <c r="P299" s="178"/>
      <c r="Q299" s="206"/>
      <c r="R299" s="206"/>
      <c r="S299" s="206"/>
      <c r="T299" s="206"/>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row>
    <row r="300" spans="1:58">
      <c r="A300" s="203"/>
      <c r="B300" s="203"/>
      <c r="C300" s="203"/>
      <c r="D300" s="203"/>
      <c r="E300" s="206"/>
      <c r="F300" s="207"/>
      <c r="G300" s="207"/>
      <c r="H300" s="207"/>
      <c r="I300" s="207"/>
      <c r="J300" s="207"/>
      <c r="K300" s="207"/>
      <c r="L300" s="206"/>
      <c r="M300" s="207"/>
      <c r="N300" s="207"/>
      <c r="O300" s="203"/>
      <c r="P300" s="178"/>
      <c r="Q300" s="206"/>
      <c r="R300" s="206"/>
      <c r="S300" s="206"/>
      <c r="T300" s="206"/>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row>
    <row r="301" spans="1:58">
      <c r="A301" s="203"/>
      <c r="B301" s="203"/>
      <c r="C301" s="203"/>
      <c r="D301" s="203"/>
      <c r="E301" s="206"/>
      <c r="F301" s="207"/>
      <c r="G301" s="207"/>
      <c r="H301" s="207"/>
      <c r="I301" s="207"/>
      <c r="J301" s="207"/>
      <c r="K301" s="207"/>
      <c r="L301" s="206"/>
      <c r="M301" s="207"/>
      <c r="N301" s="207"/>
      <c r="O301" s="203"/>
      <c r="P301" s="178"/>
      <c r="Q301" s="206"/>
      <c r="R301" s="206"/>
      <c r="S301" s="206"/>
      <c r="T301" s="206"/>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row>
    <row r="302" spans="1:58">
      <c r="A302" s="203"/>
      <c r="B302" s="203"/>
      <c r="C302" s="203"/>
      <c r="D302" s="203"/>
      <c r="E302" s="206"/>
      <c r="F302" s="207"/>
      <c r="G302" s="207"/>
      <c r="H302" s="207"/>
      <c r="I302" s="207"/>
      <c r="J302" s="207"/>
      <c r="K302" s="207"/>
      <c r="L302" s="206"/>
      <c r="M302" s="207"/>
      <c r="N302" s="207"/>
      <c r="O302" s="203"/>
      <c r="P302" s="178"/>
      <c r="Q302" s="206"/>
      <c r="R302" s="206"/>
      <c r="S302" s="206"/>
      <c r="T302" s="206"/>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row>
    <row r="303" spans="1:58">
      <c r="A303" s="203"/>
      <c r="B303" s="203"/>
      <c r="C303" s="203"/>
      <c r="D303" s="203"/>
      <c r="E303" s="206"/>
      <c r="F303" s="207"/>
      <c r="G303" s="207"/>
      <c r="H303" s="207"/>
      <c r="I303" s="207"/>
      <c r="J303" s="207"/>
      <c r="K303" s="207"/>
      <c r="L303" s="206"/>
      <c r="M303" s="207"/>
      <c r="N303" s="207"/>
      <c r="O303" s="203"/>
      <c r="P303" s="178"/>
      <c r="Q303" s="206"/>
      <c r="R303" s="206"/>
      <c r="S303" s="206"/>
      <c r="T303" s="206"/>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row>
    <row r="304" spans="1:58">
      <c r="A304" s="203"/>
      <c r="B304" s="203"/>
      <c r="C304" s="203"/>
      <c r="D304" s="203"/>
      <c r="E304" s="206"/>
      <c r="F304" s="207"/>
      <c r="G304" s="207"/>
      <c r="H304" s="207"/>
      <c r="I304" s="207"/>
      <c r="J304" s="207"/>
      <c r="K304" s="207"/>
      <c r="L304" s="206"/>
      <c r="M304" s="207"/>
      <c r="N304" s="207"/>
      <c r="O304" s="203"/>
      <c r="P304" s="178"/>
      <c r="Q304" s="206"/>
      <c r="R304" s="206"/>
      <c r="S304" s="206"/>
      <c r="T304" s="206"/>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row>
    <row r="305" spans="1:58">
      <c r="A305" s="203"/>
      <c r="B305" s="203"/>
      <c r="C305" s="203"/>
      <c r="D305" s="203"/>
      <c r="E305" s="206"/>
      <c r="F305" s="207"/>
      <c r="G305" s="207"/>
      <c r="H305" s="207"/>
      <c r="I305" s="207"/>
      <c r="J305" s="207"/>
      <c r="K305" s="207"/>
      <c r="L305" s="206"/>
      <c r="M305" s="207"/>
      <c r="N305" s="207"/>
      <c r="O305" s="203"/>
      <c r="P305" s="178"/>
      <c r="Q305" s="206"/>
      <c r="R305" s="206"/>
      <c r="S305" s="206"/>
      <c r="T305" s="206"/>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row>
    <row r="306" spans="1:58">
      <c r="A306" s="203"/>
      <c r="B306" s="203"/>
      <c r="C306" s="203"/>
      <c r="D306" s="203"/>
      <c r="E306" s="206"/>
      <c r="F306" s="207"/>
      <c r="G306" s="207"/>
      <c r="H306" s="207"/>
      <c r="I306" s="207"/>
      <c r="J306" s="207"/>
      <c r="K306" s="207"/>
      <c r="L306" s="206"/>
      <c r="M306" s="207"/>
      <c r="N306" s="207"/>
      <c r="O306" s="203"/>
      <c r="P306" s="178"/>
      <c r="Q306" s="206"/>
      <c r="R306" s="206"/>
      <c r="S306" s="206"/>
      <c r="T306" s="206"/>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row>
    <row r="307" spans="1:58">
      <c r="A307" s="203"/>
      <c r="B307" s="203"/>
      <c r="C307" s="203"/>
      <c r="D307" s="203"/>
      <c r="E307" s="206"/>
      <c r="F307" s="207"/>
      <c r="G307" s="207"/>
      <c r="H307" s="207"/>
      <c r="I307" s="207"/>
      <c r="J307" s="207"/>
      <c r="K307" s="207"/>
      <c r="L307" s="206"/>
      <c r="M307" s="207"/>
      <c r="N307" s="207"/>
      <c r="O307" s="203"/>
      <c r="P307" s="178"/>
      <c r="Q307" s="206"/>
      <c r="R307" s="206"/>
      <c r="S307" s="206"/>
      <c r="T307" s="206"/>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3"/>
      <c r="BC307" s="203"/>
      <c r="BD307" s="203"/>
      <c r="BE307" s="203"/>
      <c r="BF307" s="203"/>
    </row>
    <row r="308" spans="1:58">
      <c r="A308" s="203"/>
      <c r="B308" s="203"/>
      <c r="C308" s="203"/>
      <c r="D308" s="203"/>
      <c r="E308" s="206"/>
      <c r="F308" s="207"/>
      <c r="G308" s="207"/>
      <c r="H308" s="207"/>
      <c r="I308" s="207"/>
      <c r="J308" s="207"/>
      <c r="K308" s="207"/>
      <c r="L308" s="206"/>
      <c r="M308" s="207"/>
      <c r="N308" s="207"/>
      <c r="O308" s="203"/>
      <c r="P308" s="178"/>
      <c r="Q308" s="206"/>
      <c r="R308" s="206"/>
      <c r="S308" s="206"/>
      <c r="T308" s="206"/>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row>
    <row r="309" spans="1:58">
      <c r="A309" s="203"/>
      <c r="B309" s="203"/>
      <c r="C309" s="203"/>
      <c r="D309" s="203"/>
      <c r="E309" s="206"/>
      <c r="F309" s="207"/>
      <c r="G309" s="207"/>
      <c r="H309" s="207"/>
      <c r="I309" s="207"/>
      <c r="J309" s="207"/>
      <c r="K309" s="207"/>
      <c r="L309" s="206"/>
      <c r="M309" s="207"/>
      <c r="N309" s="207"/>
      <c r="O309" s="203"/>
      <c r="P309" s="178"/>
      <c r="Q309" s="206"/>
      <c r="R309" s="206"/>
      <c r="S309" s="206"/>
      <c r="T309" s="206"/>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row>
    <row r="310" spans="1:58">
      <c r="A310" s="203"/>
      <c r="B310" s="203"/>
      <c r="C310" s="203"/>
      <c r="D310" s="203"/>
      <c r="E310" s="206"/>
      <c r="F310" s="207"/>
      <c r="G310" s="207"/>
      <c r="H310" s="207"/>
      <c r="I310" s="207"/>
      <c r="J310" s="207"/>
      <c r="K310" s="207"/>
      <c r="L310" s="206"/>
      <c r="M310" s="207"/>
      <c r="N310" s="207"/>
      <c r="O310" s="203"/>
      <c r="P310" s="178"/>
      <c r="Q310" s="206"/>
      <c r="R310" s="206"/>
      <c r="S310" s="206"/>
      <c r="T310" s="206"/>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row>
    <row r="311" spans="1:58">
      <c r="A311" s="203"/>
      <c r="B311" s="203"/>
      <c r="C311" s="203"/>
      <c r="D311" s="203"/>
      <c r="E311" s="206"/>
      <c r="F311" s="207"/>
      <c r="G311" s="207"/>
      <c r="H311" s="207"/>
      <c r="I311" s="207"/>
      <c r="J311" s="207"/>
      <c r="K311" s="207"/>
      <c r="L311" s="206"/>
      <c r="M311" s="207"/>
      <c r="N311" s="207"/>
      <c r="O311" s="203"/>
      <c r="P311" s="178"/>
      <c r="Q311" s="206"/>
      <c r="R311" s="206"/>
      <c r="S311" s="206"/>
      <c r="T311" s="206"/>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row>
    <row r="312" spans="1:58">
      <c r="A312" s="203"/>
      <c r="B312" s="203"/>
      <c r="C312" s="203"/>
      <c r="D312" s="203"/>
      <c r="E312" s="206"/>
      <c r="F312" s="207"/>
      <c r="G312" s="207"/>
      <c r="H312" s="207"/>
      <c r="I312" s="207"/>
      <c r="J312" s="207"/>
      <c r="K312" s="207"/>
      <c r="L312" s="206"/>
      <c r="M312" s="207"/>
      <c r="N312" s="207"/>
      <c r="O312" s="203"/>
      <c r="P312" s="178"/>
      <c r="Q312" s="206"/>
      <c r="R312" s="206"/>
      <c r="S312" s="206"/>
      <c r="T312" s="206"/>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row>
    <row r="313" spans="1:58">
      <c r="A313" s="203"/>
      <c r="B313" s="203"/>
      <c r="C313" s="203"/>
      <c r="D313" s="203"/>
      <c r="E313" s="206"/>
      <c r="F313" s="207"/>
      <c r="G313" s="207"/>
      <c r="H313" s="207"/>
      <c r="I313" s="207"/>
      <c r="J313" s="207"/>
      <c r="K313" s="207"/>
      <c r="L313" s="206"/>
      <c r="M313" s="207"/>
      <c r="N313" s="207"/>
      <c r="O313" s="203"/>
      <c r="P313" s="178"/>
      <c r="Q313" s="206"/>
      <c r="R313" s="206"/>
      <c r="S313" s="206"/>
      <c r="T313" s="206"/>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row>
    <row r="314" spans="1:58">
      <c r="A314" s="203"/>
      <c r="B314" s="203"/>
      <c r="C314" s="203"/>
      <c r="D314" s="203"/>
      <c r="E314" s="206"/>
      <c r="F314" s="207"/>
      <c r="G314" s="207"/>
      <c r="H314" s="207"/>
      <c r="I314" s="207"/>
      <c r="J314" s="207"/>
      <c r="K314" s="207"/>
      <c r="L314" s="206"/>
      <c r="M314" s="207"/>
      <c r="N314" s="207"/>
      <c r="O314" s="203"/>
      <c r="P314" s="178"/>
      <c r="Q314" s="206"/>
      <c r="R314" s="206"/>
      <c r="S314" s="206"/>
      <c r="T314" s="206"/>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row>
    <row r="315" spans="1:58">
      <c r="A315" s="203"/>
      <c r="B315" s="203"/>
      <c r="C315" s="203"/>
      <c r="D315" s="203"/>
      <c r="E315" s="206"/>
      <c r="F315" s="207"/>
      <c r="G315" s="207"/>
      <c r="H315" s="207"/>
      <c r="I315" s="207"/>
      <c r="J315" s="207"/>
      <c r="K315" s="207"/>
      <c r="L315" s="206"/>
      <c r="M315" s="207"/>
      <c r="N315" s="207"/>
      <c r="O315" s="203"/>
      <c r="P315" s="178"/>
      <c r="Q315" s="206"/>
      <c r="R315" s="206"/>
      <c r="S315" s="206"/>
      <c r="T315" s="206"/>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row>
    <row r="316" spans="1:58">
      <c r="A316" s="203"/>
      <c r="B316" s="203"/>
      <c r="C316" s="203"/>
      <c r="D316" s="203"/>
      <c r="E316" s="206"/>
      <c r="F316" s="207"/>
      <c r="G316" s="207"/>
      <c r="H316" s="207"/>
      <c r="I316" s="207"/>
      <c r="J316" s="207"/>
      <c r="K316" s="207"/>
      <c r="L316" s="206"/>
      <c r="M316" s="207"/>
      <c r="N316" s="207"/>
      <c r="O316" s="203"/>
      <c r="P316" s="178"/>
      <c r="Q316" s="206"/>
      <c r="R316" s="206"/>
      <c r="S316" s="206"/>
      <c r="T316" s="206"/>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row>
    <row r="317" spans="1:58">
      <c r="A317" s="203"/>
      <c r="B317" s="203"/>
      <c r="C317" s="203"/>
      <c r="D317" s="203"/>
      <c r="E317" s="206"/>
      <c r="F317" s="207"/>
      <c r="G317" s="207"/>
      <c r="H317" s="207"/>
      <c r="I317" s="207"/>
      <c r="J317" s="207"/>
      <c r="K317" s="207"/>
      <c r="L317" s="206"/>
      <c r="M317" s="207"/>
      <c r="N317" s="207"/>
      <c r="O317" s="203"/>
      <c r="P317" s="178"/>
      <c r="Q317" s="206"/>
      <c r="R317" s="206"/>
      <c r="S317" s="206"/>
      <c r="T317" s="206"/>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row>
    <row r="318" spans="1:58">
      <c r="A318" s="203"/>
      <c r="B318" s="203"/>
      <c r="C318" s="203"/>
      <c r="D318" s="203"/>
      <c r="E318" s="206"/>
      <c r="F318" s="207"/>
      <c r="G318" s="207"/>
      <c r="H318" s="207"/>
      <c r="I318" s="207"/>
      <c r="J318" s="207"/>
      <c r="K318" s="207"/>
      <c r="L318" s="206"/>
      <c r="M318" s="207"/>
      <c r="N318" s="207"/>
      <c r="O318" s="203"/>
      <c r="P318" s="178"/>
      <c r="Q318" s="206"/>
      <c r="R318" s="206"/>
      <c r="S318" s="206"/>
      <c r="T318" s="206"/>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row>
    <row r="319" spans="1:58">
      <c r="A319" s="203"/>
      <c r="B319" s="203"/>
      <c r="C319" s="203"/>
      <c r="D319" s="203"/>
      <c r="E319" s="206"/>
      <c r="F319" s="207"/>
      <c r="G319" s="207"/>
      <c r="H319" s="207"/>
      <c r="I319" s="207"/>
      <c r="J319" s="207"/>
      <c r="K319" s="207"/>
      <c r="L319" s="206"/>
      <c r="M319" s="207"/>
      <c r="N319" s="207"/>
      <c r="O319" s="203"/>
      <c r="P319" s="178"/>
      <c r="Q319" s="206"/>
      <c r="R319" s="206"/>
      <c r="S319" s="206"/>
      <c r="T319" s="206"/>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3"/>
      <c r="BC319" s="203"/>
      <c r="BD319" s="203"/>
      <c r="BE319" s="203"/>
      <c r="BF319" s="203"/>
    </row>
    <row r="320" spans="1:58">
      <c r="A320" s="203"/>
      <c r="B320" s="203"/>
      <c r="C320" s="203"/>
      <c r="D320" s="203"/>
      <c r="E320" s="206"/>
      <c r="F320" s="207"/>
      <c r="G320" s="207"/>
      <c r="H320" s="207"/>
      <c r="I320" s="207"/>
      <c r="J320" s="207"/>
      <c r="K320" s="207"/>
      <c r="L320" s="206"/>
      <c r="M320" s="207"/>
      <c r="N320" s="207"/>
      <c r="O320" s="203"/>
      <c r="P320" s="178"/>
      <c r="Q320" s="206"/>
      <c r="R320" s="206"/>
      <c r="S320" s="206"/>
      <c r="T320" s="206"/>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row>
    <row r="321" spans="1:58">
      <c r="A321" s="203"/>
      <c r="B321" s="203"/>
      <c r="C321" s="203"/>
      <c r="D321" s="203"/>
      <c r="E321" s="206"/>
      <c r="F321" s="207"/>
      <c r="G321" s="207"/>
      <c r="H321" s="207"/>
      <c r="I321" s="207"/>
      <c r="J321" s="207"/>
      <c r="K321" s="207"/>
      <c r="L321" s="206"/>
      <c r="M321" s="207"/>
      <c r="N321" s="207"/>
      <c r="O321" s="203"/>
      <c r="P321" s="178"/>
      <c r="Q321" s="206"/>
      <c r="R321" s="206"/>
      <c r="S321" s="206"/>
      <c r="T321" s="206"/>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row>
    <row r="322" spans="1:58">
      <c r="A322" s="203"/>
      <c r="B322" s="203"/>
      <c r="C322" s="203"/>
      <c r="D322" s="203"/>
      <c r="E322" s="206"/>
      <c r="F322" s="207"/>
      <c r="G322" s="207"/>
      <c r="H322" s="207"/>
      <c r="I322" s="207"/>
      <c r="J322" s="207"/>
      <c r="K322" s="207"/>
      <c r="L322" s="206"/>
      <c r="M322" s="207"/>
      <c r="N322" s="207"/>
      <c r="O322" s="203"/>
      <c r="P322" s="178"/>
      <c r="Q322" s="206"/>
      <c r="R322" s="206"/>
      <c r="S322" s="206"/>
      <c r="T322" s="206"/>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row>
    <row r="323" spans="1:58">
      <c r="A323" s="203"/>
      <c r="B323" s="203"/>
      <c r="C323" s="203"/>
      <c r="D323" s="203"/>
      <c r="E323" s="206"/>
      <c r="F323" s="207"/>
      <c r="G323" s="207"/>
      <c r="H323" s="207"/>
      <c r="I323" s="207"/>
      <c r="J323" s="207"/>
      <c r="K323" s="207"/>
      <c r="L323" s="206"/>
      <c r="M323" s="207"/>
      <c r="N323" s="207"/>
      <c r="O323" s="203"/>
      <c r="P323" s="178"/>
      <c r="Q323" s="206"/>
      <c r="R323" s="206"/>
      <c r="S323" s="206"/>
      <c r="T323" s="206"/>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row>
    <row r="324" spans="1:58">
      <c r="A324" s="203"/>
      <c r="B324" s="203"/>
      <c r="C324" s="203"/>
      <c r="D324" s="203"/>
      <c r="E324" s="206"/>
      <c r="F324" s="207"/>
      <c r="G324" s="207"/>
      <c r="H324" s="207"/>
      <c r="I324" s="207"/>
      <c r="J324" s="207"/>
      <c r="K324" s="207"/>
      <c r="L324" s="206"/>
      <c r="M324" s="207"/>
      <c r="N324" s="207"/>
      <c r="O324" s="203"/>
      <c r="P324" s="178"/>
      <c r="Q324" s="206"/>
      <c r="R324" s="206"/>
      <c r="S324" s="206"/>
      <c r="T324" s="206"/>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row>
    <row r="325" spans="1:58">
      <c r="A325" s="203"/>
      <c r="B325" s="203"/>
      <c r="C325" s="203"/>
      <c r="D325" s="203"/>
      <c r="E325" s="206"/>
      <c r="F325" s="207"/>
      <c r="G325" s="207"/>
      <c r="H325" s="207"/>
      <c r="I325" s="207"/>
      <c r="J325" s="207"/>
      <c r="K325" s="207"/>
      <c r="L325" s="206"/>
      <c r="M325" s="207"/>
      <c r="N325" s="207"/>
      <c r="O325" s="203"/>
      <c r="P325" s="178"/>
      <c r="Q325" s="206"/>
      <c r="R325" s="206"/>
      <c r="S325" s="206"/>
      <c r="T325" s="206"/>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row>
    <row r="326" spans="1:58">
      <c r="A326" s="203"/>
      <c r="B326" s="203"/>
      <c r="C326" s="203"/>
      <c r="D326" s="203"/>
      <c r="E326" s="206"/>
      <c r="F326" s="207"/>
      <c r="G326" s="207"/>
      <c r="H326" s="207"/>
      <c r="I326" s="207"/>
      <c r="J326" s="207"/>
      <c r="K326" s="207"/>
      <c r="L326" s="206"/>
      <c r="M326" s="207"/>
      <c r="N326" s="207"/>
      <c r="O326" s="203"/>
      <c r="P326" s="178"/>
      <c r="Q326" s="206"/>
      <c r="R326" s="206"/>
      <c r="S326" s="206"/>
      <c r="T326" s="206"/>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row>
    <row r="327" spans="1:58">
      <c r="A327" s="203"/>
      <c r="B327" s="203"/>
      <c r="C327" s="203"/>
      <c r="D327" s="203"/>
      <c r="E327" s="206"/>
      <c r="F327" s="207"/>
      <c r="G327" s="207"/>
      <c r="H327" s="207"/>
      <c r="I327" s="207"/>
      <c r="J327" s="207"/>
      <c r="K327" s="207"/>
      <c r="L327" s="206"/>
      <c r="M327" s="207"/>
      <c r="N327" s="207"/>
      <c r="O327" s="203"/>
      <c r="P327" s="178"/>
      <c r="Q327" s="206"/>
      <c r="R327" s="206"/>
      <c r="S327" s="206"/>
      <c r="T327" s="206"/>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row>
    <row r="328" spans="1:58">
      <c r="A328" s="203"/>
      <c r="B328" s="203"/>
      <c r="C328" s="203"/>
      <c r="D328" s="203"/>
      <c r="E328" s="206"/>
      <c r="F328" s="207"/>
      <c r="G328" s="207"/>
      <c r="H328" s="207"/>
      <c r="I328" s="207"/>
      <c r="J328" s="207"/>
      <c r="K328" s="207"/>
      <c r="L328" s="206"/>
      <c r="M328" s="207"/>
      <c r="N328" s="207"/>
      <c r="O328" s="203"/>
      <c r="P328" s="178"/>
      <c r="Q328" s="206"/>
      <c r="R328" s="206"/>
      <c r="S328" s="206"/>
      <c r="T328" s="206"/>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row>
    <row r="329" spans="1:58">
      <c r="A329" s="203"/>
      <c r="B329" s="203"/>
      <c r="C329" s="203"/>
      <c r="D329" s="203"/>
      <c r="E329" s="206"/>
      <c r="F329" s="207"/>
      <c r="G329" s="207"/>
      <c r="H329" s="207"/>
      <c r="I329" s="207"/>
      <c r="J329" s="207"/>
      <c r="K329" s="207"/>
      <c r="L329" s="206"/>
      <c r="M329" s="207"/>
      <c r="N329" s="207"/>
      <c r="O329" s="203"/>
      <c r="P329" s="178"/>
      <c r="Q329" s="206"/>
      <c r="R329" s="206"/>
      <c r="S329" s="206"/>
      <c r="T329" s="206"/>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row>
    <row r="330" spans="1:58">
      <c r="A330" s="203"/>
      <c r="B330" s="203"/>
      <c r="C330" s="203"/>
      <c r="D330" s="203"/>
      <c r="E330" s="206"/>
      <c r="F330" s="207"/>
      <c r="G330" s="207"/>
      <c r="H330" s="207"/>
      <c r="I330" s="207"/>
      <c r="J330" s="207"/>
      <c r="K330" s="207"/>
      <c r="L330" s="206"/>
      <c r="M330" s="207"/>
      <c r="N330" s="207"/>
      <c r="O330" s="203"/>
      <c r="P330" s="178"/>
      <c r="Q330" s="206"/>
      <c r="R330" s="206"/>
      <c r="S330" s="206"/>
      <c r="T330" s="206"/>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row>
    <row r="331" spans="1:58">
      <c r="A331" s="203"/>
      <c r="B331" s="203"/>
      <c r="C331" s="203"/>
      <c r="D331" s="203"/>
      <c r="E331" s="206"/>
      <c r="F331" s="207"/>
      <c r="G331" s="207"/>
      <c r="H331" s="207"/>
      <c r="I331" s="207"/>
      <c r="J331" s="207"/>
      <c r="K331" s="207"/>
      <c r="L331" s="206"/>
      <c r="M331" s="207"/>
      <c r="N331" s="207"/>
      <c r="O331" s="203"/>
      <c r="P331" s="178"/>
      <c r="Q331" s="206"/>
      <c r="R331" s="206"/>
      <c r="S331" s="206"/>
      <c r="T331" s="206"/>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row>
    <row r="332" spans="1:58">
      <c r="A332" s="203"/>
      <c r="B332" s="203"/>
      <c r="C332" s="203"/>
      <c r="D332" s="203"/>
      <c r="E332" s="206"/>
      <c r="F332" s="207"/>
      <c r="G332" s="207"/>
      <c r="H332" s="207"/>
      <c r="I332" s="207"/>
      <c r="J332" s="207"/>
      <c r="K332" s="207"/>
      <c r="L332" s="206"/>
      <c r="M332" s="207"/>
      <c r="N332" s="207"/>
      <c r="O332" s="203"/>
      <c r="P332" s="178"/>
      <c r="Q332" s="206"/>
      <c r="R332" s="206"/>
      <c r="S332" s="206"/>
      <c r="T332" s="206"/>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row>
    <row r="333" spans="1:58">
      <c r="A333" s="203"/>
      <c r="B333" s="203"/>
      <c r="C333" s="203"/>
      <c r="D333" s="203"/>
      <c r="E333" s="206"/>
      <c r="F333" s="207"/>
      <c r="G333" s="207"/>
      <c r="H333" s="207"/>
      <c r="I333" s="207"/>
      <c r="J333" s="207"/>
      <c r="K333" s="207"/>
      <c r="L333" s="206"/>
      <c r="M333" s="207"/>
      <c r="N333" s="207"/>
      <c r="O333" s="203"/>
      <c r="P333" s="178"/>
      <c r="Q333" s="206"/>
      <c r="R333" s="206"/>
      <c r="S333" s="206"/>
      <c r="T333" s="206"/>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row>
    <row r="334" spans="1:58">
      <c r="A334" s="203"/>
      <c r="B334" s="203"/>
      <c r="C334" s="203"/>
      <c r="D334" s="203"/>
      <c r="E334" s="206"/>
      <c r="F334" s="207"/>
      <c r="G334" s="207"/>
      <c r="H334" s="207"/>
      <c r="I334" s="207"/>
      <c r="J334" s="207"/>
      <c r="K334" s="207"/>
      <c r="L334" s="206"/>
      <c r="M334" s="207"/>
      <c r="N334" s="207"/>
      <c r="O334" s="203"/>
      <c r="P334" s="178"/>
      <c r="Q334" s="206"/>
      <c r="R334" s="206"/>
      <c r="S334" s="206"/>
      <c r="T334" s="206"/>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row>
    <row r="335" spans="1:58">
      <c r="A335" s="203"/>
      <c r="B335" s="203"/>
      <c r="C335" s="203"/>
      <c r="D335" s="203"/>
      <c r="E335" s="206"/>
      <c r="F335" s="207"/>
      <c r="G335" s="207"/>
      <c r="H335" s="207"/>
      <c r="I335" s="207"/>
      <c r="J335" s="207"/>
      <c r="K335" s="207"/>
      <c r="L335" s="206"/>
      <c r="M335" s="207"/>
      <c r="N335" s="207"/>
      <c r="O335" s="203"/>
      <c r="P335" s="178"/>
      <c r="Q335" s="206"/>
      <c r="R335" s="206"/>
      <c r="S335" s="206"/>
      <c r="T335" s="206"/>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row>
    <row r="336" spans="1:58">
      <c r="A336" s="203"/>
      <c r="B336" s="203"/>
      <c r="C336" s="203"/>
      <c r="D336" s="203"/>
      <c r="E336" s="206"/>
      <c r="F336" s="207"/>
      <c r="G336" s="207"/>
      <c r="H336" s="207"/>
      <c r="I336" s="207"/>
      <c r="J336" s="207"/>
      <c r="K336" s="207"/>
      <c r="L336" s="206"/>
      <c r="M336" s="207"/>
      <c r="N336" s="207"/>
      <c r="O336" s="203"/>
      <c r="P336" s="178"/>
      <c r="Q336" s="206"/>
      <c r="R336" s="206"/>
      <c r="S336" s="206"/>
      <c r="T336" s="206"/>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row>
    <row r="337" spans="1:58">
      <c r="A337" s="203"/>
      <c r="B337" s="203"/>
      <c r="C337" s="203"/>
      <c r="D337" s="203"/>
      <c r="E337" s="206"/>
      <c r="F337" s="207"/>
      <c r="G337" s="207"/>
      <c r="H337" s="207"/>
      <c r="I337" s="207"/>
      <c r="J337" s="207"/>
      <c r="K337" s="207"/>
      <c r="L337" s="206"/>
      <c r="M337" s="207"/>
      <c r="N337" s="207"/>
      <c r="O337" s="203"/>
      <c r="P337" s="178"/>
      <c r="Q337" s="206"/>
      <c r="R337" s="206"/>
      <c r="S337" s="206"/>
      <c r="T337" s="206"/>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row>
    <row r="338" spans="1:58">
      <c r="A338" s="203"/>
      <c r="B338" s="203"/>
      <c r="C338" s="203"/>
      <c r="D338" s="203"/>
      <c r="E338" s="206"/>
      <c r="F338" s="207"/>
      <c r="G338" s="207"/>
      <c r="H338" s="207"/>
      <c r="I338" s="207"/>
      <c r="J338" s="207"/>
      <c r="K338" s="207"/>
      <c r="L338" s="206"/>
      <c r="M338" s="207"/>
      <c r="N338" s="207"/>
      <c r="O338" s="203"/>
      <c r="P338" s="178"/>
      <c r="Q338" s="206"/>
      <c r="R338" s="206"/>
      <c r="S338" s="206"/>
      <c r="T338" s="206"/>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row>
    <row r="339" spans="1:58">
      <c r="A339" s="203"/>
      <c r="B339" s="203"/>
      <c r="C339" s="203"/>
      <c r="D339" s="203"/>
      <c r="E339" s="206"/>
      <c r="F339" s="207"/>
      <c r="G339" s="207"/>
      <c r="H339" s="207"/>
      <c r="I339" s="207"/>
      <c r="J339" s="207"/>
      <c r="K339" s="207"/>
      <c r="L339" s="206"/>
      <c r="M339" s="207"/>
      <c r="N339" s="207"/>
      <c r="O339" s="203"/>
      <c r="P339" s="178"/>
      <c r="Q339" s="206"/>
      <c r="R339" s="206"/>
      <c r="S339" s="206"/>
      <c r="T339" s="206"/>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row>
    <row r="340" spans="1:58">
      <c r="A340" s="203"/>
      <c r="B340" s="203"/>
      <c r="C340" s="203"/>
      <c r="D340" s="203"/>
      <c r="E340" s="206"/>
      <c r="F340" s="207"/>
      <c r="G340" s="207"/>
      <c r="H340" s="207"/>
      <c r="I340" s="207"/>
      <c r="J340" s="207"/>
      <c r="K340" s="207"/>
      <c r="L340" s="206"/>
      <c r="M340" s="207"/>
      <c r="N340" s="207"/>
      <c r="O340" s="203"/>
      <c r="P340" s="178"/>
      <c r="Q340" s="206"/>
      <c r="R340" s="206"/>
      <c r="S340" s="206"/>
      <c r="T340" s="206"/>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row>
    <row r="341" spans="1:58">
      <c r="A341" s="203"/>
      <c r="B341" s="203"/>
      <c r="C341" s="203"/>
      <c r="D341" s="203"/>
      <c r="E341" s="206"/>
      <c r="F341" s="207"/>
      <c r="G341" s="207"/>
      <c r="H341" s="207"/>
      <c r="I341" s="207"/>
      <c r="J341" s="207"/>
      <c r="K341" s="207"/>
      <c r="L341" s="206"/>
      <c r="M341" s="207"/>
      <c r="N341" s="207"/>
      <c r="O341" s="203"/>
      <c r="P341" s="178"/>
      <c r="Q341" s="206"/>
      <c r="R341" s="206"/>
      <c r="S341" s="206"/>
      <c r="T341" s="206"/>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row>
    <row r="342" spans="1:58">
      <c r="A342" s="203"/>
      <c r="B342" s="203"/>
      <c r="C342" s="203"/>
      <c r="D342" s="203"/>
      <c r="E342" s="206"/>
      <c r="F342" s="207"/>
      <c r="G342" s="207"/>
      <c r="H342" s="207"/>
      <c r="I342" s="207"/>
      <c r="J342" s="207"/>
      <c r="K342" s="207"/>
      <c r="L342" s="206"/>
      <c r="M342" s="207"/>
      <c r="N342" s="207"/>
      <c r="O342" s="203"/>
      <c r="P342" s="178"/>
      <c r="Q342" s="206"/>
      <c r="R342" s="206"/>
      <c r="S342" s="206"/>
      <c r="T342" s="206"/>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row>
    <row r="343" spans="1:58">
      <c r="A343" s="203"/>
      <c r="B343" s="203"/>
      <c r="C343" s="203"/>
      <c r="D343" s="203"/>
      <c r="E343" s="206"/>
      <c r="F343" s="207"/>
      <c r="G343" s="207"/>
      <c r="H343" s="207"/>
      <c r="I343" s="207"/>
      <c r="J343" s="207"/>
      <c r="K343" s="207"/>
      <c r="L343" s="206"/>
      <c r="M343" s="207"/>
      <c r="N343" s="207"/>
      <c r="O343" s="203"/>
      <c r="P343" s="178"/>
      <c r="Q343" s="206"/>
      <c r="R343" s="206"/>
      <c r="S343" s="206"/>
      <c r="T343" s="206"/>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3"/>
      <c r="BC343" s="203"/>
      <c r="BD343" s="203"/>
      <c r="BE343" s="203"/>
      <c r="BF343" s="203"/>
    </row>
    <row r="344" spans="1:58">
      <c r="A344" s="203"/>
      <c r="B344" s="203"/>
      <c r="C344" s="203"/>
      <c r="D344" s="203"/>
      <c r="E344" s="206"/>
      <c r="F344" s="207"/>
      <c r="G344" s="207"/>
      <c r="H344" s="207"/>
      <c r="I344" s="207"/>
      <c r="J344" s="207"/>
      <c r="K344" s="207"/>
      <c r="L344" s="206"/>
      <c r="M344" s="207"/>
      <c r="N344" s="207"/>
      <c r="O344" s="203"/>
      <c r="P344" s="178"/>
      <c r="Q344" s="206"/>
      <c r="R344" s="206"/>
      <c r="S344" s="206"/>
      <c r="T344" s="206"/>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row>
    <row r="345" spans="1:58">
      <c r="A345" s="203"/>
      <c r="B345" s="203"/>
      <c r="C345" s="203"/>
      <c r="D345" s="203"/>
      <c r="E345" s="206"/>
      <c r="F345" s="207"/>
      <c r="G345" s="207"/>
      <c r="H345" s="207"/>
      <c r="I345" s="207"/>
      <c r="J345" s="207"/>
      <c r="K345" s="207"/>
      <c r="L345" s="206"/>
      <c r="M345" s="207"/>
      <c r="N345" s="207"/>
      <c r="O345" s="203"/>
      <c r="P345" s="178"/>
      <c r="Q345" s="206"/>
      <c r="R345" s="206"/>
      <c r="S345" s="206"/>
      <c r="T345" s="206"/>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row>
    <row r="346" spans="1:58">
      <c r="A346" s="203"/>
      <c r="B346" s="203"/>
      <c r="C346" s="203"/>
      <c r="D346" s="203"/>
      <c r="E346" s="206"/>
      <c r="F346" s="207"/>
      <c r="G346" s="207"/>
      <c r="H346" s="207"/>
      <c r="I346" s="207"/>
      <c r="J346" s="207"/>
      <c r="K346" s="207"/>
      <c r="L346" s="206"/>
      <c r="M346" s="207"/>
      <c r="N346" s="207"/>
      <c r="O346" s="203"/>
      <c r="P346" s="178"/>
      <c r="Q346" s="206"/>
      <c r="R346" s="206"/>
      <c r="S346" s="206"/>
      <c r="T346" s="206"/>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row>
    <row r="347" spans="1:58">
      <c r="A347" s="203"/>
      <c r="B347" s="203"/>
      <c r="C347" s="203"/>
      <c r="D347" s="203"/>
      <c r="E347" s="206"/>
      <c r="F347" s="207"/>
      <c r="G347" s="207"/>
      <c r="H347" s="207"/>
      <c r="I347" s="207"/>
      <c r="J347" s="207"/>
      <c r="K347" s="207"/>
      <c r="L347" s="206"/>
      <c r="M347" s="207"/>
      <c r="N347" s="207"/>
      <c r="O347" s="203"/>
      <c r="P347" s="178"/>
      <c r="Q347" s="206"/>
      <c r="R347" s="206"/>
      <c r="S347" s="206"/>
      <c r="T347" s="206"/>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row>
    <row r="348" spans="1:58">
      <c r="A348" s="203"/>
      <c r="B348" s="203"/>
      <c r="C348" s="203"/>
      <c r="D348" s="203"/>
      <c r="E348" s="206"/>
      <c r="F348" s="207"/>
      <c r="G348" s="207"/>
      <c r="H348" s="207"/>
      <c r="I348" s="207"/>
      <c r="J348" s="207"/>
      <c r="K348" s="207"/>
      <c r="L348" s="206"/>
      <c r="M348" s="207"/>
      <c r="N348" s="207"/>
      <c r="O348" s="203"/>
      <c r="P348" s="178"/>
      <c r="Q348" s="206"/>
      <c r="R348" s="206"/>
      <c r="S348" s="206"/>
      <c r="T348" s="206"/>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row>
    <row r="349" spans="1:58">
      <c r="A349" s="203"/>
      <c r="B349" s="203"/>
      <c r="C349" s="203"/>
      <c r="D349" s="203"/>
      <c r="E349" s="206"/>
      <c r="F349" s="207"/>
      <c r="G349" s="207"/>
      <c r="H349" s="207"/>
      <c r="I349" s="207"/>
      <c r="J349" s="207"/>
      <c r="K349" s="207"/>
      <c r="L349" s="206"/>
      <c r="M349" s="207"/>
      <c r="N349" s="207"/>
      <c r="O349" s="203"/>
      <c r="P349" s="178"/>
      <c r="Q349" s="206"/>
      <c r="R349" s="206"/>
      <c r="S349" s="206"/>
      <c r="T349" s="206"/>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row>
    <row r="350" spans="1:58">
      <c r="A350" s="203"/>
      <c r="B350" s="203"/>
      <c r="C350" s="203"/>
      <c r="D350" s="203"/>
      <c r="E350" s="206"/>
      <c r="F350" s="207"/>
      <c r="G350" s="207"/>
      <c r="H350" s="207"/>
      <c r="I350" s="207"/>
      <c r="J350" s="207"/>
      <c r="K350" s="207"/>
      <c r="L350" s="206"/>
      <c r="M350" s="207"/>
      <c r="N350" s="207"/>
      <c r="O350" s="203"/>
      <c r="P350" s="178"/>
      <c r="Q350" s="206"/>
      <c r="R350" s="206"/>
      <c r="S350" s="206"/>
      <c r="T350" s="206"/>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row>
    <row r="351" spans="1:58">
      <c r="A351" s="203"/>
      <c r="B351" s="203"/>
      <c r="C351" s="203"/>
      <c r="D351" s="203"/>
      <c r="E351" s="206"/>
      <c r="F351" s="207"/>
      <c r="G351" s="207"/>
      <c r="H351" s="207"/>
      <c r="I351" s="207"/>
      <c r="J351" s="207"/>
      <c r="K351" s="207"/>
      <c r="L351" s="206"/>
      <c r="M351" s="207"/>
      <c r="N351" s="207"/>
      <c r="O351" s="203"/>
      <c r="P351" s="178"/>
      <c r="Q351" s="206"/>
      <c r="R351" s="206"/>
      <c r="S351" s="206"/>
      <c r="T351" s="206"/>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row>
    <row r="352" spans="1:58">
      <c r="A352" s="203"/>
      <c r="B352" s="203"/>
      <c r="C352" s="203"/>
      <c r="D352" s="203"/>
      <c r="E352" s="206"/>
      <c r="F352" s="207"/>
      <c r="G352" s="207"/>
      <c r="H352" s="207"/>
      <c r="I352" s="207"/>
      <c r="J352" s="207"/>
      <c r="K352" s="207"/>
      <c r="L352" s="206"/>
      <c r="M352" s="207"/>
      <c r="N352" s="207"/>
      <c r="O352" s="203"/>
      <c r="P352" s="178"/>
      <c r="Q352" s="206"/>
      <c r="R352" s="206"/>
      <c r="S352" s="206"/>
      <c r="T352" s="206"/>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row>
    <row r="353" spans="1:58">
      <c r="A353" s="203"/>
      <c r="B353" s="203"/>
      <c r="C353" s="203"/>
      <c r="D353" s="203"/>
      <c r="E353" s="206"/>
      <c r="F353" s="207"/>
      <c r="G353" s="207"/>
      <c r="H353" s="207"/>
      <c r="I353" s="207"/>
      <c r="J353" s="207"/>
      <c r="K353" s="207"/>
      <c r="L353" s="206"/>
      <c r="M353" s="207"/>
      <c r="N353" s="207"/>
      <c r="O353" s="203"/>
      <c r="P353" s="178"/>
      <c r="Q353" s="206"/>
      <c r="R353" s="206"/>
      <c r="S353" s="206"/>
      <c r="T353" s="206"/>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row>
    <row r="354" spans="1:58">
      <c r="A354" s="203"/>
      <c r="B354" s="203"/>
      <c r="C354" s="203"/>
      <c r="D354" s="203"/>
      <c r="E354" s="206"/>
      <c r="F354" s="207"/>
      <c r="G354" s="207"/>
      <c r="H354" s="207"/>
      <c r="I354" s="207"/>
      <c r="J354" s="207"/>
      <c r="K354" s="207"/>
      <c r="L354" s="206"/>
      <c r="M354" s="207"/>
      <c r="N354" s="207"/>
      <c r="O354" s="203"/>
      <c r="P354" s="178"/>
      <c r="Q354" s="206"/>
      <c r="R354" s="206"/>
      <c r="S354" s="206"/>
      <c r="T354" s="206"/>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row>
    <row r="355" spans="1:58">
      <c r="A355" s="203"/>
      <c r="B355" s="203"/>
      <c r="C355" s="203"/>
      <c r="D355" s="203"/>
      <c r="E355" s="206"/>
      <c r="F355" s="207"/>
      <c r="G355" s="207"/>
      <c r="H355" s="207"/>
      <c r="I355" s="207"/>
      <c r="J355" s="207"/>
      <c r="K355" s="207"/>
      <c r="L355" s="206"/>
      <c r="M355" s="207"/>
      <c r="N355" s="207"/>
      <c r="O355" s="203"/>
      <c r="P355" s="178"/>
      <c r="Q355" s="206"/>
      <c r="R355" s="206"/>
      <c r="S355" s="206"/>
      <c r="T355" s="206"/>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row>
    <row r="356" spans="1:58">
      <c r="A356" s="203"/>
      <c r="B356" s="203"/>
      <c r="C356" s="203"/>
      <c r="D356" s="203"/>
      <c r="E356" s="206"/>
      <c r="F356" s="207"/>
      <c r="G356" s="207"/>
      <c r="H356" s="207"/>
      <c r="I356" s="207"/>
      <c r="J356" s="207"/>
      <c r="K356" s="207"/>
      <c r="L356" s="206"/>
      <c r="M356" s="207"/>
      <c r="N356" s="207"/>
      <c r="O356" s="203"/>
      <c r="P356" s="178"/>
      <c r="Q356" s="206"/>
      <c r="R356" s="206"/>
      <c r="S356" s="206"/>
      <c r="T356" s="206"/>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row>
    <row r="357" spans="1:58">
      <c r="A357" s="203"/>
      <c r="B357" s="203"/>
      <c r="C357" s="203"/>
      <c r="D357" s="203"/>
      <c r="E357" s="206"/>
      <c r="F357" s="207"/>
      <c r="G357" s="207"/>
      <c r="H357" s="207"/>
      <c r="I357" s="207"/>
      <c r="J357" s="207"/>
      <c r="K357" s="207"/>
      <c r="L357" s="206"/>
      <c r="M357" s="207"/>
      <c r="N357" s="207"/>
      <c r="O357" s="203"/>
      <c r="P357" s="178"/>
      <c r="Q357" s="206"/>
      <c r="R357" s="206"/>
      <c r="S357" s="206"/>
      <c r="T357" s="206"/>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row>
    <row r="358" spans="1:58">
      <c r="A358" s="203"/>
      <c r="B358" s="203"/>
      <c r="C358" s="203"/>
      <c r="D358" s="203"/>
      <c r="E358" s="206"/>
      <c r="F358" s="207"/>
      <c r="G358" s="207"/>
      <c r="H358" s="207"/>
      <c r="I358" s="207"/>
      <c r="J358" s="207"/>
      <c r="K358" s="207"/>
      <c r="L358" s="206"/>
      <c r="M358" s="207"/>
      <c r="N358" s="207"/>
      <c r="O358" s="203"/>
      <c r="P358" s="178"/>
      <c r="Q358" s="206"/>
      <c r="R358" s="206"/>
      <c r="S358" s="206"/>
      <c r="T358" s="206"/>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3"/>
      <c r="BC358" s="203"/>
      <c r="BD358" s="203"/>
      <c r="BE358" s="203"/>
      <c r="BF358" s="203"/>
    </row>
    <row r="359" spans="1:58">
      <c r="A359" s="203"/>
      <c r="B359" s="203"/>
      <c r="C359" s="203"/>
      <c r="D359" s="203"/>
      <c r="E359" s="206"/>
      <c r="F359" s="207"/>
      <c r="G359" s="207"/>
      <c r="H359" s="207"/>
      <c r="I359" s="207"/>
      <c r="J359" s="207"/>
      <c r="K359" s="207"/>
      <c r="L359" s="206"/>
      <c r="M359" s="207"/>
      <c r="N359" s="207"/>
      <c r="O359" s="203"/>
      <c r="P359" s="178"/>
      <c r="Q359" s="206"/>
      <c r="R359" s="206"/>
      <c r="S359" s="206"/>
      <c r="T359" s="206"/>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3"/>
      <c r="BC359" s="203"/>
      <c r="BD359" s="203"/>
      <c r="BE359" s="203"/>
      <c r="BF359" s="203"/>
    </row>
    <row r="360" spans="1:58">
      <c r="A360" s="203"/>
      <c r="B360" s="203"/>
      <c r="C360" s="203"/>
      <c r="D360" s="203"/>
      <c r="E360" s="206"/>
      <c r="F360" s="207"/>
      <c r="G360" s="207"/>
      <c r="H360" s="207"/>
      <c r="I360" s="207"/>
      <c r="J360" s="207"/>
      <c r="K360" s="207"/>
      <c r="L360" s="206"/>
      <c r="M360" s="207"/>
      <c r="N360" s="207"/>
      <c r="O360" s="203"/>
      <c r="P360" s="178"/>
      <c r="Q360" s="206"/>
      <c r="R360" s="206"/>
      <c r="S360" s="206"/>
      <c r="T360" s="206"/>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row>
    <row r="361" spans="1:58">
      <c r="A361" s="203"/>
      <c r="B361" s="203"/>
      <c r="C361" s="203"/>
      <c r="D361" s="203"/>
      <c r="E361" s="206"/>
      <c r="F361" s="207"/>
      <c r="G361" s="207"/>
      <c r="H361" s="207"/>
      <c r="I361" s="207"/>
      <c r="J361" s="207"/>
      <c r="K361" s="207"/>
      <c r="L361" s="206"/>
      <c r="M361" s="207"/>
      <c r="N361" s="207"/>
      <c r="O361" s="203"/>
      <c r="P361" s="178"/>
      <c r="Q361" s="206"/>
      <c r="R361" s="206"/>
      <c r="S361" s="206"/>
      <c r="T361" s="206"/>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row>
    <row r="362" spans="1:58">
      <c r="A362" s="203"/>
      <c r="B362" s="203"/>
      <c r="C362" s="203"/>
      <c r="D362" s="203"/>
      <c r="E362" s="206"/>
      <c r="F362" s="207"/>
      <c r="G362" s="207"/>
      <c r="H362" s="207"/>
      <c r="I362" s="207"/>
      <c r="J362" s="207"/>
      <c r="K362" s="207"/>
      <c r="L362" s="206"/>
      <c r="M362" s="207"/>
      <c r="N362" s="207"/>
      <c r="O362" s="203"/>
      <c r="P362" s="178"/>
      <c r="Q362" s="206"/>
      <c r="R362" s="206"/>
      <c r="S362" s="206"/>
      <c r="T362" s="206"/>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row>
    <row r="363" spans="1:58">
      <c r="A363" s="203"/>
      <c r="B363" s="203"/>
      <c r="C363" s="203"/>
      <c r="D363" s="203"/>
      <c r="E363" s="206"/>
      <c r="F363" s="207"/>
      <c r="G363" s="207"/>
      <c r="H363" s="207"/>
      <c r="I363" s="207"/>
      <c r="J363" s="207"/>
      <c r="K363" s="207"/>
      <c r="L363" s="206"/>
      <c r="M363" s="207"/>
      <c r="N363" s="207"/>
      <c r="O363" s="203"/>
      <c r="P363" s="178"/>
      <c r="Q363" s="206"/>
      <c r="R363" s="206"/>
      <c r="S363" s="206"/>
      <c r="T363" s="206"/>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row>
    <row r="364" spans="1:58">
      <c r="A364" s="203"/>
      <c r="B364" s="203"/>
      <c r="C364" s="203"/>
      <c r="D364" s="203"/>
      <c r="E364" s="206"/>
      <c r="F364" s="207"/>
      <c r="G364" s="207"/>
      <c r="H364" s="207"/>
      <c r="I364" s="207"/>
      <c r="J364" s="207"/>
      <c r="K364" s="207"/>
      <c r="L364" s="206"/>
      <c r="M364" s="207"/>
      <c r="N364" s="207"/>
      <c r="O364" s="203"/>
      <c r="P364" s="178"/>
      <c r="Q364" s="206"/>
      <c r="R364" s="206"/>
      <c r="S364" s="206"/>
      <c r="T364" s="206"/>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row>
    <row r="365" spans="1:58">
      <c r="A365" s="203"/>
      <c r="B365" s="203"/>
      <c r="C365" s="203"/>
      <c r="D365" s="203"/>
      <c r="E365" s="206"/>
      <c r="F365" s="207"/>
      <c r="G365" s="207"/>
      <c r="H365" s="207"/>
      <c r="I365" s="207"/>
      <c r="J365" s="207"/>
      <c r="K365" s="207"/>
      <c r="L365" s="206"/>
      <c r="M365" s="207"/>
      <c r="N365" s="207"/>
      <c r="O365" s="203"/>
      <c r="P365" s="178"/>
      <c r="Q365" s="206"/>
      <c r="R365" s="206"/>
      <c r="S365" s="206"/>
      <c r="T365" s="206"/>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row>
    <row r="366" spans="1:58">
      <c r="A366" s="203"/>
      <c r="B366" s="203"/>
      <c r="C366" s="203"/>
      <c r="D366" s="203"/>
      <c r="E366" s="206"/>
      <c r="F366" s="207"/>
      <c r="G366" s="207"/>
      <c r="H366" s="207"/>
      <c r="I366" s="207"/>
      <c r="J366" s="207"/>
      <c r="K366" s="207"/>
      <c r="L366" s="206"/>
      <c r="M366" s="207"/>
      <c r="N366" s="207"/>
      <c r="O366" s="203"/>
      <c r="P366" s="178"/>
      <c r="Q366" s="206"/>
      <c r="R366" s="206"/>
      <c r="S366" s="206"/>
      <c r="T366" s="206"/>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row>
    <row r="367" spans="1:58">
      <c r="A367" s="203"/>
      <c r="B367" s="203"/>
      <c r="C367" s="203"/>
      <c r="D367" s="203"/>
      <c r="E367" s="206"/>
      <c r="F367" s="207"/>
      <c r="G367" s="207"/>
      <c r="H367" s="207"/>
      <c r="I367" s="207"/>
      <c r="J367" s="207"/>
      <c r="K367" s="207"/>
      <c r="L367" s="206"/>
      <c r="M367" s="207"/>
      <c r="N367" s="207"/>
      <c r="O367" s="203"/>
      <c r="P367" s="178"/>
      <c r="Q367" s="206"/>
      <c r="R367" s="206"/>
      <c r="S367" s="206"/>
      <c r="T367" s="206"/>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c r="BC367" s="203"/>
      <c r="BD367" s="203"/>
      <c r="BE367" s="203"/>
      <c r="BF367" s="203"/>
    </row>
    <row r="368" spans="1:58">
      <c r="A368" s="203"/>
      <c r="B368" s="203"/>
      <c r="C368" s="203"/>
      <c r="D368" s="203"/>
      <c r="E368" s="206"/>
      <c r="F368" s="207"/>
      <c r="G368" s="207"/>
      <c r="H368" s="207"/>
      <c r="I368" s="207"/>
      <c r="J368" s="207"/>
      <c r="K368" s="207"/>
      <c r="L368" s="206"/>
      <c r="M368" s="207"/>
      <c r="N368" s="207"/>
      <c r="O368" s="203"/>
      <c r="P368" s="178"/>
      <c r="Q368" s="206"/>
      <c r="R368" s="206"/>
      <c r="S368" s="206"/>
      <c r="T368" s="206"/>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c r="BC368" s="203"/>
      <c r="BD368" s="203"/>
      <c r="BE368" s="203"/>
      <c r="BF368" s="203"/>
    </row>
    <row r="369" spans="1:58">
      <c r="A369" s="203"/>
      <c r="B369" s="203"/>
      <c r="C369" s="203"/>
      <c r="D369" s="203"/>
      <c r="E369" s="206"/>
      <c r="F369" s="207"/>
      <c r="G369" s="207"/>
      <c r="H369" s="207"/>
      <c r="I369" s="207"/>
      <c r="J369" s="207"/>
      <c r="K369" s="207"/>
      <c r="L369" s="206"/>
      <c r="M369" s="207"/>
      <c r="N369" s="207"/>
      <c r="O369" s="203"/>
      <c r="P369" s="178"/>
      <c r="Q369" s="206"/>
      <c r="R369" s="206"/>
      <c r="S369" s="206"/>
      <c r="T369" s="206"/>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c r="BF369" s="203"/>
    </row>
    <row r="370" spans="1:58">
      <c r="A370" s="203"/>
      <c r="B370" s="203"/>
      <c r="C370" s="203"/>
      <c r="D370" s="203"/>
      <c r="E370" s="206"/>
      <c r="F370" s="207"/>
      <c r="G370" s="207"/>
      <c r="H370" s="207"/>
      <c r="I370" s="207"/>
      <c r="J370" s="207"/>
      <c r="K370" s="207"/>
      <c r="L370" s="206"/>
      <c r="M370" s="207"/>
      <c r="N370" s="207"/>
      <c r="O370" s="203"/>
      <c r="P370" s="178"/>
      <c r="Q370" s="206"/>
      <c r="R370" s="206"/>
      <c r="S370" s="206"/>
      <c r="T370" s="206"/>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3"/>
      <c r="BC370" s="203"/>
      <c r="BD370" s="203"/>
      <c r="BE370" s="203"/>
      <c r="BF370" s="203"/>
    </row>
    <row r="371" spans="1:58">
      <c r="A371" s="203"/>
      <c r="B371" s="203"/>
      <c r="C371" s="203"/>
      <c r="D371" s="203"/>
      <c r="E371" s="206"/>
      <c r="F371" s="207"/>
      <c r="G371" s="207"/>
      <c r="H371" s="207"/>
      <c r="I371" s="207"/>
      <c r="J371" s="207"/>
      <c r="K371" s="207"/>
      <c r="L371" s="206"/>
      <c r="M371" s="207"/>
      <c r="N371" s="207"/>
      <c r="O371" s="203"/>
      <c r="P371" s="178"/>
      <c r="Q371" s="206"/>
      <c r="R371" s="206"/>
      <c r="S371" s="206"/>
      <c r="T371" s="206"/>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3"/>
      <c r="BC371" s="203"/>
      <c r="BD371" s="203"/>
      <c r="BE371" s="203"/>
      <c r="BF371" s="203"/>
    </row>
    <row r="372" spans="1:58">
      <c r="A372" s="203"/>
      <c r="B372" s="203"/>
      <c r="C372" s="203"/>
      <c r="D372" s="203"/>
      <c r="E372" s="206"/>
      <c r="F372" s="207"/>
      <c r="G372" s="207"/>
      <c r="H372" s="207"/>
      <c r="I372" s="207"/>
      <c r="J372" s="207"/>
      <c r="K372" s="207"/>
      <c r="L372" s="206"/>
      <c r="M372" s="207"/>
      <c r="N372" s="207"/>
      <c r="O372" s="203"/>
      <c r="P372" s="178"/>
      <c r="Q372" s="206"/>
      <c r="R372" s="206"/>
      <c r="S372" s="206"/>
      <c r="T372" s="206"/>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row>
    <row r="373" spans="1:58">
      <c r="A373" s="203"/>
      <c r="B373" s="203"/>
      <c r="C373" s="203"/>
      <c r="D373" s="203"/>
      <c r="E373" s="206"/>
      <c r="F373" s="207"/>
      <c r="G373" s="207"/>
      <c r="H373" s="207"/>
      <c r="I373" s="207"/>
      <c r="J373" s="207"/>
      <c r="K373" s="207"/>
      <c r="L373" s="206"/>
      <c r="M373" s="207"/>
      <c r="N373" s="207"/>
      <c r="O373" s="203"/>
      <c r="P373" s="178"/>
      <c r="Q373" s="206"/>
      <c r="R373" s="206"/>
      <c r="S373" s="206"/>
      <c r="T373" s="206"/>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row>
    <row r="374" spans="1:58">
      <c r="A374" s="203"/>
      <c r="B374" s="203"/>
      <c r="C374" s="203"/>
      <c r="D374" s="203"/>
      <c r="E374" s="206"/>
      <c r="F374" s="207"/>
      <c r="G374" s="207"/>
      <c r="H374" s="207"/>
      <c r="I374" s="207"/>
      <c r="J374" s="207"/>
      <c r="K374" s="207"/>
      <c r="L374" s="206"/>
      <c r="M374" s="207"/>
      <c r="N374" s="207"/>
      <c r="O374" s="203"/>
      <c r="P374" s="178"/>
      <c r="Q374" s="206"/>
      <c r="R374" s="206"/>
      <c r="S374" s="206"/>
      <c r="T374" s="206"/>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row>
    <row r="375" spans="1:58">
      <c r="A375" s="203"/>
      <c r="B375" s="203"/>
      <c r="C375" s="203"/>
      <c r="D375" s="203"/>
      <c r="E375" s="206"/>
      <c r="F375" s="207"/>
      <c r="G375" s="207"/>
      <c r="H375" s="207"/>
      <c r="I375" s="207"/>
      <c r="J375" s="207"/>
      <c r="K375" s="207"/>
      <c r="L375" s="206"/>
      <c r="M375" s="207"/>
      <c r="N375" s="207"/>
      <c r="O375" s="203"/>
      <c r="P375" s="178"/>
      <c r="Q375" s="206"/>
      <c r="R375" s="206"/>
      <c r="S375" s="206"/>
      <c r="T375" s="206"/>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3"/>
      <c r="BC375" s="203"/>
      <c r="BD375" s="203"/>
      <c r="BE375" s="203"/>
      <c r="BF375" s="203"/>
    </row>
    <row r="376" spans="1:58">
      <c r="A376" s="203"/>
      <c r="B376" s="203"/>
      <c r="C376" s="203"/>
      <c r="D376" s="203"/>
      <c r="E376" s="206"/>
      <c r="F376" s="207"/>
      <c r="G376" s="207"/>
      <c r="H376" s="207"/>
      <c r="I376" s="207"/>
      <c r="J376" s="207"/>
      <c r="K376" s="207"/>
      <c r="L376" s="206"/>
      <c r="M376" s="207"/>
      <c r="N376" s="207"/>
      <c r="O376" s="203"/>
      <c r="P376" s="178"/>
      <c r="Q376" s="206"/>
      <c r="R376" s="206"/>
      <c r="S376" s="206"/>
      <c r="T376" s="206"/>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3"/>
      <c r="BC376" s="203"/>
      <c r="BD376" s="203"/>
      <c r="BE376" s="203"/>
      <c r="BF376" s="203"/>
    </row>
    <row r="377" spans="1:58">
      <c r="A377" s="203"/>
      <c r="B377" s="203"/>
      <c r="C377" s="203"/>
      <c r="D377" s="203"/>
      <c r="E377" s="206"/>
      <c r="F377" s="207"/>
      <c r="G377" s="207"/>
      <c r="H377" s="207"/>
      <c r="I377" s="207"/>
      <c r="J377" s="207"/>
      <c r="K377" s="207"/>
      <c r="L377" s="206"/>
      <c r="M377" s="207"/>
      <c r="N377" s="207"/>
      <c r="O377" s="203"/>
      <c r="P377" s="178"/>
      <c r="Q377" s="206"/>
      <c r="R377" s="206"/>
      <c r="S377" s="206"/>
      <c r="T377" s="206"/>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row>
    <row r="378" spans="1:58">
      <c r="A378" s="203"/>
      <c r="B378" s="203"/>
      <c r="C378" s="203"/>
      <c r="D378" s="203"/>
      <c r="E378" s="206"/>
      <c r="F378" s="207"/>
      <c r="G378" s="207"/>
      <c r="H378" s="207"/>
      <c r="I378" s="207"/>
      <c r="J378" s="207"/>
      <c r="K378" s="207"/>
      <c r="L378" s="206"/>
      <c r="M378" s="207"/>
      <c r="N378" s="207"/>
      <c r="O378" s="203"/>
      <c r="P378" s="178"/>
      <c r="Q378" s="206"/>
      <c r="R378" s="206"/>
      <c r="S378" s="206"/>
      <c r="T378" s="206"/>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3"/>
      <c r="BC378" s="203"/>
      <c r="BD378" s="203"/>
      <c r="BE378" s="203"/>
      <c r="BF378" s="203"/>
    </row>
    <row r="379" spans="1:58">
      <c r="A379" s="203"/>
      <c r="B379" s="203"/>
      <c r="C379" s="203"/>
      <c r="D379" s="203"/>
      <c r="E379" s="206"/>
      <c r="F379" s="207"/>
      <c r="G379" s="207"/>
      <c r="H379" s="207"/>
      <c r="I379" s="207"/>
      <c r="J379" s="207"/>
      <c r="K379" s="207"/>
      <c r="L379" s="206"/>
      <c r="M379" s="207"/>
      <c r="N379" s="207"/>
      <c r="O379" s="203"/>
      <c r="P379" s="178"/>
      <c r="Q379" s="206"/>
      <c r="R379" s="206"/>
      <c r="S379" s="206"/>
      <c r="T379" s="206"/>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row>
    <row r="380" spans="1:58">
      <c r="A380" s="203"/>
      <c r="B380" s="203"/>
      <c r="C380" s="203"/>
      <c r="D380" s="203"/>
      <c r="E380" s="206"/>
      <c r="F380" s="207"/>
      <c r="G380" s="207"/>
      <c r="H380" s="207"/>
      <c r="I380" s="207"/>
      <c r="J380" s="207"/>
      <c r="K380" s="207"/>
      <c r="L380" s="206"/>
      <c r="M380" s="207"/>
      <c r="N380" s="207"/>
      <c r="O380" s="203"/>
      <c r="P380" s="178"/>
      <c r="Q380" s="206"/>
      <c r="R380" s="206"/>
      <c r="S380" s="206"/>
      <c r="T380" s="206"/>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row>
    <row r="381" spans="1:58">
      <c r="A381" s="203"/>
      <c r="B381" s="203"/>
      <c r="C381" s="203"/>
      <c r="D381" s="203"/>
      <c r="E381" s="206"/>
      <c r="F381" s="207"/>
      <c r="G381" s="207"/>
      <c r="H381" s="207"/>
      <c r="I381" s="207"/>
      <c r="J381" s="207"/>
      <c r="K381" s="207"/>
      <c r="L381" s="206"/>
      <c r="M381" s="207"/>
      <c r="N381" s="207"/>
      <c r="O381" s="203"/>
      <c r="P381" s="178"/>
      <c r="Q381" s="206"/>
      <c r="R381" s="206"/>
      <c r="S381" s="206"/>
      <c r="T381" s="206"/>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3"/>
      <c r="BC381" s="203"/>
      <c r="BD381" s="203"/>
      <c r="BE381" s="203"/>
      <c r="BF381" s="203"/>
    </row>
    <row r="382" spans="1:58">
      <c r="A382" s="203"/>
      <c r="B382" s="203"/>
      <c r="C382" s="203"/>
      <c r="D382" s="203"/>
      <c r="E382" s="206"/>
      <c r="F382" s="207"/>
      <c r="G382" s="207"/>
      <c r="H382" s="207"/>
      <c r="I382" s="207"/>
      <c r="J382" s="207"/>
      <c r="K382" s="207"/>
      <c r="L382" s="206"/>
      <c r="M382" s="207"/>
      <c r="N382" s="207"/>
      <c r="O382" s="203"/>
      <c r="P382" s="178"/>
      <c r="Q382" s="206"/>
      <c r="R382" s="206"/>
      <c r="S382" s="206"/>
      <c r="T382" s="206"/>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row>
    <row r="383" spans="1:58">
      <c r="A383" s="203"/>
      <c r="B383" s="203"/>
      <c r="C383" s="203"/>
      <c r="D383" s="203"/>
      <c r="E383" s="206"/>
      <c r="F383" s="207"/>
      <c r="G383" s="207"/>
      <c r="H383" s="207"/>
      <c r="I383" s="207"/>
      <c r="J383" s="207"/>
      <c r="K383" s="207"/>
      <c r="L383" s="206"/>
      <c r="M383" s="207"/>
      <c r="N383" s="207"/>
      <c r="O383" s="203"/>
      <c r="P383" s="178"/>
      <c r="Q383" s="206"/>
      <c r="R383" s="206"/>
      <c r="S383" s="206"/>
      <c r="T383" s="206"/>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3"/>
      <c r="BC383" s="203"/>
      <c r="BD383" s="203"/>
      <c r="BE383" s="203"/>
      <c r="BF383" s="203"/>
    </row>
    <row r="384" spans="1:58">
      <c r="A384" s="203"/>
      <c r="B384" s="203"/>
      <c r="C384" s="203"/>
      <c r="D384" s="203"/>
      <c r="E384" s="206"/>
      <c r="F384" s="207"/>
      <c r="G384" s="207"/>
      <c r="H384" s="207"/>
      <c r="I384" s="207"/>
      <c r="J384" s="207"/>
      <c r="K384" s="207"/>
      <c r="L384" s="206"/>
      <c r="M384" s="207"/>
      <c r="N384" s="207"/>
      <c r="O384" s="203"/>
      <c r="P384" s="178"/>
      <c r="Q384" s="206"/>
      <c r="R384" s="206"/>
      <c r="S384" s="206"/>
      <c r="T384" s="206"/>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row>
    <row r="385" spans="1:58">
      <c r="A385" s="203"/>
      <c r="B385" s="203"/>
      <c r="C385" s="203"/>
      <c r="D385" s="203"/>
      <c r="E385" s="206"/>
      <c r="F385" s="207"/>
      <c r="G385" s="207"/>
      <c r="H385" s="207"/>
      <c r="I385" s="207"/>
      <c r="J385" s="207"/>
      <c r="K385" s="207"/>
      <c r="L385" s="206"/>
      <c r="M385" s="207"/>
      <c r="N385" s="207"/>
      <c r="O385" s="203"/>
      <c r="P385" s="178"/>
      <c r="Q385" s="206"/>
      <c r="R385" s="206"/>
      <c r="S385" s="206"/>
      <c r="T385" s="206"/>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row>
    <row r="386" spans="1:58">
      <c r="A386" s="203"/>
      <c r="B386" s="203"/>
      <c r="C386" s="203"/>
      <c r="D386" s="203"/>
      <c r="E386" s="206"/>
      <c r="F386" s="207"/>
      <c r="G386" s="207"/>
      <c r="H386" s="207"/>
      <c r="I386" s="207"/>
      <c r="J386" s="207"/>
      <c r="K386" s="207"/>
      <c r="L386" s="206"/>
      <c r="M386" s="207"/>
      <c r="N386" s="207"/>
      <c r="O386" s="203"/>
      <c r="P386" s="178"/>
      <c r="Q386" s="206"/>
      <c r="R386" s="206"/>
      <c r="S386" s="206"/>
      <c r="T386" s="206"/>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3"/>
      <c r="BC386" s="203"/>
      <c r="BD386" s="203"/>
      <c r="BE386" s="203"/>
      <c r="BF386" s="203"/>
    </row>
    <row r="387" spans="1:58">
      <c r="A387" s="203"/>
      <c r="B387" s="203"/>
      <c r="C387" s="203"/>
      <c r="D387" s="203"/>
      <c r="E387" s="206"/>
      <c r="F387" s="207"/>
      <c r="G387" s="207"/>
      <c r="H387" s="207"/>
      <c r="I387" s="207"/>
      <c r="J387" s="207"/>
      <c r="K387" s="207"/>
      <c r="L387" s="206"/>
      <c r="M387" s="207"/>
      <c r="N387" s="207"/>
      <c r="O387" s="203"/>
      <c r="P387" s="178"/>
      <c r="Q387" s="206"/>
      <c r="R387" s="206"/>
      <c r="S387" s="206"/>
      <c r="T387" s="206"/>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row>
    <row r="388" spans="1:58">
      <c r="A388" s="203"/>
      <c r="B388" s="203"/>
      <c r="C388" s="203"/>
      <c r="D388" s="203"/>
      <c r="E388" s="206"/>
      <c r="F388" s="207"/>
      <c r="G388" s="207"/>
      <c r="H388" s="207"/>
      <c r="I388" s="207"/>
      <c r="J388" s="207"/>
      <c r="K388" s="207"/>
      <c r="L388" s="206"/>
      <c r="M388" s="207"/>
      <c r="N388" s="207"/>
      <c r="O388" s="203"/>
      <c r="P388" s="178"/>
      <c r="Q388" s="206"/>
      <c r="R388" s="206"/>
      <c r="S388" s="206"/>
      <c r="T388" s="206"/>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3"/>
      <c r="BC388" s="203"/>
      <c r="BD388" s="203"/>
      <c r="BE388" s="203"/>
      <c r="BF388" s="203"/>
    </row>
    <row r="389" spans="1:58">
      <c r="A389" s="203"/>
      <c r="B389" s="203"/>
      <c r="C389" s="203"/>
      <c r="D389" s="203"/>
      <c r="E389" s="206"/>
      <c r="F389" s="207"/>
      <c r="G389" s="207"/>
      <c r="H389" s="207"/>
      <c r="I389" s="207"/>
      <c r="J389" s="207"/>
      <c r="K389" s="207"/>
      <c r="L389" s="206"/>
      <c r="M389" s="207"/>
      <c r="N389" s="207"/>
      <c r="O389" s="203"/>
      <c r="P389" s="178"/>
      <c r="Q389" s="206"/>
      <c r="R389" s="206"/>
      <c r="S389" s="206"/>
      <c r="T389" s="206"/>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row>
    <row r="390" spans="1:58">
      <c r="A390" s="203"/>
      <c r="B390" s="203"/>
      <c r="C390" s="203"/>
      <c r="D390" s="203"/>
      <c r="E390" s="206"/>
      <c r="F390" s="207"/>
      <c r="G390" s="207"/>
      <c r="H390" s="207"/>
      <c r="I390" s="207"/>
      <c r="J390" s="207"/>
      <c r="K390" s="207"/>
      <c r="L390" s="206"/>
      <c r="M390" s="207"/>
      <c r="N390" s="207"/>
      <c r="O390" s="203"/>
      <c r="P390" s="178"/>
      <c r="Q390" s="206"/>
      <c r="R390" s="206"/>
      <c r="S390" s="206"/>
      <c r="T390" s="206"/>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row>
    <row r="391" spans="1:58">
      <c r="A391" s="203"/>
      <c r="B391" s="203"/>
      <c r="C391" s="203"/>
      <c r="D391" s="203"/>
      <c r="E391" s="206"/>
      <c r="F391" s="207"/>
      <c r="G391" s="207"/>
      <c r="H391" s="207"/>
      <c r="I391" s="207"/>
      <c r="J391" s="207"/>
      <c r="K391" s="207"/>
      <c r="L391" s="206"/>
      <c r="M391" s="207"/>
      <c r="N391" s="207"/>
      <c r="O391" s="203"/>
      <c r="P391" s="178"/>
      <c r="Q391" s="206"/>
      <c r="R391" s="206"/>
      <c r="S391" s="206"/>
      <c r="T391" s="206"/>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row>
    <row r="392" spans="1:58">
      <c r="A392" s="203"/>
      <c r="B392" s="203"/>
      <c r="C392" s="203"/>
      <c r="D392" s="203"/>
      <c r="E392" s="206"/>
      <c r="F392" s="207"/>
      <c r="G392" s="207"/>
      <c r="H392" s="207"/>
      <c r="I392" s="207"/>
      <c r="J392" s="207"/>
      <c r="K392" s="207"/>
      <c r="L392" s="206"/>
      <c r="M392" s="207"/>
      <c r="N392" s="207"/>
      <c r="O392" s="203"/>
      <c r="P392" s="178"/>
      <c r="Q392" s="206"/>
      <c r="R392" s="206"/>
      <c r="S392" s="206"/>
      <c r="T392" s="206"/>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row>
    <row r="393" spans="1:58">
      <c r="A393" s="203"/>
      <c r="B393" s="203"/>
      <c r="C393" s="203"/>
      <c r="D393" s="203"/>
      <c r="E393" s="206"/>
      <c r="F393" s="207"/>
      <c r="G393" s="207"/>
      <c r="H393" s="207"/>
      <c r="I393" s="207"/>
      <c r="J393" s="207"/>
      <c r="K393" s="207"/>
      <c r="L393" s="206"/>
      <c r="M393" s="207"/>
      <c r="N393" s="207"/>
      <c r="O393" s="203"/>
      <c r="P393" s="178"/>
      <c r="Q393" s="206"/>
      <c r="R393" s="206"/>
      <c r="S393" s="206"/>
      <c r="T393" s="206"/>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row>
    <row r="394" spans="1:58">
      <c r="A394" s="203"/>
      <c r="B394" s="203"/>
      <c r="C394" s="203"/>
      <c r="D394" s="203"/>
      <c r="E394" s="206"/>
      <c r="F394" s="207"/>
      <c r="G394" s="207"/>
      <c r="H394" s="207"/>
      <c r="I394" s="207"/>
      <c r="J394" s="207"/>
      <c r="K394" s="207"/>
      <c r="L394" s="206"/>
      <c r="M394" s="207"/>
      <c r="N394" s="207"/>
      <c r="O394" s="203"/>
      <c r="P394" s="178"/>
      <c r="Q394" s="206"/>
      <c r="R394" s="206"/>
      <c r="S394" s="206"/>
      <c r="T394" s="206"/>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row>
    <row r="395" spans="1:58">
      <c r="A395" s="203"/>
      <c r="B395" s="203"/>
      <c r="C395" s="203"/>
      <c r="D395" s="203"/>
      <c r="E395" s="206"/>
      <c r="F395" s="207"/>
      <c r="G395" s="207"/>
      <c r="H395" s="207"/>
      <c r="I395" s="207"/>
      <c r="J395" s="207"/>
      <c r="K395" s="207"/>
      <c r="L395" s="206"/>
      <c r="M395" s="207"/>
      <c r="N395" s="207"/>
      <c r="O395" s="203"/>
      <c r="P395" s="178"/>
      <c r="Q395" s="206"/>
      <c r="R395" s="206"/>
      <c r="S395" s="206"/>
      <c r="T395" s="206"/>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3"/>
      <c r="BC395" s="203"/>
      <c r="BD395" s="203"/>
      <c r="BE395" s="203"/>
      <c r="BF395" s="203"/>
    </row>
    <row r="396" spans="1:58">
      <c r="A396" s="203"/>
      <c r="B396" s="203"/>
      <c r="C396" s="203"/>
      <c r="D396" s="203"/>
      <c r="E396" s="206"/>
      <c r="F396" s="207"/>
      <c r="G396" s="207"/>
      <c r="H396" s="207"/>
      <c r="I396" s="207"/>
      <c r="J396" s="207"/>
      <c r="K396" s="207"/>
      <c r="L396" s="206"/>
      <c r="M396" s="207"/>
      <c r="N396" s="207"/>
      <c r="O396" s="203"/>
      <c r="P396" s="178"/>
      <c r="Q396" s="206"/>
      <c r="R396" s="206"/>
      <c r="S396" s="206"/>
      <c r="T396" s="206"/>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row>
    <row r="397" spans="1:58">
      <c r="A397" s="203"/>
      <c r="B397" s="203"/>
      <c r="C397" s="203"/>
      <c r="D397" s="203"/>
      <c r="E397" s="206"/>
      <c r="F397" s="207"/>
      <c r="G397" s="207"/>
      <c r="H397" s="207"/>
      <c r="I397" s="207"/>
      <c r="J397" s="207"/>
      <c r="K397" s="207"/>
      <c r="L397" s="206"/>
      <c r="M397" s="207"/>
      <c r="N397" s="207"/>
      <c r="O397" s="203"/>
      <c r="P397" s="178"/>
      <c r="Q397" s="206"/>
      <c r="R397" s="206"/>
      <c r="S397" s="206"/>
      <c r="T397" s="206"/>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row>
    <row r="398" spans="1:58">
      <c r="A398" s="203"/>
      <c r="B398" s="203"/>
      <c r="C398" s="203"/>
      <c r="D398" s="203"/>
      <c r="E398" s="206"/>
      <c r="F398" s="207"/>
      <c r="G398" s="207"/>
      <c r="H398" s="207"/>
      <c r="I398" s="207"/>
      <c r="J398" s="207"/>
      <c r="K398" s="207"/>
      <c r="L398" s="206"/>
      <c r="M398" s="207"/>
      <c r="N398" s="207"/>
      <c r="O398" s="203"/>
      <c r="P398" s="178"/>
      <c r="Q398" s="206"/>
      <c r="R398" s="206"/>
      <c r="S398" s="206"/>
      <c r="T398" s="206"/>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row>
    <row r="399" spans="1:58">
      <c r="A399" s="203"/>
      <c r="B399" s="203"/>
      <c r="C399" s="203"/>
      <c r="D399" s="203"/>
      <c r="E399" s="206"/>
      <c r="F399" s="207"/>
      <c r="G399" s="207"/>
      <c r="H399" s="207"/>
      <c r="I399" s="207"/>
      <c r="J399" s="207"/>
      <c r="K399" s="207"/>
      <c r="L399" s="206"/>
      <c r="M399" s="207"/>
      <c r="N399" s="207"/>
      <c r="O399" s="203"/>
      <c r="P399" s="178"/>
      <c r="Q399" s="206"/>
      <c r="R399" s="206"/>
      <c r="S399" s="206"/>
      <c r="T399" s="206"/>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row>
    <row r="400" spans="1:58">
      <c r="A400" s="203"/>
      <c r="B400" s="203"/>
      <c r="C400" s="203"/>
      <c r="D400" s="203"/>
      <c r="E400" s="206"/>
      <c r="F400" s="207"/>
      <c r="G400" s="207"/>
      <c r="H400" s="207"/>
      <c r="I400" s="207"/>
      <c r="J400" s="207"/>
      <c r="K400" s="207"/>
      <c r="L400" s="206"/>
      <c r="M400" s="207"/>
      <c r="N400" s="207"/>
      <c r="O400" s="203"/>
      <c r="P400" s="178"/>
      <c r="Q400" s="206"/>
      <c r="R400" s="206"/>
      <c r="S400" s="206"/>
      <c r="T400" s="206"/>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3"/>
      <c r="BC400" s="203"/>
      <c r="BD400" s="203"/>
      <c r="BE400" s="203"/>
      <c r="BF400" s="203"/>
    </row>
    <row r="401" spans="1:58">
      <c r="A401" s="203"/>
      <c r="B401" s="203"/>
      <c r="C401" s="203"/>
      <c r="D401" s="203"/>
      <c r="E401" s="206"/>
      <c r="F401" s="207"/>
      <c r="G401" s="207"/>
      <c r="H401" s="207"/>
      <c r="I401" s="207"/>
      <c r="J401" s="207"/>
      <c r="K401" s="207"/>
      <c r="L401" s="206"/>
      <c r="M401" s="207"/>
      <c r="N401" s="207"/>
      <c r="O401" s="203"/>
      <c r="P401" s="178"/>
      <c r="Q401" s="206"/>
      <c r="R401" s="206"/>
      <c r="S401" s="206"/>
      <c r="T401" s="206"/>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3"/>
      <c r="BC401" s="203"/>
      <c r="BD401" s="203"/>
      <c r="BE401" s="203"/>
      <c r="BF401" s="203"/>
    </row>
    <row r="402" spans="1:58">
      <c r="A402" s="203"/>
      <c r="B402" s="203"/>
      <c r="C402" s="203"/>
      <c r="D402" s="203"/>
      <c r="E402" s="206"/>
      <c r="F402" s="207"/>
      <c r="G402" s="207"/>
      <c r="H402" s="207"/>
      <c r="I402" s="207"/>
      <c r="J402" s="207"/>
      <c r="K402" s="207"/>
      <c r="L402" s="206"/>
      <c r="M402" s="207"/>
      <c r="N402" s="207"/>
      <c r="O402" s="203"/>
      <c r="P402" s="178"/>
      <c r="Q402" s="206"/>
      <c r="R402" s="206"/>
      <c r="S402" s="206"/>
      <c r="T402" s="206"/>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row>
    <row r="403" spans="1:58">
      <c r="A403" s="203"/>
      <c r="B403" s="203"/>
      <c r="C403" s="203"/>
      <c r="D403" s="203"/>
      <c r="E403" s="206"/>
      <c r="F403" s="207"/>
      <c r="G403" s="207"/>
      <c r="H403" s="207"/>
      <c r="I403" s="207"/>
      <c r="J403" s="207"/>
      <c r="K403" s="207"/>
      <c r="L403" s="206"/>
      <c r="M403" s="207"/>
      <c r="N403" s="207"/>
      <c r="O403" s="203"/>
      <c r="P403" s="178"/>
      <c r="Q403" s="206"/>
      <c r="R403" s="206"/>
      <c r="S403" s="206"/>
      <c r="T403" s="206"/>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3"/>
      <c r="BC403" s="203"/>
      <c r="BD403" s="203"/>
      <c r="BE403" s="203"/>
      <c r="BF403" s="203"/>
    </row>
    <row r="404" spans="1:58">
      <c r="A404" s="203"/>
      <c r="B404" s="203"/>
      <c r="C404" s="203"/>
      <c r="D404" s="203"/>
      <c r="E404" s="206"/>
      <c r="F404" s="207"/>
      <c r="G404" s="207"/>
      <c r="H404" s="207"/>
      <c r="I404" s="207"/>
      <c r="J404" s="207"/>
      <c r="K404" s="207"/>
      <c r="L404" s="206"/>
      <c r="M404" s="207"/>
      <c r="N404" s="207"/>
      <c r="O404" s="203"/>
      <c r="P404" s="178"/>
      <c r="Q404" s="206"/>
      <c r="R404" s="206"/>
      <c r="S404" s="206"/>
      <c r="T404" s="206"/>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row>
    <row r="405" spans="1:58">
      <c r="A405" s="203"/>
      <c r="B405" s="203"/>
      <c r="C405" s="203"/>
      <c r="D405" s="203"/>
      <c r="E405" s="206"/>
      <c r="F405" s="207"/>
      <c r="G405" s="207"/>
      <c r="H405" s="207"/>
      <c r="I405" s="207"/>
      <c r="J405" s="207"/>
      <c r="K405" s="207"/>
      <c r="L405" s="206"/>
      <c r="M405" s="207"/>
      <c r="N405" s="207"/>
      <c r="O405" s="203"/>
      <c r="P405" s="178"/>
      <c r="Q405" s="206"/>
      <c r="R405" s="206"/>
      <c r="S405" s="206"/>
      <c r="T405" s="206"/>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row>
    <row r="406" spans="1:58">
      <c r="A406" s="203"/>
      <c r="B406" s="203"/>
      <c r="C406" s="203"/>
      <c r="D406" s="203"/>
      <c r="E406" s="206"/>
      <c r="F406" s="207"/>
      <c r="G406" s="207"/>
      <c r="H406" s="207"/>
      <c r="I406" s="207"/>
      <c r="J406" s="207"/>
      <c r="K406" s="207"/>
      <c r="L406" s="206"/>
      <c r="M406" s="207"/>
      <c r="N406" s="207"/>
      <c r="O406" s="203"/>
      <c r="P406" s="178"/>
      <c r="Q406" s="206"/>
      <c r="R406" s="206"/>
      <c r="S406" s="206"/>
      <c r="T406" s="206"/>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row>
    <row r="407" spans="1:58">
      <c r="A407" s="203"/>
      <c r="B407" s="203"/>
      <c r="C407" s="203"/>
      <c r="D407" s="203"/>
      <c r="E407" s="206"/>
      <c r="F407" s="207"/>
      <c r="G407" s="207"/>
      <c r="H407" s="207"/>
      <c r="I407" s="207"/>
      <c r="J407" s="207"/>
      <c r="K407" s="207"/>
      <c r="L407" s="206"/>
      <c r="M407" s="207"/>
      <c r="N407" s="207"/>
      <c r="O407" s="203"/>
      <c r="P407" s="178"/>
      <c r="Q407" s="206"/>
      <c r="R407" s="206"/>
      <c r="S407" s="206"/>
      <c r="T407" s="206"/>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3"/>
      <c r="BC407" s="203"/>
      <c r="BD407" s="203"/>
      <c r="BE407" s="203"/>
      <c r="BF407" s="203"/>
    </row>
    <row r="408" spans="1:58">
      <c r="A408" s="203"/>
      <c r="B408" s="203"/>
      <c r="C408" s="203"/>
      <c r="D408" s="203"/>
      <c r="E408" s="206"/>
      <c r="F408" s="207"/>
      <c r="G408" s="207"/>
      <c r="H408" s="207"/>
      <c r="I408" s="207"/>
      <c r="J408" s="207"/>
      <c r="K408" s="207"/>
      <c r="L408" s="206"/>
      <c r="M408" s="207"/>
      <c r="N408" s="207"/>
      <c r="O408" s="203"/>
      <c r="P408" s="178"/>
      <c r="Q408" s="206"/>
      <c r="R408" s="206"/>
      <c r="S408" s="206"/>
      <c r="T408" s="206"/>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row>
    <row r="409" spans="1:58">
      <c r="A409" s="203"/>
      <c r="B409" s="203"/>
      <c r="C409" s="203"/>
      <c r="D409" s="203"/>
      <c r="E409" s="206"/>
      <c r="F409" s="207"/>
      <c r="G409" s="207"/>
      <c r="H409" s="207"/>
      <c r="I409" s="207"/>
      <c r="J409" s="207"/>
      <c r="K409" s="207"/>
      <c r="L409" s="206"/>
      <c r="M409" s="207"/>
      <c r="N409" s="207"/>
      <c r="O409" s="203"/>
      <c r="P409" s="178"/>
      <c r="Q409" s="206"/>
      <c r="R409" s="206"/>
      <c r="S409" s="206"/>
      <c r="T409" s="206"/>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3"/>
      <c r="BC409" s="203"/>
      <c r="BD409" s="203"/>
      <c r="BE409" s="203"/>
      <c r="BF409" s="203"/>
    </row>
    <row r="410" spans="1:58">
      <c r="A410" s="203"/>
      <c r="B410" s="203"/>
      <c r="C410" s="203"/>
      <c r="D410" s="203"/>
      <c r="E410" s="206"/>
      <c r="F410" s="207"/>
      <c r="G410" s="207"/>
      <c r="H410" s="207"/>
      <c r="I410" s="207"/>
      <c r="J410" s="207"/>
      <c r="K410" s="207"/>
      <c r="L410" s="206"/>
      <c r="M410" s="207"/>
      <c r="N410" s="207"/>
      <c r="O410" s="203"/>
      <c r="P410" s="178"/>
      <c r="Q410" s="206"/>
      <c r="R410" s="206"/>
      <c r="S410" s="206"/>
      <c r="T410" s="206"/>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row>
    <row r="411" spans="1:58">
      <c r="A411" s="203"/>
      <c r="B411" s="203"/>
      <c r="C411" s="203"/>
      <c r="D411" s="203"/>
      <c r="E411" s="206"/>
      <c r="F411" s="207"/>
      <c r="G411" s="207"/>
      <c r="H411" s="207"/>
      <c r="I411" s="207"/>
      <c r="J411" s="207"/>
      <c r="K411" s="207"/>
      <c r="L411" s="206"/>
      <c r="M411" s="207"/>
      <c r="N411" s="207"/>
      <c r="O411" s="203"/>
      <c r="P411" s="178"/>
      <c r="Q411" s="206"/>
      <c r="R411" s="206"/>
      <c r="S411" s="206"/>
      <c r="T411" s="206"/>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row>
    <row r="412" spans="1:58">
      <c r="A412" s="203"/>
      <c r="B412" s="203"/>
      <c r="C412" s="203"/>
      <c r="D412" s="203"/>
      <c r="E412" s="206"/>
      <c r="F412" s="207"/>
      <c r="G412" s="207"/>
      <c r="H412" s="207"/>
      <c r="I412" s="207"/>
      <c r="J412" s="207"/>
      <c r="K412" s="207"/>
      <c r="L412" s="206"/>
      <c r="M412" s="207"/>
      <c r="N412" s="207"/>
      <c r="O412" s="203"/>
      <c r="P412" s="178"/>
      <c r="Q412" s="206"/>
      <c r="R412" s="206"/>
      <c r="S412" s="206"/>
      <c r="T412" s="206"/>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row>
    <row r="413" spans="1:58">
      <c r="A413" s="203"/>
      <c r="B413" s="203"/>
      <c r="C413" s="203"/>
      <c r="D413" s="203"/>
      <c r="E413" s="206"/>
      <c r="F413" s="207"/>
      <c r="G413" s="207"/>
      <c r="H413" s="207"/>
      <c r="I413" s="207"/>
      <c r="J413" s="207"/>
      <c r="K413" s="207"/>
      <c r="L413" s="206"/>
      <c r="M413" s="207"/>
      <c r="N413" s="207"/>
      <c r="O413" s="203"/>
      <c r="P413" s="178"/>
      <c r="Q413" s="206"/>
      <c r="R413" s="206"/>
      <c r="S413" s="206"/>
      <c r="T413" s="206"/>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row>
    <row r="414" spans="1:58">
      <c r="A414" s="203"/>
      <c r="B414" s="203"/>
      <c r="C414" s="203"/>
      <c r="D414" s="203"/>
      <c r="E414" s="206"/>
      <c r="F414" s="207"/>
      <c r="G414" s="207"/>
      <c r="H414" s="207"/>
      <c r="I414" s="207"/>
      <c r="J414" s="207"/>
      <c r="K414" s="207"/>
      <c r="L414" s="206"/>
      <c r="M414" s="207"/>
      <c r="N414" s="207"/>
      <c r="O414" s="203"/>
      <c r="P414" s="178"/>
      <c r="Q414" s="206"/>
      <c r="R414" s="206"/>
      <c r="S414" s="206"/>
      <c r="T414" s="206"/>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3"/>
      <c r="BC414" s="203"/>
      <c r="BD414" s="203"/>
      <c r="BE414" s="203"/>
      <c r="BF414" s="203"/>
    </row>
    <row r="415" spans="1:58">
      <c r="A415" s="203"/>
      <c r="B415" s="203"/>
      <c r="C415" s="203"/>
      <c r="D415" s="203"/>
      <c r="E415" s="206"/>
      <c r="F415" s="207"/>
      <c r="G415" s="207"/>
      <c r="H415" s="207"/>
      <c r="I415" s="207"/>
      <c r="J415" s="207"/>
      <c r="K415" s="207"/>
      <c r="L415" s="206"/>
      <c r="M415" s="207"/>
      <c r="N415" s="207"/>
      <c r="O415" s="203"/>
      <c r="P415" s="178"/>
      <c r="Q415" s="206"/>
      <c r="R415" s="206"/>
      <c r="S415" s="206"/>
      <c r="T415" s="206"/>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row>
    <row r="416" spans="1:58">
      <c r="A416" s="203"/>
      <c r="B416" s="203"/>
      <c r="C416" s="203"/>
      <c r="D416" s="203"/>
      <c r="E416" s="206"/>
      <c r="F416" s="207"/>
      <c r="G416" s="207"/>
      <c r="H416" s="207"/>
      <c r="I416" s="207"/>
      <c r="J416" s="207"/>
      <c r="K416" s="207"/>
      <c r="L416" s="206"/>
      <c r="M416" s="207"/>
      <c r="N416" s="207"/>
      <c r="O416" s="203"/>
      <c r="P416" s="178"/>
      <c r="Q416" s="206"/>
      <c r="R416" s="206"/>
      <c r="S416" s="206"/>
      <c r="T416" s="206"/>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row>
    <row r="417" spans="1:58">
      <c r="A417" s="203"/>
      <c r="B417" s="203"/>
      <c r="C417" s="203"/>
      <c r="D417" s="203"/>
      <c r="E417" s="206"/>
      <c r="F417" s="207"/>
      <c r="G417" s="207"/>
      <c r="H417" s="207"/>
      <c r="I417" s="207"/>
      <c r="J417" s="207"/>
      <c r="K417" s="207"/>
      <c r="L417" s="206"/>
      <c r="M417" s="207"/>
      <c r="N417" s="207"/>
      <c r="O417" s="203"/>
      <c r="P417" s="178"/>
      <c r="Q417" s="206"/>
      <c r="R417" s="206"/>
      <c r="S417" s="206"/>
      <c r="T417" s="206"/>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3"/>
      <c r="BC417" s="203"/>
      <c r="BD417" s="203"/>
      <c r="BE417" s="203"/>
      <c r="BF417" s="203"/>
    </row>
    <row r="418" spans="1:58">
      <c r="A418" s="203"/>
      <c r="B418" s="203"/>
      <c r="C418" s="203"/>
      <c r="D418" s="203"/>
      <c r="E418" s="206"/>
      <c r="F418" s="207"/>
      <c r="G418" s="207"/>
      <c r="H418" s="207"/>
      <c r="I418" s="207"/>
      <c r="J418" s="207"/>
      <c r="K418" s="207"/>
      <c r="L418" s="206"/>
      <c r="M418" s="207"/>
      <c r="N418" s="207"/>
      <c r="O418" s="203"/>
      <c r="P418" s="178"/>
      <c r="Q418" s="206"/>
      <c r="R418" s="206"/>
      <c r="S418" s="206"/>
      <c r="T418" s="206"/>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row>
    <row r="419" spans="1:58">
      <c r="A419" s="203"/>
      <c r="B419" s="203"/>
      <c r="C419" s="203"/>
      <c r="D419" s="203"/>
      <c r="E419" s="206"/>
      <c r="F419" s="207"/>
      <c r="G419" s="207"/>
      <c r="H419" s="207"/>
      <c r="I419" s="207"/>
      <c r="J419" s="207"/>
      <c r="K419" s="207"/>
      <c r="L419" s="206"/>
      <c r="M419" s="207"/>
      <c r="N419" s="207"/>
      <c r="O419" s="203"/>
      <c r="P419" s="178"/>
      <c r="Q419" s="206"/>
      <c r="R419" s="206"/>
      <c r="S419" s="206"/>
      <c r="T419" s="206"/>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3"/>
      <c r="BC419" s="203"/>
      <c r="BD419" s="203"/>
      <c r="BE419" s="203"/>
      <c r="BF419" s="203"/>
    </row>
    <row r="420" spans="1:58">
      <c r="A420" s="203"/>
      <c r="B420" s="203"/>
      <c r="C420" s="203"/>
      <c r="D420" s="203"/>
      <c r="E420" s="206"/>
      <c r="F420" s="207"/>
      <c r="G420" s="207"/>
      <c r="H420" s="207"/>
      <c r="I420" s="207"/>
      <c r="J420" s="207"/>
      <c r="K420" s="207"/>
      <c r="L420" s="206"/>
      <c r="M420" s="207"/>
      <c r="N420" s="207"/>
      <c r="O420" s="203"/>
      <c r="P420" s="178"/>
      <c r="Q420" s="206"/>
      <c r="R420" s="206"/>
      <c r="S420" s="206"/>
      <c r="T420" s="206"/>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3"/>
      <c r="BC420" s="203"/>
      <c r="BD420" s="203"/>
      <c r="BE420" s="203"/>
      <c r="BF420" s="203"/>
    </row>
    <row r="421" spans="1:58">
      <c r="A421" s="203"/>
      <c r="B421" s="203"/>
      <c r="C421" s="203"/>
      <c r="D421" s="203"/>
      <c r="E421" s="206"/>
      <c r="F421" s="207"/>
      <c r="G421" s="207"/>
      <c r="H421" s="207"/>
      <c r="I421" s="207"/>
      <c r="J421" s="207"/>
      <c r="K421" s="207"/>
      <c r="L421" s="206"/>
      <c r="M421" s="207"/>
      <c r="N421" s="207"/>
      <c r="O421" s="203"/>
      <c r="P421" s="178"/>
      <c r="Q421" s="206"/>
      <c r="R421" s="206"/>
      <c r="S421" s="206"/>
      <c r="T421" s="206"/>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row>
    <row r="422" spans="1:58">
      <c r="A422" s="203"/>
      <c r="B422" s="203"/>
      <c r="C422" s="203"/>
      <c r="D422" s="203"/>
      <c r="E422" s="206"/>
      <c r="F422" s="207"/>
      <c r="G422" s="207"/>
      <c r="H422" s="207"/>
      <c r="I422" s="207"/>
      <c r="J422" s="207"/>
      <c r="K422" s="207"/>
      <c r="L422" s="206"/>
      <c r="M422" s="207"/>
      <c r="N422" s="207"/>
      <c r="O422" s="203"/>
      <c r="P422" s="178"/>
      <c r="Q422" s="206"/>
      <c r="R422" s="206"/>
      <c r="S422" s="206"/>
      <c r="T422" s="206"/>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row>
    <row r="423" spans="1:58">
      <c r="A423" s="203"/>
      <c r="B423" s="203"/>
      <c r="C423" s="203"/>
      <c r="D423" s="203"/>
      <c r="E423" s="206"/>
      <c r="F423" s="207"/>
      <c r="G423" s="207"/>
      <c r="H423" s="207"/>
      <c r="I423" s="207"/>
      <c r="J423" s="207"/>
      <c r="K423" s="207"/>
      <c r="L423" s="206"/>
      <c r="M423" s="207"/>
      <c r="N423" s="207"/>
      <c r="O423" s="203"/>
      <c r="P423" s="178"/>
      <c r="Q423" s="206"/>
      <c r="R423" s="206"/>
      <c r="S423" s="206"/>
      <c r="T423" s="206"/>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row>
    <row r="424" spans="1:58">
      <c r="A424" s="203"/>
      <c r="B424" s="203"/>
      <c r="C424" s="203"/>
      <c r="D424" s="203"/>
      <c r="E424" s="206"/>
      <c r="F424" s="207"/>
      <c r="G424" s="207"/>
      <c r="H424" s="207"/>
      <c r="I424" s="207"/>
      <c r="J424" s="207"/>
      <c r="K424" s="207"/>
      <c r="L424" s="206"/>
      <c r="M424" s="207"/>
      <c r="N424" s="207"/>
      <c r="O424" s="203"/>
      <c r="P424" s="178"/>
      <c r="Q424" s="206"/>
      <c r="R424" s="206"/>
      <c r="S424" s="206"/>
      <c r="T424" s="206"/>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row>
    <row r="425" spans="1:58">
      <c r="A425" s="203"/>
      <c r="B425" s="203"/>
      <c r="C425" s="203"/>
      <c r="D425" s="203"/>
      <c r="E425" s="206"/>
      <c r="F425" s="207"/>
      <c r="G425" s="207"/>
      <c r="H425" s="207"/>
      <c r="I425" s="207"/>
      <c r="J425" s="207"/>
      <c r="K425" s="207"/>
      <c r="L425" s="206"/>
      <c r="M425" s="207"/>
      <c r="N425" s="207"/>
      <c r="O425" s="203"/>
      <c r="P425" s="178"/>
      <c r="Q425" s="206"/>
      <c r="R425" s="206"/>
      <c r="S425" s="206"/>
      <c r="T425" s="206"/>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3"/>
      <c r="BC425" s="203"/>
      <c r="BD425" s="203"/>
      <c r="BE425" s="203"/>
      <c r="BF425" s="203"/>
    </row>
    <row r="426" spans="1:58">
      <c r="A426" s="203"/>
      <c r="B426" s="203"/>
      <c r="C426" s="203"/>
      <c r="D426" s="203"/>
      <c r="E426" s="206"/>
      <c r="F426" s="207"/>
      <c r="G426" s="207"/>
      <c r="H426" s="207"/>
      <c r="I426" s="207"/>
      <c r="J426" s="207"/>
      <c r="K426" s="207"/>
      <c r="L426" s="206"/>
      <c r="M426" s="207"/>
      <c r="N426" s="207"/>
      <c r="O426" s="203"/>
      <c r="P426" s="178"/>
      <c r="Q426" s="206"/>
      <c r="R426" s="206"/>
      <c r="S426" s="206"/>
      <c r="T426" s="206"/>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3"/>
      <c r="BC426" s="203"/>
      <c r="BD426" s="203"/>
      <c r="BE426" s="203"/>
      <c r="BF426" s="203"/>
    </row>
    <row r="427" spans="1:58">
      <c r="A427" s="203"/>
      <c r="B427" s="203"/>
      <c r="C427" s="203"/>
      <c r="D427" s="203"/>
      <c r="E427" s="206"/>
      <c r="F427" s="207"/>
      <c r="G427" s="207"/>
      <c r="H427" s="207"/>
      <c r="I427" s="207"/>
      <c r="J427" s="207"/>
      <c r="K427" s="207"/>
      <c r="L427" s="206"/>
      <c r="M427" s="207"/>
      <c r="N427" s="207"/>
      <c r="O427" s="203"/>
      <c r="P427" s="178"/>
      <c r="Q427" s="206"/>
      <c r="R427" s="206"/>
      <c r="S427" s="206"/>
      <c r="T427" s="206"/>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row>
    <row r="428" spans="1:58">
      <c r="A428" s="203"/>
      <c r="B428" s="203"/>
      <c r="C428" s="203"/>
      <c r="D428" s="203"/>
      <c r="E428" s="206"/>
      <c r="F428" s="207"/>
      <c r="G428" s="207"/>
      <c r="H428" s="207"/>
      <c r="I428" s="207"/>
      <c r="J428" s="207"/>
      <c r="K428" s="207"/>
      <c r="L428" s="206"/>
      <c r="M428" s="207"/>
      <c r="N428" s="207"/>
      <c r="O428" s="203"/>
      <c r="P428" s="178"/>
      <c r="Q428" s="206"/>
      <c r="R428" s="206"/>
      <c r="S428" s="206"/>
      <c r="T428" s="206"/>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row>
    <row r="429" spans="1:58">
      <c r="A429" s="203"/>
      <c r="B429" s="203"/>
      <c r="C429" s="203"/>
      <c r="D429" s="203"/>
      <c r="E429" s="206"/>
      <c r="F429" s="207"/>
      <c r="G429" s="207"/>
      <c r="H429" s="207"/>
      <c r="I429" s="207"/>
      <c r="J429" s="207"/>
      <c r="K429" s="207"/>
      <c r="L429" s="206"/>
      <c r="M429" s="207"/>
      <c r="N429" s="207"/>
      <c r="O429" s="203"/>
      <c r="P429" s="178"/>
      <c r="Q429" s="206"/>
      <c r="R429" s="206"/>
      <c r="S429" s="206"/>
      <c r="T429" s="206"/>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3"/>
      <c r="BC429" s="203"/>
      <c r="BD429" s="203"/>
      <c r="BE429" s="203"/>
      <c r="BF429" s="203"/>
    </row>
    <row r="430" spans="1:58">
      <c r="A430" s="203"/>
      <c r="B430" s="203"/>
      <c r="C430" s="203"/>
      <c r="D430" s="203"/>
      <c r="E430" s="206"/>
      <c r="F430" s="207"/>
      <c r="G430" s="207"/>
      <c r="H430" s="207"/>
      <c r="I430" s="207"/>
      <c r="J430" s="207"/>
      <c r="K430" s="207"/>
      <c r="L430" s="206"/>
      <c r="M430" s="207"/>
      <c r="N430" s="207"/>
      <c r="O430" s="203"/>
      <c r="P430" s="178"/>
      <c r="Q430" s="206"/>
      <c r="R430" s="206"/>
      <c r="S430" s="206"/>
      <c r="T430" s="206"/>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row>
    <row r="431" spans="1:58">
      <c r="A431" s="203"/>
      <c r="B431" s="203"/>
      <c r="C431" s="203"/>
      <c r="D431" s="203"/>
      <c r="E431" s="206"/>
      <c r="F431" s="207"/>
      <c r="G431" s="207"/>
      <c r="H431" s="207"/>
      <c r="I431" s="207"/>
      <c r="J431" s="207"/>
      <c r="K431" s="207"/>
      <c r="L431" s="206"/>
      <c r="M431" s="207"/>
      <c r="N431" s="207"/>
      <c r="O431" s="203"/>
      <c r="P431" s="178"/>
      <c r="Q431" s="206"/>
      <c r="R431" s="206"/>
      <c r="S431" s="206"/>
      <c r="T431" s="206"/>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3"/>
      <c r="BC431" s="203"/>
      <c r="BD431" s="203"/>
      <c r="BE431" s="203"/>
      <c r="BF431" s="203"/>
    </row>
    <row r="432" spans="1:58">
      <c r="A432" s="203"/>
      <c r="B432" s="203"/>
      <c r="C432" s="203"/>
      <c r="D432" s="203"/>
      <c r="E432" s="206"/>
      <c r="F432" s="207"/>
      <c r="G432" s="207"/>
      <c r="H432" s="207"/>
      <c r="I432" s="207"/>
      <c r="J432" s="207"/>
      <c r="K432" s="207"/>
      <c r="L432" s="206"/>
      <c r="M432" s="207"/>
      <c r="N432" s="207"/>
      <c r="O432" s="203"/>
      <c r="P432" s="178"/>
      <c r="Q432" s="206"/>
      <c r="R432" s="206"/>
      <c r="S432" s="206"/>
      <c r="T432" s="206"/>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row>
    <row r="433" spans="1:58">
      <c r="A433" s="203"/>
      <c r="B433" s="203"/>
      <c r="C433" s="203"/>
      <c r="D433" s="203"/>
      <c r="E433" s="206"/>
      <c r="F433" s="207"/>
      <c r="G433" s="207"/>
      <c r="H433" s="207"/>
      <c r="I433" s="207"/>
      <c r="J433" s="207"/>
      <c r="K433" s="207"/>
      <c r="L433" s="206"/>
      <c r="M433" s="207"/>
      <c r="N433" s="207"/>
      <c r="O433" s="203"/>
      <c r="P433" s="178"/>
      <c r="Q433" s="206"/>
      <c r="R433" s="206"/>
      <c r="S433" s="206"/>
      <c r="T433" s="206"/>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row>
    <row r="434" spans="1:58">
      <c r="A434" s="203"/>
      <c r="B434" s="203"/>
      <c r="C434" s="203"/>
      <c r="D434" s="203"/>
      <c r="E434" s="206"/>
      <c r="F434" s="207"/>
      <c r="G434" s="207"/>
      <c r="H434" s="207"/>
      <c r="I434" s="207"/>
      <c r="J434" s="207"/>
      <c r="K434" s="207"/>
      <c r="L434" s="206"/>
      <c r="M434" s="207"/>
      <c r="N434" s="207"/>
      <c r="O434" s="203"/>
      <c r="P434" s="178"/>
      <c r="Q434" s="206"/>
      <c r="R434" s="206"/>
      <c r="S434" s="206"/>
      <c r="T434" s="206"/>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row>
    <row r="435" spans="1:58">
      <c r="A435" s="203"/>
      <c r="B435" s="203"/>
      <c r="C435" s="203"/>
      <c r="D435" s="203"/>
      <c r="E435" s="206"/>
      <c r="F435" s="207"/>
      <c r="G435" s="207"/>
      <c r="H435" s="207"/>
      <c r="I435" s="207"/>
      <c r="J435" s="207"/>
      <c r="K435" s="207"/>
      <c r="L435" s="206"/>
      <c r="M435" s="207"/>
      <c r="N435" s="207"/>
      <c r="O435" s="203"/>
      <c r="P435" s="178"/>
      <c r="Q435" s="206"/>
      <c r="R435" s="206"/>
      <c r="S435" s="206"/>
      <c r="T435" s="206"/>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row>
    <row r="436" spans="1:58">
      <c r="A436" s="203"/>
      <c r="B436" s="203"/>
      <c r="C436" s="203"/>
      <c r="D436" s="203"/>
      <c r="E436" s="206"/>
      <c r="F436" s="207"/>
      <c r="G436" s="207"/>
      <c r="H436" s="207"/>
      <c r="I436" s="207"/>
      <c r="J436" s="207"/>
      <c r="K436" s="207"/>
      <c r="L436" s="206"/>
      <c r="M436" s="207"/>
      <c r="N436" s="207"/>
      <c r="O436" s="203"/>
      <c r="P436" s="178"/>
      <c r="Q436" s="206"/>
      <c r="R436" s="206"/>
      <c r="S436" s="206"/>
      <c r="T436" s="206"/>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row>
    <row r="437" spans="1:58">
      <c r="A437" s="203"/>
      <c r="B437" s="203"/>
      <c r="C437" s="203"/>
      <c r="D437" s="203"/>
      <c r="E437" s="206"/>
      <c r="F437" s="207"/>
      <c r="G437" s="207"/>
      <c r="H437" s="207"/>
      <c r="I437" s="207"/>
      <c r="J437" s="207"/>
      <c r="K437" s="207"/>
      <c r="L437" s="206"/>
      <c r="M437" s="207"/>
      <c r="N437" s="207"/>
      <c r="O437" s="203"/>
      <c r="P437" s="178"/>
      <c r="Q437" s="206"/>
      <c r="R437" s="206"/>
      <c r="S437" s="206"/>
      <c r="T437" s="206"/>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c r="BC437" s="203"/>
      <c r="BD437" s="203"/>
      <c r="BE437" s="203"/>
      <c r="BF437" s="203"/>
    </row>
    <row r="438" spans="1:58">
      <c r="A438" s="203"/>
      <c r="B438" s="203"/>
      <c r="C438" s="203"/>
      <c r="D438" s="203"/>
      <c r="E438" s="206"/>
      <c r="F438" s="207"/>
      <c r="G438" s="207"/>
      <c r="H438" s="207"/>
      <c r="I438" s="207"/>
      <c r="J438" s="207"/>
      <c r="K438" s="207"/>
      <c r="L438" s="206"/>
      <c r="M438" s="207"/>
      <c r="N438" s="207"/>
      <c r="O438" s="203"/>
      <c r="P438" s="178"/>
      <c r="Q438" s="206"/>
      <c r="R438" s="206"/>
      <c r="S438" s="206"/>
      <c r="T438" s="206"/>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row>
    <row r="439" spans="1:58">
      <c r="A439" s="203"/>
      <c r="B439" s="203"/>
      <c r="C439" s="203"/>
      <c r="D439" s="203"/>
      <c r="E439" s="206"/>
      <c r="F439" s="207"/>
      <c r="G439" s="207"/>
      <c r="H439" s="207"/>
      <c r="I439" s="207"/>
      <c r="J439" s="207"/>
      <c r="K439" s="207"/>
      <c r="L439" s="206"/>
      <c r="M439" s="207"/>
      <c r="N439" s="207"/>
      <c r="O439" s="203"/>
      <c r="P439" s="178"/>
      <c r="Q439" s="206"/>
      <c r="R439" s="206"/>
      <c r="S439" s="206"/>
      <c r="T439" s="206"/>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3"/>
      <c r="BC439" s="203"/>
      <c r="BD439" s="203"/>
      <c r="BE439" s="203"/>
      <c r="BF439" s="203"/>
    </row>
    <row r="440" spans="1:58">
      <c r="A440" s="203"/>
      <c r="B440" s="203"/>
      <c r="C440" s="203"/>
      <c r="D440" s="203"/>
      <c r="E440" s="206"/>
      <c r="F440" s="207"/>
      <c r="G440" s="207"/>
      <c r="H440" s="207"/>
      <c r="I440" s="207"/>
      <c r="J440" s="207"/>
      <c r="K440" s="207"/>
      <c r="L440" s="206"/>
      <c r="M440" s="207"/>
      <c r="N440" s="207"/>
      <c r="O440" s="203"/>
      <c r="P440" s="178"/>
      <c r="Q440" s="206"/>
      <c r="R440" s="206"/>
      <c r="S440" s="206"/>
      <c r="T440" s="206"/>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row>
    <row r="441" spans="1:58">
      <c r="A441" s="203"/>
      <c r="B441" s="203"/>
      <c r="C441" s="203"/>
      <c r="D441" s="203"/>
      <c r="E441" s="206"/>
      <c r="F441" s="207"/>
      <c r="G441" s="207"/>
      <c r="H441" s="207"/>
      <c r="I441" s="207"/>
      <c r="J441" s="207"/>
      <c r="K441" s="207"/>
      <c r="L441" s="206"/>
      <c r="M441" s="207"/>
      <c r="N441" s="207"/>
      <c r="O441" s="203"/>
      <c r="P441" s="178"/>
      <c r="Q441" s="206"/>
      <c r="R441" s="206"/>
      <c r="S441" s="206"/>
      <c r="T441" s="206"/>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row>
    <row r="442" spans="1:58">
      <c r="A442" s="203"/>
      <c r="B442" s="203"/>
      <c r="C442" s="203"/>
      <c r="D442" s="203"/>
      <c r="E442" s="206"/>
      <c r="F442" s="207"/>
      <c r="G442" s="207"/>
      <c r="H442" s="207"/>
      <c r="I442" s="207"/>
      <c r="J442" s="207"/>
      <c r="K442" s="207"/>
      <c r="L442" s="206"/>
      <c r="M442" s="207"/>
      <c r="N442" s="207"/>
      <c r="O442" s="203"/>
      <c r="P442" s="178"/>
      <c r="Q442" s="206"/>
      <c r="R442" s="206"/>
      <c r="S442" s="206"/>
      <c r="T442" s="206"/>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row>
    <row r="443" spans="1:58">
      <c r="A443" s="203"/>
      <c r="B443" s="203"/>
      <c r="C443" s="203"/>
      <c r="D443" s="203"/>
      <c r="E443" s="206"/>
      <c r="F443" s="207"/>
      <c r="G443" s="207"/>
      <c r="H443" s="207"/>
      <c r="I443" s="207"/>
      <c r="J443" s="207"/>
      <c r="K443" s="207"/>
      <c r="L443" s="206"/>
      <c r="M443" s="207"/>
      <c r="N443" s="207"/>
      <c r="O443" s="203"/>
      <c r="P443" s="178"/>
      <c r="Q443" s="206"/>
      <c r="R443" s="206"/>
      <c r="S443" s="206"/>
      <c r="T443" s="206"/>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row>
    <row r="444" spans="1:58">
      <c r="A444" s="203"/>
      <c r="B444" s="203"/>
      <c r="C444" s="203"/>
      <c r="D444" s="203"/>
      <c r="E444" s="206"/>
      <c r="F444" s="207"/>
      <c r="G444" s="207"/>
      <c r="H444" s="207"/>
      <c r="I444" s="207"/>
      <c r="J444" s="207"/>
      <c r="K444" s="207"/>
      <c r="L444" s="206"/>
      <c r="M444" s="207"/>
      <c r="N444" s="207"/>
      <c r="O444" s="203"/>
      <c r="P444" s="178"/>
      <c r="Q444" s="206"/>
      <c r="R444" s="206"/>
      <c r="S444" s="206"/>
      <c r="T444" s="206"/>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row>
    <row r="445" spans="1:58">
      <c r="A445" s="203"/>
      <c r="B445" s="203"/>
      <c r="C445" s="203"/>
      <c r="D445" s="203"/>
      <c r="E445" s="206"/>
      <c r="F445" s="207"/>
      <c r="G445" s="207"/>
      <c r="H445" s="207"/>
      <c r="I445" s="207"/>
      <c r="J445" s="207"/>
      <c r="K445" s="207"/>
      <c r="L445" s="206"/>
      <c r="M445" s="207"/>
      <c r="N445" s="207"/>
      <c r="O445" s="203"/>
      <c r="P445" s="178"/>
      <c r="Q445" s="206"/>
      <c r="R445" s="206"/>
      <c r="S445" s="206"/>
      <c r="T445" s="206"/>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3"/>
      <c r="BC445" s="203"/>
      <c r="BD445" s="203"/>
      <c r="BE445" s="203"/>
      <c r="BF445" s="203"/>
    </row>
    <row r="446" spans="1:58">
      <c r="A446" s="203"/>
      <c r="B446" s="203"/>
      <c r="C446" s="203"/>
      <c r="D446" s="203"/>
      <c r="E446" s="206"/>
      <c r="F446" s="207"/>
      <c r="G446" s="207"/>
      <c r="H446" s="207"/>
      <c r="I446" s="207"/>
      <c r="J446" s="207"/>
      <c r="K446" s="207"/>
      <c r="L446" s="206"/>
      <c r="M446" s="207"/>
      <c r="N446" s="207"/>
      <c r="O446" s="203"/>
      <c r="P446" s="178"/>
      <c r="Q446" s="206"/>
      <c r="R446" s="206"/>
      <c r="S446" s="206"/>
      <c r="T446" s="206"/>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3"/>
      <c r="BC446" s="203"/>
      <c r="BD446" s="203"/>
      <c r="BE446" s="203"/>
      <c r="BF446" s="203"/>
    </row>
    <row r="447" spans="1:58">
      <c r="A447" s="203"/>
      <c r="B447" s="203"/>
      <c r="C447" s="203"/>
      <c r="D447" s="203"/>
      <c r="E447" s="206"/>
      <c r="F447" s="207"/>
      <c r="G447" s="207"/>
      <c r="H447" s="207"/>
      <c r="I447" s="207"/>
      <c r="J447" s="207"/>
      <c r="K447" s="207"/>
      <c r="L447" s="206"/>
      <c r="M447" s="207"/>
      <c r="N447" s="207"/>
      <c r="O447" s="203"/>
      <c r="P447" s="178"/>
      <c r="Q447" s="206"/>
      <c r="R447" s="206"/>
      <c r="S447" s="206"/>
      <c r="T447" s="206"/>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3"/>
      <c r="BC447" s="203"/>
      <c r="BD447" s="203"/>
      <c r="BE447" s="203"/>
      <c r="BF447" s="203"/>
    </row>
    <row r="448" spans="1:58">
      <c r="A448" s="203"/>
      <c r="B448" s="203"/>
      <c r="C448" s="203"/>
      <c r="D448" s="203"/>
      <c r="E448" s="206"/>
      <c r="F448" s="207"/>
      <c r="G448" s="207"/>
      <c r="H448" s="207"/>
      <c r="I448" s="207"/>
      <c r="J448" s="207"/>
      <c r="K448" s="207"/>
      <c r="L448" s="206"/>
      <c r="M448" s="207"/>
      <c r="N448" s="207"/>
      <c r="O448" s="203"/>
      <c r="P448" s="178"/>
      <c r="Q448" s="206"/>
      <c r="R448" s="206"/>
      <c r="S448" s="206"/>
      <c r="T448" s="206"/>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3"/>
      <c r="BC448" s="203"/>
      <c r="BD448" s="203"/>
      <c r="BE448" s="203"/>
      <c r="BF448" s="203"/>
    </row>
    <row r="449" spans="1:58">
      <c r="A449" s="203"/>
      <c r="B449" s="203"/>
      <c r="C449" s="203"/>
      <c r="D449" s="203"/>
      <c r="E449" s="206"/>
      <c r="F449" s="207"/>
      <c r="G449" s="207"/>
      <c r="H449" s="207"/>
      <c r="I449" s="207"/>
      <c r="J449" s="207"/>
      <c r="K449" s="207"/>
      <c r="L449" s="206"/>
      <c r="M449" s="207"/>
      <c r="N449" s="207"/>
      <c r="O449" s="203"/>
      <c r="P449" s="178"/>
      <c r="Q449" s="206"/>
      <c r="R449" s="206"/>
      <c r="S449" s="206"/>
      <c r="T449" s="206"/>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3"/>
      <c r="BC449" s="203"/>
      <c r="BD449" s="203"/>
      <c r="BE449" s="203"/>
      <c r="BF449" s="203"/>
    </row>
    <row r="450" spans="1:58">
      <c r="A450" s="203"/>
      <c r="B450" s="203"/>
      <c r="C450" s="203"/>
      <c r="D450" s="203"/>
      <c r="E450" s="206"/>
      <c r="F450" s="207"/>
      <c r="G450" s="207"/>
      <c r="H450" s="207"/>
      <c r="I450" s="207"/>
      <c r="J450" s="207"/>
      <c r="K450" s="207"/>
      <c r="L450" s="206"/>
      <c r="M450" s="207"/>
      <c r="N450" s="207"/>
      <c r="O450" s="203"/>
      <c r="P450" s="178"/>
      <c r="Q450" s="206"/>
      <c r="R450" s="206"/>
      <c r="S450" s="206"/>
      <c r="T450" s="206"/>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row>
    <row r="451" spans="1:58">
      <c r="A451" s="203"/>
      <c r="B451" s="203"/>
      <c r="C451" s="203"/>
      <c r="D451" s="203"/>
      <c r="E451" s="206"/>
      <c r="F451" s="207"/>
      <c r="G451" s="207"/>
      <c r="H451" s="207"/>
      <c r="I451" s="207"/>
      <c r="J451" s="207"/>
      <c r="K451" s="207"/>
      <c r="L451" s="206"/>
      <c r="M451" s="207"/>
      <c r="N451" s="207"/>
      <c r="O451" s="203"/>
      <c r="P451" s="178"/>
      <c r="Q451" s="206"/>
      <c r="R451" s="206"/>
      <c r="S451" s="206"/>
      <c r="T451" s="206"/>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row>
    <row r="452" spans="1:58">
      <c r="A452" s="203"/>
      <c r="B452" s="203"/>
      <c r="C452" s="203"/>
      <c r="D452" s="203"/>
      <c r="E452" s="206"/>
      <c r="F452" s="207"/>
      <c r="G452" s="207"/>
      <c r="H452" s="207"/>
      <c r="I452" s="207"/>
      <c r="J452" s="207"/>
      <c r="K452" s="207"/>
      <c r="L452" s="206"/>
      <c r="M452" s="207"/>
      <c r="N452" s="207"/>
      <c r="O452" s="203"/>
      <c r="P452" s="178"/>
      <c r="Q452" s="206"/>
      <c r="R452" s="206"/>
      <c r="S452" s="206"/>
      <c r="T452" s="206"/>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3"/>
      <c r="BC452" s="203"/>
      <c r="BD452" s="203"/>
      <c r="BE452" s="203"/>
      <c r="BF452" s="203"/>
    </row>
    <row r="453" spans="1:58">
      <c r="A453" s="203"/>
      <c r="B453" s="203"/>
      <c r="C453" s="203"/>
      <c r="D453" s="203"/>
      <c r="E453" s="206"/>
      <c r="F453" s="207"/>
      <c r="G453" s="207"/>
      <c r="H453" s="207"/>
      <c r="I453" s="207"/>
      <c r="J453" s="207"/>
      <c r="K453" s="207"/>
      <c r="L453" s="206"/>
      <c r="M453" s="207"/>
      <c r="N453" s="207"/>
      <c r="O453" s="203"/>
      <c r="P453" s="178"/>
      <c r="Q453" s="206"/>
      <c r="R453" s="206"/>
      <c r="S453" s="206"/>
      <c r="T453" s="206"/>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row>
    <row r="454" spans="1:58">
      <c r="A454" s="203"/>
      <c r="B454" s="203"/>
      <c r="C454" s="203"/>
      <c r="D454" s="203"/>
      <c r="E454" s="206"/>
      <c r="F454" s="207"/>
      <c r="G454" s="207"/>
      <c r="H454" s="207"/>
      <c r="I454" s="207"/>
      <c r="J454" s="207"/>
      <c r="K454" s="207"/>
      <c r="L454" s="206"/>
      <c r="M454" s="207"/>
      <c r="N454" s="207"/>
      <c r="O454" s="203"/>
      <c r="P454" s="178"/>
      <c r="Q454" s="206"/>
      <c r="R454" s="206"/>
      <c r="S454" s="206"/>
      <c r="T454" s="206"/>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3"/>
      <c r="BC454" s="203"/>
      <c r="BD454" s="203"/>
      <c r="BE454" s="203"/>
      <c r="BF454" s="203"/>
    </row>
    <row r="455" spans="1:58">
      <c r="A455" s="203"/>
      <c r="B455" s="203"/>
      <c r="C455" s="203"/>
      <c r="D455" s="203"/>
      <c r="E455" s="206"/>
      <c r="F455" s="207"/>
      <c r="G455" s="207"/>
      <c r="H455" s="207"/>
      <c r="I455" s="207"/>
      <c r="J455" s="207"/>
      <c r="K455" s="207"/>
      <c r="L455" s="206"/>
      <c r="M455" s="207"/>
      <c r="N455" s="207"/>
      <c r="O455" s="203"/>
      <c r="P455" s="178"/>
      <c r="Q455" s="206"/>
      <c r="R455" s="206"/>
      <c r="S455" s="206"/>
      <c r="T455" s="206"/>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row>
    <row r="456" spans="1:58">
      <c r="A456" s="203"/>
      <c r="B456" s="203"/>
      <c r="C456" s="203"/>
      <c r="D456" s="203"/>
      <c r="E456" s="206"/>
      <c r="F456" s="207"/>
      <c r="G456" s="207"/>
      <c r="H456" s="207"/>
      <c r="I456" s="207"/>
      <c r="J456" s="207"/>
      <c r="K456" s="207"/>
      <c r="L456" s="206"/>
      <c r="M456" s="207"/>
      <c r="N456" s="207"/>
      <c r="O456" s="203"/>
      <c r="P456" s="178"/>
      <c r="Q456" s="206"/>
      <c r="R456" s="206"/>
      <c r="S456" s="206"/>
      <c r="T456" s="206"/>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row>
    <row r="457" spans="1:58">
      <c r="A457" s="203"/>
      <c r="B457" s="203"/>
      <c r="C457" s="203"/>
      <c r="D457" s="203"/>
      <c r="E457" s="206"/>
      <c r="F457" s="207"/>
      <c r="G457" s="207"/>
      <c r="H457" s="207"/>
      <c r="I457" s="207"/>
      <c r="J457" s="207"/>
      <c r="K457" s="207"/>
      <c r="L457" s="206"/>
      <c r="M457" s="207"/>
      <c r="N457" s="207"/>
      <c r="O457" s="203"/>
      <c r="P457" s="178"/>
      <c r="Q457" s="206"/>
      <c r="R457" s="206"/>
      <c r="S457" s="206"/>
      <c r="T457" s="206"/>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3"/>
      <c r="BC457" s="203"/>
      <c r="BD457" s="203"/>
      <c r="BE457" s="203"/>
      <c r="BF457" s="203"/>
    </row>
    <row r="458" spans="1:58">
      <c r="A458" s="203"/>
      <c r="B458" s="203"/>
      <c r="C458" s="203"/>
      <c r="D458" s="203"/>
      <c r="E458" s="206"/>
      <c r="F458" s="207"/>
      <c r="G458" s="207"/>
      <c r="H458" s="207"/>
      <c r="I458" s="207"/>
      <c r="J458" s="207"/>
      <c r="K458" s="207"/>
      <c r="L458" s="206"/>
      <c r="M458" s="207"/>
      <c r="N458" s="207"/>
      <c r="O458" s="203"/>
      <c r="P458" s="178"/>
      <c r="Q458" s="206"/>
      <c r="R458" s="206"/>
      <c r="S458" s="206"/>
      <c r="T458" s="206"/>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row>
    <row r="459" spans="1:58">
      <c r="A459" s="203"/>
      <c r="B459" s="203"/>
      <c r="C459" s="203"/>
      <c r="D459" s="203"/>
      <c r="E459" s="206"/>
      <c r="F459" s="207"/>
      <c r="G459" s="207"/>
      <c r="H459" s="207"/>
      <c r="I459" s="207"/>
      <c r="J459" s="207"/>
      <c r="K459" s="207"/>
      <c r="L459" s="206"/>
      <c r="M459" s="207"/>
      <c r="N459" s="207"/>
      <c r="O459" s="203"/>
      <c r="P459" s="178"/>
      <c r="Q459" s="206"/>
      <c r="R459" s="206"/>
      <c r="S459" s="206"/>
      <c r="T459" s="206"/>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row>
    <row r="460" spans="1:58">
      <c r="A460" s="203"/>
      <c r="B460" s="203"/>
      <c r="C460" s="203"/>
      <c r="D460" s="203"/>
      <c r="E460" s="206"/>
      <c r="F460" s="207"/>
      <c r="G460" s="207"/>
      <c r="H460" s="207"/>
      <c r="I460" s="207"/>
      <c r="J460" s="207"/>
      <c r="K460" s="207"/>
      <c r="L460" s="206"/>
      <c r="M460" s="207"/>
      <c r="N460" s="207"/>
      <c r="O460" s="203"/>
      <c r="P460" s="178"/>
      <c r="Q460" s="206"/>
      <c r="R460" s="206"/>
      <c r="S460" s="206"/>
      <c r="T460" s="206"/>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row>
    <row r="461" spans="1:58">
      <c r="A461" s="203"/>
      <c r="B461" s="203"/>
      <c r="C461" s="203"/>
      <c r="D461" s="203"/>
      <c r="E461" s="206"/>
      <c r="F461" s="207"/>
      <c r="G461" s="207"/>
      <c r="H461" s="207"/>
      <c r="I461" s="207"/>
      <c r="J461" s="207"/>
      <c r="K461" s="207"/>
      <c r="L461" s="206"/>
      <c r="M461" s="207"/>
      <c r="N461" s="207"/>
      <c r="O461" s="203"/>
      <c r="P461" s="178"/>
      <c r="Q461" s="206"/>
      <c r="R461" s="206"/>
      <c r="S461" s="206"/>
      <c r="T461" s="206"/>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row>
    <row r="462" spans="1:58">
      <c r="A462" s="203"/>
      <c r="B462" s="203"/>
      <c r="C462" s="203"/>
      <c r="D462" s="203"/>
      <c r="E462" s="206"/>
      <c r="F462" s="207"/>
      <c r="G462" s="207"/>
      <c r="H462" s="207"/>
      <c r="I462" s="207"/>
      <c r="J462" s="207"/>
      <c r="K462" s="207"/>
      <c r="L462" s="206"/>
      <c r="M462" s="207"/>
      <c r="N462" s="207"/>
      <c r="O462" s="203"/>
      <c r="P462" s="178"/>
      <c r="Q462" s="206"/>
      <c r="R462" s="206"/>
      <c r="S462" s="206"/>
      <c r="T462" s="206"/>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3"/>
      <c r="BC462" s="203"/>
      <c r="BD462" s="203"/>
      <c r="BE462" s="203"/>
      <c r="BF462" s="203"/>
    </row>
    <row r="463" spans="1:58">
      <c r="A463" s="203"/>
      <c r="B463" s="203"/>
      <c r="C463" s="203"/>
      <c r="D463" s="203"/>
      <c r="E463" s="206"/>
      <c r="F463" s="207"/>
      <c r="G463" s="207"/>
      <c r="H463" s="207"/>
      <c r="I463" s="207"/>
      <c r="J463" s="207"/>
      <c r="K463" s="207"/>
      <c r="L463" s="206"/>
      <c r="M463" s="207"/>
      <c r="N463" s="207"/>
      <c r="O463" s="203"/>
      <c r="P463" s="178"/>
      <c r="Q463" s="206"/>
      <c r="R463" s="206"/>
      <c r="S463" s="206"/>
      <c r="T463" s="206"/>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row>
    <row r="464" spans="1:58">
      <c r="A464" s="203"/>
      <c r="B464" s="203"/>
      <c r="C464" s="203"/>
      <c r="D464" s="203"/>
      <c r="E464" s="206"/>
      <c r="F464" s="207"/>
      <c r="G464" s="207"/>
      <c r="H464" s="207"/>
      <c r="I464" s="207"/>
      <c r="J464" s="207"/>
      <c r="K464" s="207"/>
      <c r="L464" s="206"/>
      <c r="M464" s="207"/>
      <c r="N464" s="207"/>
      <c r="O464" s="203"/>
      <c r="P464" s="178"/>
      <c r="Q464" s="206"/>
      <c r="R464" s="206"/>
      <c r="S464" s="206"/>
      <c r="T464" s="206"/>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row>
    <row r="465" spans="1:58">
      <c r="A465" s="203"/>
      <c r="B465" s="203"/>
      <c r="C465" s="203"/>
      <c r="D465" s="203"/>
      <c r="E465" s="206"/>
      <c r="F465" s="207"/>
      <c r="G465" s="207"/>
      <c r="H465" s="207"/>
      <c r="I465" s="207"/>
      <c r="J465" s="207"/>
      <c r="K465" s="207"/>
      <c r="L465" s="206"/>
      <c r="M465" s="207"/>
      <c r="N465" s="207"/>
      <c r="O465" s="203"/>
      <c r="P465" s="178"/>
      <c r="Q465" s="206"/>
      <c r="R465" s="206"/>
      <c r="S465" s="206"/>
      <c r="T465" s="206"/>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3"/>
      <c r="BC465" s="203"/>
      <c r="BD465" s="203"/>
      <c r="BE465" s="203"/>
      <c r="BF465" s="203"/>
    </row>
    <row r="466" spans="1:58">
      <c r="A466" s="203"/>
      <c r="B466" s="203"/>
      <c r="C466" s="203"/>
      <c r="D466" s="203"/>
      <c r="E466" s="206"/>
      <c r="F466" s="207"/>
      <c r="G466" s="207"/>
      <c r="H466" s="207"/>
      <c r="I466" s="207"/>
      <c r="J466" s="207"/>
      <c r="K466" s="207"/>
      <c r="L466" s="206"/>
      <c r="M466" s="207"/>
      <c r="N466" s="207"/>
      <c r="O466" s="203"/>
      <c r="P466" s="178"/>
      <c r="Q466" s="206"/>
      <c r="R466" s="206"/>
      <c r="S466" s="206"/>
      <c r="T466" s="206"/>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row>
    <row r="467" spans="1:58">
      <c r="A467" s="203"/>
      <c r="B467" s="203"/>
      <c r="C467" s="203"/>
      <c r="D467" s="203"/>
      <c r="E467" s="206"/>
      <c r="F467" s="207"/>
      <c r="G467" s="207"/>
      <c r="H467" s="207"/>
      <c r="I467" s="207"/>
      <c r="J467" s="207"/>
      <c r="K467" s="207"/>
      <c r="L467" s="206"/>
      <c r="M467" s="207"/>
      <c r="N467" s="207"/>
      <c r="O467" s="203"/>
      <c r="P467" s="178"/>
      <c r="Q467" s="206"/>
      <c r="R467" s="206"/>
      <c r="S467" s="206"/>
      <c r="T467" s="206"/>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row>
    <row r="468" spans="1:58">
      <c r="A468" s="203"/>
      <c r="B468" s="203"/>
      <c r="C468" s="203"/>
      <c r="D468" s="203"/>
      <c r="E468" s="206"/>
      <c r="F468" s="207"/>
      <c r="G468" s="207"/>
      <c r="H468" s="207"/>
      <c r="I468" s="207"/>
      <c r="J468" s="207"/>
      <c r="K468" s="207"/>
      <c r="L468" s="206"/>
      <c r="M468" s="207"/>
      <c r="N468" s="207"/>
      <c r="O468" s="203"/>
      <c r="P468" s="178"/>
      <c r="Q468" s="206"/>
      <c r="R468" s="206"/>
      <c r="S468" s="206"/>
      <c r="T468" s="206"/>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3"/>
      <c r="BC468" s="203"/>
      <c r="BD468" s="203"/>
      <c r="BE468" s="203"/>
      <c r="BF468" s="203"/>
    </row>
    <row r="469" spans="1:58">
      <c r="A469" s="203"/>
      <c r="B469" s="203"/>
      <c r="C469" s="203"/>
      <c r="D469" s="203"/>
      <c r="E469" s="206"/>
      <c r="F469" s="207"/>
      <c r="G469" s="207"/>
      <c r="H469" s="207"/>
      <c r="I469" s="207"/>
      <c r="J469" s="207"/>
      <c r="K469" s="207"/>
      <c r="L469" s="206"/>
      <c r="M469" s="207"/>
      <c r="N469" s="207"/>
      <c r="O469" s="203"/>
      <c r="P469" s="178"/>
      <c r="Q469" s="206"/>
      <c r="R469" s="206"/>
      <c r="S469" s="206"/>
      <c r="T469" s="206"/>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row>
    <row r="470" spans="1:58">
      <c r="A470" s="203"/>
      <c r="B470" s="203"/>
      <c r="C470" s="203"/>
      <c r="D470" s="203"/>
      <c r="E470" s="206"/>
      <c r="F470" s="207"/>
      <c r="G470" s="207"/>
      <c r="H470" s="207"/>
      <c r="I470" s="207"/>
      <c r="J470" s="207"/>
      <c r="K470" s="207"/>
      <c r="L470" s="206"/>
      <c r="M470" s="207"/>
      <c r="N470" s="207"/>
      <c r="O470" s="203"/>
      <c r="P470" s="178"/>
      <c r="Q470" s="206"/>
      <c r="R470" s="206"/>
      <c r="S470" s="206"/>
      <c r="T470" s="206"/>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row>
    <row r="471" spans="1:58">
      <c r="A471" s="203"/>
      <c r="B471" s="203"/>
      <c r="C471" s="203"/>
      <c r="D471" s="203"/>
      <c r="E471" s="206"/>
      <c r="F471" s="207"/>
      <c r="G471" s="207"/>
      <c r="H471" s="207"/>
      <c r="I471" s="207"/>
      <c r="J471" s="207"/>
      <c r="K471" s="207"/>
      <c r="L471" s="206"/>
      <c r="M471" s="207"/>
      <c r="N471" s="207"/>
      <c r="O471" s="203"/>
      <c r="P471" s="178"/>
      <c r="Q471" s="206"/>
      <c r="R471" s="206"/>
      <c r="S471" s="206"/>
      <c r="T471" s="206"/>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3"/>
      <c r="BC471" s="203"/>
      <c r="BD471" s="203"/>
      <c r="BE471" s="203"/>
      <c r="BF471" s="203"/>
    </row>
    <row r="472" spans="1:58">
      <c r="A472" s="203"/>
      <c r="B472" s="203"/>
      <c r="C472" s="203"/>
      <c r="D472" s="203"/>
      <c r="E472" s="206"/>
      <c r="F472" s="207"/>
      <c r="G472" s="207"/>
      <c r="H472" s="207"/>
      <c r="I472" s="207"/>
      <c r="J472" s="207"/>
      <c r="K472" s="207"/>
      <c r="L472" s="206"/>
      <c r="M472" s="207"/>
      <c r="N472" s="207"/>
      <c r="O472" s="203"/>
      <c r="P472" s="178"/>
      <c r="Q472" s="206"/>
      <c r="R472" s="206"/>
      <c r="S472" s="206"/>
      <c r="T472" s="206"/>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row>
    <row r="473" spans="1:58">
      <c r="A473" s="203"/>
      <c r="B473" s="203"/>
      <c r="C473" s="203"/>
      <c r="D473" s="203"/>
      <c r="E473" s="206"/>
      <c r="F473" s="207"/>
      <c r="G473" s="207"/>
      <c r="H473" s="207"/>
      <c r="I473" s="207"/>
      <c r="J473" s="207"/>
      <c r="K473" s="207"/>
      <c r="L473" s="206"/>
      <c r="M473" s="207"/>
      <c r="N473" s="207"/>
      <c r="O473" s="203"/>
      <c r="P473" s="178"/>
      <c r="Q473" s="206"/>
      <c r="R473" s="206"/>
      <c r="S473" s="206"/>
      <c r="T473" s="206"/>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c r="BA473" s="203"/>
      <c r="BB473" s="203"/>
      <c r="BC473" s="203"/>
      <c r="BD473" s="203"/>
      <c r="BE473" s="203"/>
      <c r="BF473" s="203"/>
    </row>
    <row r="474" spans="1:58">
      <c r="A474" s="203"/>
      <c r="B474" s="203"/>
      <c r="C474" s="203"/>
      <c r="D474" s="203"/>
      <c r="E474" s="206"/>
      <c r="F474" s="207"/>
      <c r="G474" s="207"/>
      <c r="H474" s="207"/>
      <c r="I474" s="207"/>
      <c r="J474" s="207"/>
      <c r="K474" s="207"/>
      <c r="L474" s="206"/>
      <c r="M474" s="207"/>
      <c r="N474" s="207"/>
      <c r="O474" s="203"/>
      <c r="P474" s="178"/>
      <c r="Q474" s="206"/>
      <c r="R474" s="206"/>
      <c r="S474" s="206"/>
      <c r="T474" s="206"/>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3"/>
      <c r="BC474" s="203"/>
      <c r="BD474" s="203"/>
      <c r="BE474" s="203"/>
      <c r="BF474" s="203"/>
    </row>
    <row r="475" spans="1:58">
      <c r="A475" s="203"/>
      <c r="B475" s="203"/>
      <c r="C475" s="203"/>
      <c r="D475" s="203"/>
      <c r="E475" s="206"/>
      <c r="F475" s="207"/>
      <c r="G475" s="207"/>
      <c r="H475" s="207"/>
      <c r="I475" s="207"/>
      <c r="J475" s="207"/>
      <c r="K475" s="207"/>
      <c r="L475" s="206"/>
      <c r="M475" s="207"/>
      <c r="N475" s="207"/>
      <c r="O475" s="203"/>
      <c r="P475" s="178"/>
      <c r="Q475" s="206"/>
      <c r="R475" s="206"/>
      <c r="S475" s="206"/>
      <c r="T475" s="206"/>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row>
    <row r="476" spans="1:58">
      <c r="A476" s="203"/>
      <c r="B476" s="203"/>
      <c r="C476" s="203"/>
      <c r="D476" s="203"/>
      <c r="E476" s="206"/>
      <c r="F476" s="207"/>
      <c r="G476" s="207"/>
      <c r="H476" s="207"/>
      <c r="I476" s="207"/>
      <c r="J476" s="207"/>
      <c r="K476" s="207"/>
      <c r="L476" s="206"/>
      <c r="M476" s="207"/>
      <c r="N476" s="207"/>
      <c r="O476" s="203"/>
      <c r="P476" s="178"/>
      <c r="Q476" s="206"/>
      <c r="R476" s="206"/>
      <c r="S476" s="206"/>
      <c r="T476" s="206"/>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row>
    <row r="477" spans="1:58">
      <c r="A477" s="203"/>
      <c r="B477" s="203"/>
      <c r="C477" s="203"/>
      <c r="D477" s="203"/>
      <c r="E477" s="206"/>
      <c r="F477" s="207"/>
      <c r="G477" s="207"/>
      <c r="H477" s="207"/>
      <c r="I477" s="207"/>
      <c r="J477" s="207"/>
      <c r="K477" s="207"/>
      <c r="L477" s="206"/>
      <c r="M477" s="207"/>
      <c r="N477" s="207"/>
      <c r="O477" s="203"/>
      <c r="P477" s="178"/>
      <c r="Q477" s="206"/>
      <c r="R477" s="206"/>
      <c r="S477" s="206"/>
      <c r="T477" s="206"/>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row>
    <row r="478" spans="1:58">
      <c r="A478" s="203"/>
      <c r="B478" s="203"/>
      <c r="C478" s="203"/>
      <c r="D478" s="203"/>
      <c r="E478" s="206"/>
      <c r="F478" s="207"/>
      <c r="G478" s="207"/>
      <c r="H478" s="207"/>
      <c r="I478" s="207"/>
      <c r="J478" s="207"/>
      <c r="K478" s="207"/>
      <c r="L478" s="206"/>
      <c r="M478" s="207"/>
      <c r="N478" s="207"/>
      <c r="O478" s="203"/>
      <c r="P478" s="178"/>
      <c r="Q478" s="206"/>
      <c r="R478" s="206"/>
      <c r="S478" s="206"/>
      <c r="T478" s="206"/>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3"/>
      <c r="BC478" s="203"/>
      <c r="BD478" s="203"/>
      <c r="BE478" s="203"/>
      <c r="BF478" s="203"/>
    </row>
    <row r="479" spans="1:58">
      <c r="A479" s="203"/>
      <c r="B479" s="203"/>
      <c r="C479" s="203"/>
      <c r="D479" s="203"/>
      <c r="E479" s="206"/>
      <c r="F479" s="207"/>
      <c r="G479" s="207"/>
      <c r="H479" s="207"/>
      <c r="I479" s="207"/>
      <c r="J479" s="207"/>
      <c r="K479" s="207"/>
      <c r="L479" s="206"/>
      <c r="M479" s="207"/>
      <c r="N479" s="207"/>
      <c r="O479" s="203"/>
      <c r="P479" s="178"/>
      <c r="Q479" s="206"/>
      <c r="R479" s="206"/>
      <c r="S479" s="206"/>
      <c r="T479" s="206"/>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3"/>
      <c r="BC479" s="203"/>
      <c r="BD479" s="203"/>
      <c r="BE479" s="203"/>
      <c r="BF479" s="203"/>
    </row>
    <row r="480" spans="1:58">
      <c r="A480" s="203"/>
      <c r="B480" s="203"/>
      <c r="C480" s="203"/>
      <c r="D480" s="203"/>
      <c r="E480" s="206"/>
      <c r="F480" s="207"/>
      <c r="G480" s="207"/>
      <c r="H480" s="207"/>
      <c r="I480" s="207"/>
      <c r="J480" s="207"/>
      <c r="K480" s="207"/>
      <c r="L480" s="206"/>
      <c r="M480" s="207"/>
      <c r="N480" s="207"/>
      <c r="O480" s="203"/>
      <c r="P480" s="178"/>
      <c r="Q480" s="206"/>
      <c r="R480" s="206"/>
      <c r="S480" s="206"/>
      <c r="T480" s="206"/>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row>
    <row r="481" spans="1:58">
      <c r="A481" s="203"/>
      <c r="B481" s="203"/>
      <c r="C481" s="203"/>
      <c r="D481" s="203"/>
      <c r="E481" s="206"/>
      <c r="F481" s="207"/>
      <c r="G481" s="207"/>
      <c r="H481" s="207"/>
      <c r="I481" s="207"/>
      <c r="J481" s="207"/>
      <c r="K481" s="207"/>
      <c r="L481" s="206"/>
      <c r="M481" s="207"/>
      <c r="N481" s="207"/>
      <c r="O481" s="203"/>
      <c r="P481" s="178"/>
      <c r="Q481" s="206"/>
      <c r="R481" s="206"/>
      <c r="S481" s="206"/>
      <c r="T481" s="206"/>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row>
    <row r="482" spans="1:58">
      <c r="A482" s="203"/>
      <c r="B482" s="203"/>
      <c r="C482" s="203"/>
      <c r="D482" s="203"/>
      <c r="E482" s="206"/>
      <c r="F482" s="207"/>
      <c r="G482" s="207"/>
      <c r="H482" s="207"/>
      <c r="I482" s="207"/>
      <c r="J482" s="207"/>
      <c r="K482" s="207"/>
      <c r="L482" s="206"/>
      <c r="M482" s="207"/>
      <c r="N482" s="207"/>
      <c r="O482" s="203"/>
      <c r="P482" s="178"/>
      <c r="Q482" s="206"/>
      <c r="R482" s="206"/>
      <c r="S482" s="206"/>
      <c r="T482" s="206"/>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3"/>
      <c r="BC482" s="203"/>
      <c r="BD482" s="203"/>
      <c r="BE482" s="203"/>
      <c r="BF482" s="203"/>
    </row>
    <row r="483" spans="1:58">
      <c r="A483" s="203"/>
      <c r="B483" s="203"/>
      <c r="C483" s="203"/>
      <c r="D483" s="203"/>
      <c r="E483" s="206"/>
      <c r="F483" s="207"/>
      <c r="G483" s="207"/>
      <c r="H483" s="207"/>
      <c r="I483" s="207"/>
      <c r="J483" s="207"/>
      <c r="K483" s="207"/>
      <c r="L483" s="206"/>
      <c r="M483" s="207"/>
      <c r="N483" s="207"/>
      <c r="O483" s="203"/>
      <c r="P483" s="178"/>
      <c r="Q483" s="206"/>
      <c r="R483" s="206"/>
      <c r="S483" s="206"/>
      <c r="T483" s="206"/>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c r="BA483" s="203"/>
      <c r="BB483" s="203"/>
      <c r="BC483" s="203"/>
      <c r="BD483" s="203"/>
      <c r="BE483" s="203"/>
      <c r="BF483" s="203"/>
    </row>
    <row r="484" spans="1:58">
      <c r="A484" s="203"/>
      <c r="B484" s="203"/>
      <c r="C484" s="203"/>
      <c r="D484" s="203"/>
      <c r="E484" s="206"/>
      <c r="F484" s="207"/>
      <c r="G484" s="207"/>
      <c r="H484" s="207"/>
      <c r="I484" s="207"/>
      <c r="J484" s="207"/>
      <c r="K484" s="207"/>
      <c r="L484" s="206"/>
      <c r="M484" s="207"/>
      <c r="N484" s="207"/>
      <c r="O484" s="203"/>
      <c r="P484" s="178"/>
      <c r="Q484" s="206"/>
      <c r="R484" s="206"/>
      <c r="S484" s="206"/>
      <c r="T484" s="206"/>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c r="BA484" s="203"/>
      <c r="BB484" s="203"/>
      <c r="BC484" s="203"/>
      <c r="BD484" s="203"/>
      <c r="BE484" s="203"/>
      <c r="BF484" s="203"/>
    </row>
    <row r="485" spans="1:58">
      <c r="A485" s="203"/>
      <c r="B485" s="203"/>
      <c r="C485" s="203"/>
      <c r="D485" s="203"/>
      <c r="E485" s="206"/>
      <c r="F485" s="207"/>
      <c r="G485" s="207"/>
      <c r="H485" s="207"/>
      <c r="I485" s="207"/>
      <c r="J485" s="207"/>
      <c r="K485" s="207"/>
      <c r="L485" s="206"/>
      <c r="M485" s="207"/>
      <c r="N485" s="207"/>
      <c r="O485" s="203"/>
      <c r="P485" s="178"/>
      <c r="Q485" s="206"/>
      <c r="R485" s="206"/>
      <c r="S485" s="206"/>
      <c r="T485" s="206"/>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row>
    <row r="486" spans="1:58">
      <c r="A486" s="203"/>
      <c r="B486" s="203"/>
      <c r="C486" s="203"/>
      <c r="D486" s="203"/>
      <c r="E486" s="206"/>
      <c r="F486" s="207"/>
      <c r="G486" s="207"/>
      <c r="H486" s="207"/>
      <c r="I486" s="207"/>
      <c r="J486" s="207"/>
      <c r="K486" s="207"/>
      <c r="L486" s="206"/>
      <c r="M486" s="207"/>
      <c r="N486" s="207"/>
      <c r="O486" s="203"/>
      <c r="P486" s="178"/>
      <c r="Q486" s="206"/>
      <c r="R486" s="206"/>
      <c r="S486" s="206"/>
      <c r="T486" s="206"/>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row>
    <row r="487" spans="1:58">
      <c r="A487" s="203"/>
      <c r="B487" s="203"/>
      <c r="C487" s="203"/>
      <c r="D487" s="203"/>
      <c r="E487" s="206"/>
      <c r="F487" s="207"/>
      <c r="G487" s="207"/>
      <c r="H487" s="207"/>
      <c r="I487" s="207"/>
      <c r="J487" s="207"/>
      <c r="K487" s="207"/>
      <c r="L487" s="206"/>
      <c r="M487" s="207"/>
      <c r="N487" s="207"/>
      <c r="O487" s="203"/>
      <c r="P487" s="178"/>
      <c r="Q487" s="206"/>
      <c r="R487" s="206"/>
      <c r="S487" s="206"/>
      <c r="T487" s="206"/>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c r="BA487" s="203"/>
      <c r="BB487" s="203"/>
      <c r="BC487" s="203"/>
      <c r="BD487" s="203"/>
      <c r="BE487" s="203"/>
      <c r="BF487" s="203"/>
    </row>
    <row r="488" spans="1:58">
      <c r="A488" s="203"/>
      <c r="B488" s="203"/>
      <c r="C488" s="203"/>
      <c r="D488" s="203"/>
      <c r="E488" s="206"/>
      <c r="F488" s="207"/>
      <c r="G488" s="207"/>
      <c r="H488" s="207"/>
      <c r="I488" s="207"/>
      <c r="J488" s="207"/>
      <c r="K488" s="207"/>
      <c r="L488" s="206"/>
      <c r="M488" s="207"/>
      <c r="N488" s="207"/>
      <c r="O488" s="203"/>
      <c r="P488" s="178"/>
      <c r="Q488" s="206"/>
      <c r="R488" s="206"/>
      <c r="S488" s="206"/>
      <c r="T488" s="206"/>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c r="BA488" s="203"/>
      <c r="BB488" s="203"/>
      <c r="BC488" s="203"/>
      <c r="BD488" s="203"/>
      <c r="BE488" s="203"/>
      <c r="BF488" s="203"/>
    </row>
    <row r="489" spans="1:58">
      <c r="A489" s="203"/>
      <c r="B489" s="203"/>
      <c r="C489" s="203"/>
      <c r="D489" s="203"/>
      <c r="E489" s="206"/>
      <c r="F489" s="207"/>
      <c r="G489" s="207"/>
      <c r="H489" s="207"/>
      <c r="I489" s="207"/>
      <c r="J489" s="207"/>
      <c r="K489" s="207"/>
      <c r="L489" s="206"/>
      <c r="M489" s="207"/>
      <c r="N489" s="207"/>
      <c r="O489" s="203"/>
      <c r="P489" s="178"/>
      <c r="Q489" s="206"/>
      <c r="R489" s="206"/>
      <c r="S489" s="206"/>
      <c r="T489" s="206"/>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row>
    <row r="490" spans="1:58">
      <c r="A490" s="203"/>
      <c r="B490" s="203"/>
      <c r="C490" s="203"/>
      <c r="D490" s="203"/>
      <c r="E490" s="206"/>
      <c r="F490" s="207"/>
      <c r="G490" s="207"/>
      <c r="H490" s="207"/>
      <c r="I490" s="207"/>
      <c r="J490" s="207"/>
      <c r="K490" s="207"/>
      <c r="L490" s="206"/>
      <c r="M490" s="207"/>
      <c r="N490" s="207"/>
      <c r="O490" s="203"/>
      <c r="P490" s="178"/>
      <c r="Q490" s="206"/>
      <c r="R490" s="206"/>
      <c r="S490" s="206"/>
      <c r="T490" s="206"/>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c r="BA490" s="203"/>
      <c r="BB490" s="203"/>
      <c r="BC490" s="203"/>
      <c r="BD490" s="203"/>
      <c r="BE490" s="203"/>
      <c r="BF490" s="203"/>
    </row>
    <row r="491" spans="1:58">
      <c r="A491" s="203"/>
      <c r="B491" s="203"/>
      <c r="C491" s="203"/>
      <c r="D491" s="203"/>
      <c r="E491" s="206"/>
      <c r="F491" s="207"/>
      <c r="G491" s="207"/>
      <c r="H491" s="207"/>
      <c r="I491" s="207"/>
      <c r="J491" s="207"/>
      <c r="K491" s="207"/>
      <c r="L491" s="206"/>
      <c r="M491" s="207"/>
      <c r="N491" s="207"/>
      <c r="O491" s="203"/>
      <c r="P491" s="178"/>
      <c r="Q491" s="206"/>
      <c r="R491" s="206"/>
      <c r="S491" s="206"/>
      <c r="T491" s="206"/>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c r="BA491" s="203"/>
      <c r="BB491" s="203"/>
      <c r="BC491" s="203"/>
      <c r="BD491" s="203"/>
      <c r="BE491" s="203"/>
      <c r="BF491" s="203"/>
    </row>
    <row r="492" spans="1:58">
      <c r="A492" s="203"/>
      <c r="B492" s="203"/>
      <c r="C492" s="203"/>
      <c r="D492" s="203"/>
      <c r="E492" s="206"/>
      <c r="F492" s="207"/>
      <c r="G492" s="207"/>
      <c r="H492" s="207"/>
      <c r="I492" s="207"/>
      <c r="J492" s="207"/>
      <c r="K492" s="207"/>
      <c r="L492" s="206"/>
      <c r="M492" s="207"/>
      <c r="N492" s="207"/>
      <c r="O492" s="203"/>
      <c r="P492" s="178"/>
      <c r="Q492" s="206"/>
      <c r="R492" s="206"/>
      <c r="S492" s="206"/>
      <c r="T492" s="206"/>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row>
    <row r="493" spans="1:58">
      <c r="A493" s="203"/>
      <c r="B493" s="203"/>
      <c r="C493" s="203"/>
      <c r="D493" s="203"/>
      <c r="E493" s="206"/>
      <c r="F493" s="207"/>
      <c r="G493" s="207"/>
      <c r="H493" s="207"/>
      <c r="I493" s="207"/>
      <c r="J493" s="207"/>
      <c r="K493" s="207"/>
      <c r="L493" s="206"/>
      <c r="M493" s="207"/>
      <c r="N493" s="207"/>
      <c r="O493" s="203"/>
      <c r="P493" s="178"/>
      <c r="Q493" s="206"/>
      <c r="R493" s="206"/>
      <c r="S493" s="206"/>
      <c r="T493" s="206"/>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c r="BA493" s="203"/>
      <c r="BB493" s="203"/>
      <c r="BC493" s="203"/>
      <c r="BD493" s="203"/>
      <c r="BE493" s="203"/>
      <c r="BF493" s="203"/>
    </row>
    <row r="494" spans="1:58">
      <c r="A494" s="203"/>
      <c r="B494" s="203"/>
      <c r="C494" s="203"/>
      <c r="D494" s="203"/>
      <c r="E494" s="206"/>
      <c r="F494" s="207"/>
      <c r="G494" s="207"/>
      <c r="H494" s="207"/>
      <c r="I494" s="207"/>
      <c r="J494" s="207"/>
      <c r="K494" s="207"/>
      <c r="L494" s="206"/>
      <c r="M494" s="207"/>
      <c r="N494" s="207"/>
      <c r="O494" s="203"/>
      <c r="P494" s="178"/>
      <c r="Q494" s="206"/>
      <c r="R494" s="206"/>
      <c r="S494" s="206"/>
      <c r="T494" s="206"/>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row>
    <row r="495" spans="1:58">
      <c r="A495" s="203"/>
      <c r="B495" s="203"/>
      <c r="C495" s="203"/>
      <c r="D495" s="203"/>
      <c r="E495" s="206"/>
      <c r="F495" s="207"/>
      <c r="G495" s="207"/>
      <c r="H495" s="207"/>
      <c r="I495" s="207"/>
      <c r="J495" s="207"/>
      <c r="K495" s="207"/>
      <c r="L495" s="206"/>
      <c r="M495" s="207"/>
      <c r="N495" s="207"/>
      <c r="O495" s="203"/>
      <c r="P495" s="178"/>
      <c r="Q495" s="206"/>
      <c r="R495" s="206"/>
      <c r="S495" s="206"/>
      <c r="T495" s="206"/>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row>
    <row r="496" spans="1:58">
      <c r="A496" s="203"/>
      <c r="B496" s="203"/>
      <c r="C496" s="203"/>
      <c r="D496" s="203"/>
      <c r="E496" s="206"/>
      <c r="F496" s="207"/>
      <c r="G496" s="207"/>
      <c r="H496" s="207"/>
      <c r="I496" s="207"/>
      <c r="J496" s="207"/>
      <c r="K496" s="207"/>
      <c r="L496" s="206"/>
      <c r="M496" s="207"/>
      <c r="N496" s="207"/>
      <c r="O496" s="203"/>
      <c r="P496" s="178"/>
      <c r="Q496" s="206"/>
      <c r="R496" s="206"/>
      <c r="S496" s="206"/>
      <c r="T496" s="206"/>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c r="BA496" s="203"/>
      <c r="BB496" s="203"/>
      <c r="BC496" s="203"/>
      <c r="BD496" s="203"/>
      <c r="BE496" s="203"/>
      <c r="BF496" s="203"/>
    </row>
    <row r="497" spans="1:58">
      <c r="A497" s="203"/>
      <c r="B497" s="203"/>
      <c r="C497" s="203"/>
      <c r="D497" s="203"/>
      <c r="E497" s="206"/>
      <c r="F497" s="207"/>
      <c r="G497" s="207"/>
      <c r="H497" s="207"/>
      <c r="I497" s="207"/>
      <c r="J497" s="207"/>
      <c r="K497" s="207"/>
      <c r="L497" s="206"/>
      <c r="M497" s="207"/>
      <c r="N497" s="207"/>
      <c r="O497" s="203"/>
      <c r="P497" s="178"/>
      <c r="Q497" s="206"/>
      <c r="R497" s="206"/>
      <c r="S497" s="206"/>
      <c r="T497" s="206"/>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row>
    <row r="498" spans="1:58">
      <c r="A498" s="203"/>
      <c r="B498" s="203"/>
      <c r="C498" s="203"/>
      <c r="D498" s="203"/>
      <c r="E498" s="206"/>
      <c r="F498" s="207"/>
      <c r="G498" s="207"/>
      <c r="H498" s="207"/>
      <c r="I498" s="207"/>
      <c r="J498" s="207"/>
      <c r="K498" s="207"/>
      <c r="L498" s="206"/>
      <c r="M498" s="207"/>
      <c r="N498" s="207"/>
      <c r="O498" s="203"/>
      <c r="P498" s="178"/>
      <c r="Q498" s="206"/>
      <c r="R498" s="206"/>
      <c r="S498" s="206"/>
      <c r="T498" s="206"/>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3"/>
      <c r="BC498" s="203"/>
      <c r="BD498" s="203"/>
      <c r="BE498" s="203"/>
      <c r="BF498" s="203"/>
    </row>
    <row r="499" spans="1:58">
      <c r="A499" s="203"/>
      <c r="B499" s="203"/>
      <c r="C499" s="203"/>
      <c r="D499" s="203"/>
      <c r="E499" s="206"/>
      <c r="F499" s="207"/>
      <c r="G499" s="207"/>
      <c r="H499" s="207"/>
      <c r="I499" s="207"/>
      <c r="J499" s="207"/>
      <c r="K499" s="207"/>
      <c r="L499" s="206"/>
      <c r="M499" s="207"/>
      <c r="N499" s="207"/>
      <c r="O499" s="203"/>
      <c r="P499" s="178"/>
      <c r="Q499" s="206"/>
      <c r="R499" s="206"/>
      <c r="S499" s="206"/>
      <c r="T499" s="206"/>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c r="BA499" s="203"/>
      <c r="BB499" s="203"/>
      <c r="BC499" s="203"/>
      <c r="BD499" s="203"/>
      <c r="BE499" s="203"/>
      <c r="BF499" s="203"/>
    </row>
    <row r="500" spans="1:58">
      <c r="A500" s="203"/>
      <c r="B500" s="203"/>
      <c r="C500" s="203"/>
      <c r="D500" s="203"/>
      <c r="E500" s="206"/>
      <c r="F500" s="207"/>
      <c r="G500" s="207"/>
      <c r="H500" s="207"/>
      <c r="I500" s="207"/>
      <c r="J500" s="207"/>
      <c r="K500" s="207"/>
      <c r="L500" s="206"/>
      <c r="M500" s="207"/>
      <c r="N500" s="207"/>
      <c r="O500" s="203"/>
      <c r="P500" s="178"/>
      <c r="Q500" s="206"/>
      <c r="R500" s="206"/>
      <c r="S500" s="206"/>
      <c r="T500" s="206"/>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row>
    <row r="501" spans="1:58">
      <c r="A501" s="203"/>
      <c r="B501" s="203"/>
      <c r="C501" s="203"/>
      <c r="D501" s="203"/>
      <c r="E501" s="206"/>
      <c r="F501" s="207"/>
      <c r="G501" s="207"/>
      <c r="H501" s="207"/>
      <c r="I501" s="207"/>
      <c r="J501" s="207"/>
      <c r="K501" s="207"/>
      <c r="L501" s="206"/>
      <c r="M501" s="207"/>
      <c r="N501" s="207"/>
      <c r="O501" s="203"/>
      <c r="P501" s="178"/>
      <c r="Q501" s="206"/>
      <c r="R501" s="206"/>
      <c r="S501" s="206"/>
      <c r="T501" s="206"/>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row>
    <row r="502" spans="1:58">
      <c r="A502" s="203"/>
      <c r="B502" s="203"/>
      <c r="C502" s="203"/>
      <c r="D502" s="203"/>
      <c r="E502" s="206"/>
      <c r="F502" s="207"/>
      <c r="G502" s="207"/>
      <c r="H502" s="207"/>
      <c r="I502" s="207"/>
      <c r="J502" s="207"/>
      <c r="K502" s="207"/>
      <c r="L502" s="206"/>
      <c r="M502" s="207"/>
      <c r="N502" s="207"/>
      <c r="O502" s="203"/>
      <c r="P502" s="178"/>
      <c r="Q502" s="206"/>
      <c r="R502" s="206"/>
      <c r="S502" s="206"/>
      <c r="T502" s="206"/>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3"/>
      <c r="BC502" s="203"/>
      <c r="BD502" s="203"/>
      <c r="BE502" s="203"/>
      <c r="BF502" s="203"/>
    </row>
    <row r="503" spans="1:58">
      <c r="A503" s="203"/>
      <c r="B503" s="203"/>
      <c r="C503" s="203"/>
      <c r="D503" s="203"/>
      <c r="E503" s="206"/>
      <c r="F503" s="207"/>
      <c r="G503" s="207"/>
      <c r="H503" s="207"/>
      <c r="I503" s="207"/>
      <c r="J503" s="207"/>
      <c r="K503" s="207"/>
      <c r="L503" s="206"/>
      <c r="M503" s="207"/>
      <c r="N503" s="207"/>
      <c r="O503" s="203"/>
      <c r="P503" s="178"/>
      <c r="Q503" s="206"/>
      <c r="R503" s="206"/>
      <c r="S503" s="206"/>
      <c r="T503" s="206"/>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row>
    <row r="504" spans="1:58">
      <c r="A504" s="203"/>
      <c r="B504" s="203"/>
      <c r="C504" s="203"/>
      <c r="D504" s="203"/>
      <c r="E504" s="206"/>
      <c r="F504" s="207"/>
      <c r="G504" s="207"/>
      <c r="H504" s="207"/>
      <c r="I504" s="207"/>
      <c r="J504" s="207"/>
      <c r="K504" s="207"/>
      <c r="L504" s="206"/>
      <c r="M504" s="207"/>
      <c r="N504" s="207"/>
      <c r="O504" s="203"/>
      <c r="P504" s="178"/>
      <c r="Q504" s="206"/>
      <c r="R504" s="206"/>
      <c r="S504" s="206"/>
      <c r="T504" s="206"/>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c r="BA504" s="203"/>
      <c r="BB504" s="203"/>
      <c r="BC504" s="203"/>
      <c r="BD504" s="203"/>
      <c r="BE504" s="203"/>
      <c r="BF504" s="203"/>
    </row>
    <row r="505" spans="1:58">
      <c r="A505" s="203"/>
      <c r="B505" s="203"/>
      <c r="C505" s="203"/>
      <c r="D505" s="203"/>
      <c r="E505" s="206"/>
      <c r="F505" s="207"/>
      <c r="G505" s="207"/>
      <c r="H505" s="207"/>
      <c r="I505" s="207"/>
      <c r="J505" s="207"/>
      <c r="K505" s="207"/>
      <c r="L505" s="206"/>
      <c r="M505" s="207"/>
      <c r="N505" s="207"/>
      <c r="O505" s="203"/>
      <c r="P505" s="178"/>
      <c r="Q505" s="206"/>
      <c r="R505" s="206"/>
      <c r="S505" s="206"/>
      <c r="T505" s="206"/>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c r="BA505" s="203"/>
      <c r="BB505" s="203"/>
      <c r="BC505" s="203"/>
      <c r="BD505" s="203"/>
      <c r="BE505" s="203"/>
      <c r="BF505" s="203"/>
    </row>
    <row r="506" spans="1:58">
      <c r="A506" s="203"/>
      <c r="B506" s="203"/>
      <c r="C506" s="203"/>
      <c r="D506" s="203"/>
      <c r="E506" s="206"/>
      <c r="F506" s="207"/>
      <c r="G506" s="207"/>
      <c r="H506" s="207"/>
      <c r="I506" s="207"/>
      <c r="J506" s="207"/>
      <c r="K506" s="207"/>
      <c r="L506" s="206"/>
      <c r="M506" s="207"/>
      <c r="N506" s="207"/>
      <c r="O506" s="203"/>
      <c r="P506" s="178"/>
      <c r="Q506" s="206"/>
      <c r="R506" s="206"/>
      <c r="S506" s="206"/>
      <c r="T506" s="206"/>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row>
    <row r="507" spans="1:58">
      <c r="A507" s="203"/>
      <c r="B507" s="203"/>
      <c r="C507" s="203"/>
      <c r="D507" s="203"/>
      <c r="E507" s="206"/>
      <c r="F507" s="207"/>
      <c r="G507" s="207"/>
      <c r="H507" s="207"/>
      <c r="I507" s="207"/>
      <c r="J507" s="207"/>
      <c r="K507" s="207"/>
      <c r="L507" s="206"/>
      <c r="M507" s="207"/>
      <c r="N507" s="207"/>
      <c r="O507" s="203"/>
      <c r="P507" s="178"/>
      <c r="Q507" s="206"/>
      <c r="R507" s="206"/>
      <c r="S507" s="206"/>
      <c r="T507" s="206"/>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c r="BA507" s="203"/>
      <c r="BB507" s="203"/>
      <c r="BC507" s="203"/>
      <c r="BD507" s="203"/>
      <c r="BE507" s="203"/>
      <c r="BF507" s="203"/>
    </row>
    <row r="508" spans="1:58">
      <c r="A508" s="203"/>
      <c r="B508" s="203"/>
      <c r="C508" s="203"/>
      <c r="D508" s="203"/>
      <c r="E508" s="206"/>
      <c r="F508" s="207"/>
      <c r="G508" s="207"/>
      <c r="H508" s="207"/>
      <c r="I508" s="207"/>
      <c r="J508" s="207"/>
      <c r="K508" s="207"/>
      <c r="L508" s="206"/>
      <c r="M508" s="207"/>
      <c r="N508" s="207"/>
      <c r="O508" s="203"/>
      <c r="P508" s="178"/>
      <c r="Q508" s="206"/>
      <c r="R508" s="206"/>
      <c r="S508" s="206"/>
      <c r="T508" s="206"/>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c r="BA508" s="203"/>
      <c r="BB508" s="203"/>
      <c r="BC508" s="203"/>
      <c r="BD508" s="203"/>
      <c r="BE508" s="203"/>
      <c r="BF508" s="203"/>
    </row>
    <row r="509" spans="1:58">
      <c r="A509" s="203"/>
      <c r="B509" s="203"/>
      <c r="C509" s="203"/>
      <c r="D509" s="203"/>
      <c r="E509" s="206"/>
      <c r="F509" s="207"/>
      <c r="G509" s="207"/>
      <c r="H509" s="207"/>
      <c r="I509" s="207"/>
      <c r="J509" s="207"/>
      <c r="K509" s="207"/>
      <c r="L509" s="206"/>
      <c r="M509" s="207"/>
      <c r="N509" s="207"/>
      <c r="O509" s="203"/>
      <c r="P509" s="178"/>
      <c r="Q509" s="206"/>
      <c r="R509" s="206"/>
      <c r="S509" s="206"/>
      <c r="T509" s="206"/>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row>
    <row r="510" spans="1:58">
      <c r="A510" s="203"/>
      <c r="B510" s="203"/>
      <c r="C510" s="203"/>
      <c r="D510" s="203"/>
      <c r="E510" s="206"/>
      <c r="F510" s="207"/>
      <c r="G510" s="207"/>
      <c r="H510" s="207"/>
      <c r="I510" s="207"/>
      <c r="J510" s="207"/>
      <c r="K510" s="207"/>
      <c r="L510" s="206"/>
      <c r="M510" s="207"/>
      <c r="N510" s="207"/>
      <c r="O510" s="203"/>
      <c r="P510" s="178"/>
      <c r="Q510" s="206"/>
      <c r="R510" s="206"/>
      <c r="S510" s="206"/>
      <c r="T510" s="206"/>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c r="BA510" s="203"/>
      <c r="BB510" s="203"/>
      <c r="BC510" s="203"/>
      <c r="BD510" s="203"/>
      <c r="BE510" s="203"/>
      <c r="BF510" s="203"/>
    </row>
    <row r="511" spans="1:58">
      <c r="A511" s="203"/>
      <c r="B511" s="203"/>
      <c r="C511" s="203"/>
      <c r="D511" s="203"/>
      <c r="E511" s="206"/>
      <c r="F511" s="207"/>
      <c r="G511" s="207"/>
      <c r="H511" s="207"/>
      <c r="I511" s="207"/>
      <c r="J511" s="207"/>
      <c r="K511" s="207"/>
      <c r="L511" s="206"/>
      <c r="M511" s="207"/>
      <c r="N511" s="207"/>
      <c r="O511" s="203"/>
      <c r="P511" s="178"/>
      <c r="Q511" s="206"/>
      <c r="R511" s="206"/>
      <c r="S511" s="206"/>
      <c r="T511" s="206"/>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c r="BA511" s="203"/>
      <c r="BB511" s="203"/>
      <c r="BC511" s="203"/>
      <c r="BD511" s="203"/>
      <c r="BE511" s="203"/>
      <c r="BF511" s="203"/>
    </row>
    <row r="512" spans="1:58">
      <c r="A512" s="203"/>
      <c r="B512" s="203"/>
      <c r="C512" s="203"/>
      <c r="D512" s="203"/>
      <c r="E512" s="206"/>
      <c r="F512" s="207"/>
      <c r="G512" s="207"/>
      <c r="H512" s="207"/>
      <c r="I512" s="207"/>
      <c r="J512" s="207"/>
      <c r="K512" s="207"/>
      <c r="L512" s="206"/>
      <c r="M512" s="207"/>
      <c r="N512" s="207"/>
      <c r="O512" s="203"/>
      <c r="P512" s="178"/>
      <c r="Q512" s="206"/>
      <c r="R512" s="206"/>
      <c r="S512" s="206"/>
      <c r="T512" s="206"/>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row>
    <row r="513" spans="1:58">
      <c r="A513" s="203"/>
      <c r="B513" s="203"/>
      <c r="C513" s="203"/>
      <c r="D513" s="203"/>
      <c r="E513" s="206"/>
      <c r="F513" s="207"/>
      <c r="G513" s="207"/>
      <c r="H513" s="207"/>
      <c r="I513" s="207"/>
      <c r="J513" s="207"/>
      <c r="K513" s="207"/>
      <c r="L513" s="206"/>
      <c r="M513" s="207"/>
      <c r="N513" s="207"/>
      <c r="O513" s="203"/>
      <c r="P513" s="178"/>
      <c r="Q513" s="206"/>
      <c r="R513" s="206"/>
      <c r="S513" s="206"/>
      <c r="T513" s="206"/>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c r="BA513" s="203"/>
      <c r="BB513" s="203"/>
      <c r="BC513" s="203"/>
      <c r="BD513" s="203"/>
      <c r="BE513" s="203"/>
      <c r="BF513" s="203"/>
    </row>
    <row r="514" spans="1:58">
      <c r="A514" s="203"/>
      <c r="B514" s="203"/>
      <c r="C514" s="203"/>
      <c r="D514" s="203"/>
      <c r="E514" s="206"/>
      <c r="F514" s="207"/>
      <c r="G514" s="207"/>
      <c r="H514" s="207"/>
      <c r="I514" s="207"/>
      <c r="J514" s="207"/>
      <c r="K514" s="207"/>
      <c r="L514" s="206"/>
      <c r="M514" s="207"/>
      <c r="N514" s="207"/>
      <c r="O514" s="203"/>
      <c r="P514" s="178"/>
      <c r="Q514" s="206"/>
      <c r="R514" s="206"/>
      <c r="S514" s="206"/>
      <c r="T514" s="206"/>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c r="BA514" s="203"/>
      <c r="BB514" s="203"/>
      <c r="BC514" s="203"/>
      <c r="BD514" s="203"/>
      <c r="BE514" s="203"/>
      <c r="BF514" s="203"/>
    </row>
    <row r="515" spans="1:58">
      <c r="A515" s="203"/>
      <c r="B515" s="203"/>
      <c r="C515" s="203"/>
      <c r="D515" s="203"/>
      <c r="E515" s="206"/>
      <c r="F515" s="207"/>
      <c r="G515" s="207"/>
      <c r="H515" s="207"/>
      <c r="I515" s="207"/>
      <c r="J515" s="207"/>
      <c r="K515" s="207"/>
      <c r="L515" s="206"/>
      <c r="M515" s="207"/>
      <c r="N515" s="207"/>
      <c r="O515" s="203"/>
      <c r="P515" s="178"/>
      <c r="Q515" s="206"/>
      <c r="R515" s="206"/>
      <c r="S515" s="206"/>
      <c r="T515" s="206"/>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3"/>
      <c r="BC515" s="203"/>
      <c r="BD515" s="203"/>
      <c r="BE515" s="203"/>
      <c r="BF515" s="203"/>
    </row>
    <row r="516" spans="1:58">
      <c r="A516" s="203"/>
      <c r="B516" s="203"/>
      <c r="C516" s="203"/>
      <c r="D516" s="203"/>
      <c r="E516" s="206"/>
      <c r="F516" s="207"/>
      <c r="G516" s="207"/>
      <c r="H516" s="207"/>
      <c r="I516" s="207"/>
      <c r="J516" s="207"/>
      <c r="K516" s="207"/>
      <c r="L516" s="206"/>
      <c r="M516" s="207"/>
      <c r="N516" s="207"/>
      <c r="O516" s="203"/>
      <c r="P516" s="178"/>
      <c r="Q516" s="206"/>
      <c r="R516" s="206"/>
      <c r="S516" s="206"/>
      <c r="T516" s="206"/>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c r="BA516" s="203"/>
      <c r="BB516" s="203"/>
      <c r="BC516" s="203"/>
      <c r="BD516" s="203"/>
      <c r="BE516" s="203"/>
      <c r="BF516" s="203"/>
    </row>
    <row r="517" spans="1:58">
      <c r="A517" s="203"/>
      <c r="B517" s="203"/>
      <c r="C517" s="203"/>
      <c r="D517" s="203"/>
      <c r="E517" s="206"/>
      <c r="F517" s="207"/>
      <c r="G517" s="207"/>
      <c r="H517" s="207"/>
      <c r="I517" s="207"/>
      <c r="J517" s="207"/>
      <c r="K517" s="207"/>
      <c r="L517" s="206"/>
      <c r="M517" s="207"/>
      <c r="N517" s="207"/>
      <c r="O517" s="203"/>
      <c r="P517" s="178"/>
      <c r="Q517" s="206"/>
      <c r="R517" s="206"/>
      <c r="S517" s="206"/>
      <c r="T517" s="206"/>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row>
    <row r="518" spans="1:58">
      <c r="A518" s="203"/>
      <c r="B518" s="203"/>
      <c r="C518" s="203"/>
      <c r="D518" s="203"/>
      <c r="E518" s="206"/>
      <c r="F518" s="207"/>
      <c r="G518" s="207"/>
      <c r="H518" s="207"/>
      <c r="I518" s="207"/>
      <c r="J518" s="207"/>
      <c r="K518" s="207"/>
      <c r="L518" s="206"/>
      <c r="M518" s="207"/>
      <c r="N518" s="207"/>
      <c r="O518" s="203"/>
      <c r="P518" s="178"/>
      <c r="Q518" s="206"/>
      <c r="R518" s="206"/>
      <c r="S518" s="206"/>
      <c r="T518" s="206"/>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3"/>
      <c r="BC518" s="203"/>
      <c r="BD518" s="203"/>
      <c r="BE518" s="203"/>
      <c r="BF518" s="203"/>
    </row>
    <row r="519" spans="1:58">
      <c r="A519" s="203"/>
      <c r="B519" s="203"/>
      <c r="C519" s="203"/>
      <c r="D519" s="203"/>
      <c r="E519" s="206"/>
      <c r="F519" s="207"/>
      <c r="G519" s="207"/>
      <c r="H519" s="207"/>
      <c r="I519" s="207"/>
      <c r="J519" s="207"/>
      <c r="K519" s="207"/>
      <c r="L519" s="206"/>
      <c r="M519" s="207"/>
      <c r="N519" s="207"/>
      <c r="O519" s="203"/>
      <c r="P519" s="178"/>
      <c r="Q519" s="206"/>
      <c r="R519" s="206"/>
      <c r="S519" s="206"/>
      <c r="T519" s="206"/>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c r="BA519" s="203"/>
      <c r="BB519" s="203"/>
      <c r="BC519" s="203"/>
      <c r="BD519" s="203"/>
      <c r="BE519" s="203"/>
      <c r="BF519" s="203"/>
    </row>
    <row r="520" spans="1:58">
      <c r="A520" s="203"/>
      <c r="B520" s="203"/>
      <c r="C520" s="203"/>
      <c r="D520" s="203"/>
      <c r="E520" s="206"/>
      <c r="F520" s="207"/>
      <c r="G520" s="207"/>
      <c r="H520" s="207"/>
      <c r="I520" s="207"/>
      <c r="J520" s="207"/>
      <c r="K520" s="207"/>
      <c r="L520" s="206"/>
      <c r="M520" s="207"/>
      <c r="N520" s="207"/>
      <c r="O520" s="203"/>
      <c r="P520" s="178"/>
      <c r="Q520" s="206"/>
      <c r="R520" s="206"/>
      <c r="S520" s="206"/>
      <c r="T520" s="206"/>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row>
    <row r="521" spans="1:58">
      <c r="A521" s="203"/>
      <c r="B521" s="203"/>
      <c r="C521" s="203"/>
      <c r="D521" s="203"/>
      <c r="E521" s="206"/>
      <c r="F521" s="207"/>
      <c r="G521" s="207"/>
      <c r="H521" s="207"/>
      <c r="I521" s="207"/>
      <c r="J521" s="207"/>
      <c r="K521" s="207"/>
      <c r="L521" s="206"/>
      <c r="M521" s="207"/>
      <c r="N521" s="207"/>
      <c r="O521" s="203"/>
      <c r="P521" s="178"/>
      <c r="Q521" s="206"/>
      <c r="R521" s="206"/>
      <c r="S521" s="206"/>
      <c r="T521" s="206"/>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c r="BA521" s="203"/>
      <c r="BB521" s="203"/>
      <c r="BC521" s="203"/>
      <c r="BD521" s="203"/>
      <c r="BE521" s="203"/>
      <c r="BF521" s="203"/>
    </row>
    <row r="522" spans="1:58">
      <c r="A522" s="203"/>
      <c r="B522" s="203"/>
      <c r="C522" s="203"/>
      <c r="D522" s="203"/>
      <c r="E522" s="206"/>
      <c r="F522" s="207"/>
      <c r="G522" s="207"/>
      <c r="H522" s="207"/>
      <c r="I522" s="207"/>
      <c r="J522" s="207"/>
      <c r="K522" s="207"/>
      <c r="L522" s="206"/>
      <c r="M522" s="207"/>
      <c r="N522" s="207"/>
      <c r="O522" s="203"/>
      <c r="P522" s="178"/>
      <c r="Q522" s="206"/>
      <c r="R522" s="206"/>
      <c r="S522" s="206"/>
      <c r="T522" s="206"/>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c r="BA522" s="203"/>
      <c r="BB522" s="203"/>
      <c r="BC522" s="203"/>
      <c r="BD522" s="203"/>
      <c r="BE522" s="203"/>
      <c r="BF522" s="203"/>
    </row>
    <row r="523" spans="1:58">
      <c r="A523" s="203"/>
      <c r="B523" s="203"/>
      <c r="C523" s="203"/>
      <c r="D523" s="203"/>
      <c r="E523" s="206"/>
      <c r="F523" s="207"/>
      <c r="G523" s="207"/>
      <c r="H523" s="207"/>
      <c r="I523" s="207"/>
      <c r="J523" s="207"/>
      <c r="K523" s="207"/>
      <c r="L523" s="206"/>
      <c r="M523" s="207"/>
      <c r="N523" s="207"/>
      <c r="O523" s="203"/>
      <c r="P523" s="178"/>
      <c r="Q523" s="206"/>
      <c r="R523" s="206"/>
      <c r="S523" s="206"/>
      <c r="T523" s="206"/>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c r="BA523" s="203"/>
      <c r="BB523" s="203"/>
      <c r="BC523" s="203"/>
      <c r="BD523" s="203"/>
      <c r="BE523" s="203"/>
      <c r="BF523" s="203"/>
    </row>
    <row r="524" spans="1:58">
      <c r="A524" s="203"/>
      <c r="B524" s="203"/>
      <c r="C524" s="203"/>
      <c r="D524" s="203"/>
      <c r="E524" s="206"/>
      <c r="F524" s="207"/>
      <c r="G524" s="207"/>
      <c r="H524" s="207"/>
      <c r="I524" s="207"/>
      <c r="J524" s="207"/>
      <c r="K524" s="207"/>
      <c r="L524" s="206"/>
      <c r="M524" s="207"/>
      <c r="N524" s="207"/>
      <c r="O524" s="203"/>
      <c r="P524" s="178"/>
      <c r="Q524" s="206"/>
      <c r="R524" s="206"/>
      <c r="S524" s="206"/>
      <c r="T524" s="206"/>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c r="BA524" s="203"/>
      <c r="BB524" s="203"/>
      <c r="BC524" s="203"/>
      <c r="BD524" s="203"/>
      <c r="BE524" s="203"/>
      <c r="BF524" s="203"/>
    </row>
    <row r="525" spans="1:58">
      <c r="A525" s="203"/>
      <c r="B525" s="203"/>
      <c r="C525" s="203"/>
      <c r="D525" s="203"/>
      <c r="E525" s="206"/>
      <c r="F525" s="207"/>
      <c r="G525" s="207"/>
      <c r="H525" s="207"/>
      <c r="I525" s="207"/>
      <c r="J525" s="207"/>
      <c r="K525" s="207"/>
      <c r="L525" s="206"/>
      <c r="M525" s="207"/>
      <c r="N525" s="207"/>
      <c r="O525" s="203"/>
      <c r="P525" s="178"/>
      <c r="Q525" s="206"/>
      <c r="R525" s="206"/>
      <c r="S525" s="206"/>
      <c r="T525" s="206"/>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c r="BA525" s="203"/>
      <c r="BB525" s="203"/>
      <c r="BC525" s="203"/>
      <c r="BD525" s="203"/>
      <c r="BE525" s="203"/>
      <c r="BF525" s="203"/>
    </row>
    <row r="526" spans="1:58">
      <c r="A526" s="203"/>
      <c r="B526" s="203"/>
      <c r="C526" s="203"/>
      <c r="D526" s="203"/>
      <c r="E526" s="206"/>
      <c r="F526" s="207"/>
      <c r="G526" s="207"/>
      <c r="H526" s="207"/>
      <c r="I526" s="207"/>
      <c r="J526" s="207"/>
      <c r="K526" s="207"/>
      <c r="L526" s="206"/>
      <c r="M526" s="207"/>
      <c r="N526" s="207"/>
      <c r="O526" s="203"/>
      <c r="P526" s="178"/>
      <c r="Q526" s="206"/>
      <c r="R526" s="206"/>
      <c r="S526" s="206"/>
      <c r="T526" s="206"/>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row>
    <row r="527" spans="1:58">
      <c r="A527" s="203"/>
      <c r="B527" s="203"/>
      <c r="C527" s="203"/>
      <c r="D527" s="203"/>
      <c r="E527" s="206"/>
      <c r="F527" s="207"/>
      <c r="G527" s="207"/>
      <c r="H527" s="207"/>
      <c r="I527" s="207"/>
      <c r="J527" s="207"/>
      <c r="K527" s="207"/>
      <c r="L527" s="206"/>
      <c r="M527" s="207"/>
      <c r="N527" s="207"/>
      <c r="O527" s="203"/>
      <c r="P527" s="178"/>
      <c r="Q527" s="206"/>
      <c r="R527" s="206"/>
      <c r="S527" s="206"/>
      <c r="T527" s="206"/>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c r="BA527" s="203"/>
      <c r="BB527" s="203"/>
      <c r="BC527" s="203"/>
      <c r="BD527" s="203"/>
      <c r="BE527" s="203"/>
      <c r="BF527" s="203"/>
    </row>
    <row r="528" spans="1:58">
      <c r="A528" s="203"/>
      <c r="B528" s="203"/>
      <c r="C528" s="203"/>
      <c r="D528" s="203"/>
      <c r="E528" s="206"/>
      <c r="F528" s="207"/>
      <c r="G528" s="207"/>
      <c r="H528" s="207"/>
      <c r="I528" s="207"/>
      <c r="J528" s="207"/>
      <c r="K528" s="207"/>
      <c r="L528" s="206"/>
      <c r="M528" s="207"/>
      <c r="N528" s="207"/>
      <c r="O528" s="203"/>
      <c r="P528" s="178"/>
      <c r="Q528" s="206"/>
      <c r="R528" s="206"/>
      <c r="S528" s="206"/>
      <c r="T528" s="206"/>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c r="BA528" s="203"/>
      <c r="BB528" s="203"/>
      <c r="BC528" s="203"/>
      <c r="BD528" s="203"/>
      <c r="BE528" s="203"/>
      <c r="BF528" s="203"/>
    </row>
    <row r="529" spans="1:58">
      <c r="A529" s="203"/>
      <c r="B529" s="203"/>
      <c r="C529" s="203"/>
      <c r="D529" s="203"/>
      <c r="E529" s="206"/>
      <c r="F529" s="207"/>
      <c r="G529" s="207"/>
      <c r="H529" s="207"/>
      <c r="I529" s="207"/>
      <c r="J529" s="207"/>
      <c r="K529" s="207"/>
      <c r="L529" s="206"/>
      <c r="M529" s="207"/>
      <c r="N529" s="207"/>
      <c r="O529" s="203"/>
      <c r="P529" s="178"/>
      <c r="Q529" s="206"/>
      <c r="R529" s="206"/>
      <c r="S529" s="206"/>
      <c r="T529" s="206"/>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row>
    <row r="530" spans="1:58">
      <c r="A530" s="203"/>
      <c r="B530" s="203"/>
      <c r="C530" s="203"/>
      <c r="D530" s="203"/>
      <c r="E530" s="206"/>
      <c r="F530" s="207"/>
      <c r="G530" s="207"/>
      <c r="H530" s="207"/>
      <c r="I530" s="207"/>
      <c r="J530" s="207"/>
      <c r="K530" s="207"/>
      <c r="L530" s="206"/>
      <c r="M530" s="207"/>
      <c r="N530" s="207"/>
      <c r="O530" s="203"/>
      <c r="P530" s="178"/>
      <c r="Q530" s="206"/>
      <c r="R530" s="206"/>
      <c r="S530" s="206"/>
      <c r="T530" s="206"/>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c r="BA530" s="203"/>
      <c r="BB530" s="203"/>
      <c r="BC530" s="203"/>
      <c r="BD530" s="203"/>
      <c r="BE530" s="203"/>
      <c r="BF530" s="203"/>
    </row>
    <row r="531" spans="1:58">
      <c r="A531" s="203"/>
      <c r="B531" s="203"/>
      <c r="C531" s="203"/>
      <c r="D531" s="203"/>
      <c r="E531" s="206"/>
      <c r="F531" s="207"/>
      <c r="G531" s="207"/>
      <c r="H531" s="207"/>
      <c r="I531" s="207"/>
      <c r="J531" s="207"/>
      <c r="K531" s="207"/>
      <c r="L531" s="206"/>
      <c r="M531" s="207"/>
      <c r="N531" s="207"/>
      <c r="O531" s="203"/>
      <c r="P531" s="178"/>
      <c r="Q531" s="206"/>
      <c r="R531" s="206"/>
      <c r="S531" s="206"/>
      <c r="T531" s="206"/>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c r="BA531" s="203"/>
      <c r="BB531" s="203"/>
      <c r="BC531" s="203"/>
      <c r="BD531" s="203"/>
      <c r="BE531" s="203"/>
      <c r="BF531" s="203"/>
    </row>
    <row r="532" spans="1:58">
      <c r="A532" s="203"/>
      <c r="B532" s="203"/>
      <c r="C532" s="203"/>
      <c r="D532" s="203"/>
      <c r="E532" s="206"/>
      <c r="F532" s="207"/>
      <c r="G532" s="207"/>
      <c r="H532" s="207"/>
      <c r="I532" s="207"/>
      <c r="J532" s="207"/>
      <c r="K532" s="207"/>
      <c r="L532" s="206"/>
      <c r="M532" s="207"/>
      <c r="N532" s="207"/>
      <c r="O532" s="203"/>
      <c r="P532" s="178"/>
      <c r="Q532" s="206"/>
      <c r="R532" s="206"/>
      <c r="S532" s="206"/>
      <c r="T532" s="206"/>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3"/>
      <c r="BC532" s="203"/>
      <c r="BD532" s="203"/>
      <c r="BE532" s="203"/>
      <c r="BF532" s="203"/>
    </row>
    <row r="533" spans="1:58">
      <c r="A533" s="203"/>
      <c r="B533" s="203"/>
      <c r="C533" s="203"/>
      <c r="D533" s="203"/>
      <c r="E533" s="206"/>
      <c r="F533" s="207"/>
      <c r="G533" s="207"/>
      <c r="H533" s="207"/>
      <c r="I533" s="207"/>
      <c r="J533" s="207"/>
      <c r="K533" s="207"/>
      <c r="L533" s="206"/>
      <c r="M533" s="207"/>
      <c r="N533" s="207"/>
      <c r="O533" s="203"/>
      <c r="P533" s="178"/>
      <c r="Q533" s="206"/>
      <c r="R533" s="206"/>
      <c r="S533" s="206"/>
      <c r="T533" s="206"/>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3"/>
      <c r="BC533" s="203"/>
      <c r="BD533" s="203"/>
      <c r="BE533" s="203"/>
      <c r="BF533" s="203"/>
    </row>
    <row r="534" spans="1:58">
      <c r="A534" s="203"/>
      <c r="B534" s="203"/>
      <c r="C534" s="203"/>
      <c r="D534" s="203"/>
      <c r="E534" s="206"/>
      <c r="F534" s="207"/>
      <c r="G534" s="207"/>
      <c r="H534" s="207"/>
      <c r="I534" s="207"/>
      <c r="J534" s="207"/>
      <c r="K534" s="207"/>
      <c r="L534" s="206"/>
      <c r="M534" s="207"/>
      <c r="N534" s="207"/>
      <c r="O534" s="203"/>
      <c r="P534" s="178"/>
      <c r="Q534" s="206"/>
      <c r="R534" s="206"/>
      <c r="S534" s="206"/>
      <c r="T534" s="206"/>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c r="BA534" s="203"/>
      <c r="BB534" s="203"/>
      <c r="BC534" s="203"/>
      <c r="BD534" s="203"/>
      <c r="BE534" s="203"/>
      <c r="BF534" s="203"/>
    </row>
    <row r="535" spans="1:58">
      <c r="A535" s="203"/>
      <c r="B535" s="203"/>
      <c r="C535" s="203"/>
      <c r="D535" s="203"/>
      <c r="E535" s="206"/>
      <c r="F535" s="207"/>
      <c r="G535" s="207"/>
      <c r="H535" s="207"/>
      <c r="I535" s="207"/>
      <c r="J535" s="207"/>
      <c r="K535" s="207"/>
      <c r="L535" s="206"/>
      <c r="M535" s="207"/>
      <c r="N535" s="207"/>
      <c r="O535" s="203"/>
      <c r="P535" s="178"/>
      <c r="Q535" s="206"/>
      <c r="R535" s="206"/>
      <c r="S535" s="206"/>
      <c r="T535" s="206"/>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3"/>
      <c r="BC535" s="203"/>
      <c r="BD535" s="203"/>
      <c r="BE535" s="203"/>
      <c r="BF535" s="203"/>
    </row>
    <row r="536" spans="1:58">
      <c r="A536" s="203"/>
      <c r="B536" s="203"/>
      <c r="C536" s="203"/>
      <c r="D536" s="203"/>
      <c r="E536" s="206"/>
      <c r="F536" s="207"/>
      <c r="G536" s="207"/>
      <c r="H536" s="207"/>
      <c r="I536" s="207"/>
      <c r="J536" s="207"/>
      <c r="K536" s="207"/>
      <c r="L536" s="206"/>
      <c r="M536" s="207"/>
      <c r="N536" s="207"/>
      <c r="O536" s="203"/>
      <c r="P536" s="178"/>
      <c r="Q536" s="206"/>
      <c r="R536" s="206"/>
      <c r="S536" s="206"/>
      <c r="T536" s="206"/>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row>
    <row r="537" spans="1:58">
      <c r="A537" s="203"/>
      <c r="B537" s="203"/>
      <c r="C537" s="203"/>
      <c r="D537" s="203"/>
      <c r="E537" s="206"/>
      <c r="F537" s="207"/>
      <c r="G537" s="207"/>
      <c r="H537" s="207"/>
      <c r="I537" s="207"/>
      <c r="J537" s="207"/>
      <c r="K537" s="207"/>
      <c r="L537" s="206"/>
      <c r="M537" s="207"/>
      <c r="N537" s="207"/>
      <c r="O537" s="203"/>
      <c r="P537" s="178"/>
      <c r="Q537" s="206"/>
      <c r="R537" s="206"/>
      <c r="S537" s="206"/>
      <c r="T537" s="206"/>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c r="BA537" s="203"/>
      <c r="BB537" s="203"/>
      <c r="BC537" s="203"/>
      <c r="BD537" s="203"/>
      <c r="BE537" s="203"/>
      <c r="BF537" s="203"/>
    </row>
    <row r="538" spans="1:58">
      <c r="A538" s="203"/>
      <c r="B538" s="203"/>
      <c r="C538" s="203"/>
      <c r="D538" s="203"/>
      <c r="E538" s="206"/>
      <c r="F538" s="207"/>
      <c r="G538" s="207"/>
      <c r="H538" s="207"/>
      <c r="I538" s="207"/>
      <c r="J538" s="207"/>
      <c r="K538" s="207"/>
      <c r="L538" s="206"/>
      <c r="M538" s="207"/>
      <c r="N538" s="207"/>
      <c r="O538" s="203"/>
      <c r="P538" s="178"/>
      <c r="Q538" s="206"/>
      <c r="R538" s="206"/>
      <c r="S538" s="206"/>
      <c r="T538" s="206"/>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3"/>
      <c r="BC538" s="203"/>
      <c r="BD538" s="203"/>
      <c r="BE538" s="203"/>
      <c r="BF538" s="203"/>
    </row>
    <row r="539" spans="1:58">
      <c r="A539" s="203"/>
      <c r="B539" s="203"/>
      <c r="C539" s="203"/>
      <c r="D539" s="203"/>
      <c r="E539" s="206"/>
      <c r="F539" s="207"/>
      <c r="G539" s="207"/>
      <c r="H539" s="207"/>
      <c r="I539" s="207"/>
      <c r="J539" s="207"/>
      <c r="K539" s="207"/>
      <c r="L539" s="206"/>
      <c r="M539" s="207"/>
      <c r="N539" s="207"/>
      <c r="O539" s="203"/>
      <c r="P539" s="178"/>
      <c r="Q539" s="206"/>
      <c r="R539" s="206"/>
      <c r="S539" s="206"/>
      <c r="T539" s="206"/>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row>
    <row r="540" spans="1:58">
      <c r="A540" s="203"/>
      <c r="B540" s="203"/>
      <c r="C540" s="203"/>
      <c r="D540" s="203"/>
      <c r="E540" s="206"/>
      <c r="F540" s="207"/>
      <c r="G540" s="207"/>
      <c r="H540" s="207"/>
      <c r="I540" s="207"/>
      <c r="J540" s="207"/>
      <c r="K540" s="207"/>
      <c r="L540" s="206"/>
      <c r="M540" s="207"/>
      <c r="N540" s="207"/>
      <c r="O540" s="203"/>
      <c r="P540" s="178"/>
      <c r="Q540" s="206"/>
      <c r="R540" s="206"/>
      <c r="S540" s="206"/>
      <c r="T540" s="206"/>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c r="BA540" s="203"/>
      <c r="BB540" s="203"/>
      <c r="BC540" s="203"/>
      <c r="BD540" s="203"/>
      <c r="BE540" s="203"/>
      <c r="BF540" s="203"/>
    </row>
    <row r="541" spans="1:58">
      <c r="A541" s="203"/>
      <c r="B541" s="203"/>
      <c r="C541" s="203"/>
      <c r="D541" s="203"/>
      <c r="E541" s="206"/>
      <c r="F541" s="207"/>
      <c r="G541" s="207"/>
      <c r="H541" s="207"/>
      <c r="I541" s="207"/>
      <c r="J541" s="207"/>
      <c r="K541" s="207"/>
      <c r="L541" s="206"/>
      <c r="M541" s="207"/>
      <c r="N541" s="207"/>
      <c r="O541" s="203"/>
      <c r="P541" s="178"/>
      <c r="Q541" s="206"/>
      <c r="R541" s="206"/>
      <c r="S541" s="206"/>
      <c r="T541" s="206"/>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c r="BA541" s="203"/>
      <c r="BB541" s="203"/>
      <c r="BC541" s="203"/>
      <c r="BD541" s="203"/>
      <c r="BE541" s="203"/>
      <c r="BF541" s="203"/>
    </row>
    <row r="542" spans="1:58">
      <c r="A542" s="203"/>
      <c r="B542" s="203"/>
      <c r="C542" s="203"/>
      <c r="D542" s="203"/>
      <c r="E542" s="206"/>
      <c r="F542" s="207"/>
      <c r="G542" s="207"/>
      <c r="H542" s="207"/>
      <c r="I542" s="207"/>
      <c r="J542" s="207"/>
      <c r="K542" s="207"/>
      <c r="L542" s="206"/>
      <c r="M542" s="207"/>
      <c r="N542" s="207"/>
      <c r="O542" s="203"/>
      <c r="P542" s="178"/>
      <c r="Q542" s="206"/>
      <c r="R542" s="206"/>
      <c r="S542" s="206"/>
      <c r="T542" s="206"/>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row>
    <row r="543" spans="1:58">
      <c r="A543" s="203"/>
      <c r="B543" s="203"/>
      <c r="C543" s="203"/>
      <c r="D543" s="203"/>
      <c r="E543" s="206"/>
      <c r="F543" s="207"/>
      <c r="G543" s="207"/>
      <c r="H543" s="207"/>
      <c r="I543" s="207"/>
      <c r="J543" s="207"/>
      <c r="K543" s="207"/>
      <c r="L543" s="206"/>
      <c r="M543" s="207"/>
      <c r="N543" s="207"/>
      <c r="O543" s="203"/>
      <c r="P543" s="178"/>
      <c r="Q543" s="206"/>
      <c r="R543" s="206"/>
      <c r="S543" s="206"/>
      <c r="T543" s="206"/>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row>
    <row r="544" spans="1:58">
      <c r="A544" s="203"/>
      <c r="B544" s="203"/>
      <c r="C544" s="203"/>
      <c r="D544" s="203"/>
      <c r="E544" s="206"/>
      <c r="F544" s="207"/>
      <c r="G544" s="207"/>
      <c r="H544" s="207"/>
      <c r="I544" s="207"/>
      <c r="J544" s="207"/>
      <c r="K544" s="207"/>
      <c r="L544" s="206"/>
      <c r="M544" s="207"/>
      <c r="N544" s="207"/>
      <c r="O544" s="203"/>
      <c r="P544" s="178"/>
      <c r="Q544" s="206"/>
      <c r="R544" s="206"/>
      <c r="S544" s="206"/>
      <c r="T544" s="206"/>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03"/>
      <c r="BB544" s="203"/>
      <c r="BC544" s="203"/>
      <c r="BD544" s="203"/>
      <c r="BE544" s="203"/>
      <c r="BF544" s="203"/>
    </row>
    <row r="545" spans="1:58">
      <c r="A545" s="203"/>
      <c r="B545" s="203"/>
      <c r="C545" s="203"/>
      <c r="D545" s="203"/>
      <c r="E545" s="206"/>
      <c r="F545" s="207"/>
      <c r="G545" s="207"/>
      <c r="H545" s="207"/>
      <c r="I545" s="207"/>
      <c r="J545" s="207"/>
      <c r="K545" s="207"/>
      <c r="L545" s="206"/>
      <c r="M545" s="207"/>
      <c r="N545" s="207"/>
      <c r="O545" s="203"/>
      <c r="P545" s="178"/>
      <c r="Q545" s="206"/>
      <c r="R545" s="206"/>
      <c r="S545" s="206"/>
      <c r="T545" s="206"/>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row>
    <row r="546" spans="1:58">
      <c r="A546" s="203"/>
      <c r="B546" s="203"/>
      <c r="C546" s="203"/>
      <c r="D546" s="203"/>
      <c r="E546" s="206"/>
      <c r="F546" s="207"/>
      <c r="G546" s="207"/>
      <c r="H546" s="207"/>
      <c r="I546" s="207"/>
      <c r="J546" s="207"/>
      <c r="K546" s="207"/>
      <c r="L546" s="206"/>
      <c r="M546" s="207"/>
      <c r="N546" s="207"/>
      <c r="O546" s="203"/>
      <c r="P546" s="178"/>
      <c r="Q546" s="206"/>
      <c r="R546" s="206"/>
      <c r="S546" s="206"/>
      <c r="T546" s="206"/>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c r="BA546" s="203"/>
      <c r="BB546" s="203"/>
      <c r="BC546" s="203"/>
      <c r="BD546" s="203"/>
      <c r="BE546" s="203"/>
      <c r="BF546" s="203"/>
    </row>
    <row r="547" spans="1:58">
      <c r="A547" s="203"/>
      <c r="B547" s="203"/>
      <c r="C547" s="203"/>
      <c r="D547" s="203"/>
      <c r="E547" s="206"/>
      <c r="F547" s="207"/>
      <c r="G547" s="207"/>
      <c r="H547" s="207"/>
      <c r="I547" s="207"/>
      <c r="J547" s="207"/>
      <c r="K547" s="207"/>
      <c r="L547" s="206"/>
      <c r="M547" s="207"/>
      <c r="N547" s="207"/>
      <c r="O547" s="203"/>
      <c r="P547" s="178"/>
      <c r="Q547" s="206"/>
      <c r="R547" s="206"/>
      <c r="S547" s="206"/>
      <c r="T547" s="206"/>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c r="BA547" s="203"/>
      <c r="BB547" s="203"/>
      <c r="BC547" s="203"/>
      <c r="BD547" s="203"/>
      <c r="BE547" s="203"/>
      <c r="BF547" s="203"/>
    </row>
    <row r="548" spans="1:58">
      <c r="A548" s="203"/>
      <c r="B548" s="203"/>
      <c r="C548" s="203"/>
      <c r="D548" s="203"/>
      <c r="E548" s="206"/>
      <c r="F548" s="207"/>
      <c r="G548" s="207"/>
      <c r="H548" s="207"/>
      <c r="I548" s="207"/>
      <c r="J548" s="207"/>
      <c r="K548" s="207"/>
      <c r="L548" s="206"/>
      <c r="M548" s="207"/>
      <c r="N548" s="207"/>
      <c r="O548" s="203"/>
      <c r="P548" s="178"/>
      <c r="Q548" s="206"/>
      <c r="R548" s="206"/>
      <c r="S548" s="206"/>
      <c r="T548" s="206"/>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row>
    <row r="549" spans="1:58">
      <c r="A549" s="203"/>
      <c r="B549" s="203"/>
      <c r="C549" s="203"/>
      <c r="D549" s="203"/>
      <c r="E549" s="206"/>
      <c r="F549" s="207"/>
      <c r="G549" s="207"/>
      <c r="H549" s="207"/>
      <c r="I549" s="207"/>
      <c r="J549" s="207"/>
      <c r="K549" s="207"/>
      <c r="L549" s="206"/>
      <c r="M549" s="207"/>
      <c r="N549" s="207"/>
      <c r="O549" s="203"/>
      <c r="P549" s="178"/>
      <c r="Q549" s="206"/>
      <c r="R549" s="206"/>
      <c r="S549" s="206"/>
      <c r="T549" s="206"/>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c r="BA549" s="203"/>
      <c r="BB549" s="203"/>
      <c r="BC549" s="203"/>
      <c r="BD549" s="203"/>
      <c r="BE549" s="203"/>
      <c r="BF549" s="203"/>
    </row>
    <row r="550" spans="1:58">
      <c r="A550" s="203"/>
      <c r="B550" s="203"/>
      <c r="C550" s="203"/>
      <c r="D550" s="203"/>
      <c r="E550" s="206"/>
      <c r="F550" s="207"/>
      <c r="G550" s="207"/>
      <c r="H550" s="207"/>
      <c r="I550" s="207"/>
      <c r="J550" s="207"/>
      <c r="K550" s="207"/>
      <c r="L550" s="206"/>
      <c r="M550" s="207"/>
      <c r="N550" s="207"/>
      <c r="O550" s="203"/>
      <c r="P550" s="178"/>
      <c r="Q550" s="206"/>
      <c r="R550" s="206"/>
      <c r="S550" s="206"/>
      <c r="T550" s="206"/>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c r="BA550" s="203"/>
      <c r="BB550" s="203"/>
      <c r="BC550" s="203"/>
      <c r="BD550" s="203"/>
      <c r="BE550" s="203"/>
      <c r="BF550" s="203"/>
    </row>
    <row r="551" spans="1:58">
      <c r="A551" s="203"/>
      <c r="B551" s="203"/>
      <c r="C551" s="203"/>
      <c r="D551" s="203"/>
      <c r="E551" s="206"/>
      <c r="F551" s="207"/>
      <c r="G551" s="207"/>
      <c r="H551" s="207"/>
      <c r="I551" s="207"/>
      <c r="J551" s="207"/>
      <c r="K551" s="207"/>
      <c r="L551" s="206"/>
      <c r="M551" s="207"/>
      <c r="N551" s="207"/>
      <c r="O551" s="203"/>
      <c r="P551" s="178"/>
      <c r="Q551" s="206"/>
      <c r="R551" s="206"/>
      <c r="S551" s="206"/>
      <c r="T551" s="206"/>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3"/>
      <c r="BC551" s="203"/>
      <c r="BD551" s="203"/>
      <c r="BE551" s="203"/>
      <c r="BF551" s="203"/>
    </row>
    <row r="552" spans="1:58">
      <c r="A552" s="203"/>
      <c r="B552" s="203"/>
      <c r="C552" s="203"/>
      <c r="D552" s="203"/>
      <c r="E552" s="206"/>
      <c r="F552" s="207"/>
      <c r="G552" s="207"/>
      <c r="H552" s="207"/>
      <c r="I552" s="207"/>
      <c r="J552" s="207"/>
      <c r="K552" s="207"/>
      <c r="L552" s="206"/>
      <c r="M552" s="207"/>
      <c r="N552" s="207"/>
      <c r="O552" s="203"/>
      <c r="P552" s="178"/>
      <c r="Q552" s="206"/>
      <c r="R552" s="206"/>
      <c r="S552" s="206"/>
      <c r="T552" s="206"/>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row>
    <row r="553" spans="1:58">
      <c r="A553" s="203"/>
      <c r="B553" s="203"/>
      <c r="C553" s="203"/>
      <c r="D553" s="203"/>
      <c r="E553" s="206"/>
      <c r="F553" s="207"/>
      <c r="G553" s="207"/>
      <c r="H553" s="207"/>
      <c r="I553" s="207"/>
      <c r="J553" s="207"/>
      <c r="K553" s="207"/>
      <c r="L553" s="206"/>
      <c r="M553" s="207"/>
      <c r="N553" s="207"/>
      <c r="O553" s="203"/>
      <c r="P553" s="178"/>
      <c r="Q553" s="206"/>
      <c r="R553" s="206"/>
      <c r="S553" s="206"/>
      <c r="T553" s="206"/>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03"/>
      <c r="BB553" s="203"/>
      <c r="BC553" s="203"/>
      <c r="BD553" s="203"/>
      <c r="BE553" s="203"/>
      <c r="BF553" s="203"/>
    </row>
    <row r="554" spans="1:58">
      <c r="A554" s="203"/>
      <c r="B554" s="203"/>
      <c r="C554" s="203"/>
      <c r="D554" s="203"/>
      <c r="E554" s="206"/>
      <c r="F554" s="207"/>
      <c r="G554" s="207"/>
      <c r="H554" s="207"/>
      <c r="I554" s="207"/>
      <c r="J554" s="207"/>
      <c r="K554" s="207"/>
      <c r="L554" s="206"/>
      <c r="M554" s="207"/>
      <c r="N554" s="207"/>
      <c r="O554" s="203"/>
      <c r="P554" s="178"/>
      <c r="Q554" s="206"/>
      <c r="R554" s="206"/>
      <c r="S554" s="206"/>
      <c r="T554" s="206"/>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3"/>
      <c r="BC554" s="203"/>
      <c r="BD554" s="203"/>
      <c r="BE554" s="203"/>
      <c r="BF554" s="203"/>
    </row>
    <row r="555" spans="1:58">
      <c r="A555" s="203"/>
      <c r="B555" s="203"/>
      <c r="C555" s="203"/>
      <c r="D555" s="203"/>
      <c r="E555" s="206"/>
      <c r="F555" s="207"/>
      <c r="G555" s="207"/>
      <c r="H555" s="207"/>
      <c r="I555" s="207"/>
      <c r="J555" s="207"/>
      <c r="K555" s="207"/>
      <c r="L555" s="206"/>
      <c r="M555" s="207"/>
      <c r="N555" s="207"/>
      <c r="O555" s="203"/>
      <c r="P555" s="178"/>
      <c r="Q555" s="206"/>
      <c r="R555" s="206"/>
      <c r="S555" s="206"/>
      <c r="T555" s="206"/>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3"/>
      <c r="BC555" s="203"/>
      <c r="BD555" s="203"/>
      <c r="BE555" s="203"/>
      <c r="BF555" s="203"/>
    </row>
    <row r="556" spans="1:58">
      <c r="A556" s="203"/>
      <c r="B556" s="203"/>
      <c r="C556" s="203"/>
      <c r="D556" s="203"/>
      <c r="E556" s="206"/>
      <c r="F556" s="207"/>
      <c r="G556" s="207"/>
      <c r="H556" s="207"/>
      <c r="I556" s="207"/>
      <c r="J556" s="207"/>
      <c r="K556" s="207"/>
      <c r="L556" s="206"/>
      <c r="M556" s="207"/>
      <c r="N556" s="207"/>
      <c r="O556" s="203"/>
      <c r="P556" s="178"/>
      <c r="Q556" s="206"/>
      <c r="R556" s="206"/>
      <c r="S556" s="206"/>
      <c r="T556" s="206"/>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row>
    <row r="557" spans="1:58">
      <c r="A557" s="203"/>
      <c r="B557" s="203"/>
      <c r="C557" s="203"/>
      <c r="D557" s="203"/>
      <c r="E557" s="206"/>
      <c r="F557" s="207"/>
      <c r="G557" s="207"/>
      <c r="H557" s="207"/>
      <c r="I557" s="207"/>
      <c r="J557" s="207"/>
      <c r="K557" s="207"/>
      <c r="L557" s="206"/>
      <c r="M557" s="207"/>
      <c r="N557" s="207"/>
      <c r="O557" s="203"/>
      <c r="P557" s="178"/>
      <c r="Q557" s="206"/>
      <c r="R557" s="206"/>
      <c r="S557" s="206"/>
      <c r="T557" s="206"/>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c r="BA557" s="203"/>
      <c r="BB557" s="203"/>
      <c r="BC557" s="203"/>
      <c r="BD557" s="203"/>
      <c r="BE557" s="203"/>
      <c r="BF557" s="203"/>
    </row>
    <row r="558" spans="1:58">
      <c r="A558" s="203"/>
      <c r="B558" s="203"/>
      <c r="C558" s="203"/>
      <c r="D558" s="203"/>
      <c r="E558" s="206"/>
      <c r="F558" s="207"/>
      <c r="G558" s="207"/>
      <c r="H558" s="207"/>
      <c r="I558" s="207"/>
      <c r="J558" s="207"/>
      <c r="K558" s="207"/>
      <c r="L558" s="206"/>
      <c r="M558" s="207"/>
      <c r="N558" s="207"/>
      <c r="O558" s="203"/>
      <c r="P558" s="178"/>
      <c r="Q558" s="206"/>
      <c r="R558" s="206"/>
      <c r="S558" s="206"/>
      <c r="T558" s="206"/>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c r="BA558" s="203"/>
      <c r="BB558" s="203"/>
      <c r="BC558" s="203"/>
      <c r="BD558" s="203"/>
      <c r="BE558" s="203"/>
      <c r="BF558" s="203"/>
    </row>
    <row r="559" spans="1:58">
      <c r="A559" s="203"/>
      <c r="B559" s="203"/>
      <c r="C559" s="203"/>
      <c r="D559" s="203"/>
      <c r="E559" s="206"/>
      <c r="F559" s="207"/>
      <c r="G559" s="207"/>
      <c r="H559" s="207"/>
      <c r="I559" s="207"/>
      <c r="J559" s="207"/>
      <c r="K559" s="207"/>
      <c r="L559" s="206"/>
      <c r="M559" s="207"/>
      <c r="N559" s="207"/>
      <c r="O559" s="203"/>
      <c r="P559" s="178"/>
      <c r="Q559" s="206"/>
      <c r="R559" s="206"/>
      <c r="S559" s="206"/>
      <c r="T559" s="206"/>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c r="BA559" s="203"/>
      <c r="BB559" s="203"/>
      <c r="BC559" s="203"/>
      <c r="BD559" s="203"/>
      <c r="BE559" s="203"/>
      <c r="BF559" s="203"/>
    </row>
    <row r="560" spans="1:58">
      <c r="A560" s="203"/>
      <c r="B560" s="203"/>
      <c r="C560" s="203"/>
      <c r="D560" s="203"/>
      <c r="E560" s="206"/>
      <c r="F560" s="207"/>
      <c r="G560" s="207"/>
      <c r="H560" s="207"/>
      <c r="I560" s="207"/>
      <c r="J560" s="207"/>
      <c r="K560" s="207"/>
      <c r="L560" s="206"/>
      <c r="M560" s="207"/>
      <c r="N560" s="207"/>
      <c r="O560" s="203"/>
      <c r="P560" s="178"/>
      <c r="Q560" s="206"/>
      <c r="R560" s="206"/>
      <c r="S560" s="206"/>
      <c r="T560" s="206"/>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3"/>
      <c r="BC560" s="203"/>
      <c r="BD560" s="203"/>
      <c r="BE560" s="203"/>
      <c r="BF560" s="203"/>
    </row>
    <row r="561" spans="1:58">
      <c r="A561" s="203"/>
      <c r="B561" s="203"/>
      <c r="C561" s="203"/>
      <c r="D561" s="203"/>
      <c r="E561" s="206"/>
      <c r="F561" s="207"/>
      <c r="G561" s="207"/>
      <c r="H561" s="207"/>
      <c r="I561" s="207"/>
      <c r="J561" s="207"/>
      <c r="K561" s="207"/>
      <c r="L561" s="206"/>
      <c r="M561" s="207"/>
      <c r="N561" s="207"/>
      <c r="O561" s="203"/>
      <c r="P561" s="178"/>
      <c r="Q561" s="206"/>
      <c r="R561" s="206"/>
      <c r="S561" s="206"/>
      <c r="T561" s="206"/>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3"/>
      <c r="BC561" s="203"/>
      <c r="BD561" s="203"/>
      <c r="BE561" s="203"/>
      <c r="BF561" s="203"/>
    </row>
    <row r="562" spans="1:58">
      <c r="A562" s="203"/>
      <c r="B562" s="203"/>
      <c r="C562" s="203"/>
      <c r="D562" s="203"/>
      <c r="E562" s="206"/>
      <c r="F562" s="207"/>
      <c r="G562" s="207"/>
      <c r="H562" s="207"/>
      <c r="I562" s="207"/>
      <c r="J562" s="207"/>
      <c r="K562" s="207"/>
      <c r="L562" s="206"/>
      <c r="M562" s="207"/>
      <c r="N562" s="207"/>
      <c r="O562" s="203"/>
      <c r="P562" s="178"/>
      <c r="Q562" s="206"/>
      <c r="R562" s="206"/>
      <c r="S562" s="206"/>
      <c r="T562" s="206"/>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3"/>
      <c r="BC562" s="203"/>
      <c r="BD562" s="203"/>
      <c r="BE562" s="203"/>
      <c r="BF562" s="203"/>
    </row>
    <row r="563" spans="1:58">
      <c r="A563" s="203"/>
      <c r="B563" s="203"/>
      <c r="C563" s="203"/>
      <c r="D563" s="203"/>
      <c r="E563" s="206"/>
      <c r="F563" s="207"/>
      <c r="G563" s="207"/>
      <c r="H563" s="207"/>
      <c r="I563" s="207"/>
      <c r="J563" s="207"/>
      <c r="K563" s="207"/>
      <c r="L563" s="206"/>
      <c r="M563" s="207"/>
      <c r="N563" s="207"/>
      <c r="O563" s="203"/>
      <c r="P563" s="178"/>
      <c r="Q563" s="206"/>
      <c r="R563" s="206"/>
      <c r="S563" s="206"/>
      <c r="T563" s="206"/>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3"/>
      <c r="BC563" s="203"/>
      <c r="BD563" s="203"/>
      <c r="BE563" s="203"/>
      <c r="BF563" s="203"/>
    </row>
    <row r="564" spans="1:58">
      <c r="A564" s="203"/>
      <c r="B564" s="203"/>
      <c r="C564" s="203"/>
      <c r="D564" s="203"/>
      <c r="E564" s="206"/>
      <c r="F564" s="207"/>
      <c r="G564" s="207"/>
      <c r="H564" s="207"/>
      <c r="I564" s="207"/>
      <c r="J564" s="207"/>
      <c r="K564" s="207"/>
      <c r="L564" s="206"/>
      <c r="M564" s="207"/>
      <c r="N564" s="207"/>
      <c r="O564" s="203"/>
      <c r="P564" s="178"/>
      <c r="Q564" s="206"/>
      <c r="R564" s="206"/>
      <c r="S564" s="206"/>
      <c r="T564" s="206"/>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c r="BA564" s="203"/>
      <c r="BB564" s="203"/>
      <c r="BC564" s="203"/>
      <c r="BD564" s="203"/>
      <c r="BE564" s="203"/>
      <c r="BF564" s="203"/>
    </row>
    <row r="565" spans="1:58">
      <c r="A565" s="203"/>
      <c r="B565" s="203"/>
      <c r="C565" s="203"/>
      <c r="D565" s="203"/>
      <c r="E565" s="206"/>
      <c r="F565" s="207"/>
      <c r="G565" s="207"/>
      <c r="H565" s="207"/>
      <c r="I565" s="207"/>
      <c r="J565" s="207"/>
      <c r="K565" s="207"/>
      <c r="L565" s="206"/>
      <c r="M565" s="207"/>
      <c r="N565" s="207"/>
      <c r="O565" s="203"/>
      <c r="P565" s="178"/>
      <c r="Q565" s="206"/>
      <c r="R565" s="206"/>
      <c r="S565" s="206"/>
      <c r="T565" s="206"/>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row>
    <row r="566" spans="1:58">
      <c r="A566" s="203"/>
      <c r="B566" s="203"/>
      <c r="C566" s="203"/>
      <c r="D566" s="203"/>
      <c r="E566" s="206"/>
      <c r="F566" s="207"/>
      <c r="G566" s="207"/>
      <c r="H566" s="207"/>
      <c r="I566" s="207"/>
      <c r="J566" s="207"/>
      <c r="K566" s="207"/>
      <c r="L566" s="206"/>
      <c r="M566" s="207"/>
      <c r="N566" s="207"/>
      <c r="O566" s="203"/>
      <c r="P566" s="178"/>
      <c r="Q566" s="206"/>
      <c r="R566" s="206"/>
      <c r="S566" s="206"/>
      <c r="T566" s="206"/>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3"/>
      <c r="BC566" s="203"/>
      <c r="BD566" s="203"/>
      <c r="BE566" s="203"/>
      <c r="BF566" s="203"/>
    </row>
    <row r="567" spans="1:58">
      <c r="A567" s="203"/>
      <c r="B567" s="203"/>
      <c r="C567" s="203"/>
      <c r="D567" s="203"/>
      <c r="E567" s="206"/>
      <c r="F567" s="207"/>
      <c r="G567" s="207"/>
      <c r="H567" s="207"/>
      <c r="I567" s="207"/>
      <c r="J567" s="207"/>
      <c r="K567" s="207"/>
      <c r="L567" s="206"/>
      <c r="M567" s="207"/>
      <c r="N567" s="207"/>
      <c r="O567" s="203"/>
      <c r="P567" s="178"/>
      <c r="Q567" s="206"/>
      <c r="R567" s="206"/>
      <c r="S567" s="206"/>
      <c r="T567" s="206"/>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c r="BA567" s="203"/>
      <c r="BB567" s="203"/>
      <c r="BC567" s="203"/>
      <c r="BD567" s="203"/>
      <c r="BE567" s="203"/>
      <c r="BF567" s="203"/>
    </row>
    <row r="568" spans="1:58">
      <c r="A568" s="203"/>
      <c r="B568" s="203"/>
      <c r="C568" s="203"/>
      <c r="D568" s="203"/>
      <c r="E568" s="206"/>
      <c r="F568" s="207"/>
      <c r="G568" s="207"/>
      <c r="H568" s="207"/>
      <c r="I568" s="207"/>
      <c r="J568" s="207"/>
      <c r="K568" s="207"/>
      <c r="L568" s="206"/>
      <c r="M568" s="207"/>
      <c r="N568" s="207"/>
      <c r="O568" s="203"/>
      <c r="P568" s="178"/>
      <c r="Q568" s="206"/>
      <c r="R568" s="206"/>
      <c r="S568" s="206"/>
      <c r="T568" s="206"/>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row>
    <row r="569" spans="1:58">
      <c r="A569" s="203"/>
      <c r="B569" s="203"/>
      <c r="C569" s="203"/>
      <c r="D569" s="203"/>
      <c r="E569" s="206"/>
      <c r="F569" s="207"/>
      <c r="G569" s="207"/>
      <c r="H569" s="207"/>
      <c r="I569" s="207"/>
      <c r="J569" s="207"/>
      <c r="K569" s="207"/>
      <c r="L569" s="206"/>
      <c r="M569" s="207"/>
      <c r="N569" s="207"/>
      <c r="O569" s="203"/>
      <c r="P569" s="178"/>
      <c r="Q569" s="206"/>
      <c r="R569" s="206"/>
      <c r="S569" s="206"/>
      <c r="T569" s="206"/>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c r="BA569" s="203"/>
      <c r="BB569" s="203"/>
      <c r="BC569" s="203"/>
      <c r="BD569" s="203"/>
      <c r="BE569" s="203"/>
      <c r="BF569" s="203"/>
    </row>
    <row r="570" spans="1:58">
      <c r="A570" s="203"/>
      <c r="B570" s="203"/>
      <c r="C570" s="203"/>
      <c r="D570" s="203"/>
      <c r="E570" s="206"/>
      <c r="F570" s="207"/>
      <c r="G570" s="207"/>
      <c r="H570" s="207"/>
      <c r="I570" s="207"/>
      <c r="J570" s="207"/>
      <c r="K570" s="207"/>
      <c r="L570" s="206"/>
      <c r="M570" s="207"/>
      <c r="N570" s="207"/>
      <c r="O570" s="203"/>
      <c r="P570" s="178"/>
      <c r="Q570" s="206"/>
      <c r="R570" s="206"/>
      <c r="S570" s="206"/>
      <c r="T570" s="206"/>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c r="BA570" s="203"/>
      <c r="BB570" s="203"/>
      <c r="BC570" s="203"/>
      <c r="BD570" s="203"/>
      <c r="BE570" s="203"/>
      <c r="BF570" s="203"/>
    </row>
    <row r="571" spans="1:58">
      <c r="A571" s="203"/>
      <c r="B571" s="203"/>
      <c r="C571" s="203"/>
      <c r="D571" s="203"/>
      <c r="E571" s="206"/>
      <c r="F571" s="207"/>
      <c r="G571" s="207"/>
      <c r="H571" s="207"/>
      <c r="I571" s="207"/>
      <c r="J571" s="207"/>
      <c r="K571" s="207"/>
      <c r="L571" s="206"/>
      <c r="M571" s="207"/>
      <c r="N571" s="207"/>
      <c r="O571" s="203"/>
      <c r="P571" s="178"/>
      <c r="Q571" s="206"/>
      <c r="R571" s="206"/>
      <c r="S571" s="206"/>
      <c r="T571" s="206"/>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c r="BA571" s="203"/>
      <c r="BB571" s="203"/>
      <c r="BC571" s="203"/>
      <c r="BD571" s="203"/>
      <c r="BE571" s="203"/>
      <c r="BF571" s="203"/>
    </row>
    <row r="572" spans="1:58">
      <c r="A572" s="203"/>
      <c r="B572" s="203"/>
      <c r="C572" s="203"/>
      <c r="D572" s="203"/>
      <c r="E572" s="206"/>
      <c r="F572" s="207"/>
      <c r="G572" s="207"/>
      <c r="H572" s="207"/>
      <c r="I572" s="207"/>
      <c r="J572" s="207"/>
      <c r="K572" s="207"/>
      <c r="L572" s="206"/>
      <c r="M572" s="207"/>
      <c r="N572" s="207"/>
      <c r="O572" s="203"/>
      <c r="P572" s="178"/>
      <c r="Q572" s="206"/>
      <c r="R572" s="206"/>
      <c r="S572" s="206"/>
      <c r="T572" s="206"/>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c r="BA572" s="203"/>
      <c r="BB572" s="203"/>
      <c r="BC572" s="203"/>
      <c r="BD572" s="203"/>
      <c r="BE572" s="203"/>
      <c r="BF572" s="203"/>
    </row>
    <row r="573" spans="1:58">
      <c r="A573" s="203"/>
      <c r="B573" s="203"/>
      <c r="C573" s="203"/>
      <c r="D573" s="203"/>
      <c r="E573" s="206"/>
      <c r="F573" s="207"/>
      <c r="G573" s="207"/>
      <c r="H573" s="207"/>
      <c r="I573" s="207"/>
      <c r="J573" s="207"/>
      <c r="K573" s="207"/>
      <c r="L573" s="206"/>
      <c r="M573" s="207"/>
      <c r="N573" s="207"/>
      <c r="O573" s="203"/>
      <c r="P573" s="178"/>
      <c r="Q573" s="206"/>
      <c r="R573" s="206"/>
      <c r="S573" s="206"/>
      <c r="T573" s="206"/>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row>
    <row r="574" spans="1:58">
      <c r="A574" s="203"/>
      <c r="B574" s="203"/>
      <c r="C574" s="203"/>
      <c r="D574" s="203"/>
      <c r="E574" s="206"/>
      <c r="F574" s="207"/>
      <c r="G574" s="207"/>
      <c r="H574" s="207"/>
      <c r="I574" s="207"/>
      <c r="J574" s="207"/>
      <c r="K574" s="207"/>
      <c r="L574" s="206"/>
      <c r="M574" s="207"/>
      <c r="N574" s="207"/>
      <c r="O574" s="203"/>
      <c r="P574" s="178"/>
      <c r="Q574" s="206"/>
      <c r="R574" s="206"/>
      <c r="S574" s="206"/>
      <c r="T574" s="206"/>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c r="BA574" s="203"/>
      <c r="BB574" s="203"/>
      <c r="BC574" s="203"/>
      <c r="BD574" s="203"/>
      <c r="BE574" s="203"/>
      <c r="BF574" s="203"/>
    </row>
    <row r="575" spans="1:58">
      <c r="A575" s="203"/>
      <c r="B575" s="203"/>
      <c r="C575" s="203"/>
      <c r="D575" s="203"/>
      <c r="E575" s="206"/>
      <c r="F575" s="207"/>
      <c r="G575" s="207"/>
      <c r="H575" s="207"/>
      <c r="I575" s="207"/>
      <c r="J575" s="207"/>
      <c r="K575" s="207"/>
      <c r="L575" s="206"/>
      <c r="M575" s="207"/>
      <c r="N575" s="207"/>
      <c r="O575" s="203"/>
      <c r="P575" s="178"/>
      <c r="Q575" s="206"/>
      <c r="R575" s="206"/>
      <c r="S575" s="206"/>
      <c r="T575" s="206"/>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c r="BA575" s="203"/>
      <c r="BB575" s="203"/>
      <c r="BC575" s="203"/>
      <c r="BD575" s="203"/>
      <c r="BE575" s="203"/>
      <c r="BF575" s="203"/>
    </row>
    <row r="576" spans="1:58">
      <c r="A576" s="203"/>
      <c r="B576" s="203"/>
      <c r="C576" s="203"/>
      <c r="D576" s="203"/>
      <c r="E576" s="206"/>
      <c r="F576" s="207"/>
      <c r="G576" s="207"/>
      <c r="H576" s="207"/>
      <c r="I576" s="207"/>
      <c r="J576" s="207"/>
      <c r="K576" s="207"/>
      <c r="L576" s="206"/>
      <c r="M576" s="207"/>
      <c r="N576" s="207"/>
      <c r="O576" s="203"/>
      <c r="P576" s="178"/>
      <c r="Q576" s="206"/>
      <c r="R576" s="206"/>
      <c r="S576" s="206"/>
      <c r="T576" s="206"/>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row>
    <row r="577" spans="1:58">
      <c r="A577" s="203"/>
      <c r="B577" s="203"/>
      <c r="C577" s="203"/>
      <c r="D577" s="203"/>
      <c r="E577" s="206"/>
      <c r="F577" s="207"/>
      <c r="G577" s="207"/>
      <c r="H577" s="207"/>
      <c r="I577" s="207"/>
      <c r="J577" s="207"/>
      <c r="K577" s="207"/>
      <c r="L577" s="206"/>
      <c r="M577" s="207"/>
      <c r="N577" s="207"/>
      <c r="O577" s="203"/>
      <c r="P577" s="178"/>
      <c r="Q577" s="206"/>
      <c r="R577" s="206"/>
      <c r="S577" s="206"/>
      <c r="T577" s="206"/>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03"/>
      <c r="BB577" s="203"/>
      <c r="BC577" s="203"/>
      <c r="BD577" s="203"/>
      <c r="BE577" s="203"/>
      <c r="BF577" s="203"/>
    </row>
    <row r="578" spans="1:58">
      <c r="A578" s="203"/>
      <c r="B578" s="203"/>
      <c r="C578" s="203"/>
      <c r="D578" s="203"/>
      <c r="E578" s="206"/>
      <c r="F578" s="207"/>
      <c r="G578" s="207"/>
      <c r="H578" s="207"/>
      <c r="I578" s="207"/>
      <c r="J578" s="207"/>
      <c r="K578" s="207"/>
      <c r="L578" s="206"/>
      <c r="M578" s="207"/>
      <c r="N578" s="207"/>
      <c r="O578" s="203"/>
      <c r="P578" s="178"/>
      <c r="Q578" s="206"/>
      <c r="R578" s="206"/>
      <c r="S578" s="206"/>
      <c r="T578" s="206"/>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row>
    <row r="579" spans="1:58">
      <c r="A579" s="203"/>
      <c r="B579" s="203"/>
      <c r="C579" s="203"/>
      <c r="D579" s="203"/>
      <c r="E579" s="206"/>
      <c r="F579" s="207"/>
      <c r="G579" s="207"/>
      <c r="H579" s="207"/>
      <c r="I579" s="207"/>
      <c r="J579" s="207"/>
      <c r="K579" s="207"/>
      <c r="L579" s="206"/>
      <c r="M579" s="207"/>
      <c r="N579" s="207"/>
      <c r="O579" s="203"/>
      <c r="P579" s="178"/>
      <c r="Q579" s="206"/>
      <c r="R579" s="206"/>
      <c r="S579" s="206"/>
      <c r="T579" s="206"/>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row>
    <row r="580" spans="1:58">
      <c r="A580" s="203"/>
      <c r="B580" s="203"/>
      <c r="C580" s="203"/>
      <c r="D580" s="203"/>
      <c r="E580" s="206"/>
      <c r="F580" s="207"/>
      <c r="G580" s="207"/>
      <c r="H580" s="207"/>
      <c r="I580" s="207"/>
      <c r="J580" s="207"/>
      <c r="K580" s="207"/>
      <c r="L580" s="206"/>
      <c r="M580" s="207"/>
      <c r="N580" s="207"/>
      <c r="O580" s="203"/>
      <c r="P580" s="178"/>
      <c r="Q580" s="206"/>
      <c r="R580" s="206"/>
      <c r="S580" s="206"/>
      <c r="T580" s="206"/>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c r="BA580" s="203"/>
      <c r="BB580" s="203"/>
      <c r="BC580" s="203"/>
      <c r="BD580" s="203"/>
      <c r="BE580" s="203"/>
      <c r="BF580" s="203"/>
    </row>
    <row r="581" spans="1:58">
      <c r="A581" s="203"/>
      <c r="B581" s="203"/>
      <c r="C581" s="203"/>
      <c r="D581" s="203"/>
      <c r="E581" s="206"/>
      <c r="F581" s="207"/>
      <c r="G581" s="207"/>
      <c r="H581" s="207"/>
      <c r="I581" s="207"/>
      <c r="J581" s="207"/>
      <c r="K581" s="207"/>
      <c r="L581" s="206"/>
      <c r="M581" s="207"/>
      <c r="N581" s="207"/>
      <c r="O581" s="203"/>
      <c r="P581" s="178"/>
      <c r="Q581" s="206"/>
      <c r="R581" s="206"/>
      <c r="S581" s="206"/>
      <c r="T581" s="206"/>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3"/>
      <c r="BC581" s="203"/>
      <c r="BD581" s="203"/>
      <c r="BE581" s="203"/>
      <c r="BF581" s="203"/>
    </row>
    <row r="582" spans="1:58">
      <c r="A582" s="203"/>
      <c r="B582" s="203"/>
      <c r="C582" s="203"/>
      <c r="D582" s="203"/>
      <c r="E582" s="206"/>
      <c r="F582" s="207"/>
      <c r="G582" s="207"/>
      <c r="H582" s="207"/>
      <c r="I582" s="207"/>
      <c r="J582" s="207"/>
      <c r="K582" s="207"/>
      <c r="L582" s="206"/>
      <c r="M582" s="207"/>
      <c r="N582" s="207"/>
      <c r="O582" s="203"/>
      <c r="P582" s="178"/>
      <c r="Q582" s="206"/>
      <c r="R582" s="206"/>
      <c r="S582" s="206"/>
      <c r="T582" s="206"/>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row>
    <row r="583" spans="1:58">
      <c r="A583" s="203"/>
      <c r="B583" s="203"/>
      <c r="C583" s="203"/>
      <c r="D583" s="203"/>
      <c r="E583" s="206"/>
      <c r="F583" s="207"/>
      <c r="G583" s="207"/>
      <c r="H583" s="207"/>
      <c r="I583" s="207"/>
      <c r="J583" s="207"/>
      <c r="K583" s="207"/>
      <c r="L583" s="206"/>
      <c r="M583" s="207"/>
      <c r="N583" s="207"/>
      <c r="O583" s="203"/>
      <c r="P583" s="178"/>
      <c r="Q583" s="206"/>
      <c r="R583" s="206"/>
      <c r="S583" s="206"/>
      <c r="T583" s="206"/>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c r="BA583" s="203"/>
      <c r="BB583" s="203"/>
      <c r="BC583" s="203"/>
      <c r="BD583" s="203"/>
      <c r="BE583" s="203"/>
      <c r="BF583" s="203"/>
    </row>
    <row r="584" spans="1:58">
      <c r="A584" s="203"/>
      <c r="B584" s="203"/>
      <c r="C584" s="203"/>
      <c r="D584" s="203"/>
      <c r="E584" s="206"/>
      <c r="F584" s="207"/>
      <c r="G584" s="207"/>
      <c r="H584" s="207"/>
      <c r="I584" s="207"/>
      <c r="J584" s="207"/>
      <c r="K584" s="207"/>
      <c r="L584" s="206"/>
      <c r="M584" s="207"/>
      <c r="N584" s="207"/>
      <c r="O584" s="203"/>
      <c r="P584" s="178"/>
      <c r="Q584" s="206"/>
      <c r="R584" s="206"/>
      <c r="S584" s="206"/>
      <c r="T584" s="206"/>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c r="BA584" s="203"/>
      <c r="BB584" s="203"/>
      <c r="BC584" s="203"/>
      <c r="BD584" s="203"/>
      <c r="BE584" s="203"/>
      <c r="BF584" s="203"/>
    </row>
    <row r="585" spans="1:58">
      <c r="A585" s="203"/>
      <c r="B585" s="203"/>
      <c r="C585" s="203"/>
      <c r="D585" s="203"/>
      <c r="E585" s="206"/>
      <c r="F585" s="207"/>
      <c r="G585" s="207"/>
      <c r="H585" s="207"/>
      <c r="I585" s="207"/>
      <c r="J585" s="207"/>
      <c r="K585" s="207"/>
      <c r="L585" s="206"/>
      <c r="M585" s="207"/>
      <c r="N585" s="207"/>
      <c r="O585" s="203"/>
      <c r="P585" s="178"/>
      <c r="Q585" s="206"/>
      <c r="R585" s="206"/>
      <c r="S585" s="206"/>
      <c r="T585" s="206"/>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row>
    <row r="586" spans="1:58">
      <c r="A586" s="203"/>
      <c r="B586" s="203"/>
      <c r="C586" s="203"/>
      <c r="D586" s="203"/>
      <c r="E586" s="206"/>
      <c r="F586" s="207"/>
      <c r="G586" s="207"/>
      <c r="H586" s="207"/>
      <c r="I586" s="207"/>
      <c r="J586" s="207"/>
      <c r="K586" s="207"/>
      <c r="L586" s="206"/>
      <c r="M586" s="207"/>
      <c r="N586" s="207"/>
      <c r="O586" s="203"/>
      <c r="P586" s="178"/>
      <c r="Q586" s="206"/>
      <c r="R586" s="206"/>
      <c r="S586" s="206"/>
      <c r="T586" s="206"/>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3"/>
      <c r="BC586" s="203"/>
      <c r="BD586" s="203"/>
      <c r="BE586" s="203"/>
      <c r="BF586" s="203"/>
    </row>
    <row r="587" spans="1:58">
      <c r="A587" s="203"/>
      <c r="B587" s="203"/>
      <c r="C587" s="203"/>
      <c r="D587" s="203"/>
      <c r="E587" s="206"/>
      <c r="F587" s="207"/>
      <c r="G587" s="207"/>
      <c r="H587" s="207"/>
      <c r="I587" s="207"/>
      <c r="J587" s="207"/>
      <c r="K587" s="207"/>
      <c r="L587" s="206"/>
      <c r="M587" s="207"/>
      <c r="N587" s="207"/>
      <c r="O587" s="203"/>
      <c r="P587" s="178"/>
      <c r="Q587" s="206"/>
      <c r="R587" s="206"/>
      <c r="S587" s="206"/>
      <c r="T587" s="206"/>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3"/>
      <c r="BC587" s="203"/>
      <c r="BD587" s="203"/>
      <c r="BE587" s="203"/>
      <c r="BF587" s="203"/>
    </row>
    <row r="588" spans="1:58">
      <c r="A588" s="203"/>
      <c r="B588" s="203"/>
      <c r="C588" s="203"/>
      <c r="D588" s="203"/>
      <c r="E588" s="206"/>
      <c r="F588" s="207"/>
      <c r="G588" s="207"/>
      <c r="H588" s="207"/>
      <c r="I588" s="207"/>
      <c r="J588" s="207"/>
      <c r="K588" s="207"/>
      <c r="L588" s="206"/>
      <c r="M588" s="207"/>
      <c r="N588" s="207"/>
      <c r="O588" s="203"/>
      <c r="P588" s="178"/>
      <c r="Q588" s="206"/>
      <c r="R588" s="206"/>
      <c r="S588" s="206"/>
      <c r="T588" s="206"/>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row>
    <row r="589" spans="1:58">
      <c r="A589" s="203"/>
      <c r="B589" s="203"/>
      <c r="C589" s="203"/>
      <c r="D589" s="203"/>
      <c r="E589" s="206"/>
      <c r="F589" s="207"/>
      <c r="G589" s="207"/>
      <c r="H589" s="207"/>
      <c r="I589" s="207"/>
      <c r="J589" s="207"/>
      <c r="K589" s="207"/>
      <c r="L589" s="206"/>
      <c r="M589" s="207"/>
      <c r="N589" s="207"/>
      <c r="O589" s="203"/>
      <c r="P589" s="178"/>
      <c r="Q589" s="206"/>
      <c r="R589" s="206"/>
      <c r="S589" s="206"/>
      <c r="T589" s="206"/>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c r="BA589" s="203"/>
      <c r="BB589" s="203"/>
      <c r="BC589" s="203"/>
      <c r="BD589" s="203"/>
      <c r="BE589" s="203"/>
      <c r="BF589" s="203"/>
    </row>
    <row r="590" spans="1:58">
      <c r="A590" s="203"/>
      <c r="B590" s="203"/>
      <c r="C590" s="203"/>
      <c r="D590" s="203"/>
      <c r="E590" s="206"/>
      <c r="F590" s="207"/>
      <c r="G590" s="207"/>
      <c r="H590" s="207"/>
      <c r="I590" s="207"/>
      <c r="J590" s="207"/>
      <c r="K590" s="207"/>
      <c r="L590" s="206"/>
      <c r="M590" s="207"/>
      <c r="N590" s="207"/>
      <c r="O590" s="203"/>
      <c r="P590" s="178"/>
      <c r="Q590" s="206"/>
      <c r="R590" s="206"/>
      <c r="S590" s="206"/>
      <c r="T590" s="206"/>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c r="BA590" s="203"/>
      <c r="BB590" s="203"/>
      <c r="BC590" s="203"/>
      <c r="BD590" s="203"/>
      <c r="BE590" s="203"/>
      <c r="BF590" s="203"/>
    </row>
    <row r="591" spans="1:58">
      <c r="A591" s="203"/>
      <c r="B591" s="203"/>
      <c r="C591" s="203"/>
      <c r="D591" s="203"/>
      <c r="E591" s="206"/>
      <c r="F591" s="207"/>
      <c r="G591" s="207"/>
      <c r="H591" s="207"/>
      <c r="I591" s="207"/>
      <c r="J591" s="207"/>
      <c r="K591" s="207"/>
      <c r="L591" s="206"/>
      <c r="M591" s="207"/>
      <c r="N591" s="207"/>
      <c r="O591" s="203"/>
      <c r="P591" s="178"/>
      <c r="Q591" s="206"/>
      <c r="R591" s="206"/>
      <c r="S591" s="206"/>
      <c r="T591" s="206"/>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3"/>
      <c r="BC591" s="203"/>
      <c r="BD591" s="203"/>
      <c r="BE591" s="203"/>
      <c r="BF591" s="203"/>
    </row>
    <row r="592" spans="1:58">
      <c r="A592" s="203"/>
      <c r="B592" s="203"/>
      <c r="C592" s="203"/>
      <c r="D592" s="203"/>
      <c r="E592" s="206"/>
      <c r="F592" s="207"/>
      <c r="G592" s="207"/>
      <c r="H592" s="207"/>
      <c r="I592" s="207"/>
      <c r="J592" s="207"/>
      <c r="K592" s="207"/>
      <c r="L592" s="206"/>
      <c r="M592" s="207"/>
      <c r="N592" s="207"/>
      <c r="O592" s="203"/>
      <c r="P592" s="178"/>
      <c r="Q592" s="206"/>
      <c r="R592" s="206"/>
      <c r="S592" s="206"/>
      <c r="T592" s="206"/>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c r="BA592" s="203"/>
      <c r="BB592" s="203"/>
      <c r="BC592" s="203"/>
      <c r="BD592" s="203"/>
      <c r="BE592" s="203"/>
      <c r="BF592" s="203"/>
    </row>
    <row r="593" spans="1:58">
      <c r="A593" s="203"/>
      <c r="B593" s="203"/>
      <c r="C593" s="203"/>
      <c r="D593" s="203"/>
      <c r="E593" s="206"/>
      <c r="F593" s="207"/>
      <c r="G593" s="207"/>
      <c r="H593" s="207"/>
      <c r="I593" s="207"/>
      <c r="J593" s="207"/>
      <c r="K593" s="207"/>
      <c r="L593" s="206"/>
      <c r="M593" s="207"/>
      <c r="N593" s="207"/>
      <c r="O593" s="203"/>
      <c r="P593" s="178"/>
      <c r="Q593" s="206"/>
      <c r="R593" s="206"/>
      <c r="S593" s="206"/>
      <c r="T593" s="206"/>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row>
    <row r="594" spans="1:58">
      <c r="A594" s="203"/>
      <c r="B594" s="203"/>
      <c r="C594" s="203"/>
      <c r="D594" s="203"/>
      <c r="E594" s="206"/>
      <c r="F594" s="207"/>
      <c r="G594" s="207"/>
      <c r="H594" s="207"/>
      <c r="I594" s="207"/>
      <c r="J594" s="207"/>
      <c r="K594" s="207"/>
      <c r="L594" s="206"/>
      <c r="M594" s="207"/>
      <c r="N594" s="207"/>
      <c r="O594" s="203"/>
      <c r="P594" s="178"/>
      <c r="Q594" s="206"/>
      <c r="R594" s="206"/>
      <c r="S594" s="206"/>
      <c r="T594" s="206"/>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c r="BA594" s="203"/>
      <c r="BB594" s="203"/>
      <c r="BC594" s="203"/>
      <c r="BD594" s="203"/>
      <c r="BE594" s="203"/>
      <c r="BF594" s="203"/>
    </row>
    <row r="595" spans="1:58">
      <c r="A595" s="203"/>
      <c r="B595" s="203"/>
      <c r="C595" s="203"/>
      <c r="D595" s="203"/>
      <c r="E595" s="206"/>
      <c r="F595" s="207"/>
      <c r="G595" s="207"/>
      <c r="H595" s="207"/>
      <c r="I595" s="207"/>
      <c r="J595" s="207"/>
      <c r="K595" s="207"/>
      <c r="L595" s="206"/>
      <c r="M595" s="207"/>
      <c r="N595" s="207"/>
      <c r="O595" s="203"/>
      <c r="P595" s="178"/>
      <c r="Q595" s="206"/>
      <c r="R595" s="206"/>
      <c r="S595" s="206"/>
      <c r="T595" s="206"/>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c r="BA595" s="203"/>
      <c r="BB595" s="203"/>
      <c r="BC595" s="203"/>
      <c r="BD595" s="203"/>
      <c r="BE595" s="203"/>
      <c r="BF595" s="203"/>
    </row>
    <row r="596" spans="1:58">
      <c r="A596" s="203"/>
      <c r="B596" s="203"/>
      <c r="C596" s="203"/>
      <c r="D596" s="203"/>
      <c r="E596" s="206"/>
      <c r="F596" s="207"/>
      <c r="G596" s="207"/>
      <c r="H596" s="207"/>
      <c r="I596" s="207"/>
      <c r="J596" s="207"/>
      <c r="K596" s="207"/>
      <c r="L596" s="206"/>
      <c r="M596" s="207"/>
      <c r="N596" s="207"/>
      <c r="O596" s="203"/>
      <c r="P596" s="178"/>
      <c r="Q596" s="206"/>
      <c r="R596" s="206"/>
      <c r="S596" s="206"/>
      <c r="T596" s="206"/>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c r="BA596" s="203"/>
      <c r="BB596" s="203"/>
      <c r="BC596" s="203"/>
      <c r="BD596" s="203"/>
      <c r="BE596" s="203"/>
      <c r="BF596" s="203"/>
    </row>
    <row r="597" spans="1:58">
      <c r="A597" s="203"/>
      <c r="B597" s="203"/>
      <c r="C597" s="203"/>
      <c r="D597" s="203"/>
      <c r="E597" s="206"/>
      <c r="F597" s="207"/>
      <c r="G597" s="207"/>
      <c r="H597" s="207"/>
      <c r="I597" s="207"/>
      <c r="J597" s="207"/>
      <c r="K597" s="207"/>
      <c r="L597" s="206"/>
      <c r="M597" s="207"/>
      <c r="N597" s="207"/>
      <c r="O597" s="203"/>
      <c r="P597" s="178"/>
      <c r="Q597" s="206"/>
      <c r="R597" s="206"/>
      <c r="S597" s="206"/>
      <c r="T597" s="206"/>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c r="BA597" s="203"/>
      <c r="BB597" s="203"/>
      <c r="BC597" s="203"/>
      <c r="BD597" s="203"/>
      <c r="BE597" s="203"/>
      <c r="BF597" s="203"/>
    </row>
    <row r="598" spans="1:58">
      <c r="A598" s="203"/>
      <c r="B598" s="203"/>
      <c r="C598" s="203"/>
      <c r="D598" s="203"/>
      <c r="E598" s="206"/>
      <c r="F598" s="207"/>
      <c r="G598" s="207"/>
      <c r="H598" s="207"/>
      <c r="I598" s="207"/>
      <c r="J598" s="207"/>
      <c r="K598" s="207"/>
      <c r="L598" s="206"/>
      <c r="M598" s="207"/>
      <c r="N598" s="207"/>
      <c r="O598" s="203"/>
      <c r="P598" s="178"/>
      <c r="Q598" s="206"/>
      <c r="R598" s="206"/>
      <c r="S598" s="206"/>
      <c r="T598" s="206"/>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c r="BA598" s="203"/>
      <c r="BB598" s="203"/>
      <c r="BC598" s="203"/>
      <c r="BD598" s="203"/>
      <c r="BE598" s="203"/>
      <c r="BF598" s="203"/>
    </row>
    <row r="599" spans="1:58">
      <c r="A599" s="203"/>
      <c r="B599" s="203"/>
      <c r="C599" s="203"/>
      <c r="D599" s="203"/>
      <c r="E599" s="206"/>
      <c r="F599" s="207"/>
      <c r="G599" s="207"/>
      <c r="H599" s="207"/>
      <c r="I599" s="207"/>
      <c r="J599" s="207"/>
      <c r="K599" s="207"/>
      <c r="L599" s="206"/>
      <c r="M599" s="207"/>
      <c r="N599" s="207"/>
      <c r="O599" s="203"/>
      <c r="P599" s="178"/>
      <c r="Q599" s="206"/>
      <c r="R599" s="206"/>
      <c r="S599" s="206"/>
      <c r="T599" s="206"/>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c r="BA599" s="203"/>
      <c r="BB599" s="203"/>
      <c r="BC599" s="203"/>
      <c r="BD599" s="203"/>
      <c r="BE599" s="203"/>
      <c r="BF599" s="203"/>
    </row>
    <row r="600" spans="1:58">
      <c r="A600" s="203"/>
      <c r="B600" s="203"/>
      <c r="C600" s="203"/>
      <c r="D600" s="203"/>
      <c r="E600" s="206"/>
      <c r="F600" s="207"/>
      <c r="G600" s="207"/>
      <c r="H600" s="207"/>
      <c r="I600" s="207"/>
      <c r="J600" s="207"/>
      <c r="K600" s="207"/>
      <c r="L600" s="206"/>
      <c r="M600" s="207"/>
      <c r="N600" s="207"/>
      <c r="O600" s="203"/>
      <c r="P600" s="178"/>
      <c r="Q600" s="206"/>
      <c r="R600" s="206"/>
      <c r="S600" s="206"/>
      <c r="T600" s="206"/>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c r="BA600" s="203"/>
      <c r="BB600" s="203"/>
      <c r="BC600" s="203"/>
      <c r="BD600" s="203"/>
      <c r="BE600" s="203"/>
      <c r="BF600" s="203"/>
    </row>
    <row r="601" spans="1:58">
      <c r="A601" s="203"/>
      <c r="B601" s="203"/>
      <c r="C601" s="203"/>
      <c r="D601" s="203"/>
      <c r="E601" s="206"/>
      <c r="F601" s="207"/>
      <c r="G601" s="207"/>
      <c r="H601" s="207"/>
      <c r="I601" s="207"/>
      <c r="J601" s="207"/>
      <c r="K601" s="207"/>
      <c r="L601" s="206"/>
      <c r="M601" s="207"/>
      <c r="N601" s="207"/>
      <c r="O601" s="203"/>
      <c r="P601" s="178"/>
      <c r="Q601" s="206"/>
      <c r="R601" s="206"/>
      <c r="S601" s="206"/>
      <c r="T601" s="206"/>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c r="BA601" s="203"/>
      <c r="BB601" s="203"/>
      <c r="BC601" s="203"/>
      <c r="BD601" s="203"/>
      <c r="BE601" s="203"/>
      <c r="BF601" s="203"/>
    </row>
    <row r="602" spans="1:58">
      <c r="A602" s="203"/>
      <c r="B602" s="203"/>
      <c r="C602" s="203"/>
      <c r="D602" s="203"/>
      <c r="E602" s="206"/>
      <c r="F602" s="207"/>
      <c r="G602" s="207"/>
      <c r="H602" s="207"/>
      <c r="I602" s="207"/>
      <c r="J602" s="207"/>
      <c r="K602" s="207"/>
      <c r="L602" s="206"/>
      <c r="M602" s="207"/>
      <c r="N602" s="207"/>
      <c r="O602" s="203"/>
      <c r="P602" s="178"/>
      <c r="Q602" s="206"/>
      <c r="R602" s="206"/>
      <c r="S602" s="206"/>
      <c r="T602" s="206"/>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row>
    <row r="603" spans="1:58">
      <c r="A603" s="203"/>
      <c r="B603" s="203"/>
      <c r="C603" s="203"/>
      <c r="D603" s="203"/>
      <c r="E603" s="206"/>
      <c r="F603" s="207"/>
      <c r="G603" s="207"/>
      <c r="H603" s="207"/>
      <c r="I603" s="207"/>
      <c r="J603" s="207"/>
      <c r="K603" s="207"/>
      <c r="L603" s="206"/>
      <c r="M603" s="207"/>
      <c r="N603" s="207"/>
      <c r="O603" s="203"/>
      <c r="P603" s="178"/>
      <c r="Q603" s="206"/>
      <c r="R603" s="206"/>
      <c r="S603" s="206"/>
      <c r="T603" s="206"/>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3"/>
      <c r="BC603" s="203"/>
      <c r="BD603" s="203"/>
      <c r="BE603" s="203"/>
      <c r="BF603" s="203"/>
    </row>
    <row r="604" spans="1:58">
      <c r="A604" s="203"/>
      <c r="B604" s="203"/>
      <c r="C604" s="203"/>
      <c r="D604" s="203"/>
      <c r="E604" s="206"/>
      <c r="F604" s="207"/>
      <c r="G604" s="207"/>
      <c r="H604" s="207"/>
      <c r="I604" s="207"/>
      <c r="J604" s="207"/>
      <c r="K604" s="207"/>
      <c r="L604" s="206"/>
      <c r="M604" s="207"/>
      <c r="N604" s="207"/>
      <c r="O604" s="203"/>
      <c r="P604" s="178"/>
      <c r="Q604" s="206"/>
      <c r="R604" s="206"/>
      <c r="S604" s="206"/>
      <c r="T604" s="206"/>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c r="BA604" s="203"/>
      <c r="BB604" s="203"/>
      <c r="BC604" s="203"/>
      <c r="BD604" s="203"/>
      <c r="BE604" s="203"/>
      <c r="BF604" s="203"/>
    </row>
    <row r="605" spans="1:58">
      <c r="A605" s="203"/>
      <c r="B605" s="203"/>
      <c r="C605" s="203"/>
      <c r="D605" s="203"/>
      <c r="E605" s="206"/>
      <c r="F605" s="207"/>
      <c r="G605" s="207"/>
      <c r="H605" s="207"/>
      <c r="I605" s="207"/>
      <c r="J605" s="207"/>
      <c r="K605" s="207"/>
      <c r="L605" s="206"/>
      <c r="M605" s="207"/>
      <c r="N605" s="207"/>
      <c r="O605" s="203"/>
      <c r="P605" s="178"/>
      <c r="Q605" s="206"/>
      <c r="R605" s="206"/>
      <c r="S605" s="206"/>
      <c r="T605" s="206"/>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row>
    <row r="606" spans="1:58">
      <c r="A606" s="203"/>
      <c r="B606" s="203"/>
      <c r="C606" s="203"/>
      <c r="D606" s="203"/>
      <c r="E606" s="206"/>
      <c r="F606" s="207"/>
      <c r="G606" s="207"/>
      <c r="H606" s="207"/>
      <c r="I606" s="207"/>
      <c r="J606" s="207"/>
      <c r="K606" s="207"/>
      <c r="L606" s="206"/>
      <c r="M606" s="207"/>
      <c r="N606" s="207"/>
      <c r="O606" s="203"/>
      <c r="P606" s="178"/>
      <c r="Q606" s="206"/>
      <c r="R606" s="206"/>
      <c r="S606" s="206"/>
      <c r="T606" s="206"/>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c r="BA606" s="203"/>
      <c r="BB606" s="203"/>
      <c r="BC606" s="203"/>
      <c r="BD606" s="203"/>
      <c r="BE606" s="203"/>
      <c r="BF606" s="203"/>
    </row>
    <row r="607" spans="1:58">
      <c r="A607" s="203"/>
      <c r="B607" s="203"/>
      <c r="C607" s="203"/>
      <c r="D607" s="203"/>
      <c r="E607" s="206"/>
      <c r="F607" s="207"/>
      <c r="G607" s="207"/>
      <c r="H607" s="207"/>
      <c r="I607" s="207"/>
      <c r="J607" s="207"/>
      <c r="K607" s="207"/>
      <c r="L607" s="206"/>
      <c r="M607" s="207"/>
      <c r="N607" s="207"/>
      <c r="O607" s="203"/>
      <c r="P607" s="178"/>
      <c r="Q607" s="206"/>
      <c r="R607" s="206"/>
      <c r="S607" s="206"/>
      <c r="T607" s="206"/>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c r="BA607" s="203"/>
      <c r="BB607" s="203"/>
      <c r="BC607" s="203"/>
      <c r="BD607" s="203"/>
      <c r="BE607" s="203"/>
      <c r="BF607" s="203"/>
    </row>
    <row r="608" spans="1:58">
      <c r="A608" s="203"/>
      <c r="B608" s="203"/>
      <c r="C608" s="203"/>
      <c r="D608" s="203"/>
      <c r="E608" s="206"/>
      <c r="F608" s="207"/>
      <c r="G608" s="207"/>
      <c r="H608" s="207"/>
      <c r="I608" s="207"/>
      <c r="J608" s="207"/>
      <c r="K608" s="207"/>
      <c r="L608" s="206"/>
      <c r="M608" s="207"/>
      <c r="N608" s="207"/>
      <c r="O608" s="203"/>
      <c r="P608" s="178"/>
      <c r="Q608" s="206"/>
      <c r="R608" s="206"/>
      <c r="S608" s="206"/>
      <c r="T608" s="206"/>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c r="BA608" s="203"/>
      <c r="BB608" s="203"/>
      <c r="BC608" s="203"/>
      <c r="BD608" s="203"/>
      <c r="BE608" s="203"/>
      <c r="BF608" s="203"/>
    </row>
    <row r="609" spans="1:58">
      <c r="A609" s="203"/>
      <c r="B609" s="203"/>
      <c r="C609" s="203"/>
      <c r="D609" s="203"/>
      <c r="E609" s="206"/>
      <c r="F609" s="207"/>
      <c r="G609" s="207"/>
      <c r="H609" s="207"/>
      <c r="I609" s="207"/>
      <c r="J609" s="207"/>
      <c r="K609" s="207"/>
      <c r="L609" s="206"/>
      <c r="M609" s="207"/>
      <c r="N609" s="207"/>
      <c r="O609" s="203"/>
      <c r="P609" s="178"/>
      <c r="Q609" s="206"/>
      <c r="R609" s="206"/>
      <c r="S609" s="206"/>
      <c r="T609" s="206"/>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c r="BA609" s="203"/>
      <c r="BB609" s="203"/>
      <c r="BC609" s="203"/>
      <c r="BD609" s="203"/>
      <c r="BE609" s="203"/>
      <c r="BF609" s="203"/>
    </row>
    <row r="610" spans="1:58">
      <c r="A610" s="203"/>
      <c r="B610" s="203"/>
      <c r="C610" s="203"/>
      <c r="D610" s="203"/>
      <c r="E610" s="206"/>
      <c r="F610" s="207"/>
      <c r="G610" s="207"/>
      <c r="H610" s="207"/>
      <c r="I610" s="207"/>
      <c r="J610" s="207"/>
      <c r="K610" s="207"/>
      <c r="L610" s="206"/>
      <c r="M610" s="207"/>
      <c r="N610" s="207"/>
      <c r="O610" s="203"/>
      <c r="P610" s="178"/>
      <c r="Q610" s="206"/>
      <c r="R610" s="206"/>
      <c r="S610" s="206"/>
      <c r="T610" s="206"/>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row>
    <row r="611" spans="1:58">
      <c r="A611" s="203"/>
      <c r="B611" s="203"/>
      <c r="C611" s="203"/>
      <c r="D611" s="203"/>
      <c r="E611" s="206"/>
      <c r="F611" s="207"/>
      <c r="G611" s="207"/>
      <c r="H611" s="207"/>
      <c r="I611" s="207"/>
      <c r="J611" s="207"/>
      <c r="K611" s="207"/>
      <c r="L611" s="206"/>
      <c r="M611" s="207"/>
      <c r="N611" s="207"/>
      <c r="O611" s="203"/>
      <c r="P611" s="178"/>
      <c r="Q611" s="206"/>
      <c r="R611" s="206"/>
      <c r="S611" s="206"/>
      <c r="T611" s="206"/>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c r="BA611" s="203"/>
      <c r="BB611" s="203"/>
      <c r="BC611" s="203"/>
      <c r="BD611" s="203"/>
      <c r="BE611" s="203"/>
      <c r="BF611" s="203"/>
    </row>
    <row r="612" spans="1:58">
      <c r="A612" s="203"/>
      <c r="B612" s="203"/>
      <c r="C612" s="203"/>
      <c r="D612" s="203"/>
      <c r="E612" s="206"/>
      <c r="F612" s="207"/>
      <c r="G612" s="207"/>
      <c r="H612" s="207"/>
      <c r="I612" s="207"/>
      <c r="J612" s="207"/>
      <c r="K612" s="207"/>
      <c r="L612" s="206"/>
      <c r="M612" s="207"/>
      <c r="N612" s="207"/>
      <c r="O612" s="203"/>
      <c r="P612" s="178"/>
      <c r="Q612" s="206"/>
      <c r="R612" s="206"/>
      <c r="S612" s="206"/>
      <c r="T612" s="206"/>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3"/>
      <c r="BC612" s="203"/>
      <c r="BD612" s="203"/>
      <c r="BE612" s="203"/>
      <c r="BF612" s="203"/>
    </row>
    <row r="613" spans="1:58">
      <c r="A613" s="203"/>
      <c r="B613" s="203"/>
      <c r="C613" s="203"/>
      <c r="D613" s="203"/>
      <c r="E613" s="206"/>
      <c r="F613" s="207"/>
      <c r="G613" s="207"/>
      <c r="H613" s="207"/>
      <c r="I613" s="207"/>
      <c r="J613" s="207"/>
      <c r="K613" s="207"/>
      <c r="L613" s="206"/>
      <c r="M613" s="207"/>
      <c r="N613" s="207"/>
      <c r="O613" s="203"/>
      <c r="P613" s="178"/>
      <c r="Q613" s="206"/>
      <c r="R613" s="206"/>
      <c r="S613" s="206"/>
      <c r="T613" s="206"/>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3"/>
      <c r="BC613" s="203"/>
      <c r="BD613" s="203"/>
      <c r="BE613" s="203"/>
      <c r="BF613" s="203"/>
    </row>
    <row r="614" spans="1:58">
      <c r="A614" s="203"/>
      <c r="B614" s="203"/>
      <c r="C614" s="203"/>
      <c r="D614" s="203"/>
      <c r="E614" s="206"/>
      <c r="F614" s="207"/>
      <c r="G614" s="207"/>
      <c r="H614" s="207"/>
      <c r="I614" s="207"/>
      <c r="J614" s="207"/>
      <c r="K614" s="207"/>
      <c r="L614" s="206"/>
      <c r="M614" s="207"/>
      <c r="N614" s="207"/>
      <c r="O614" s="203"/>
      <c r="P614" s="178"/>
      <c r="Q614" s="206"/>
      <c r="R614" s="206"/>
      <c r="S614" s="206"/>
      <c r="T614" s="206"/>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row>
    <row r="615" spans="1:58">
      <c r="A615" s="203"/>
      <c r="B615" s="203"/>
      <c r="C615" s="203"/>
      <c r="D615" s="203"/>
      <c r="E615" s="206"/>
      <c r="F615" s="207"/>
      <c r="G615" s="207"/>
      <c r="H615" s="207"/>
      <c r="I615" s="207"/>
      <c r="J615" s="207"/>
      <c r="K615" s="207"/>
      <c r="L615" s="206"/>
      <c r="M615" s="207"/>
      <c r="N615" s="207"/>
      <c r="O615" s="203"/>
      <c r="P615" s="178"/>
      <c r="Q615" s="206"/>
      <c r="R615" s="206"/>
      <c r="S615" s="206"/>
      <c r="T615" s="206"/>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c r="BA615" s="203"/>
      <c r="BB615" s="203"/>
      <c r="BC615" s="203"/>
      <c r="BD615" s="203"/>
      <c r="BE615" s="203"/>
      <c r="BF615" s="203"/>
    </row>
    <row r="616" spans="1:58">
      <c r="A616" s="203"/>
      <c r="B616" s="203"/>
      <c r="C616" s="203"/>
      <c r="D616" s="203"/>
      <c r="E616" s="206"/>
      <c r="F616" s="207"/>
      <c r="G616" s="207"/>
      <c r="H616" s="207"/>
      <c r="I616" s="207"/>
      <c r="J616" s="207"/>
      <c r="K616" s="207"/>
      <c r="L616" s="206"/>
      <c r="M616" s="207"/>
      <c r="N616" s="207"/>
      <c r="O616" s="203"/>
      <c r="P616" s="178"/>
      <c r="Q616" s="206"/>
      <c r="R616" s="206"/>
      <c r="S616" s="206"/>
      <c r="T616" s="206"/>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c r="BA616" s="203"/>
      <c r="BB616" s="203"/>
      <c r="BC616" s="203"/>
      <c r="BD616" s="203"/>
      <c r="BE616" s="203"/>
      <c r="BF616" s="203"/>
    </row>
    <row r="617" spans="1:58">
      <c r="A617" s="203"/>
      <c r="B617" s="203"/>
      <c r="C617" s="203"/>
      <c r="D617" s="203"/>
      <c r="E617" s="206"/>
      <c r="F617" s="207"/>
      <c r="G617" s="207"/>
      <c r="H617" s="207"/>
      <c r="I617" s="207"/>
      <c r="J617" s="207"/>
      <c r="K617" s="207"/>
      <c r="L617" s="206"/>
      <c r="M617" s="207"/>
      <c r="N617" s="207"/>
      <c r="O617" s="203"/>
      <c r="P617" s="178"/>
      <c r="Q617" s="206"/>
      <c r="R617" s="206"/>
      <c r="S617" s="206"/>
      <c r="T617" s="206"/>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c r="BA617" s="203"/>
      <c r="BB617" s="203"/>
      <c r="BC617" s="203"/>
      <c r="BD617" s="203"/>
      <c r="BE617" s="203"/>
      <c r="BF617" s="203"/>
    </row>
    <row r="618" spans="1:58">
      <c r="A618" s="203"/>
      <c r="B618" s="203"/>
      <c r="C618" s="203"/>
      <c r="D618" s="203"/>
      <c r="E618" s="206"/>
      <c r="F618" s="207"/>
      <c r="G618" s="207"/>
      <c r="H618" s="207"/>
      <c r="I618" s="207"/>
      <c r="J618" s="207"/>
      <c r="K618" s="207"/>
      <c r="L618" s="206"/>
      <c r="M618" s="207"/>
      <c r="N618" s="207"/>
      <c r="O618" s="203"/>
      <c r="P618" s="178"/>
      <c r="Q618" s="206"/>
      <c r="R618" s="206"/>
      <c r="S618" s="206"/>
      <c r="T618" s="206"/>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c r="BA618" s="203"/>
      <c r="BB618" s="203"/>
      <c r="BC618" s="203"/>
      <c r="BD618" s="203"/>
      <c r="BE618" s="203"/>
      <c r="BF618" s="203"/>
    </row>
    <row r="619" spans="1:58">
      <c r="A619" s="203"/>
      <c r="B619" s="203"/>
      <c r="C619" s="203"/>
      <c r="D619" s="203"/>
      <c r="E619" s="206"/>
      <c r="F619" s="207"/>
      <c r="G619" s="207"/>
      <c r="H619" s="207"/>
      <c r="I619" s="207"/>
      <c r="J619" s="207"/>
      <c r="K619" s="207"/>
      <c r="L619" s="206"/>
      <c r="M619" s="207"/>
      <c r="N619" s="207"/>
      <c r="O619" s="203"/>
      <c r="P619" s="178"/>
      <c r="Q619" s="206"/>
      <c r="R619" s="206"/>
      <c r="S619" s="206"/>
      <c r="T619" s="206"/>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3"/>
      <c r="BC619" s="203"/>
      <c r="BD619" s="203"/>
      <c r="BE619" s="203"/>
      <c r="BF619" s="203"/>
    </row>
    <row r="620" spans="1:58">
      <c r="A620" s="203"/>
      <c r="B620" s="203"/>
      <c r="C620" s="203"/>
      <c r="D620" s="203"/>
      <c r="E620" s="206"/>
      <c r="F620" s="207"/>
      <c r="G620" s="207"/>
      <c r="H620" s="207"/>
      <c r="I620" s="207"/>
      <c r="J620" s="207"/>
      <c r="K620" s="207"/>
      <c r="L620" s="206"/>
      <c r="M620" s="207"/>
      <c r="N620" s="207"/>
      <c r="O620" s="203"/>
      <c r="P620" s="178"/>
      <c r="Q620" s="206"/>
      <c r="R620" s="206"/>
      <c r="S620" s="206"/>
      <c r="T620" s="206"/>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c r="BA620" s="203"/>
      <c r="BB620" s="203"/>
      <c r="BC620" s="203"/>
      <c r="BD620" s="203"/>
      <c r="BE620" s="203"/>
      <c r="BF620" s="203"/>
    </row>
    <row r="621" spans="1:58">
      <c r="A621" s="203"/>
      <c r="B621" s="203"/>
      <c r="C621" s="203"/>
      <c r="D621" s="203"/>
      <c r="E621" s="206"/>
      <c r="F621" s="207"/>
      <c r="G621" s="207"/>
      <c r="H621" s="207"/>
      <c r="I621" s="207"/>
      <c r="J621" s="207"/>
      <c r="K621" s="207"/>
      <c r="L621" s="206"/>
      <c r="M621" s="207"/>
      <c r="N621" s="207"/>
      <c r="O621" s="203"/>
      <c r="P621" s="178"/>
      <c r="Q621" s="206"/>
      <c r="R621" s="206"/>
      <c r="S621" s="206"/>
      <c r="T621" s="206"/>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c r="BA621" s="203"/>
      <c r="BB621" s="203"/>
      <c r="BC621" s="203"/>
      <c r="BD621" s="203"/>
      <c r="BE621" s="203"/>
      <c r="BF621" s="203"/>
    </row>
    <row r="622" spans="1:58">
      <c r="A622" s="203"/>
      <c r="B622" s="203"/>
      <c r="C622" s="203"/>
      <c r="D622" s="203"/>
      <c r="E622" s="206"/>
      <c r="F622" s="207"/>
      <c r="G622" s="207"/>
      <c r="H622" s="207"/>
      <c r="I622" s="207"/>
      <c r="J622" s="207"/>
      <c r="K622" s="207"/>
      <c r="L622" s="206"/>
      <c r="M622" s="207"/>
      <c r="N622" s="207"/>
      <c r="O622" s="203"/>
      <c r="P622" s="178"/>
      <c r="Q622" s="206"/>
      <c r="R622" s="206"/>
      <c r="S622" s="206"/>
      <c r="T622" s="206"/>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c r="BA622" s="203"/>
      <c r="BB622" s="203"/>
      <c r="BC622" s="203"/>
      <c r="BD622" s="203"/>
      <c r="BE622" s="203"/>
      <c r="BF622" s="203"/>
    </row>
    <row r="623" spans="1:58">
      <c r="A623" s="203"/>
      <c r="B623" s="203"/>
      <c r="C623" s="203"/>
      <c r="D623" s="203"/>
      <c r="E623" s="206"/>
      <c r="F623" s="207"/>
      <c r="G623" s="207"/>
      <c r="H623" s="207"/>
      <c r="I623" s="207"/>
      <c r="J623" s="207"/>
      <c r="K623" s="207"/>
      <c r="L623" s="206"/>
      <c r="M623" s="207"/>
      <c r="N623" s="207"/>
      <c r="O623" s="203"/>
      <c r="P623" s="178"/>
      <c r="Q623" s="206"/>
      <c r="R623" s="206"/>
      <c r="S623" s="206"/>
      <c r="T623" s="206"/>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c r="BA623" s="203"/>
      <c r="BB623" s="203"/>
      <c r="BC623" s="203"/>
      <c r="BD623" s="203"/>
      <c r="BE623" s="203"/>
      <c r="BF623" s="203"/>
    </row>
    <row r="624" spans="1:58">
      <c r="A624" s="203"/>
      <c r="B624" s="203"/>
      <c r="C624" s="203"/>
      <c r="D624" s="203"/>
      <c r="E624" s="206"/>
      <c r="F624" s="207"/>
      <c r="G624" s="207"/>
      <c r="H624" s="207"/>
      <c r="I624" s="207"/>
      <c r="J624" s="207"/>
      <c r="K624" s="207"/>
      <c r="L624" s="206"/>
      <c r="M624" s="207"/>
      <c r="N624" s="207"/>
      <c r="O624" s="203"/>
      <c r="P624" s="178"/>
      <c r="Q624" s="206"/>
      <c r="R624" s="206"/>
      <c r="S624" s="206"/>
      <c r="T624" s="206"/>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c r="BA624" s="203"/>
      <c r="BB624" s="203"/>
      <c r="BC624" s="203"/>
      <c r="BD624" s="203"/>
      <c r="BE624" s="203"/>
      <c r="BF624" s="203"/>
    </row>
    <row r="625" spans="1:58">
      <c r="A625" s="203"/>
      <c r="B625" s="203"/>
      <c r="C625" s="203"/>
      <c r="D625" s="203"/>
      <c r="E625" s="206"/>
      <c r="F625" s="207"/>
      <c r="G625" s="207"/>
      <c r="H625" s="207"/>
      <c r="I625" s="207"/>
      <c r="J625" s="207"/>
      <c r="K625" s="207"/>
      <c r="L625" s="206"/>
      <c r="M625" s="207"/>
      <c r="N625" s="207"/>
      <c r="O625" s="203"/>
      <c r="P625" s="178"/>
      <c r="Q625" s="206"/>
      <c r="R625" s="206"/>
      <c r="S625" s="206"/>
      <c r="T625" s="206"/>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c r="BA625" s="203"/>
      <c r="BB625" s="203"/>
      <c r="BC625" s="203"/>
      <c r="BD625" s="203"/>
      <c r="BE625" s="203"/>
      <c r="BF625" s="203"/>
    </row>
    <row r="626" spans="1:58">
      <c r="A626" s="203"/>
      <c r="B626" s="203"/>
      <c r="C626" s="203"/>
      <c r="D626" s="203"/>
      <c r="E626" s="206"/>
      <c r="F626" s="207"/>
      <c r="G626" s="207"/>
      <c r="H626" s="207"/>
      <c r="I626" s="207"/>
      <c r="J626" s="207"/>
      <c r="K626" s="207"/>
      <c r="L626" s="206"/>
      <c r="M626" s="207"/>
      <c r="N626" s="207"/>
      <c r="O626" s="203"/>
      <c r="P626" s="178"/>
      <c r="Q626" s="206"/>
      <c r="R626" s="206"/>
      <c r="S626" s="206"/>
      <c r="T626" s="206"/>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c r="BA626" s="203"/>
      <c r="BB626" s="203"/>
      <c r="BC626" s="203"/>
      <c r="BD626" s="203"/>
      <c r="BE626" s="203"/>
      <c r="BF626" s="203"/>
    </row>
    <row r="627" spans="1:58">
      <c r="A627" s="203"/>
      <c r="B627" s="203"/>
      <c r="C627" s="203"/>
      <c r="D627" s="203"/>
      <c r="E627" s="206"/>
      <c r="F627" s="207"/>
      <c r="G627" s="207"/>
      <c r="H627" s="207"/>
      <c r="I627" s="207"/>
      <c r="J627" s="207"/>
      <c r="K627" s="207"/>
      <c r="L627" s="206"/>
      <c r="M627" s="207"/>
      <c r="N627" s="207"/>
      <c r="O627" s="203"/>
      <c r="P627" s="178"/>
      <c r="Q627" s="206"/>
      <c r="R627" s="206"/>
      <c r="S627" s="206"/>
      <c r="T627" s="206"/>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c r="BA627" s="203"/>
      <c r="BB627" s="203"/>
      <c r="BC627" s="203"/>
      <c r="BD627" s="203"/>
      <c r="BE627" s="203"/>
      <c r="BF627" s="203"/>
    </row>
    <row r="628" spans="1:58">
      <c r="A628" s="203"/>
      <c r="B628" s="203"/>
      <c r="C628" s="203"/>
      <c r="D628" s="203"/>
      <c r="E628" s="206"/>
      <c r="F628" s="207"/>
      <c r="G628" s="207"/>
      <c r="H628" s="207"/>
      <c r="I628" s="207"/>
      <c r="J628" s="207"/>
      <c r="K628" s="207"/>
      <c r="L628" s="206"/>
      <c r="M628" s="207"/>
      <c r="N628" s="207"/>
      <c r="O628" s="203"/>
      <c r="P628" s="178"/>
      <c r="Q628" s="206"/>
      <c r="R628" s="206"/>
      <c r="S628" s="206"/>
      <c r="T628" s="206"/>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c r="BA628" s="203"/>
      <c r="BB628" s="203"/>
      <c r="BC628" s="203"/>
      <c r="BD628" s="203"/>
      <c r="BE628" s="203"/>
      <c r="BF628" s="203"/>
    </row>
    <row r="629" spans="1:58">
      <c r="A629" s="203"/>
      <c r="B629" s="203"/>
      <c r="C629" s="203"/>
      <c r="D629" s="203"/>
      <c r="E629" s="206"/>
      <c r="F629" s="207"/>
      <c r="G629" s="207"/>
      <c r="H629" s="207"/>
      <c r="I629" s="207"/>
      <c r="J629" s="207"/>
      <c r="K629" s="207"/>
      <c r="L629" s="206"/>
      <c r="M629" s="207"/>
      <c r="N629" s="207"/>
      <c r="O629" s="203"/>
      <c r="P629" s="178"/>
      <c r="Q629" s="206"/>
      <c r="R629" s="206"/>
      <c r="S629" s="206"/>
      <c r="T629" s="206"/>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c r="BA629" s="203"/>
      <c r="BB629" s="203"/>
      <c r="BC629" s="203"/>
      <c r="BD629" s="203"/>
      <c r="BE629" s="203"/>
      <c r="BF629" s="203"/>
    </row>
    <row r="630" spans="1:58">
      <c r="A630" s="203"/>
      <c r="B630" s="203"/>
      <c r="C630" s="203"/>
      <c r="D630" s="203"/>
      <c r="E630" s="206"/>
      <c r="F630" s="207"/>
      <c r="G630" s="207"/>
      <c r="H630" s="207"/>
      <c r="I630" s="207"/>
      <c r="J630" s="207"/>
      <c r="K630" s="207"/>
      <c r="L630" s="206"/>
      <c r="M630" s="207"/>
      <c r="N630" s="207"/>
      <c r="O630" s="203"/>
      <c r="P630" s="178"/>
      <c r="Q630" s="206"/>
      <c r="R630" s="206"/>
      <c r="S630" s="206"/>
      <c r="T630" s="206"/>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c r="BA630" s="203"/>
      <c r="BB630" s="203"/>
      <c r="BC630" s="203"/>
      <c r="BD630" s="203"/>
      <c r="BE630" s="203"/>
      <c r="BF630" s="203"/>
    </row>
    <row r="631" spans="1:58">
      <c r="A631" s="203"/>
      <c r="B631" s="203"/>
      <c r="C631" s="203"/>
      <c r="D631" s="203"/>
      <c r="E631" s="206"/>
      <c r="F631" s="207"/>
      <c r="G631" s="207"/>
      <c r="H631" s="207"/>
      <c r="I631" s="207"/>
      <c r="J631" s="207"/>
      <c r="K631" s="207"/>
      <c r="L631" s="206"/>
      <c r="M631" s="207"/>
      <c r="N631" s="207"/>
      <c r="O631" s="203"/>
      <c r="P631" s="178"/>
      <c r="Q631" s="206"/>
      <c r="R631" s="206"/>
      <c r="S631" s="206"/>
      <c r="T631" s="206"/>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c r="BA631" s="203"/>
      <c r="BB631" s="203"/>
      <c r="BC631" s="203"/>
      <c r="BD631" s="203"/>
      <c r="BE631" s="203"/>
      <c r="BF631" s="203"/>
    </row>
    <row r="632" spans="1:58">
      <c r="A632" s="203"/>
      <c r="B632" s="203"/>
      <c r="C632" s="203"/>
      <c r="D632" s="203"/>
      <c r="E632" s="206"/>
      <c r="F632" s="207"/>
      <c r="G632" s="207"/>
      <c r="H632" s="207"/>
      <c r="I632" s="207"/>
      <c r="J632" s="207"/>
      <c r="K632" s="207"/>
      <c r="L632" s="206"/>
      <c r="M632" s="207"/>
      <c r="N632" s="207"/>
      <c r="O632" s="203"/>
      <c r="P632" s="178"/>
      <c r="Q632" s="206"/>
      <c r="R632" s="206"/>
      <c r="S632" s="206"/>
      <c r="T632" s="206"/>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c r="BA632" s="203"/>
      <c r="BB632" s="203"/>
      <c r="BC632" s="203"/>
      <c r="BD632" s="203"/>
      <c r="BE632" s="203"/>
      <c r="BF632" s="203"/>
    </row>
    <row r="633" spans="1:58">
      <c r="A633" s="203"/>
      <c r="B633" s="203"/>
      <c r="C633" s="203"/>
      <c r="D633" s="203"/>
      <c r="E633" s="206"/>
      <c r="F633" s="207"/>
      <c r="G633" s="207"/>
      <c r="H633" s="207"/>
      <c r="I633" s="207"/>
      <c r="J633" s="207"/>
      <c r="K633" s="207"/>
      <c r="L633" s="206"/>
      <c r="M633" s="207"/>
      <c r="N633" s="207"/>
      <c r="O633" s="203"/>
      <c r="P633" s="178"/>
      <c r="Q633" s="206"/>
      <c r="R633" s="206"/>
      <c r="S633" s="206"/>
      <c r="T633" s="206"/>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c r="BA633" s="203"/>
      <c r="BB633" s="203"/>
      <c r="BC633" s="203"/>
      <c r="BD633" s="203"/>
      <c r="BE633" s="203"/>
      <c r="BF633" s="203"/>
    </row>
    <row r="634" spans="1:58">
      <c r="A634" s="203"/>
      <c r="B634" s="203"/>
      <c r="C634" s="203"/>
      <c r="D634" s="203"/>
      <c r="E634" s="206"/>
      <c r="F634" s="207"/>
      <c r="G634" s="207"/>
      <c r="H634" s="207"/>
      <c r="I634" s="207"/>
      <c r="J634" s="207"/>
      <c r="K634" s="207"/>
      <c r="L634" s="206"/>
      <c r="M634" s="207"/>
      <c r="N634" s="207"/>
      <c r="O634" s="203"/>
      <c r="P634" s="178"/>
      <c r="Q634" s="206"/>
      <c r="R634" s="206"/>
      <c r="S634" s="206"/>
      <c r="T634" s="206"/>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c r="BA634" s="203"/>
      <c r="BB634" s="203"/>
      <c r="BC634" s="203"/>
      <c r="BD634" s="203"/>
      <c r="BE634" s="203"/>
      <c r="BF634" s="203"/>
    </row>
    <row r="635" spans="1:58">
      <c r="A635" s="203"/>
      <c r="B635" s="203"/>
      <c r="C635" s="203"/>
      <c r="D635" s="203"/>
      <c r="E635" s="206"/>
      <c r="F635" s="207"/>
      <c r="G635" s="207"/>
      <c r="H635" s="207"/>
      <c r="I635" s="207"/>
      <c r="J635" s="207"/>
      <c r="K635" s="207"/>
      <c r="L635" s="206"/>
      <c r="M635" s="207"/>
      <c r="N635" s="207"/>
      <c r="O635" s="203"/>
      <c r="P635" s="178"/>
      <c r="Q635" s="206"/>
      <c r="R635" s="206"/>
      <c r="S635" s="206"/>
      <c r="T635" s="206"/>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c r="BA635" s="203"/>
      <c r="BB635" s="203"/>
      <c r="BC635" s="203"/>
      <c r="BD635" s="203"/>
      <c r="BE635" s="203"/>
      <c r="BF635" s="203"/>
    </row>
    <row r="636" spans="1:58">
      <c r="A636" s="203"/>
      <c r="B636" s="203"/>
      <c r="C636" s="203"/>
      <c r="D636" s="203"/>
      <c r="E636" s="206"/>
      <c r="F636" s="207"/>
      <c r="G636" s="207"/>
      <c r="H636" s="207"/>
      <c r="I636" s="207"/>
      <c r="J636" s="207"/>
      <c r="K636" s="207"/>
      <c r="L636" s="206"/>
      <c r="M636" s="207"/>
      <c r="N636" s="207"/>
      <c r="O636" s="203"/>
      <c r="P636" s="178"/>
      <c r="Q636" s="206"/>
      <c r="R636" s="206"/>
      <c r="S636" s="206"/>
      <c r="T636" s="206"/>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c r="BA636" s="203"/>
      <c r="BB636" s="203"/>
      <c r="BC636" s="203"/>
      <c r="BD636" s="203"/>
      <c r="BE636" s="203"/>
      <c r="BF636" s="203"/>
    </row>
    <row r="637" spans="1:58">
      <c r="A637" s="203"/>
      <c r="B637" s="203"/>
      <c r="C637" s="203"/>
      <c r="D637" s="203"/>
      <c r="E637" s="206"/>
      <c r="F637" s="207"/>
      <c r="G637" s="207"/>
      <c r="H637" s="207"/>
      <c r="I637" s="207"/>
      <c r="J637" s="207"/>
      <c r="K637" s="207"/>
      <c r="L637" s="206"/>
      <c r="M637" s="207"/>
      <c r="N637" s="207"/>
      <c r="O637" s="203"/>
      <c r="P637" s="178"/>
      <c r="Q637" s="206"/>
      <c r="R637" s="206"/>
      <c r="S637" s="206"/>
      <c r="T637" s="206"/>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c r="BA637" s="203"/>
      <c r="BB637" s="203"/>
      <c r="BC637" s="203"/>
      <c r="BD637" s="203"/>
      <c r="BE637" s="203"/>
      <c r="BF637" s="203"/>
    </row>
    <row r="638" spans="1:58">
      <c r="A638" s="203"/>
      <c r="B638" s="203"/>
      <c r="C638" s="203"/>
      <c r="D638" s="203"/>
      <c r="E638" s="206"/>
      <c r="F638" s="207"/>
      <c r="G638" s="207"/>
      <c r="H638" s="207"/>
      <c r="I638" s="207"/>
      <c r="J638" s="207"/>
      <c r="K638" s="207"/>
      <c r="L638" s="206"/>
      <c r="M638" s="207"/>
      <c r="N638" s="207"/>
      <c r="O638" s="203"/>
      <c r="P638" s="178"/>
      <c r="Q638" s="206"/>
      <c r="R638" s="206"/>
      <c r="S638" s="206"/>
      <c r="T638" s="206"/>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c r="BA638" s="203"/>
      <c r="BB638" s="203"/>
      <c r="BC638" s="203"/>
      <c r="BD638" s="203"/>
      <c r="BE638" s="203"/>
      <c r="BF638" s="203"/>
    </row>
    <row r="639" spans="1:58">
      <c r="A639" s="203"/>
      <c r="B639" s="203"/>
      <c r="C639" s="203"/>
      <c r="D639" s="203"/>
      <c r="E639" s="206"/>
      <c r="F639" s="207"/>
      <c r="G639" s="207"/>
      <c r="H639" s="207"/>
      <c r="I639" s="207"/>
      <c r="J639" s="207"/>
      <c r="K639" s="207"/>
      <c r="L639" s="206"/>
      <c r="M639" s="207"/>
      <c r="N639" s="207"/>
      <c r="O639" s="203"/>
      <c r="P639" s="178"/>
      <c r="Q639" s="206"/>
      <c r="R639" s="206"/>
      <c r="S639" s="206"/>
      <c r="T639" s="206"/>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c r="BA639" s="203"/>
      <c r="BB639" s="203"/>
      <c r="BC639" s="203"/>
      <c r="BD639" s="203"/>
      <c r="BE639" s="203"/>
      <c r="BF639" s="203"/>
    </row>
    <row r="640" spans="1:58">
      <c r="A640" s="203"/>
      <c r="B640" s="203"/>
      <c r="C640" s="203"/>
      <c r="D640" s="203"/>
      <c r="E640" s="206"/>
      <c r="F640" s="207"/>
      <c r="G640" s="207"/>
      <c r="H640" s="207"/>
      <c r="I640" s="207"/>
      <c r="J640" s="207"/>
      <c r="K640" s="207"/>
      <c r="L640" s="206"/>
      <c r="M640" s="207"/>
      <c r="N640" s="207"/>
      <c r="O640" s="203"/>
      <c r="P640" s="178"/>
      <c r="Q640" s="206"/>
      <c r="R640" s="206"/>
      <c r="S640" s="206"/>
      <c r="T640" s="206"/>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c r="BA640" s="203"/>
      <c r="BB640" s="203"/>
      <c r="BC640" s="203"/>
      <c r="BD640" s="203"/>
      <c r="BE640" s="203"/>
      <c r="BF640" s="203"/>
    </row>
    <row r="641" spans="1:58">
      <c r="A641" s="203"/>
      <c r="B641" s="203"/>
      <c r="C641" s="203"/>
      <c r="D641" s="203"/>
      <c r="E641" s="206"/>
      <c r="F641" s="207"/>
      <c r="G641" s="207"/>
      <c r="H641" s="207"/>
      <c r="I641" s="207"/>
      <c r="J641" s="207"/>
      <c r="K641" s="207"/>
      <c r="L641" s="206"/>
      <c r="M641" s="207"/>
      <c r="N641" s="207"/>
      <c r="O641" s="203"/>
      <c r="P641" s="178"/>
      <c r="Q641" s="206"/>
      <c r="R641" s="206"/>
      <c r="S641" s="206"/>
      <c r="T641" s="206"/>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c r="BA641" s="203"/>
      <c r="BB641" s="203"/>
      <c r="BC641" s="203"/>
      <c r="BD641" s="203"/>
      <c r="BE641" s="203"/>
      <c r="BF641" s="203"/>
    </row>
    <row r="642" spans="1:58">
      <c r="A642" s="203"/>
      <c r="B642" s="203"/>
      <c r="C642" s="203"/>
      <c r="D642" s="203"/>
      <c r="E642" s="206"/>
      <c r="F642" s="207"/>
      <c r="G642" s="207"/>
      <c r="H642" s="207"/>
      <c r="I642" s="207"/>
      <c r="J642" s="207"/>
      <c r="K642" s="207"/>
      <c r="L642" s="206"/>
      <c r="M642" s="207"/>
      <c r="N642" s="207"/>
      <c r="O642" s="203"/>
      <c r="P642" s="178"/>
      <c r="Q642" s="206"/>
      <c r="R642" s="206"/>
      <c r="S642" s="206"/>
      <c r="T642" s="206"/>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c r="BA642" s="203"/>
      <c r="BB642" s="203"/>
      <c r="BC642" s="203"/>
      <c r="BD642" s="203"/>
      <c r="BE642" s="203"/>
      <c r="BF642" s="203"/>
    </row>
    <row r="643" spans="1:58">
      <c r="A643" s="203"/>
      <c r="B643" s="203"/>
      <c r="C643" s="203"/>
      <c r="D643" s="203"/>
      <c r="E643" s="206"/>
      <c r="F643" s="207"/>
      <c r="G643" s="207"/>
      <c r="H643" s="207"/>
      <c r="I643" s="207"/>
      <c r="J643" s="207"/>
      <c r="K643" s="207"/>
      <c r="L643" s="206"/>
      <c r="M643" s="207"/>
      <c r="N643" s="207"/>
      <c r="O643" s="203"/>
      <c r="P643" s="178"/>
      <c r="Q643" s="206"/>
      <c r="R643" s="206"/>
      <c r="S643" s="206"/>
      <c r="T643" s="206"/>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c r="BA643" s="203"/>
      <c r="BB643" s="203"/>
      <c r="BC643" s="203"/>
      <c r="BD643" s="203"/>
      <c r="BE643" s="203"/>
      <c r="BF643" s="203"/>
    </row>
    <row r="644" spans="1:58">
      <c r="A644" s="203"/>
      <c r="B644" s="203"/>
      <c r="C644" s="203"/>
      <c r="D644" s="203"/>
      <c r="E644" s="206"/>
      <c r="F644" s="207"/>
      <c r="G644" s="207"/>
      <c r="H644" s="207"/>
      <c r="I644" s="207"/>
      <c r="J644" s="207"/>
      <c r="K644" s="207"/>
      <c r="L644" s="206"/>
      <c r="M644" s="207"/>
      <c r="N644" s="207"/>
      <c r="O644" s="203"/>
      <c r="P644" s="178"/>
      <c r="Q644" s="206"/>
      <c r="R644" s="206"/>
      <c r="S644" s="206"/>
      <c r="T644" s="206"/>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c r="BA644" s="203"/>
      <c r="BB644" s="203"/>
      <c r="BC644" s="203"/>
      <c r="BD644" s="203"/>
      <c r="BE644" s="203"/>
      <c r="BF644" s="203"/>
    </row>
    <row r="645" spans="1:58">
      <c r="A645" s="203"/>
      <c r="B645" s="203"/>
      <c r="C645" s="203"/>
      <c r="D645" s="203"/>
      <c r="E645" s="206"/>
      <c r="F645" s="207"/>
      <c r="G645" s="207"/>
      <c r="H645" s="207"/>
      <c r="I645" s="207"/>
      <c r="J645" s="207"/>
      <c r="K645" s="207"/>
      <c r="L645" s="206"/>
      <c r="M645" s="207"/>
      <c r="N645" s="207"/>
      <c r="O645" s="203"/>
      <c r="P645" s="178"/>
      <c r="Q645" s="206"/>
      <c r="R645" s="206"/>
      <c r="S645" s="206"/>
      <c r="T645" s="206"/>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c r="BA645" s="203"/>
      <c r="BB645" s="203"/>
      <c r="BC645" s="203"/>
      <c r="BD645" s="203"/>
      <c r="BE645" s="203"/>
      <c r="BF645" s="203"/>
    </row>
    <row r="646" spans="1:58">
      <c r="A646" s="203"/>
      <c r="B646" s="203"/>
      <c r="C646" s="203"/>
      <c r="D646" s="203"/>
      <c r="E646" s="206"/>
      <c r="F646" s="207"/>
      <c r="G646" s="207"/>
      <c r="H646" s="207"/>
      <c r="I646" s="207"/>
      <c r="J646" s="207"/>
      <c r="K646" s="207"/>
      <c r="L646" s="206"/>
      <c r="M646" s="207"/>
      <c r="N646" s="207"/>
      <c r="O646" s="203"/>
      <c r="P646" s="178"/>
      <c r="Q646" s="206"/>
      <c r="R646" s="206"/>
      <c r="S646" s="206"/>
      <c r="T646" s="206"/>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c r="BA646" s="203"/>
      <c r="BB646" s="203"/>
      <c r="BC646" s="203"/>
      <c r="BD646" s="203"/>
      <c r="BE646" s="203"/>
      <c r="BF646" s="203"/>
    </row>
    <row r="647" spans="1:58">
      <c r="A647" s="203"/>
      <c r="B647" s="203"/>
      <c r="C647" s="203"/>
      <c r="D647" s="203"/>
      <c r="E647" s="206"/>
      <c r="F647" s="207"/>
      <c r="G647" s="207"/>
      <c r="H647" s="207"/>
      <c r="I647" s="207"/>
      <c r="J647" s="207"/>
      <c r="K647" s="207"/>
      <c r="L647" s="206"/>
      <c r="M647" s="207"/>
      <c r="N647" s="207"/>
      <c r="O647" s="203"/>
      <c r="P647" s="178"/>
      <c r="Q647" s="206"/>
      <c r="R647" s="206"/>
      <c r="S647" s="206"/>
      <c r="T647" s="206"/>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c r="BA647" s="203"/>
      <c r="BB647" s="203"/>
      <c r="BC647" s="203"/>
      <c r="BD647" s="203"/>
      <c r="BE647" s="203"/>
      <c r="BF647" s="203"/>
    </row>
    <row r="648" spans="1:58">
      <c r="A648" s="203"/>
      <c r="B648" s="203"/>
      <c r="C648" s="203"/>
      <c r="D648" s="203"/>
      <c r="E648" s="206"/>
      <c r="F648" s="207"/>
      <c r="G648" s="207"/>
      <c r="H648" s="207"/>
      <c r="I648" s="207"/>
      <c r="J648" s="207"/>
      <c r="K648" s="207"/>
      <c r="L648" s="206"/>
      <c r="M648" s="207"/>
      <c r="N648" s="207"/>
      <c r="O648" s="203"/>
      <c r="P648" s="178"/>
      <c r="Q648" s="206"/>
      <c r="R648" s="206"/>
      <c r="S648" s="206"/>
      <c r="T648" s="206"/>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c r="BA648" s="203"/>
      <c r="BB648" s="203"/>
      <c r="BC648" s="203"/>
      <c r="BD648" s="203"/>
      <c r="BE648" s="203"/>
      <c r="BF648" s="203"/>
    </row>
    <row r="649" spans="1:58">
      <c r="A649" s="203"/>
      <c r="B649" s="203"/>
      <c r="C649" s="203"/>
      <c r="D649" s="203"/>
      <c r="E649" s="206"/>
      <c r="F649" s="207"/>
      <c r="G649" s="207"/>
      <c r="H649" s="207"/>
      <c r="I649" s="207"/>
      <c r="J649" s="207"/>
      <c r="K649" s="207"/>
      <c r="L649" s="206"/>
      <c r="M649" s="207"/>
      <c r="N649" s="207"/>
      <c r="O649" s="203"/>
      <c r="P649" s="178"/>
      <c r="Q649" s="206"/>
      <c r="R649" s="206"/>
      <c r="S649" s="206"/>
      <c r="T649" s="206"/>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c r="BA649" s="203"/>
      <c r="BB649" s="203"/>
      <c r="BC649" s="203"/>
      <c r="BD649" s="203"/>
      <c r="BE649" s="203"/>
      <c r="BF649" s="203"/>
    </row>
    <row r="650" spans="1:58">
      <c r="A650" s="203"/>
      <c r="B650" s="203"/>
      <c r="C650" s="203"/>
      <c r="D650" s="203"/>
      <c r="E650" s="206"/>
      <c r="F650" s="207"/>
      <c r="G650" s="207"/>
      <c r="H650" s="207"/>
      <c r="I650" s="207"/>
      <c r="J650" s="207"/>
      <c r="K650" s="207"/>
      <c r="L650" s="206"/>
      <c r="M650" s="207"/>
      <c r="N650" s="207"/>
      <c r="O650" s="203"/>
      <c r="P650" s="178"/>
      <c r="Q650" s="206"/>
      <c r="R650" s="206"/>
      <c r="S650" s="206"/>
      <c r="T650" s="206"/>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row>
    <row r="651" spans="1:58">
      <c r="A651" s="203"/>
      <c r="B651" s="203"/>
      <c r="C651" s="203"/>
      <c r="D651" s="203"/>
      <c r="E651" s="206"/>
      <c r="F651" s="207"/>
      <c r="G651" s="207"/>
      <c r="H651" s="207"/>
      <c r="I651" s="207"/>
      <c r="J651" s="207"/>
      <c r="K651" s="207"/>
      <c r="L651" s="206"/>
      <c r="M651" s="207"/>
      <c r="N651" s="207"/>
      <c r="O651" s="203"/>
      <c r="P651" s="178"/>
      <c r="Q651" s="206"/>
      <c r="R651" s="206"/>
      <c r="S651" s="206"/>
      <c r="T651" s="206"/>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c r="BA651" s="203"/>
      <c r="BB651" s="203"/>
      <c r="BC651" s="203"/>
      <c r="BD651" s="203"/>
      <c r="BE651" s="203"/>
      <c r="BF651" s="203"/>
    </row>
    <row r="652" spans="1:58">
      <c r="A652" s="203"/>
      <c r="B652" s="203"/>
      <c r="C652" s="203"/>
      <c r="D652" s="203"/>
      <c r="E652" s="206"/>
      <c r="F652" s="207"/>
      <c r="G652" s="207"/>
      <c r="H652" s="207"/>
      <c r="I652" s="207"/>
      <c r="J652" s="207"/>
      <c r="K652" s="207"/>
      <c r="L652" s="206"/>
      <c r="M652" s="207"/>
      <c r="N652" s="207"/>
      <c r="O652" s="203"/>
      <c r="P652" s="178"/>
      <c r="Q652" s="206"/>
      <c r="R652" s="206"/>
      <c r="S652" s="206"/>
      <c r="T652" s="206"/>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c r="BA652" s="203"/>
      <c r="BB652" s="203"/>
      <c r="BC652" s="203"/>
      <c r="BD652" s="203"/>
      <c r="BE652" s="203"/>
      <c r="BF652" s="203"/>
    </row>
    <row r="653" spans="1:58">
      <c r="A653" s="203"/>
      <c r="B653" s="203"/>
      <c r="C653" s="203"/>
      <c r="D653" s="203"/>
      <c r="E653" s="206"/>
      <c r="F653" s="207"/>
      <c r="G653" s="207"/>
      <c r="H653" s="207"/>
      <c r="I653" s="207"/>
      <c r="J653" s="207"/>
      <c r="K653" s="207"/>
      <c r="L653" s="206"/>
      <c r="M653" s="207"/>
      <c r="N653" s="207"/>
      <c r="O653" s="203"/>
      <c r="P653" s="178"/>
      <c r="Q653" s="206"/>
      <c r="R653" s="206"/>
      <c r="S653" s="206"/>
      <c r="T653" s="206"/>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c r="BA653" s="203"/>
      <c r="BB653" s="203"/>
      <c r="BC653" s="203"/>
      <c r="BD653" s="203"/>
      <c r="BE653" s="203"/>
      <c r="BF653" s="203"/>
    </row>
    <row r="654" spans="1:58">
      <c r="A654" s="203"/>
      <c r="B654" s="203"/>
      <c r="C654" s="203"/>
      <c r="D654" s="203"/>
      <c r="E654" s="206"/>
      <c r="F654" s="207"/>
      <c r="G654" s="207"/>
      <c r="H654" s="207"/>
      <c r="I654" s="207"/>
      <c r="J654" s="207"/>
      <c r="K654" s="207"/>
      <c r="L654" s="206"/>
      <c r="M654" s="207"/>
      <c r="N654" s="207"/>
      <c r="O654" s="203"/>
      <c r="P654" s="178"/>
      <c r="Q654" s="206"/>
      <c r="R654" s="206"/>
      <c r="S654" s="206"/>
      <c r="T654" s="206"/>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c r="BA654" s="203"/>
      <c r="BB654" s="203"/>
      <c r="BC654" s="203"/>
      <c r="BD654" s="203"/>
      <c r="BE654" s="203"/>
      <c r="BF654" s="203"/>
    </row>
    <row r="655" spans="1:58">
      <c r="A655" s="203"/>
      <c r="B655" s="203"/>
      <c r="C655" s="203"/>
      <c r="D655" s="203"/>
      <c r="E655" s="206"/>
      <c r="F655" s="207"/>
      <c r="G655" s="207"/>
      <c r="H655" s="207"/>
      <c r="I655" s="207"/>
      <c r="J655" s="207"/>
      <c r="K655" s="207"/>
      <c r="L655" s="206"/>
      <c r="M655" s="207"/>
      <c r="N655" s="207"/>
      <c r="O655" s="203"/>
      <c r="P655" s="178"/>
      <c r="Q655" s="206"/>
      <c r="R655" s="206"/>
      <c r="S655" s="206"/>
      <c r="T655" s="206"/>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c r="BA655" s="203"/>
      <c r="BB655" s="203"/>
      <c r="BC655" s="203"/>
      <c r="BD655" s="203"/>
      <c r="BE655" s="203"/>
      <c r="BF655" s="203"/>
    </row>
    <row r="656" spans="1:58">
      <c r="A656" s="203"/>
      <c r="B656" s="203"/>
      <c r="C656" s="203"/>
      <c r="D656" s="203"/>
      <c r="E656" s="206"/>
      <c r="F656" s="207"/>
      <c r="G656" s="207"/>
      <c r="H656" s="207"/>
      <c r="I656" s="207"/>
      <c r="J656" s="207"/>
      <c r="K656" s="207"/>
      <c r="L656" s="206"/>
      <c r="M656" s="207"/>
      <c r="N656" s="207"/>
      <c r="O656" s="203"/>
      <c r="P656" s="178"/>
      <c r="Q656" s="206"/>
      <c r="R656" s="206"/>
      <c r="S656" s="206"/>
      <c r="T656" s="206"/>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c r="BA656" s="203"/>
      <c r="BB656" s="203"/>
      <c r="BC656" s="203"/>
      <c r="BD656" s="203"/>
      <c r="BE656" s="203"/>
      <c r="BF656" s="203"/>
    </row>
    <row r="657" spans="1:58">
      <c r="A657" s="203"/>
      <c r="B657" s="203"/>
      <c r="C657" s="203"/>
      <c r="D657" s="203"/>
      <c r="E657" s="206"/>
      <c r="F657" s="207"/>
      <c r="G657" s="207"/>
      <c r="H657" s="207"/>
      <c r="I657" s="207"/>
      <c r="J657" s="207"/>
      <c r="K657" s="207"/>
      <c r="L657" s="206"/>
      <c r="M657" s="207"/>
      <c r="N657" s="207"/>
      <c r="O657" s="203"/>
      <c r="P657" s="178"/>
      <c r="Q657" s="206"/>
      <c r="R657" s="206"/>
      <c r="S657" s="206"/>
      <c r="T657" s="206"/>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c r="BA657" s="203"/>
      <c r="BB657" s="203"/>
      <c r="BC657" s="203"/>
      <c r="BD657" s="203"/>
      <c r="BE657" s="203"/>
      <c r="BF657" s="203"/>
    </row>
    <row r="658" spans="1:58">
      <c r="A658" s="203"/>
      <c r="B658" s="203"/>
      <c r="C658" s="203"/>
      <c r="D658" s="203"/>
      <c r="E658" s="206"/>
      <c r="F658" s="207"/>
      <c r="G658" s="207"/>
      <c r="H658" s="207"/>
      <c r="I658" s="207"/>
      <c r="J658" s="207"/>
      <c r="K658" s="207"/>
      <c r="L658" s="206"/>
      <c r="M658" s="207"/>
      <c r="N658" s="207"/>
      <c r="O658" s="203"/>
      <c r="P658" s="178"/>
      <c r="Q658" s="206"/>
      <c r="R658" s="206"/>
      <c r="S658" s="206"/>
      <c r="T658" s="206"/>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c r="BA658" s="203"/>
      <c r="BB658" s="203"/>
      <c r="BC658" s="203"/>
      <c r="BD658" s="203"/>
      <c r="BE658" s="203"/>
      <c r="BF658" s="203"/>
    </row>
    <row r="659" spans="1:58">
      <c r="A659" s="203"/>
      <c r="B659" s="203"/>
      <c r="C659" s="203"/>
      <c r="D659" s="203"/>
      <c r="E659" s="206"/>
      <c r="F659" s="207"/>
      <c r="G659" s="207"/>
      <c r="H659" s="207"/>
      <c r="I659" s="207"/>
      <c r="J659" s="207"/>
      <c r="K659" s="207"/>
      <c r="L659" s="206"/>
      <c r="M659" s="207"/>
      <c r="N659" s="207"/>
      <c r="O659" s="203"/>
      <c r="P659" s="178"/>
      <c r="Q659" s="206"/>
      <c r="R659" s="206"/>
      <c r="S659" s="206"/>
      <c r="T659" s="206"/>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c r="BA659" s="203"/>
      <c r="BB659" s="203"/>
      <c r="BC659" s="203"/>
      <c r="BD659" s="203"/>
      <c r="BE659" s="203"/>
      <c r="BF659" s="203"/>
    </row>
    <row r="660" spans="1:58">
      <c r="A660" s="203"/>
      <c r="B660" s="203"/>
      <c r="C660" s="203"/>
      <c r="D660" s="203"/>
      <c r="E660" s="206"/>
      <c r="F660" s="207"/>
      <c r="G660" s="207"/>
      <c r="H660" s="207"/>
      <c r="I660" s="207"/>
      <c r="J660" s="207"/>
      <c r="K660" s="207"/>
      <c r="L660" s="206"/>
      <c r="M660" s="207"/>
      <c r="N660" s="207"/>
      <c r="O660" s="203"/>
      <c r="P660" s="178"/>
      <c r="Q660" s="206"/>
      <c r="R660" s="206"/>
      <c r="S660" s="206"/>
      <c r="T660" s="206"/>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c r="BA660" s="203"/>
      <c r="BB660" s="203"/>
      <c r="BC660" s="203"/>
      <c r="BD660" s="203"/>
      <c r="BE660" s="203"/>
      <c r="BF660" s="203"/>
    </row>
    <row r="661" spans="1:58">
      <c r="A661" s="203"/>
      <c r="B661" s="203"/>
      <c r="C661" s="203"/>
      <c r="D661" s="203"/>
      <c r="E661" s="206"/>
      <c r="F661" s="207"/>
      <c r="G661" s="207"/>
      <c r="H661" s="207"/>
      <c r="I661" s="207"/>
      <c r="J661" s="207"/>
      <c r="K661" s="207"/>
      <c r="L661" s="206"/>
      <c r="M661" s="207"/>
      <c r="N661" s="207"/>
      <c r="O661" s="203"/>
      <c r="P661" s="178"/>
      <c r="Q661" s="206"/>
      <c r="R661" s="206"/>
      <c r="S661" s="206"/>
      <c r="T661" s="206"/>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c r="BA661" s="203"/>
      <c r="BB661" s="203"/>
      <c r="BC661" s="203"/>
      <c r="BD661" s="203"/>
      <c r="BE661" s="203"/>
      <c r="BF661" s="203"/>
    </row>
    <row r="662" spans="1:58">
      <c r="A662" s="203"/>
      <c r="B662" s="203"/>
      <c r="C662" s="203"/>
      <c r="D662" s="203"/>
      <c r="E662" s="206"/>
      <c r="F662" s="207"/>
      <c r="G662" s="207"/>
      <c r="H662" s="207"/>
      <c r="I662" s="207"/>
      <c r="J662" s="207"/>
      <c r="K662" s="207"/>
      <c r="L662" s="206"/>
      <c r="M662" s="207"/>
      <c r="N662" s="207"/>
      <c r="O662" s="203"/>
      <c r="P662" s="178"/>
      <c r="Q662" s="206"/>
      <c r="R662" s="206"/>
      <c r="S662" s="206"/>
      <c r="T662" s="206"/>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c r="BA662" s="203"/>
      <c r="BB662" s="203"/>
      <c r="BC662" s="203"/>
      <c r="BD662" s="203"/>
      <c r="BE662" s="203"/>
      <c r="BF662" s="203"/>
    </row>
    <row r="663" spans="1:58">
      <c r="A663" s="203"/>
      <c r="B663" s="203"/>
      <c r="C663" s="203"/>
      <c r="D663" s="203"/>
      <c r="E663" s="206"/>
      <c r="F663" s="207"/>
      <c r="G663" s="207"/>
      <c r="H663" s="207"/>
      <c r="I663" s="207"/>
      <c r="J663" s="207"/>
      <c r="K663" s="207"/>
      <c r="L663" s="206"/>
      <c r="M663" s="207"/>
      <c r="N663" s="207"/>
      <c r="O663" s="203"/>
      <c r="P663" s="178"/>
      <c r="Q663" s="206"/>
      <c r="R663" s="206"/>
      <c r="S663" s="206"/>
      <c r="T663" s="206"/>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c r="BA663" s="203"/>
      <c r="BB663" s="203"/>
      <c r="BC663" s="203"/>
      <c r="BD663" s="203"/>
      <c r="BE663" s="203"/>
      <c r="BF663" s="203"/>
    </row>
    <row r="664" spans="1:58">
      <c r="A664" s="203"/>
      <c r="B664" s="203"/>
      <c r="C664" s="203"/>
      <c r="D664" s="203"/>
      <c r="E664" s="206"/>
      <c r="F664" s="207"/>
      <c r="G664" s="207"/>
      <c r="H664" s="207"/>
      <c r="I664" s="207"/>
      <c r="J664" s="207"/>
      <c r="K664" s="207"/>
      <c r="L664" s="206"/>
      <c r="M664" s="207"/>
      <c r="N664" s="207"/>
      <c r="O664" s="203"/>
      <c r="P664" s="178"/>
      <c r="Q664" s="206"/>
      <c r="R664" s="206"/>
      <c r="S664" s="206"/>
      <c r="T664" s="206"/>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c r="BA664" s="203"/>
      <c r="BB664" s="203"/>
      <c r="BC664" s="203"/>
      <c r="BD664" s="203"/>
      <c r="BE664" s="203"/>
      <c r="BF664" s="203"/>
    </row>
    <row r="665" spans="1:58">
      <c r="A665" s="203"/>
      <c r="B665" s="203"/>
      <c r="C665" s="203"/>
      <c r="D665" s="203"/>
      <c r="E665" s="206"/>
      <c r="F665" s="207"/>
      <c r="G665" s="207"/>
      <c r="H665" s="207"/>
      <c r="I665" s="207"/>
      <c r="J665" s="207"/>
      <c r="K665" s="207"/>
      <c r="L665" s="206"/>
      <c r="M665" s="207"/>
      <c r="N665" s="207"/>
      <c r="O665" s="203"/>
      <c r="P665" s="178"/>
      <c r="Q665" s="206"/>
      <c r="R665" s="206"/>
      <c r="S665" s="206"/>
      <c r="T665" s="206"/>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c r="BA665" s="203"/>
      <c r="BB665" s="203"/>
      <c r="BC665" s="203"/>
      <c r="BD665" s="203"/>
      <c r="BE665" s="203"/>
      <c r="BF665" s="203"/>
    </row>
    <row r="666" spans="1:58">
      <c r="A666" s="203"/>
      <c r="B666" s="203"/>
      <c r="C666" s="203"/>
      <c r="D666" s="203"/>
      <c r="E666" s="206"/>
      <c r="F666" s="207"/>
      <c r="G666" s="207"/>
      <c r="H666" s="207"/>
      <c r="I666" s="207"/>
      <c r="J666" s="207"/>
      <c r="K666" s="207"/>
      <c r="L666" s="206"/>
      <c r="M666" s="207"/>
      <c r="N666" s="207"/>
      <c r="O666" s="203"/>
      <c r="P666" s="178"/>
      <c r="Q666" s="206"/>
      <c r="R666" s="206"/>
      <c r="S666" s="206"/>
      <c r="T666" s="206"/>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c r="BA666" s="203"/>
      <c r="BB666" s="203"/>
      <c r="BC666" s="203"/>
      <c r="BD666" s="203"/>
      <c r="BE666" s="203"/>
      <c r="BF666" s="203"/>
    </row>
    <row r="667" spans="1:58">
      <c r="A667" s="203"/>
      <c r="B667" s="203"/>
      <c r="C667" s="203"/>
      <c r="D667" s="203"/>
      <c r="E667" s="206"/>
      <c r="F667" s="207"/>
      <c r="G667" s="207"/>
      <c r="H667" s="207"/>
      <c r="I667" s="207"/>
      <c r="J667" s="207"/>
      <c r="K667" s="207"/>
      <c r="L667" s="206"/>
      <c r="M667" s="207"/>
      <c r="N667" s="207"/>
      <c r="O667" s="203"/>
      <c r="P667" s="178"/>
      <c r="Q667" s="206"/>
      <c r="R667" s="206"/>
      <c r="S667" s="206"/>
      <c r="T667" s="206"/>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c r="BA667" s="203"/>
      <c r="BB667" s="203"/>
      <c r="BC667" s="203"/>
      <c r="BD667" s="203"/>
      <c r="BE667" s="203"/>
      <c r="BF667" s="203"/>
    </row>
    <row r="668" spans="1:58">
      <c r="A668" s="203"/>
      <c r="B668" s="203"/>
      <c r="C668" s="203"/>
      <c r="D668" s="203"/>
      <c r="E668" s="206"/>
      <c r="F668" s="207"/>
      <c r="G668" s="207"/>
      <c r="H668" s="207"/>
      <c r="I668" s="207"/>
      <c r="J668" s="207"/>
      <c r="K668" s="207"/>
      <c r="L668" s="206"/>
      <c r="M668" s="207"/>
      <c r="N668" s="207"/>
      <c r="O668" s="203"/>
      <c r="P668" s="178"/>
      <c r="Q668" s="206"/>
      <c r="R668" s="206"/>
      <c r="S668" s="206"/>
      <c r="T668" s="206"/>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c r="BA668" s="203"/>
      <c r="BB668" s="203"/>
      <c r="BC668" s="203"/>
      <c r="BD668" s="203"/>
      <c r="BE668" s="203"/>
      <c r="BF668" s="203"/>
    </row>
    <row r="669" spans="1:58">
      <c r="A669" s="203"/>
      <c r="B669" s="203"/>
      <c r="C669" s="203"/>
      <c r="D669" s="203"/>
      <c r="E669" s="206"/>
      <c r="F669" s="207"/>
      <c r="G669" s="207"/>
      <c r="H669" s="207"/>
      <c r="I669" s="207"/>
      <c r="J669" s="207"/>
      <c r="K669" s="207"/>
      <c r="L669" s="206"/>
      <c r="M669" s="207"/>
      <c r="N669" s="207"/>
      <c r="O669" s="203"/>
      <c r="P669" s="178"/>
      <c r="Q669" s="206"/>
      <c r="R669" s="206"/>
      <c r="S669" s="206"/>
      <c r="T669" s="206"/>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c r="BA669" s="203"/>
      <c r="BB669" s="203"/>
      <c r="BC669" s="203"/>
      <c r="BD669" s="203"/>
      <c r="BE669" s="203"/>
      <c r="BF669" s="203"/>
    </row>
    <row r="670" spans="1:58">
      <c r="A670" s="203"/>
      <c r="B670" s="203"/>
      <c r="C670" s="203"/>
      <c r="D670" s="203"/>
      <c r="E670" s="206"/>
      <c r="F670" s="207"/>
      <c r="G670" s="207"/>
      <c r="H670" s="207"/>
      <c r="I670" s="207"/>
      <c r="J670" s="207"/>
      <c r="K670" s="207"/>
      <c r="L670" s="206"/>
      <c r="M670" s="207"/>
      <c r="N670" s="207"/>
      <c r="O670" s="203"/>
      <c r="P670" s="178"/>
      <c r="Q670" s="206"/>
      <c r="R670" s="206"/>
      <c r="S670" s="206"/>
      <c r="T670" s="206"/>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c r="BA670" s="203"/>
      <c r="BB670" s="203"/>
      <c r="BC670" s="203"/>
      <c r="BD670" s="203"/>
      <c r="BE670" s="203"/>
      <c r="BF670" s="203"/>
    </row>
    <row r="671" spans="1:58">
      <c r="A671" s="203"/>
      <c r="B671" s="203"/>
      <c r="C671" s="203"/>
      <c r="D671" s="203"/>
      <c r="E671" s="206"/>
      <c r="F671" s="207"/>
      <c r="G671" s="207"/>
      <c r="H671" s="207"/>
      <c r="I671" s="207"/>
      <c r="J671" s="207"/>
      <c r="K671" s="207"/>
      <c r="L671" s="206"/>
      <c r="M671" s="207"/>
      <c r="N671" s="207"/>
      <c r="O671" s="203"/>
      <c r="P671" s="178"/>
      <c r="Q671" s="206"/>
      <c r="R671" s="206"/>
      <c r="S671" s="206"/>
      <c r="T671" s="206"/>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c r="BA671" s="203"/>
      <c r="BB671" s="203"/>
      <c r="BC671" s="203"/>
      <c r="BD671" s="203"/>
      <c r="BE671" s="203"/>
      <c r="BF671" s="203"/>
    </row>
    <row r="672" spans="1:58">
      <c r="A672" s="203"/>
      <c r="B672" s="203"/>
      <c r="C672" s="203"/>
      <c r="D672" s="203"/>
      <c r="E672" s="206"/>
      <c r="F672" s="207"/>
      <c r="G672" s="207"/>
      <c r="H672" s="207"/>
      <c r="I672" s="207"/>
      <c r="J672" s="207"/>
      <c r="K672" s="207"/>
      <c r="L672" s="206"/>
      <c r="M672" s="207"/>
      <c r="N672" s="207"/>
      <c r="O672" s="203"/>
      <c r="P672" s="178"/>
      <c r="Q672" s="206"/>
      <c r="R672" s="206"/>
      <c r="S672" s="206"/>
      <c r="T672" s="206"/>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c r="BA672" s="203"/>
      <c r="BB672" s="203"/>
      <c r="BC672" s="203"/>
      <c r="BD672" s="203"/>
      <c r="BE672" s="203"/>
      <c r="BF672" s="203"/>
    </row>
    <row r="673" spans="1:58">
      <c r="A673" s="203"/>
      <c r="B673" s="203"/>
      <c r="C673" s="203"/>
      <c r="D673" s="203"/>
      <c r="E673" s="206"/>
      <c r="F673" s="207"/>
      <c r="G673" s="207"/>
      <c r="H673" s="207"/>
      <c r="I673" s="207"/>
      <c r="J673" s="207"/>
      <c r="K673" s="207"/>
      <c r="L673" s="206"/>
      <c r="M673" s="207"/>
      <c r="N673" s="207"/>
      <c r="O673" s="203"/>
      <c r="P673" s="178"/>
      <c r="Q673" s="206"/>
      <c r="R673" s="206"/>
      <c r="S673" s="206"/>
      <c r="T673" s="206"/>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c r="BA673" s="203"/>
      <c r="BB673" s="203"/>
      <c r="BC673" s="203"/>
      <c r="BD673" s="203"/>
      <c r="BE673" s="203"/>
      <c r="BF673" s="203"/>
    </row>
    <row r="674" spans="1:58">
      <c r="A674" s="203"/>
      <c r="B674" s="203"/>
      <c r="C674" s="203"/>
      <c r="D674" s="203"/>
      <c r="E674" s="206"/>
      <c r="F674" s="207"/>
      <c r="G674" s="207"/>
      <c r="H674" s="207"/>
      <c r="I674" s="207"/>
      <c r="J674" s="207"/>
      <c r="K674" s="207"/>
      <c r="L674" s="206"/>
      <c r="M674" s="207"/>
      <c r="N674" s="207"/>
      <c r="O674" s="203"/>
      <c r="P674" s="178"/>
      <c r="Q674" s="206"/>
      <c r="R674" s="206"/>
      <c r="S674" s="206"/>
      <c r="T674" s="206"/>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c r="BA674" s="203"/>
      <c r="BB674" s="203"/>
      <c r="BC674" s="203"/>
      <c r="BD674" s="203"/>
      <c r="BE674" s="203"/>
      <c r="BF674" s="203"/>
    </row>
    <row r="675" spans="1:58">
      <c r="A675" s="203"/>
      <c r="B675" s="203"/>
      <c r="C675" s="203"/>
      <c r="D675" s="203"/>
      <c r="E675" s="206"/>
      <c r="F675" s="207"/>
      <c r="G675" s="207"/>
      <c r="H675" s="207"/>
      <c r="I675" s="207"/>
      <c r="J675" s="207"/>
      <c r="K675" s="207"/>
      <c r="L675" s="206"/>
      <c r="M675" s="207"/>
      <c r="N675" s="207"/>
      <c r="O675" s="203"/>
      <c r="P675" s="178"/>
      <c r="Q675" s="206"/>
      <c r="R675" s="206"/>
      <c r="S675" s="206"/>
      <c r="T675" s="206"/>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c r="BA675" s="203"/>
      <c r="BB675" s="203"/>
      <c r="BC675" s="203"/>
      <c r="BD675" s="203"/>
      <c r="BE675" s="203"/>
      <c r="BF675" s="203"/>
    </row>
    <row r="676" spans="1:58">
      <c r="A676" s="203"/>
      <c r="B676" s="203"/>
      <c r="C676" s="203"/>
      <c r="D676" s="203"/>
      <c r="E676" s="206"/>
      <c r="F676" s="207"/>
      <c r="G676" s="207"/>
      <c r="H676" s="207"/>
      <c r="I676" s="207"/>
      <c r="J676" s="207"/>
      <c r="K676" s="207"/>
      <c r="L676" s="206"/>
      <c r="M676" s="207"/>
      <c r="N676" s="207"/>
      <c r="O676" s="203"/>
      <c r="P676" s="178"/>
      <c r="Q676" s="206"/>
      <c r="R676" s="206"/>
      <c r="S676" s="206"/>
      <c r="T676" s="206"/>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c r="BA676" s="203"/>
      <c r="BB676" s="203"/>
      <c r="BC676" s="203"/>
      <c r="BD676" s="203"/>
      <c r="BE676" s="203"/>
      <c r="BF676" s="203"/>
    </row>
    <row r="677" spans="1:58">
      <c r="A677" s="203"/>
      <c r="B677" s="203"/>
      <c r="C677" s="203"/>
      <c r="D677" s="203"/>
      <c r="E677" s="206"/>
      <c r="F677" s="207"/>
      <c r="G677" s="207"/>
      <c r="H677" s="207"/>
      <c r="I677" s="207"/>
      <c r="J677" s="207"/>
      <c r="K677" s="207"/>
      <c r="L677" s="206"/>
      <c r="M677" s="207"/>
      <c r="N677" s="207"/>
      <c r="O677" s="203"/>
      <c r="P677" s="178"/>
      <c r="Q677" s="206"/>
      <c r="R677" s="206"/>
      <c r="S677" s="206"/>
      <c r="T677" s="206"/>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c r="BA677" s="203"/>
      <c r="BB677" s="203"/>
      <c r="BC677" s="203"/>
      <c r="BD677" s="203"/>
      <c r="BE677" s="203"/>
      <c r="BF677" s="203"/>
    </row>
    <row r="678" spans="1:58">
      <c r="A678" s="203"/>
      <c r="B678" s="203"/>
      <c r="C678" s="203"/>
      <c r="D678" s="203"/>
      <c r="E678" s="206"/>
      <c r="F678" s="207"/>
      <c r="G678" s="207"/>
      <c r="H678" s="207"/>
      <c r="I678" s="207"/>
      <c r="J678" s="207"/>
      <c r="K678" s="207"/>
      <c r="L678" s="206"/>
      <c r="M678" s="207"/>
      <c r="N678" s="207"/>
      <c r="O678" s="203"/>
      <c r="P678" s="178"/>
      <c r="Q678" s="206"/>
      <c r="R678" s="206"/>
      <c r="S678" s="206"/>
      <c r="T678" s="206"/>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c r="BA678" s="203"/>
      <c r="BB678" s="203"/>
      <c r="BC678" s="203"/>
      <c r="BD678" s="203"/>
      <c r="BE678" s="203"/>
      <c r="BF678" s="203"/>
    </row>
    <row r="679" spans="1:58">
      <c r="A679" s="203"/>
      <c r="B679" s="203"/>
      <c r="C679" s="203"/>
      <c r="D679" s="203"/>
      <c r="E679" s="206"/>
      <c r="F679" s="207"/>
      <c r="G679" s="207"/>
      <c r="H679" s="207"/>
      <c r="I679" s="207"/>
      <c r="J679" s="207"/>
      <c r="K679" s="207"/>
      <c r="L679" s="206"/>
      <c r="M679" s="207"/>
      <c r="N679" s="207"/>
      <c r="O679" s="203"/>
      <c r="P679" s="178"/>
      <c r="Q679" s="206"/>
      <c r="R679" s="206"/>
      <c r="S679" s="206"/>
      <c r="T679" s="206"/>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c r="BA679" s="203"/>
      <c r="BB679" s="203"/>
      <c r="BC679" s="203"/>
      <c r="BD679" s="203"/>
      <c r="BE679" s="203"/>
      <c r="BF679" s="203"/>
    </row>
    <row r="680" spans="1:58">
      <c r="A680" s="203"/>
      <c r="B680" s="203"/>
      <c r="C680" s="203"/>
      <c r="D680" s="203"/>
      <c r="E680" s="206"/>
      <c r="F680" s="207"/>
      <c r="G680" s="207"/>
      <c r="H680" s="207"/>
      <c r="I680" s="207"/>
      <c r="J680" s="207"/>
      <c r="K680" s="207"/>
      <c r="L680" s="206"/>
      <c r="M680" s="207"/>
      <c r="N680" s="207"/>
      <c r="O680" s="203"/>
      <c r="P680" s="178"/>
      <c r="Q680" s="206"/>
      <c r="R680" s="206"/>
      <c r="S680" s="206"/>
      <c r="T680" s="206"/>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c r="BA680" s="203"/>
      <c r="BB680" s="203"/>
      <c r="BC680" s="203"/>
      <c r="BD680" s="203"/>
      <c r="BE680" s="203"/>
      <c r="BF680" s="203"/>
    </row>
    <row r="681" spans="1:58">
      <c r="A681" s="203"/>
      <c r="B681" s="203"/>
      <c r="C681" s="203"/>
      <c r="D681" s="203"/>
      <c r="E681" s="206"/>
      <c r="F681" s="207"/>
      <c r="G681" s="207"/>
      <c r="H681" s="207"/>
      <c r="I681" s="207"/>
      <c r="J681" s="207"/>
      <c r="K681" s="207"/>
      <c r="L681" s="206"/>
      <c r="M681" s="207"/>
      <c r="N681" s="207"/>
      <c r="O681" s="203"/>
      <c r="P681" s="178"/>
      <c r="Q681" s="206"/>
      <c r="R681" s="206"/>
      <c r="S681" s="206"/>
      <c r="T681" s="206"/>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c r="BA681" s="203"/>
      <c r="BB681" s="203"/>
      <c r="BC681" s="203"/>
      <c r="BD681" s="203"/>
      <c r="BE681" s="203"/>
      <c r="BF681" s="203"/>
    </row>
    <row r="682" spans="1:58">
      <c r="A682" s="203"/>
      <c r="B682" s="203"/>
      <c r="C682" s="203"/>
      <c r="D682" s="203"/>
      <c r="E682" s="206"/>
      <c r="F682" s="207"/>
      <c r="G682" s="207"/>
      <c r="H682" s="207"/>
      <c r="I682" s="207"/>
      <c r="J682" s="207"/>
      <c r="K682" s="207"/>
      <c r="L682" s="206"/>
      <c r="M682" s="207"/>
      <c r="N682" s="207"/>
      <c r="O682" s="203"/>
      <c r="P682" s="178"/>
      <c r="Q682" s="206"/>
      <c r="R682" s="206"/>
      <c r="S682" s="206"/>
      <c r="T682" s="206"/>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c r="BA682" s="203"/>
      <c r="BB682" s="203"/>
      <c r="BC682" s="203"/>
      <c r="BD682" s="203"/>
      <c r="BE682" s="203"/>
      <c r="BF682" s="203"/>
    </row>
    <row r="683" spans="1:58">
      <c r="A683" s="203"/>
      <c r="B683" s="203"/>
      <c r="C683" s="203"/>
      <c r="D683" s="203"/>
      <c r="E683" s="206"/>
      <c r="F683" s="207"/>
      <c r="G683" s="207"/>
      <c r="H683" s="207"/>
      <c r="I683" s="207"/>
      <c r="J683" s="207"/>
      <c r="K683" s="207"/>
      <c r="L683" s="206"/>
      <c r="M683" s="207"/>
      <c r="N683" s="207"/>
      <c r="O683" s="203"/>
      <c r="P683" s="178"/>
      <c r="Q683" s="206"/>
      <c r="R683" s="206"/>
      <c r="S683" s="206"/>
      <c r="T683" s="206"/>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c r="BA683" s="203"/>
      <c r="BB683" s="203"/>
      <c r="BC683" s="203"/>
      <c r="BD683" s="203"/>
      <c r="BE683" s="203"/>
      <c r="BF683" s="203"/>
    </row>
    <row r="684" spans="1:58">
      <c r="A684" s="203"/>
      <c r="B684" s="203"/>
      <c r="C684" s="203"/>
      <c r="D684" s="203"/>
      <c r="E684" s="206"/>
      <c r="F684" s="207"/>
      <c r="G684" s="207"/>
      <c r="H684" s="207"/>
      <c r="I684" s="207"/>
      <c r="J684" s="207"/>
      <c r="K684" s="207"/>
      <c r="L684" s="206"/>
      <c r="M684" s="207"/>
      <c r="N684" s="207"/>
      <c r="O684" s="203"/>
      <c r="P684" s="178"/>
      <c r="Q684" s="206"/>
      <c r="R684" s="206"/>
      <c r="S684" s="206"/>
      <c r="T684" s="206"/>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c r="BA684" s="203"/>
      <c r="BB684" s="203"/>
      <c r="BC684" s="203"/>
      <c r="BD684" s="203"/>
      <c r="BE684" s="203"/>
      <c r="BF684" s="203"/>
    </row>
    <row r="685" spans="1:58">
      <c r="A685" s="203"/>
      <c r="B685" s="203"/>
      <c r="C685" s="203"/>
      <c r="D685" s="203"/>
      <c r="E685" s="206"/>
      <c r="F685" s="207"/>
      <c r="G685" s="207"/>
      <c r="H685" s="207"/>
      <c r="I685" s="207"/>
      <c r="J685" s="207"/>
      <c r="K685" s="207"/>
      <c r="L685" s="206"/>
      <c r="M685" s="207"/>
      <c r="N685" s="207"/>
      <c r="O685" s="203"/>
      <c r="P685" s="178"/>
      <c r="Q685" s="206"/>
      <c r="R685" s="206"/>
      <c r="S685" s="206"/>
      <c r="T685" s="206"/>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c r="BA685" s="203"/>
      <c r="BB685" s="203"/>
      <c r="BC685" s="203"/>
      <c r="BD685" s="203"/>
      <c r="BE685" s="203"/>
      <c r="BF685" s="203"/>
    </row>
    <row r="686" spans="1:58">
      <c r="A686" s="203"/>
      <c r="B686" s="203"/>
      <c r="C686" s="203"/>
      <c r="D686" s="203"/>
      <c r="E686" s="206"/>
      <c r="F686" s="207"/>
      <c r="G686" s="207"/>
      <c r="H686" s="207"/>
      <c r="I686" s="207"/>
      <c r="J686" s="207"/>
      <c r="K686" s="207"/>
      <c r="L686" s="206"/>
      <c r="M686" s="207"/>
      <c r="N686" s="207"/>
      <c r="O686" s="203"/>
      <c r="P686" s="178"/>
      <c r="Q686" s="206"/>
      <c r="R686" s="206"/>
      <c r="S686" s="206"/>
      <c r="T686" s="206"/>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row>
    <row r="687" spans="1:58">
      <c r="A687" s="203"/>
      <c r="B687" s="203"/>
      <c r="C687" s="203"/>
      <c r="D687" s="203"/>
      <c r="E687" s="206"/>
      <c r="F687" s="207"/>
      <c r="G687" s="207"/>
      <c r="H687" s="207"/>
      <c r="I687" s="207"/>
      <c r="J687" s="207"/>
      <c r="K687" s="207"/>
      <c r="L687" s="206"/>
      <c r="M687" s="207"/>
      <c r="N687" s="207"/>
      <c r="O687" s="203"/>
      <c r="P687" s="178"/>
      <c r="Q687" s="206"/>
      <c r="R687" s="206"/>
      <c r="S687" s="206"/>
      <c r="T687" s="206"/>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c r="BA687" s="203"/>
      <c r="BB687" s="203"/>
      <c r="BC687" s="203"/>
      <c r="BD687" s="203"/>
      <c r="BE687" s="203"/>
      <c r="BF687" s="203"/>
    </row>
    <row r="688" spans="1:58">
      <c r="A688" s="203"/>
      <c r="B688" s="203"/>
      <c r="C688" s="203"/>
      <c r="D688" s="203"/>
      <c r="E688" s="206"/>
      <c r="F688" s="207"/>
      <c r="G688" s="207"/>
      <c r="H688" s="207"/>
      <c r="I688" s="207"/>
      <c r="J688" s="207"/>
      <c r="K688" s="207"/>
      <c r="L688" s="206"/>
      <c r="M688" s="207"/>
      <c r="N688" s="207"/>
      <c r="O688" s="203"/>
      <c r="P688" s="178"/>
      <c r="Q688" s="206"/>
      <c r="R688" s="206"/>
      <c r="S688" s="206"/>
      <c r="T688" s="206"/>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c r="BA688" s="203"/>
      <c r="BB688" s="203"/>
      <c r="BC688" s="203"/>
      <c r="BD688" s="203"/>
      <c r="BE688" s="203"/>
      <c r="BF688" s="203"/>
    </row>
    <row r="689" spans="1:58">
      <c r="A689" s="203"/>
      <c r="B689" s="203"/>
      <c r="C689" s="203"/>
      <c r="D689" s="203"/>
      <c r="E689" s="206"/>
      <c r="F689" s="207"/>
      <c r="G689" s="207"/>
      <c r="H689" s="207"/>
      <c r="I689" s="207"/>
      <c r="J689" s="207"/>
      <c r="K689" s="207"/>
      <c r="L689" s="206"/>
      <c r="M689" s="207"/>
      <c r="N689" s="207"/>
      <c r="O689" s="203"/>
      <c r="P689" s="178"/>
      <c r="Q689" s="206"/>
      <c r="R689" s="206"/>
      <c r="S689" s="206"/>
      <c r="T689" s="206"/>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c r="BA689" s="203"/>
      <c r="BB689" s="203"/>
      <c r="BC689" s="203"/>
      <c r="BD689" s="203"/>
      <c r="BE689" s="203"/>
      <c r="BF689" s="203"/>
    </row>
    <row r="690" spans="1:58">
      <c r="A690" s="203"/>
      <c r="B690" s="203"/>
      <c r="C690" s="203"/>
      <c r="D690" s="203"/>
      <c r="E690" s="206"/>
      <c r="F690" s="207"/>
      <c r="G690" s="207"/>
      <c r="H690" s="207"/>
      <c r="I690" s="207"/>
      <c r="J690" s="207"/>
      <c r="K690" s="207"/>
      <c r="L690" s="206"/>
      <c r="M690" s="207"/>
      <c r="N690" s="207"/>
      <c r="O690" s="203"/>
      <c r="P690" s="178"/>
      <c r="Q690" s="206"/>
      <c r="R690" s="206"/>
      <c r="S690" s="206"/>
      <c r="T690" s="206"/>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c r="BA690" s="203"/>
      <c r="BB690" s="203"/>
      <c r="BC690" s="203"/>
      <c r="BD690" s="203"/>
      <c r="BE690" s="203"/>
      <c r="BF690" s="203"/>
    </row>
    <row r="691" spans="1:58">
      <c r="A691" s="203"/>
      <c r="B691" s="203"/>
      <c r="C691" s="203"/>
      <c r="D691" s="203"/>
      <c r="E691" s="206"/>
      <c r="F691" s="207"/>
      <c r="G691" s="207"/>
      <c r="H691" s="207"/>
      <c r="I691" s="207"/>
      <c r="J691" s="207"/>
      <c r="K691" s="207"/>
      <c r="L691" s="206"/>
      <c r="M691" s="207"/>
      <c r="N691" s="207"/>
      <c r="O691" s="203"/>
      <c r="P691" s="178"/>
      <c r="Q691" s="206"/>
      <c r="R691" s="206"/>
      <c r="S691" s="206"/>
      <c r="T691" s="206"/>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c r="BA691" s="203"/>
      <c r="BB691" s="203"/>
      <c r="BC691" s="203"/>
      <c r="BD691" s="203"/>
      <c r="BE691" s="203"/>
      <c r="BF691" s="203"/>
    </row>
    <row r="692" spans="1:58">
      <c r="A692" s="203"/>
      <c r="B692" s="203"/>
      <c r="C692" s="203"/>
      <c r="D692" s="203"/>
      <c r="E692" s="206"/>
      <c r="F692" s="207"/>
      <c r="G692" s="207"/>
      <c r="H692" s="207"/>
      <c r="I692" s="207"/>
      <c r="J692" s="207"/>
      <c r="K692" s="207"/>
      <c r="L692" s="206"/>
      <c r="M692" s="207"/>
      <c r="N692" s="207"/>
      <c r="O692" s="203"/>
      <c r="P692" s="178"/>
      <c r="Q692" s="206"/>
      <c r="R692" s="206"/>
      <c r="S692" s="206"/>
      <c r="T692" s="206"/>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c r="BA692" s="203"/>
      <c r="BB692" s="203"/>
      <c r="BC692" s="203"/>
      <c r="BD692" s="203"/>
      <c r="BE692" s="203"/>
      <c r="BF692" s="203"/>
    </row>
    <row r="693" spans="1:58">
      <c r="A693" s="203"/>
      <c r="B693" s="203"/>
      <c r="C693" s="203"/>
      <c r="D693" s="203"/>
      <c r="E693" s="206"/>
      <c r="F693" s="207"/>
      <c r="G693" s="207"/>
      <c r="H693" s="207"/>
      <c r="I693" s="207"/>
      <c r="J693" s="207"/>
      <c r="K693" s="207"/>
      <c r="L693" s="206"/>
      <c r="M693" s="207"/>
      <c r="N693" s="207"/>
      <c r="O693" s="203"/>
      <c r="P693" s="178"/>
      <c r="Q693" s="206"/>
      <c r="R693" s="206"/>
      <c r="S693" s="206"/>
      <c r="T693" s="206"/>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c r="BA693" s="203"/>
      <c r="BB693" s="203"/>
      <c r="BC693" s="203"/>
      <c r="BD693" s="203"/>
      <c r="BE693" s="203"/>
      <c r="BF693" s="203"/>
    </row>
    <row r="694" spans="1:58">
      <c r="A694" s="203"/>
      <c r="B694" s="203"/>
      <c r="C694" s="203"/>
      <c r="D694" s="203"/>
      <c r="E694" s="206"/>
      <c r="F694" s="207"/>
      <c r="G694" s="207"/>
      <c r="H694" s="207"/>
      <c r="I694" s="207"/>
      <c r="J694" s="207"/>
      <c r="K694" s="207"/>
      <c r="L694" s="206"/>
      <c r="M694" s="207"/>
      <c r="N694" s="207"/>
      <c r="O694" s="203"/>
      <c r="P694" s="178"/>
      <c r="Q694" s="206"/>
      <c r="R694" s="206"/>
      <c r="S694" s="206"/>
      <c r="T694" s="206"/>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c r="BA694" s="203"/>
      <c r="BB694" s="203"/>
      <c r="BC694" s="203"/>
      <c r="BD694" s="203"/>
      <c r="BE694" s="203"/>
      <c r="BF694" s="203"/>
    </row>
    <row r="695" spans="1:58">
      <c r="A695" s="203"/>
      <c r="B695" s="203"/>
      <c r="C695" s="203"/>
      <c r="D695" s="203"/>
      <c r="E695" s="206"/>
      <c r="F695" s="207"/>
      <c r="G695" s="207"/>
      <c r="H695" s="207"/>
      <c r="I695" s="207"/>
      <c r="J695" s="207"/>
      <c r="K695" s="207"/>
      <c r="L695" s="206"/>
      <c r="M695" s="207"/>
      <c r="N695" s="207"/>
      <c r="O695" s="203"/>
      <c r="P695" s="178"/>
      <c r="Q695" s="206"/>
      <c r="R695" s="206"/>
      <c r="S695" s="206"/>
      <c r="T695" s="206"/>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c r="BA695" s="203"/>
      <c r="BB695" s="203"/>
      <c r="BC695" s="203"/>
      <c r="BD695" s="203"/>
      <c r="BE695" s="203"/>
      <c r="BF695" s="203"/>
    </row>
    <row r="696" spans="1:58">
      <c r="A696" s="203"/>
      <c r="B696" s="203"/>
      <c r="C696" s="203"/>
      <c r="D696" s="203"/>
      <c r="E696" s="206"/>
      <c r="F696" s="207"/>
      <c r="G696" s="207"/>
      <c r="H696" s="207"/>
      <c r="I696" s="207"/>
      <c r="J696" s="207"/>
      <c r="K696" s="207"/>
      <c r="L696" s="206"/>
      <c r="M696" s="207"/>
      <c r="N696" s="207"/>
      <c r="O696" s="203"/>
      <c r="P696" s="178"/>
      <c r="Q696" s="206"/>
      <c r="R696" s="206"/>
      <c r="S696" s="206"/>
      <c r="T696" s="206"/>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c r="BA696" s="203"/>
      <c r="BB696" s="203"/>
      <c r="BC696" s="203"/>
      <c r="BD696" s="203"/>
      <c r="BE696" s="203"/>
      <c r="BF696" s="203"/>
    </row>
    <row r="697" spans="1:58">
      <c r="A697" s="203"/>
      <c r="B697" s="203"/>
      <c r="C697" s="203"/>
      <c r="D697" s="203"/>
      <c r="E697" s="206"/>
      <c r="F697" s="207"/>
      <c r="G697" s="207"/>
      <c r="H697" s="207"/>
      <c r="I697" s="207"/>
      <c r="J697" s="207"/>
      <c r="K697" s="207"/>
      <c r="L697" s="206"/>
      <c r="M697" s="207"/>
      <c r="N697" s="207"/>
      <c r="O697" s="203"/>
      <c r="P697" s="178"/>
      <c r="Q697" s="206"/>
      <c r="R697" s="206"/>
      <c r="S697" s="206"/>
      <c r="T697" s="206"/>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c r="BA697" s="203"/>
      <c r="BB697" s="203"/>
      <c r="BC697" s="203"/>
      <c r="BD697" s="203"/>
      <c r="BE697" s="203"/>
      <c r="BF697" s="203"/>
    </row>
    <row r="698" spans="1:58">
      <c r="A698" s="203"/>
      <c r="B698" s="203"/>
      <c r="C698" s="203"/>
      <c r="D698" s="203"/>
      <c r="E698" s="206"/>
      <c r="F698" s="207"/>
      <c r="G698" s="207"/>
      <c r="H698" s="207"/>
      <c r="I698" s="207"/>
      <c r="J698" s="207"/>
      <c r="K698" s="207"/>
      <c r="L698" s="206"/>
      <c r="M698" s="207"/>
      <c r="N698" s="207"/>
      <c r="O698" s="203"/>
      <c r="P698" s="178"/>
      <c r="Q698" s="206"/>
      <c r="R698" s="206"/>
      <c r="S698" s="206"/>
      <c r="T698" s="206"/>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c r="BA698" s="203"/>
      <c r="BB698" s="203"/>
      <c r="BC698" s="203"/>
      <c r="BD698" s="203"/>
      <c r="BE698" s="203"/>
      <c r="BF698" s="203"/>
    </row>
    <row r="699" spans="1:58">
      <c r="A699" s="203"/>
      <c r="B699" s="203"/>
      <c r="C699" s="203"/>
      <c r="D699" s="203"/>
      <c r="E699" s="206"/>
      <c r="F699" s="207"/>
      <c r="G699" s="207"/>
      <c r="H699" s="207"/>
      <c r="I699" s="207"/>
      <c r="J699" s="207"/>
      <c r="K699" s="207"/>
      <c r="L699" s="206"/>
      <c r="M699" s="207"/>
      <c r="N699" s="207"/>
      <c r="O699" s="203"/>
      <c r="P699" s="178"/>
      <c r="Q699" s="206"/>
      <c r="R699" s="206"/>
      <c r="S699" s="206"/>
      <c r="T699" s="206"/>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c r="BA699" s="203"/>
      <c r="BB699" s="203"/>
      <c r="BC699" s="203"/>
      <c r="BD699" s="203"/>
      <c r="BE699" s="203"/>
      <c r="BF699" s="203"/>
    </row>
    <row r="700" spans="1:58">
      <c r="A700" s="203"/>
      <c r="B700" s="203"/>
      <c r="C700" s="203"/>
      <c r="D700" s="203"/>
      <c r="E700" s="206"/>
      <c r="F700" s="207"/>
      <c r="G700" s="207"/>
      <c r="H700" s="207"/>
      <c r="I700" s="207"/>
      <c r="J700" s="207"/>
      <c r="K700" s="207"/>
      <c r="L700" s="206"/>
      <c r="M700" s="207"/>
      <c r="N700" s="207"/>
      <c r="O700" s="203"/>
      <c r="P700" s="178"/>
      <c r="Q700" s="206"/>
      <c r="R700" s="206"/>
      <c r="S700" s="206"/>
      <c r="T700" s="206"/>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c r="BA700" s="203"/>
      <c r="BB700" s="203"/>
      <c r="BC700" s="203"/>
      <c r="BD700" s="203"/>
      <c r="BE700" s="203"/>
      <c r="BF700" s="203"/>
    </row>
    <row r="701" spans="1:58">
      <c r="A701" s="203"/>
      <c r="B701" s="203"/>
      <c r="C701" s="203"/>
      <c r="D701" s="203"/>
      <c r="E701" s="206"/>
      <c r="F701" s="207"/>
      <c r="G701" s="207"/>
      <c r="H701" s="207"/>
      <c r="I701" s="207"/>
      <c r="J701" s="207"/>
      <c r="K701" s="207"/>
      <c r="L701" s="206"/>
      <c r="M701" s="207"/>
      <c r="N701" s="207"/>
      <c r="O701" s="203"/>
      <c r="P701" s="178"/>
      <c r="Q701" s="206"/>
      <c r="R701" s="206"/>
      <c r="S701" s="206"/>
      <c r="T701" s="206"/>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c r="BA701" s="203"/>
      <c r="BB701" s="203"/>
      <c r="BC701" s="203"/>
      <c r="BD701" s="203"/>
      <c r="BE701" s="203"/>
      <c r="BF701" s="203"/>
    </row>
    <row r="702" spans="1:58">
      <c r="A702" s="203"/>
      <c r="B702" s="203"/>
      <c r="C702" s="203"/>
      <c r="D702" s="203"/>
      <c r="E702" s="206"/>
      <c r="F702" s="207"/>
      <c r="G702" s="207"/>
      <c r="H702" s="207"/>
      <c r="I702" s="207"/>
      <c r="J702" s="207"/>
      <c r="K702" s="207"/>
      <c r="L702" s="206"/>
      <c r="M702" s="207"/>
      <c r="N702" s="207"/>
      <c r="O702" s="203"/>
      <c r="P702" s="178"/>
      <c r="Q702" s="206"/>
      <c r="R702" s="206"/>
      <c r="S702" s="206"/>
      <c r="T702" s="206"/>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c r="BA702" s="203"/>
      <c r="BB702" s="203"/>
      <c r="BC702" s="203"/>
      <c r="BD702" s="203"/>
      <c r="BE702" s="203"/>
      <c r="BF702" s="203"/>
    </row>
    <row r="703" spans="1:58">
      <c r="A703" s="203"/>
      <c r="B703" s="203"/>
      <c r="C703" s="203"/>
      <c r="D703" s="203"/>
      <c r="E703" s="206"/>
      <c r="F703" s="207"/>
      <c r="G703" s="207"/>
      <c r="H703" s="207"/>
      <c r="I703" s="207"/>
      <c r="J703" s="207"/>
      <c r="K703" s="207"/>
      <c r="L703" s="206"/>
      <c r="M703" s="207"/>
      <c r="N703" s="207"/>
      <c r="O703" s="203"/>
      <c r="P703" s="178"/>
      <c r="Q703" s="206"/>
      <c r="R703" s="206"/>
      <c r="S703" s="206"/>
      <c r="T703" s="206"/>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c r="BA703" s="203"/>
      <c r="BB703" s="203"/>
      <c r="BC703" s="203"/>
      <c r="BD703" s="203"/>
      <c r="BE703" s="203"/>
      <c r="BF703" s="203"/>
    </row>
    <row r="704" spans="1:58">
      <c r="A704" s="203"/>
      <c r="B704" s="203"/>
      <c r="C704" s="203"/>
      <c r="D704" s="203"/>
      <c r="E704" s="206"/>
      <c r="F704" s="207"/>
      <c r="G704" s="207"/>
      <c r="H704" s="207"/>
      <c r="I704" s="207"/>
      <c r="J704" s="207"/>
      <c r="K704" s="207"/>
      <c r="L704" s="206"/>
      <c r="M704" s="207"/>
      <c r="N704" s="207"/>
      <c r="O704" s="203"/>
      <c r="P704" s="178"/>
      <c r="Q704" s="206"/>
      <c r="R704" s="206"/>
      <c r="S704" s="206"/>
      <c r="T704" s="206"/>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c r="BA704" s="203"/>
      <c r="BB704" s="203"/>
      <c r="BC704" s="203"/>
      <c r="BD704" s="203"/>
      <c r="BE704" s="203"/>
      <c r="BF704" s="203"/>
    </row>
    <row r="705" spans="1:58">
      <c r="A705" s="203"/>
      <c r="B705" s="203"/>
      <c r="C705" s="203"/>
      <c r="D705" s="203"/>
      <c r="E705" s="206"/>
      <c r="F705" s="207"/>
      <c r="G705" s="207"/>
      <c r="H705" s="207"/>
      <c r="I705" s="207"/>
      <c r="J705" s="207"/>
      <c r="K705" s="207"/>
      <c r="L705" s="206"/>
      <c r="M705" s="207"/>
      <c r="N705" s="207"/>
      <c r="O705" s="203"/>
      <c r="P705" s="178"/>
      <c r="Q705" s="206"/>
      <c r="R705" s="206"/>
      <c r="S705" s="206"/>
      <c r="T705" s="206"/>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c r="BA705" s="203"/>
      <c r="BB705" s="203"/>
      <c r="BC705" s="203"/>
      <c r="BD705" s="203"/>
      <c r="BE705" s="203"/>
      <c r="BF705" s="203"/>
    </row>
    <row r="706" spans="1:58">
      <c r="A706" s="203"/>
      <c r="B706" s="203"/>
      <c r="C706" s="203"/>
      <c r="D706" s="203"/>
      <c r="E706" s="206"/>
      <c r="F706" s="207"/>
      <c r="G706" s="207"/>
      <c r="H706" s="207"/>
      <c r="I706" s="207"/>
      <c r="J706" s="207"/>
      <c r="K706" s="207"/>
      <c r="L706" s="206"/>
      <c r="M706" s="207"/>
      <c r="N706" s="207"/>
      <c r="O706" s="203"/>
      <c r="P706" s="178"/>
      <c r="Q706" s="206"/>
      <c r="R706" s="206"/>
      <c r="S706" s="206"/>
      <c r="T706" s="206"/>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c r="BA706" s="203"/>
      <c r="BB706" s="203"/>
      <c r="BC706" s="203"/>
      <c r="BD706" s="203"/>
      <c r="BE706" s="203"/>
      <c r="BF706" s="203"/>
    </row>
    <row r="707" spans="1:58">
      <c r="A707" s="203"/>
      <c r="B707" s="203"/>
      <c r="C707" s="203"/>
      <c r="D707" s="203"/>
      <c r="E707" s="206"/>
      <c r="F707" s="207"/>
      <c r="G707" s="207"/>
      <c r="H707" s="207"/>
      <c r="I707" s="207"/>
      <c r="J707" s="207"/>
      <c r="K707" s="207"/>
      <c r="L707" s="206"/>
      <c r="M707" s="207"/>
      <c r="N707" s="207"/>
      <c r="O707" s="203"/>
      <c r="P707" s="178"/>
      <c r="Q707" s="206"/>
      <c r="R707" s="206"/>
      <c r="S707" s="206"/>
      <c r="T707" s="206"/>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c r="AV707" s="203"/>
      <c r="AW707" s="203"/>
      <c r="AX707" s="203"/>
      <c r="AY707" s="203"/>
      <c r="AZ707" s="203"/>
      <c r="BA707" s="203"/>
      <c r="BB707" s="203"/>
      <c r="BC707" s="203"/>
      <c r="BD707" s="203"/>
      <c r="BE707" s="203"/>
      <c r="BF707" s="203"/>
    </row>
    <row r="708" spans="1:58">
      <c r="A708" s="203"/>
      <c r="B708" s="203"/>
      <c r="C708" s="203"/>
      <c r="D708" s="203"/>
      <c r="E708" s="206"/>
      <c r="F708" s="207"/>
      <c r="G708" s="207"/>
      <c r="H708" s="207"/>
      <c r="I708" s="207"/>
      <c r="J708" s="207"/>
      <c r="K708" s="207"/>
      <c r="L708" s="206"/>
      <c r="M708" s="207"/>
      <c r="N708" s="207"/>
      <c r="O708" s="203"/>
      <c r="P708" s="178"/>
      <c r="Q708" s="206"/>
      <c r="R708" s="206"/>
      <c r="S708" s="206"/>
      <c r="T708" s="206"/>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c r="AV708" s="203"/>
      <c r="AW708" s="203"/>
      <c r="AX708" s="203"/>
      <c r="AY708" s="203"/>
      <c r="AZ708" s="203"/>
      <c r="BA708" s="203"/>
      <c r="BB708" s="203"/>
      <c r="BC708" s="203"/>
      <c r="BD708" s="203"/>
      <c r="BE708" s="203"/>
      <c r="BF708" s="203"/>
    </row>
    <row r="709" spans="1:58">
      <c r="A709" s="203"/>
      <c r="B709" s="203"/>
      <c r="C709" s="203"/>
      <c r="D709" s="203"/>
      <c r="E709" s="206"/>
      <c r="F709" s="207"/>
      <c r="G709" s="207"/>
      <c r="H709" s="207"/>
      <c r="I709" s="207"/>
      <c r="J709" s="207"/>
      <c r="K709" s="207"/>
      <c r="L709" s="206"/>
      <c r="M709" s="207"/>
      <c r="N709" s="207"/>
      <c r="O709" s="203"/>
      <c r="P709" s="178"/>
      <c r="Q709" s="206"/>
      <c r="R709" s="206"/>
      <c r="S709" s="206"/>
      <c r="T709" s="206"/>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c r="AV709" s="203"/>
      <c r="AW709" s="203"/>
      <c r="AX709" s="203"/>
      <c r="AY709" s="203"/>
      <c r="AZ709" s="203"/>
      <c r="BA709" s="203"/>
      <c r="BB709" s="203"/>
      <c r="BC709" s="203"/>
      <c r="BD709" s="203"/>
      <c r="BE709" s="203"/>
      <c r="BF709" s="203"/>
    </row>
    <row r="710" spans="1:58">
      <c r="A710" s="203"/>
      <c r="B710" s="203"/>
      <c r="C710" s="203"/>
      <c r="D710" s="203"/>
      <c r="E710" s="206"/>
      <c r="F710" s="207"/>
      <c r="G710" s="207"/>
      <c r="H710" s="207"/>
      <c r="I710" s="207"/>
      <c r="J710" s="207"/>
      <c r="K710" s="207"/>
      <c r="L710" s="206"/>
      <c r="M710" s="207"/>
      <c r="N710" s="207"/>
      <c r="O710" s="203"/>
      <c r="P710" s="178"/>
      <c r="Q710" s="206"/>
      <c r="R710" s="206"/>
      <c r="S710" s="206"/>
      <c r="T710" s="206"/>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c r="BA710" s="203"/>
      <c r="BB710" s="203"/>
      <c r="BC710" s="203"/>
      <c r="BD710" s="203"/>
      <c r="BE710" s="203"/>
      <c r="BF710" s="203"/>
    </row>
    <row r="711" spans="1:58">
      <c r="A711" s="203"/>
      <c r="B711" s="203"/>
      <c r="C711" s="203"/>
      <c r="D711" s="203"/>
      <c r="E711" s="206"/>
      <c r="F711" s="207"/>
      <c r="G711" s="207"/>
      <c r="H711" s="207"/>
      <c r="I711" s="207"/>
      <c r="J711" s="207"/>
      <c r="K711" s="207"/>
      <c r="L711" s="206"/>
      <c r="M711" s="207"/>
      <c r="N711" s="207"/>
      <c r="O711" s="203"/>
      <c r="P711" s="178"/>
      <c r="Q711" s="206"/>
      <c r="R711" s="206"/>
      <c r="S711" s="206"/>
      <c r="T711" s="206"/>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c r="BA711" s="203"/>
      <c r="BB711" s="203"/>
      <c r="BC711" s="203"/>
      <c r="BD711" s="203"/>
      <c r="BE711" s="203"/>
      <c r="BF711" s="203"/>
    </row>
    <row r="712" spans="1:58">
      <c r="A712" s="203"/>
      <c r="B712" s="203"/>
      <c r="C712" s="203"/>
      <c r="D712" s="203"/>
      <c r="E712" s="206"/>
      <c r="F712" s="207"/>
      <c r="G712" s="207"/>
      <c r="H712" s="207"/>
      <c r="I712" s="207"/>
      <c r="J712" s="207"/>
      <c r="K712" s="207"/>
      <c r="L712" s="206"/>
      <c r="M712" s="207"/>
      <c r="N712" s="207"/>
      <c r="O712" s="203"/>
      <c r="P712" s="178"/>
      <c r="Q712" s="206"/>
      <c r="R712" s="206"/>
      <c r="S712" s="206"/>
      <c r="T712" s="206"/>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c r="AV712" s="203"/>
      <c r="AW712" s="203"/>
      <c r="AX712" s="203"/>
      <c r="AY712" s="203"/>
      <c r="AZ712" s="203"/>
      <c r="BA712" s="203"/>
      <c r="BB712" s="203"/>
      <c r="BC712" s="203"/>
      <c r="BD712" s="203"/>
      <c r="BE712" s="203"/>
      <c r="BF712" s="203"/>
    </row>
    <row r="713" spans="1:58">
      <c r="A713" s="203"/>
      <c r="B713" s="203"/>
      <c r="C713" s="203"/>
      <c r="D713" s="203"/>
      <c r="E713" s="206"/>
      <c r="F713" s="207"/>
      <c r="G713" s="207"/>
      <c r="H713" s="207"/>
      <c r="I713" s="207"/>
      <c r="J713" s="207"/>
      <c r="K713" s="207"/>
      <c r="L713" s="206"/>
      <c r="M713" s="207"/>
      <c r="N713" s="207"/>
      <c r="O713" s="203"/>
      <c r="P713" s="178"/>
      <c r="Q713" s="206"/>
      <c r="R713" s="206"/>
      <c r="S713" s="206"/>
      <c r="T713" s="206"/>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c r="BA713" s="203"/>
      <c r="BB713" s="203"/>
      <c r="BC713" s="203"/>
      <c r="BD713" s="203"/>
      <c r="BE713" s="203"/>
      <c r="BF713" s="203"/>
    </row>
    <row r="714" spans="1:58">
      <c r="A714" s="203"/>
      <c r="B714" s="203"/>
      <c r="C714" s="203"/>
      <c r="D714" s="203"/>
      <c r="E714" s="206"/>
      <c r="F714" s="207"/>
      <c r="G714" s="207"/>
      <c r="H714" s="207"/>
      <c r="I714" s="207"/>
      <c r="J714" s="207"/>
      <c r="K714" s="207"/>
      <c r="L714" s="206"/>
      <c r="M714" s="207"/>
      <c r="N714" s="207"/>
      <c r="O714" s="203"/>
      <c r="P714" s="178"/>
      <c r="Q714" s="206"/>
      <c r="R714" s="206"/>
      <c r="S714" s="206"/>
      <c r="T714" s="206"/>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c r="BA714" s="203"/>
      <c r="BB714" s="203"/>
      <c r="BC714" s="203"/>
      <c r="BD714" s="203"/>
      <c r="BE714" s="203"/>
      <c r="BF714" s="203"/>
    </row>
    <row r="715" spans="1:58">
      <c r="A715" s="203"/>
      <c r="B715" s="203"/>
      <c r="C715" s="203"/>
      <c r="D715" s="203"/>
      <c r="E715" s="206"/>
      <c r="F715" s="207"/>
      <c r="G715" s="207"/>
      <c r="H715" s="207"/>
      <c r="I715" s="207"/>
      <c r="J715" s="207"/>
      <c r="K715" s="207"/>
      <c r="L715" s="206"/>
      <c r="M715" s="207"/>
      <c r="N715" s="207"/>
      <c r="O715" s="203"/>
      <c r="P715" s="178"/>
      <c r="Q715" s="206"/>
      <c r="R715" s="206"/>
      <c r="S715" s="206"/>
      <c r="T715" s="206"/>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c r="AV715" s="203"/>
      <c r="AW715" s="203"/>
      <c r="AX715" s="203"/>
      <c r="AY715" s="203"/>
      <c r="AZ715" s="203"/>
      <c r="BA715" s="203"/>
      <c r="BB715" s="203"/>
      <c r="BC715" s="203"/>
      <c r="BD715" s="203"/>
      <c r="BE715" s="203"/>
      <c r="BF715" s="203"/>
    </row>
    <row r="716" spans="1:58">
      <c r="A716" s="203"/>
      <c r="B716" s="203"/>
      <c r="C716" s="203"/>
      <c r="D716" s="203"/>
      <c r="E716" s="206"/>
      <c r="F716" s="207"/>
      <c r="G716" s="207"/>
      <c r="H716" s="207"/>
      <c r="I716" s="207"/>
      <c r="J716" s="207"/>
      <c r="K716" s="207"/>
      <c r="L716" s="206"/>
      <c r="M716" s="207"/>
      <c r="N716" s="207"/>
      <c r="O716" s="203"/>
      <c r="P716" s="178"/>
      <c r="Q716" s="206"/>
      <c r="R716" s="206"/>
      <c r="S716" s="206"/>
      <c r="T716" s="206"/>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c r="AV716" s="203"/>
      <c r="AW716" s="203"/>
      <c r="AX716" s="203"/>
      <c r="AY716" s="203"/>
      <c r="AZ716" s="203"/>
      <c r="BA716" s="203"/>
      <c r="BB716" s="203"/>
      <c r="BC716" s="203"/>
      <c r="BD716" s="203"/>
      <c r="BE716" s="203"/>
      <c r="BF716" s="203"/>
    </row>
    <row r="717" spans="1:58">
      <c r="A717" s="203"/>
      <c r="B717" s="203"/>
      <c r="C717" s="203"/>
      <c r="D717" s="203"/>
      <c r="E717" s="206"/>
      <c r="F717" s="207"/>
      <c r="G717" s="207"/>
      <c r="H717" s="207"/>
      <c r="I717" s="207"/>
      <c r="J717" s="207"/>
      <c r="K717" s="207"/>
      <c r="L717" s="206"/>
      <c r="M717" s="207"/>
      <c r="N717" s="207"/>
      <c r="O717" s="203"/>
      <c r="P717" s="178"/>
      <c r="Q717" s="206"/>
      <c r="R717" s="206"/>
      <c r="S717" s="206"/>
      <c r="T717" s="206"/>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c r="AV717" s="203"/>
      <c r="AW717" s="203"/>
      <c r="AX717" s="203"/>
      <c r="AY717" s="203"/>
      <c r="AZ717" s="203"/>
      <c r="BA717" s="203"/>
      <c r="BB717" s="203"/>
      <c r="BC717" s="203"/>
      <c r="BD717" s="203"/>
      <c r="BE717" s="203"/>
      <c r="BF717" s="203"/>
    </row>
    <row r="718" spans="1:58">
      <c r="A718" s="203"/>
      <c r="B718" s="203"/>
      <c r="C718" s="203"/>
      <c r="D718" s="203"/>
      <c r="E718" s="206"/>
      <c r="F718" s="207"/>
      <c r="G718" s="207"/>
      <c r="H718" s="207"/>
      <c r="I718" s="207"/>
      <c r="J718" s="207"/>
      <c r="K718" s="207"/>
      <c r="L718" s="206"/>
      <c r="M718" s="207"/>
      <c r="N718" s="207"/>
      <c r="O718" s="203"/>
      <c r="P718" s="178"/>
      <c r="Q718" s="206"/>
      <c r="R718" s="206"/>
      <c r="S718" s="206"/>
      <c r="T718" s="206"/>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c r="BA718" s="203"/>
      <c r="BB718" s="203"/>
      <c r="BC718" s="203"/>
      <c r="BD718" s="203"/>
      <c r="BE718" s="203"/>
      <c r="BF718" s="203"/>
    </row>
    <row r="719" spans="1:58">
      <c r="A719" s="203"/>
      <c r="B719" s="203"/>
      <c r="C719" s="203"/>
      <c r="D719" s="203"/>
      <c r="E719" s="206"/>
      <c r="F719" s="207"/>
      <c r="G719" s="207"/>
      <c r="H719" s="207"/>
      <c r="I719" s="207"/>
      <c r="J719" s="207"/>
      <c r="K719" s="207"/>
      <c r="L719" s="206"/>
      <c r="M719" s="207"/>
      <c r="N719" s="207"/>
      <c r="O719" s="203"/>
      <c r="P719" s="178"/>
      <c r="Q719" s="206"/>
      <c r="R719" s="206"/>
      <c r="S719" s="206"/>
      <c r="T719" s="206"/>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c r="BA719" s="203"/>
      <c r="BB719" s="203"/>
      <c r="BC719" s="203"/>
      <c r="BD719" s="203"/>
      <c r="BE719" s="203"/>
      <c r="BF719" s="203"/>
    </row>
    <row r="720" spans="1:58">
      <c r="A720" s="203"/>
      <c r="B720" s="203"/>
      <c r="C720" s="203"/>
      <c r="D720" s="203"/>
      <c r="E720" s="206"/>
      <c r="F720" s="207"/>
      <c r="G720" s="207"/>
      <c r="H720" s="207"/>
      <c r="I720" s="207"/>
      <c r="J720" s="207"/>
      <c r="K720" s="207"/>
      <c r="L720" s="206"/>
      <c r="M720" s="207"/>
      <c r="N720" s="207"/>
      <c r="O720" s="203"/>
      <c r="P720" s="178"/>
      <c r="Q720" s="206"/>
      <c r="R720" s="206"/>
      <c r="S720" s="206"/>
      <c r="T720" s="206"/>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c r="BA720" s="203"/>
      <c r="BB720" s="203"/>
      <c r="BC720" s="203"/>
      <c r="BD720" s="203"/>
      <c r="BE720" s="203"/>
      <c r="BF720" s="203"/>
    </row>
    <row r="721" spans="1:58">
      <c r="A721" s="203"/>
      <c r="B721" s="203"/>
      <c r="C721" s="203"/>
      <c r="D721" s="203"/>
      <c r="E721" s="206"/>
      <c r="F721" s="207"/>
      <c r="G721" s="207"/>
      <c r="H721" s="207"/>
      <c r="I721" s="207"/>
      <c r="J721" s="207"/>
      <c r="K721" s="207"/>
      <c r="L721" s="206"/>
      <c r="M721" s="207"/>
      <c r="N721" s="207"/>
      <c r="O721" s="203"/>
      <c r="P721" s="178"/>
      <c r="Q721" s="206"/>
      <c r="R721" s="206"/>
      <c r="S721" s="206"/>
      <c r="T721" s="206"/>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c r="AV721" s="203"/>
      <c r="AW721" s="203"/>
      <c r="AX721" s="203"/>
      <c r="AY721" s="203"/>
      <c r="AZ721" s="203"/>
      <c r="BA721" s="203"/>
      <c r="BB721" s="203"/>
      <c r="BC721" s="203"/>
      <c r="BD721" s="203"/>
      <c r="BE721" s="203"/>
      <c r="BF721" s="203"/>
    </row>
    <row r="722" spans="1:58">
      <c r="A722" s="203"/>
      <c r="B722" s="203"/>
      <c r="C722" s="203"/>
      <c r="D722" s="203"/>
      <c r="E722" s="206"/>
      <c r="F722" s="207"/>
      <c r="G722" s="207"/>
      <c r="H722" s="207"/>
      <c r="I722" s="207"/>
      <c r="J722" s="207"/>
      <c r="K722" s="207"/>
      <c r="L722" s="206"/>
      <c r="M722" s="207"/>
      <c r="N722" s="207"/>
      <c r="O722" s="203"/>
      <c r="P722" s="178"/>
      <c r="Q722" s="206"/>
      <c r="R722" s="206"/>
      <c r="S722" s="206"/>
      <c r="T722" s="206"/>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row>
    <row r="723" spans="1:58">
      <c r="A723" s="203"/>
      <c r="B723" s="203"/>
      <c r="C723" s="203"/>
      <c r="D723" s="203"/>
      <c r="E723" s="206"/>
      <c r="F723" s="207"/>
      <c r="G723" s="207"/>
      <c r="H723" s="207"/>
      <c r="I723" s="207"/>
      <c r="J723" s="207"/>
      <c r="K723" s="207"/>
      <c r="L723" s="206"/>
      <c r="M723" s="207"/>
      <c r="N723" s="207"/>
      <c r="O723" s="203"/>
      <c r="P723" s="178"/>
      <c r="Q723" s="206"/>
      <c r="R723" s="206"/>
      <c r="S723" s="206"/>
      <c r="T723" s="206"/>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c r="BA723" s="203"/>
      <c r="BB723" s="203"/>
      <c r="BC723" s="203"/>
      <c r="BD723" s="203"/>
      <c r="BE723" s="203"/>
      <c r="BF723" s="203"/>
    </row>
    <row r="724" spans="1:58">
      <c r="A724" s="203"/>
      <c r="B724" s="203"/>
      <c r="C724" s="203"/>
      <c r="D724" s="203"/>
      <c r="E724" s="206"/>
      <c r="F724" s="207"/>
      <c r="G724" s="207"/>
      <c r="H724" s="207"/>
      <c r="I724" s="207"/>
      <c r="J724" s="207"/>
      <c r="K724" s="207"/>
      <c r="L724" s="206"/>
      <c r="M724" s="207"/>
      <c r="N724" s="207"/>
      <c r="O724" s="203"/>
      <c r="P724" s="178"/>
      <c r="Q724" s="206"/>
      <c r="R724" s="206"/>
      <c r="S724" s="206"/>
      <c r="T724" s="206"/>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c r="AV724" s="203"/>
      <c r="AW724" s="203"/>
      <c r="AX724" s="203"/>
      <c r="AY724" s="203"/>
      <c r="AZ724" s="203"/>
      <c r="BA724" s="203"/>
      <c r="BB724" s="203"/>
      <c r="BC724" s="203"/>
      <c r="BD724" s="203"/>
      <c r="BE724" s="203"/>
      <c r="BF724" s="203"/>
    </row>
    <row r="725" spans="1:58">
      <c r="A725" s="203"/>
      <c r="B725" s="203"/>
      <c r="C725" s="203"/>
      <c r="D725" s="203"/>
      <c r="E725" s="206"/>
      <c r="F725" s="207"/>
      <c r="G725" s="207"/>
      <c r="H725" s="207"/>
      <c r="I725" s="207"/>
      <c r="J725" s="207"/>
      <c r="K725" s="207"/>
      <c r="L725" s="206"/>
      <c r="M725" s="207"/>
      <c r="N725" s="207"/>
      <c r="O725" s="203"/>
      <c r="P725" s="178"/>
      <c r="Q725" s="206"/>
      <c r="R725" s="206"/>
      <c r="S725" s="206"/>
      <c r="T725" s="206"/>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c r="AV725" s="203"/>
      <c r="AW725" s="203"/>
      <c r="AX725" s="203"/>
      <c r="AY725" s="203"/>
      <c r="AZ725" s="203"/>
      <c r="BA725" s="203"/>
      <c r="BB725" s="203"/>
      <c r="BC725" s="203"/>
      <c r="BD725" s="203"/>
      <c r="BE725" s="203"/>
      <c r="BF725" s="203"/>
    </row>
    <row r="726" spans="1:58">
      <c r="A726" s="203"/>
      <c r="B726" s="203"/>
      <c r="C726" s="203"/>
      <c r="D726" s="203"/>
      <c r="E726" s="206"/>
      <c r="F726" s="207"/>
      <c r="G726" s="207"/>
      <c r="H726" s="207"/>
      <c r="I726" s="207"/>
      <c r="J726" s="207"/>
      <c r="K726" s="207"/>
      <c r="L726" s="206"/>
      <c r="M726" s="207"/>
      <c r="N726" s="207"/>
      <c r="O726" s="203"/>
      <c r="P726" s="178"/>
      <c r="Q726" s="206"/>
      <c r="R726" s="206"/>
      <c r="S726" s="206"/>
      <c r="T726" s="206"/>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c r="AV726" s="203"/>
      <c r="AW726" s="203"/>
      <c r="AX726" s="203"/>
      <c r="AY726" s="203"/>
      <c r="AZ726" s="203"/>
      <c r="BA726" s="203"/>
      <c r="BB726" s="203"/>
      <c r="BC726" s="203"/>
      <c r="BD726" s="203"/>
      <c r="BE726" s="203"/>
      <c r="BF726" s="203"/>
    </row>
    <row r="727" spans="1:58">
      <c r="A727" s="203"/>
      <c r="B727" s="203"/>
      <c r="C727" s="203"/>
      <c r="D727" s="203"/>
      <c r="E727" s="206"/>
      <c r="F727" s="207"/>
      <c r="G727" s="207"/>
      <c r="H727" s="207"/>
      <c r="I727" s="207"/>
      <c r="J727" s="207"/>
      <c r="K727" s="207"/>
      <c r="L727" s="206"/>
      <c r="M727" s="207"/>
      <c r="N727" s="207"/>
      <c r="O727" s="203"/>
      <c r="P727" s="178"/>
      <c r="Q727" s="206"/>
      <c r="R727" s="206"/>
      <c r="S727" s="206"/>
      <c r="T727" s="206"/>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c r="AV727" s="203"/>
      <c r="AW727" s="203"/>
      <c r="AX727" s="203"/>
      <c r="AY727" s="203"/>
      <c r="AZ727" s="203"/>
      <c r="BA727" s="203"/>
      <c r="BB727" s="203"/>
      <c r="BC727" s="203"/>
      <c r="BD727" s="203"/>
      <c r="BE727" s="203"/>
      <c r="BF727" s="203"/>
    </row>
    <row r="728" spans="1:58">
      <c r="A728" s="203"/>
      <c r="B728" s="203"/>
      <c r="C728" s="203"/>
      <c r="D728" s="203"/>
      <c r="E728" s="206"/>
      <c r="F728" s="207"/>
      <c r="G728" s="207"/>
      <c r="H728" s="207"/>
      <c r="I728" s="207"/>
      <c r="J728" s="207"/>
      <c r="K728" s="207"/>
      <c r="L728" s="206"/>
      <c r="M728" s="207"/>
      <c r="N728" s="207"/>
      <c r="O728" s="203"/>
      <c r="P728" s="178"/>
      <c r="Q728" s="206"/>
      <c r="R728" s="206"/>
      <c r="S728" s="206"/>
      <c r="T728" s="206"/>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c r="BA728" s="203"/>
      <c r="BB728" s="203"/>
      <c r="BC728" s="203"/>
      <c r="BD728" s="203"/>
      <c r="BE728" s="203"/>
      <c r="BF728" s="203"/>
    </row>
    <row r="729" spans="1:58">
      <c r="A729" s="203"/>
      <c r="B729" s="203"/>
      <c r="C729" s="203"/>
      <c r="D729" s="203"/>
      <c r="E729" s="206"/>
      <c r="F729" s="207"/>
      <c r="G729" s="207"/>
      <c r="H729" s="207"/>
      <c r="I729" s="207"/>
      <c r="J729" s="207"/>
      <c r="K729" s="207"/>
      <c r="L729" s="206"/>
      <c r="M729" s="207"/>
      <c r="N729" s="207"/>
      <c r="O729" s="203"/>
      <c r="P729" s="178"/>
      <c r="Q729" s="206"/>
      <c r="R729" s="206"/>
      <c r="S729" s="206"/>
      <c r="T729" s="206"/>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c r="BA729" s="203"/>
      <c r="BB729" s="203"/>
      <c r="BC729" s="203"/>
      <c r="BD729" s="203"/>
      <c r="BE729" s="203"/>
      <c r="BF729" s="203"/>
    </row>
    <row r="730" spans="1:58">
      <c r="A730" s="203"/>
      <c r="B730" s="203"/>
      <c r="C730" s="203"/>
      <c r="D730" s="203"/>
      <c r="E730" s="206"/>
      <c r="F730" s="207"/>
      <c r="G730" s="207"/>
      <c r="H730" s="207"/>
      <c r="I730" s="207"/>
      <c r="J730" s="207"/>
      <c r="K730" s="207"/>
      <c r="L730" s="206"/>
      <c r="M730" s="207"/>
      <c r="N730" s="207"/>
      <c r="O730" s="203"/>
      <c r="P730" s="178"/>
      <c r="Q730" s="206"/>
      <c r="R730" s="206"/>
      <c r="S730" s="206"/>
      <c r="T730" s="206"/>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c r="BA730" s="203"/>
      <c r="BB730" s="203"/>
      <c r="BC730" s="203"/>
      <c r="BD730" s="203"/>
      <c r="BE730" s="203"/>
      <c r="BF730" s="203"/>
    </row>
    <row r="731" spans="1:58">
      <c r="A731" s="203"/>
      <c r="B731" s="203"/>
      <c r="C731" s="203"/>
      <c r="D731" s="203"/>
      <c r="E731" s="206"/>
      <c r="F731" s="207"/>
      <c r="G731" s="207"/>
      <c r="H731" s="207"/>
      <c r="I731" s="207"/>
      <c r="J731" s="207"/>
      <c r="K731" s="207"/>
      <c r="L731" s="206"/>
      <c r="M731" s="207"/>
      <c r="N731" s="207"/>
      <c r="O731" s="203"/>
      <c r="P731" s="178"/>
      <c r="Q731" s="206"/>
      <c r="R731" s="206"/>
      <c r="S731" s="206"/>
      <c r="T731" s="206"/>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c r="BA731" s="203"/>
      <c r="BB731" s="203"/>
      <c r="BC731" s="203"/>
      <c r="BD731" s="203"/>
      <c r="BE731" s="203"/>
      <c r="BF731" s="203"/>
    </row>
    <row r="732" spans="1:58">
      <c r="A732" s="203"/>
      <c r="B732" s="203"/>
      <c r="C732" s="203"/>
      <c r="D732" s="203"/>
      <c r="E732" s="206"/>
      <c r="F732" s="207"/>
      <c r="G732" s="207"/>
      <c r="H732" s="207"/>
      <c r="I732" s="207"/>
      <c r="J732" s="207"/>
      <c r="K732" s="207"/>
      <c r="L732" s="206"/>
      <c r="M732" s="207"/>
      <c r="N732" s="207"/>
      <c r="O732" s="203"/>
      <c r="P732" s="178"/>
      <c r="Q732" s="206"/>
      <c r="R732" s="206"/>
      <c r="S732" s="206"/>
      <c r="T732" s="206"/>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c r="BA732" s="203"/>
      <c r="BB732" s="203"/>
      <c r="BC732" s="203"/>
      <c r="BD732" s="203"/>
      <c r="BE732" s="203"/>
      <c r="BF732" s="203"/>
    </row>
    <row r="733" spans="1:58">
      <c r="A733" s="203"/>
      <c r="B733" s="203"/>
      <c r="C733" s="203"/>
      <c r="D733" s="203"/>
      <c r="E733" s="206"/>
      <c r="F733" s="207"/>
      <c r="G733" s="207"/>
      <c r="H733" s="207"/>
      <c r="I733" s="207"/>
      <c r="J733" s="207"/>
      <c r="K733" s="207"/>
      <c r="L733" s="206"/>
      <c r="M733" s="207"/>
      <c r="N733" s="207"/>
      <c r="O733" s="203"/>
      <c r="P733" s="178"/>
      <c r="Q733" s="206"/>
      <c r="R733" s="206"/>
      <c r="S733" s="206"/>
      <c r="T733" s="206"/>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c r="BA733" s="203"/>
      <c r="BB733" s="203"/>
      <c r="BC733" s="203"/>
      <c r="BD733" s="203"/>
      <c r="BE733" s="203"/>
      <c r="BF733" s="203"/>
    </row>
    <row r="734" spans="1:58">
      <c r="A734" s="203"/>
      <c r="B734" s="203"/>
      <c r="C734" s="203"/>
      <c r="D734" s="203"/>
      <c r="E734" s="206"/>
      <c r="F734" s="207"/>
      <c r="G734" s="207"/>
      <c r="H734" s="207"/>
      <c r="I734" s="207"/>
      <c r="J734" s="207"/>
      <c r="K734" s="207"/>
      <c r="L734" s="206"/>
      <c r="M734" s="207"/>
      <c r="N734" s="207"/>
      <c r="O734" s="203"/>
      <c r="P734" s="178"/>
      <c r="Q734" s="206"/>
      <c r="R734" s="206"/>
      <c r="S734" s="206"/>
      <c r="T734" s="206"/>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c r="AV734" s="203"/>
      <c r="AW734" s="203"/>
      <c r="AX734" s="203"/>
      <c r="AY734" s="203"/>
      <c r="AZ734" s="203"/>
      <c r="BA734" s="203"/>
      <c r="BB734" s="203"/>
      <c r="BC734" s="203"/>
      <c r="BD734" s="203"/>
      <c r="BE734" s="203"/>
      <c r="BF734" s="203"/>
    </row>
    <row r="735" spans="1:58">
      <c r="A735" s="203"/>
      <c r="B735" s="203"/>
      <c r="C735" s="203"/>
      <c r="D735" s="203"/>
      <c r="E735" s="206"/>
      <c r="F735" s="207"/>
      <c r="G735" s="207"/>
      <c r="H735" s="207"/>
      <c r="I735" s="207"/>
      <c r="J735" s="207"/>
      <c r="K735" s="207"/>
      <c r="L735" s="206"/>
      <c r="M735" s="207"/>
      <c r="N735" s="207"/>
      <c r="O735" s="203"/>
      <c r="P735" s="178"/>
      <c r="Q735" s="206"/>
      <c r="R735" s="206"/>
      <c r="S735" s="206"/>
      <c r="T735" s="206"/>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c r="BA735" s="203"/>
      <c r="BB735" s="203"/>
      <c r="BC735" s="203"/>
      <c r="BD735" s="203"/>
      <c r="BE735" s="203"/>
      <c r="BF735" s="203"/>
    </row>
    <row r="736" spans="1:58">
      <c r="A736" s="203"/>
      <c r="B736" s="203"/>
      <c r="C736" s="203"/>
      <c r="D736" s="203"/>
      <c r="E736" s="206"/>
      <c r="F736" s="207"/>
      <c r="G736" s="207"/>
      <c r="H736" s="207"/>
      <c r="I736" s="207"/>
      <c r="J736" s="207"/>
      <c r="K736" s="207"/>
      <c r="L736" s="206"/>
      <c r="M736" s="207"/>
      <c r="N736" s="207"/>
      <c r="O736" s="203"/>
      <c r="P736" s="178"/>
      <c r="Q736" s="206"/>
      <c r="R736" s="206"/>
      <c r="S736" s="206"/>
      <c r="T736" s="206"/>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c r="AV736" s="203"/>
      <c r="AW736" s="203"/>
      <c r="AX736" s="203"/>
      <c r="AY736" s="203"/>
      <c r="AZ736" s="203"/>
      <c r="BA736" s="203"/>
      <c r="BB736" s="203"/>
      <c r="BC736" s="203"/>
      <c r="BD736" s="203"/>
      <c r="BE736" s="203"/>
      <c r="BF736" s="203"/>
    </row>
    <row r="737" spans="1:58">
      <c r="A737" s="203"/>
      <c r="B737" s="203"/>
      <c r="C737" s="203"/>
      <c r="D737" s="203"/>
      <c r="E737" s="206"/>
      <c r="F737" s="207"/>
      <c r="G737" s="207"/>
      <c r="H737" s="207"/>
      <c r="I737" s="207"/>
      <c r="J737" s="207"/>
      <c r="K737" s="207"/>
      <c r="L737" s="206"/>
      <c r="M737" s="207"/>
      <c r="N737" s="207"/>
      <c r="O737" s="203"/>
      <c r="P737" s="178"/>
      <c r="Q737" s="206"/>
      <c r="R737" s="206"/>
      <c r="S737" s="206"/>
      <c r="T737" s="206"/>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c r="BA737" s="203"/>
      <c r="BB737" s="203"/>
      <c r="BC737" s="203"/>
      <c r="BD737" s="203"/>
      <c r="BE737" s="203"/>
      <c r="BF737" s="203"/>
    </row>
    <row r="738" spans="1:58">
      <c r="A738" s="203"/>
      <c r="B738" s="203"/>
      <c r="C738" s="203"/>
      <c r="D738" s="203"/>
      <c r="E738" s="206"/>
      <c r="F738" s="207"/>
      <c r="G738" s="207"/>
      <c r="H738" s="207"/>
      <c r="I738" s="207"/>
      <c r="J738" s="207"/>
      <c r="K738" s="207"/>
      <c r="L738" s="206"/>
      <c r="M738" s="207"/>
      <c r="N738" s="207"/>
      <c r="O738" s="203"/>
      <c r="P738" s="178"/>
      <c r="Q738" s="206"/>
      <c r="R738" s="206"/>
      <c r="S738" s="206"/>
      <c r="T738" s="206"/>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c r="BA738" s="203"/>
      <c r="BB738" s="203"/>
      <c r="BC738" s="203"/>
      <c r="BD738" s="203"/>
      <c r="BE738" s="203"/>
      <c r="BF738" s="203"/>
    </row>
    <row r="739" spans="1:58">
      <c r="A739" s="203"/>
      <c r="B739" s="203"/>
      <c r="C739" s="203"/>
      <c r="D739" s="203"/>
      <c r="E739" s="206"/>
      <c r="F739" s="207"/>
      <c r="G739" s="207"/>
      <c r="H739" s="207"/>
      <c r="I739" s="207"/>
      <c r="J739" s="207"/>
      <c r="K739" s="207"/>
      <c r="L739" s="206"/>
      <c r="M739" s="207"/>
      <c r="N739" s="207"/>
      <c r="O739" s="203"/>
      <c r="P739" s="178"/>
      <c r="Q739" s="206"/>
      <c r="R739" s="206"/>
      <c r="S739" s="206"/>
      <c r="T739" s="206"/>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c r="AV739" s="203"/>
      <c r="AW739" s="203"/>
      <c r="AX739" s="203"/>
      <c r="AY739" s="203"/>
      <c r="AZ739" s="203"/>
      <c r="BA739" s="203"/>
      <c r="BB739" s="203"/>
      <c r="BC739" s="203"/>
      <c r="BD739" s="203"/>
      <c r="BE739" s="203"/>
      <c r="BF739" s="203"/>
    </row>
    <row r="740" spans="1:58">
      <c r="A740" s="203"/>
      <c r="B740" s="203"/>
      <c r="C740" s="203"/>
      <c r="D740" s="203"/>
      <c r="E740" s="206"/>
      <c r="F740" s="207"/>
      <c r="G740" s="207"/>
      <c r="H740" s="207"/>
      <c r="I740" s="207"/>
      <c r="J740" s="207"/>
      <c r="K740" s="207"/>
      <c r="L740" s="206"/>
      <c r="M740" s="207"/>
      <c r="N740" s="207"/>
      <c r="O740" s="203"/>
      <c r="P740" s="178"/>
      <c r="Q740" s="206"/>
      <c r="R740" s="206"/>
      <c r="S740" s="206"/>
      <c r="T740" s="206"/>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c r="BA740" s="203"/>
      <c r="BB740" s="203"/>
      <c r="BC740" s="203"/>
      <c r="BD740" s="203"/>
      <c r="BE740" s="203"/>
      <c r="BF740" s="203"/>
    </row>
    <row r="741" spans="1:58">
      <c r="A741" s="203"/>
      <c r="B741" s="203"/>
      <c r="C741" s="203"/>
      <c r="D741" s="203"/>
      <c r="E741" s="206"/>
      <c r="F741" s="207"/>
      <c r="G741" s="207"/>
      <c r="H741" s="207"/>
      <c r="I741" s="207"/>
      <c r="J741" s="207"/>
      <c r="K741" s="207"/>
      <c r="L741" s="206"/>
      <c r="M741" s="207"/>
      <c r="N741" s="207"/>
      <c r="O741" s="203"/>
      <c r="P741" s="178"/>
      <c r="Q741" s="206"/>
      <c r="R741" s="206"/>
      <c r="S741" s="206"/>
      <c r="T741" s="206"/>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c r="BA741" s="203"/>
      <c r="BB741" s="203"/>
      <c r="BC741" s="203"/>
      <c r="BD741" s="203"/>
      <c r="BE741" s="203"/>
      <c r="BF741" s="203"/>
    </row>
    <row r="742" spans="1:58">
      <c r="A742" s="203"/>
      <c r="B742" s="203"/>
      <c r="C742" s="203"/>
      <c r="D742" s="203"/>
      <c r="E742" s="206"/>
      <c r="F742" s="207"/>
      <c r="G742" s="207"/>
      <c r="H742" s="207"/>
      <c r="I742" s="207"/>
      <c r="J742" s="207"/>
      <c r="K742" s="207"/>
      <c r="L742" s="206"/>
      <c r="M742" s="207"/>
      <c r="N742" s="207"/>
      <c r="O742" s="203"/>
      <c r="P742" s="178"/>
      <c r="Q742" s="206"/>
      <c r="R742" s="206"/>
      <c r="S742" s="206"/>
      <c r="T742" s="206"/>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c r="AV742" s="203"/>
      <c r="AW742" s="203"/>
      <c r="AX742" s="203"/>
      <c r="AY742" s="203"/>
      <c r="AZ742" s="203"/>
      <c r="BA742" s="203"/>
      <c r="BB742" s="203"/>
      <c r="BC742" s="203"/>
      <c r="BD742" s="203"/>
      <c r="BE742" s="203"/>
      <c r="BF742" s="203"/>
    </row>
    <row r="743" spans="1:58">
      <c r="A743" s="203"/>
      <c r="B743" s="203"/>
      <c r="C743" s="203"/>
      <c r="D743" s="203"/>
      <c r="E743" s="206"/>
      <c r="F743" s="207"/>
      <c r="G743" s="207"/>
      <c r="H743" s="207"/>
      <c r="I743" s="207"/>
      <c r="J743" s="207"/>
      <c r="K743" s="207"/>
      <c r="L743" s="206"/>
      <c r="M743" s="207"/>
      <c r="N743" s="207"/>
      <c r="O743" s="203"/>
      <c r="P743" s="178"/>
      <c r="Q743" s="206"/>
      <c r="R743" s="206"/>
      <c r="S743" s="206"/>
      <c r="T743" s="206"/>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c r="AV743" s="203"/>
      <c r="AW743" s="203"/>
      <c r="AX743" s="203"/>
      <c r="AY743" s="203"/>
      <c r="AZ743" s="203"/>
      <c r="BA743" s="203"/>
      <c r="BB743" s="203"/>
      <c r="BC743" s="203"/>
      <c r="BD743" s="203"/>
      <c r="BE743" s="203"/>
      <c r="BF743" s="203"/>
    </row>
    <row r="744" spans="1:58">
      <c r="A744" s="203"/>
      <c r="B744" s="203"/>
      <c r="C744" s="203"/>
      <c r="D744" s="203"/>
      <c r="E744" s="206"/>
      <c r="F744" s="207"/>
      <c r="G744" s="207"/>
      <c r="H744" s="207"/>
      <c r="I744" s="207"/>
      <c r="J744" s="207"/>
      <c r="K744" s="207"/>
      <c r="L744" s="206"/>
      <c r="M744" s="207"/>
      <c r="N744" s="207"/>
      <c r="O744" s="203"/>
      <c r="P744" s="178"/>
      <c r="Q744" s="206"/>
      <c r="R744" s="206"/>
      <c r="S744" s="206"/>
      <c r="T744" s="206"/>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c r="AV744" s="203"/>
      <c r="AW744" s="203"/>
      <c r="AX744" s="203"/>
      <c r="AY744" s="203"/>
      <c r="AZ744" s="203"/>
      <c r="BA744" s="203"/>
      <c r="BB744" s="203"/>
      <c r="BC744" s="203"/>
      <c r="BD744" s="203"/>
      <c r="BE744" s="203"/>
      <c r="BF744" s="203"/>
    </row>
    <row r="745" spans="1:58">
      <c r="A745" s="203"/>
      <c r="B745" s="203"/>
      <c r="C745" s="203"/>
      <c r="D745" s="203"/>
      <c r="E745" s="206"/>
      <c r="F745" s="207"/>
      <c r="G745" s="207"/>
      <c r="H745" s="207"/>
      <c r="I745" s="207"/>
      <c r="J745" s="207"/>
      <c r="K745" s="207"/>
      <c r="L745" s="206"/>
      <c r="M745" s="207"/>
      <c r="N745" s="207"/>
      <c r="O745" s="203"/>
      <c r="P745" s="178"/>
      <c r="Q745" s="206"/>
      <c r="R745" s="206"/>
      <c r="S745" s="206"/>
      <c r="T745" s="206"/>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c r="BA745" s="203"/>
      <c r="BB745" s="203"/>
      <c r="BC745" s="203"/>
      <c r="BD745" s="203"/>
      <c r="BE745" s="203"/>
      <c r="BF745" s="203"/>
    </row>
    <row r="746" spans="1:58">
      <c r="A746" s="203"/>
      <c r="B746" s="203"/>
      <c r="C746" s="203"/>
      <c r="D746" s="203"/>
      <c r="E746" s="206"/>
      <c r="F746" s="207"/>
      <c r="G746" s="207"/>
      <c r="H746" s="207"/>
      <c r="I746" s="207"/>
      <c r="J746" s="207"/>
      <c r="K746" s="207"/>
      <c r="L746" s="206"/>
      <c r="M746" s="207"/>
      <c r="N746" s="207"/>
      <c r="O746" s="203"/>
      <c r="P746" s="178"/>
      <c r="Q746" s="206"/>
      <c r="R746" s="206"/>
      <c r="S746" s="206"/>
      <c r="T746" s="206"/>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c r="BA746" s="203"/>
      <c r="BB746" s="203"/>
      <c r="BC746" s="203"/>
      <c r="BD746" s="203"/>
      <c r="BE746" s="203"/>
      <c r="BF746" s="203"/>
    </row>
    <row r="747" spans="1:58">
      <c r="A747" s="203"/>
      <c r="B747" s="203"/>
      <c r="C747" s="203"/>
      <c r="D747" s="203"/>
      <c r="E747" s="206"/>
      <c r="F747" s="207"/>
      <c r="G747" s="207"/>
      <c r="H747" s="207"/>
      <c r="I747" s="207"/>
      <c r="J747" s="207"/>
      <c r="K747" s="207"/>
      <c r="L747" s="206"/>
      <c r="M747" s="207"/>
      <c r="N747" s="207"/>
      <c r="O747" s="203"/>
      <c r="P747" s="178"/>
      <c r="Q747" s="206"/>
      <c r="R747" s="206"/>
      <c r="S747" s="206"/>
      <c r="T747" s="206"/>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3"/>
      <c r="BD747" s="203"/>
      <c r="BE747" s="203"/>
      <c r="BF747" s="203"/>
    </row>
    <row r="748" spans="1:58">
      <c r="A748" s="203"/>
      <c r="B748" s="203"/>
      <c r="C748" s="203"/>
      <c r="D748" s="203"/>
      <c r="E748" s="206"/>
      <c r="F748" s="207"/>
      <c r="G748" s="207"/>
      <c r="H748" s="207"/>
      <c r="I748" s="207"/>
      <c r="J748" s="207"/>
      <c r="K748" s="207"/>
      <c r="L748" s="206"/>
      <c r="M748" s="207"/>
      <c r="N748" s="207"/>
      <c r="O748" s="203"/>
      <c r="P748" s="178"/>
      <c r="Q748" s="206"/>
      <c r="R748" s="206"/>
      <c r="S748" s="206"/>
      <c r="T748" s="206"/>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c r="AV748" s="203"/>
      <c r="AW748" s="203"/>
      <c r="AX748" s="203"/>
      <c r="AY748" s="203"/>
      <c r="AZ748" s="203"/>
      <c r="BA748" s="203"/>
      <c r="BB748" s="203"/>
      <c r="BC748" s="203"/>
      <c r="BD748" s="203"/>
      <c r="BE748" s="203"/>
      <c r="BF748" s="203"/>
    </row>
    <row r="749" spans="1:58">
      <c r="A749" s="203"/>
      <c r="B749" s="203"/>
      <c r="C749" s="203"/>
      <c r="D749" s="203"/>
      <c r="E749" s="206"/>
      <c r="F749" s="207"/>
      <c r="G749" s="207"/>
      <c r="H749" s="207"/>
      <c r="I749" s="207"/>
      <c r="J749" s="207"/>
      <c r="K749" s="207"/>
      <c r="L749" s="206"/>
      <c r="M749" s="207"/>
      <c r="N749" s="207"/>
      <c r="O749" s="203"/>
      <c r="P749" s="178"/>
      <c r="Q749" s="206"/>
      <c r="R749" s="206"/>
      <c r="S749" s="206"/>
      <c r="T749" s="206"/>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c r="BA749" s="203"/>
      <c r="BB749" s="203"/>
      <c r="BC749" s="203"/>
      <c r="BD749" s="203"/>
      <c r="BE749" s="203"/>
      <c r="BF749" s="203"/>
    </row>
    <row r="750" spans="1:58">
      <c r="A750" s="203"/>
      <c r="B750" s="203"/>
      <c r="C750" s="203"/>
      <c r="D750" s="203"/>
      <c r="E750" s="206"/>
      <c r="F750" s="207"/>
      <c r="G750" s="207"/>
      <c r="H750" s="207"/>
      <c r="I750" s="207"/>
      <c r="J750" s="207"/>
      <c r="K750" s="207"/>
      <c r="L750" s="206"/>
      <c r="M750" s="207"/>
      <c r="N750" s="207"/>
      <c r="O750" s="203"/>
      <c r="P750" s="178"/>
      <c r="Q750" s="206"/>
      <c r="R750" s="206"/>
      <c r="S750" s="206"/>
      <c r="T750" s="206"/>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c r="BA750" s="203"/>
      <c r="BB750" s="203"/>
      <c r="BC750" s="203"/>
      <c r="BD750" s="203"/>
      <c r="BE750" s="203"/>
      <c r="BF750" s="203"/>
    </row>
    <row r="751" spans="1:58">
      <c r="A751" s="203"/>
      <c r="B751" s="203"/>
      <c r="C751" s="203"/>
      <c r="D751" s="203"/>
      <c r="E751" s="206"/>
      <c r="F751" s="207"/>
      <c r="G751" s="207"/>
      <c r="H751" s="207"/>
      <c r="I751" s="207"/>
      <c r="J751" s="207"/>
      <c r="K751" s="207"/>
      <c r="L751" s="206"/>
      <c r="M751" s="207"/>
      <c r="N751" s="207"/>
      <c r="O751" s="203"/>
      <c r="P751" s="178"/>
      <c r="Q751" s="206"/>
      <c r="R751" s="206"/>
      <c r="S751" s="206"/>
      <c r="T751" s="206"/>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c r="BA751" s="203"/>
      <c r="BB751" s="203"/>
      <c r="BC751" s="203"/>
      <c r="BD751" s="203"/>
      <c r="BE751" s="203"/>
      <c r="BF751" s="203"/>
    </row>
    <row r="752" spans="1:58">
      <c r="A752" s="203"/>
      <c r="B752" s="203"/>
      <c r="C752" s="203"/>
      <c r="D752" s="203"/>
      <c r="E752" s="206"/>
      <c r="F752" s="207"/>
      <c r="G752" s="207"/>
      <c r="H752" s="207"/>
      <c r="I752" s="207"/>
      <c r="J752" s="207"/>
      <c r="K752" s="207"/>
      <c r="L752" s="206"/>
      <c r="M752" s="207"/>
      <c r="N752" s="207"/>
      <c r="O752" s="203"/>
      <c r="P752" s="178"/>
      <c r="Q752" s="206"/>
      <c r="R752" s="206"/>
      <c r="S752" s="206"/>
      <c r="T752" s="206"/>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c r="BA752" s="203"/>
      <c r="BB752" s="203"/>
      <c r="BC752" s="203"/>
      <c r="BD752" s="203"/>
      <c r="BE752" s="203"/>
      <c r="BF752" s="203"/>
    </row>
    <row r="753" spans="1:58">
      <c r="A753" s="203"/>
      <c r="B753" s="203"/>
      <c r="C753" s="203"/>
      <c r="D753" s="203"/>
      <c r="E753" s="206"/>
      <c r="F753" s="207"/>
      <c r="G753" s="207"/>
      <c r="H753" s="207"/>
      <c r="I753" s="207"/>
      <c r="J753" s="207"/>
      <c r="K753" s="207"/>
      <c r="L753" s="206"/>
      <c r="M753" s="207"/>
      <c r="N753" s="207"/>
      <c r="O753" s="203"/>
      <c r="P753" s="178"/>
      <c r="Q753" s="206"/>
      <c r="R753" s="206"/>
      <c r="S753" s="206"/>
      <c r="T753" s="206"/>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c r="AV753" s="203"/>
      <c r="AW753" s="203"/>
      <c r="AX753" s="203"/>
      <c r="AY753" s="203"/>
      <c r="AZ753" s="203"/>
      <c r="BA753" s="203"/>
      <c r="BB753" s="203"/>
      <c r="BC753" s="203"/>
      <c r="BD753" s="203"/>
      <c r="BE753" s="203"/>
      <c r="BF753" s="203"/>
    </row>
    <row r="754" spans="1:58">
      <c r="A754" s="203"/>
      <c r="B754" s="203"/>
      <c r="C754" s="203"/>
      <c r="D754" s="203"/>
      <c r="E754" s="206"/>
      <c r="F754" s="207"/>
      <c r="G754" s="207"/>
      <c r="H754" s="207"/>
      <c r="I754" s="207"/>
      <c r="J754" s="207"/>
      <c r="K754" s="207"/>
      <c r="L754" s="206"/>
      <c r="M754" s="207"/>
      <c r="N754" s="207"/>
      <c r="O754" s="203"/>
      <c r="P754" s="178"/>
      <c r="Q754" s="206"/>
      <c r="R754" s="206"/>
      <c r="S754" s="206"/>
      <c r="T754" s="206"/>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c r="AV754" s="203"/>
      <c r="AW754" s="203"/>
      <c r="AX754" s="203"/>
      <c r="AY754" s="203"/>
      <c r="AZ754" s="203"/>
      <c r="BA754" s="203"/>
      <c r="BB754" s="203"/>
      <c r="BC754" s="203"/>
      <c r="BD754" s="203"/>
      <c r="BE754" s="203"/>
      <c r="BF754" s="203"/>
    </row>
    <row r="755" spans="1:58">
      <c r="A755" s="203"/>
      <c r="B755" s="203"/>
      <c r="C755" s="203"/>
      <c r="D755" s="203"/>
      <c r="E755" s="206"/>
      <c r="F755" s="207"/>
      <c r="G755" s="207"/>
      <c r="H755" s="207"/>
      <c r="I755" s="207"/>
      <c r="J755" s="207"/>
      <c r="K755" s="207"/>
      <c r="L755" s="206"/>
      <c r="M755" s="207"/>
      <c r="N755" s="207"/>
      <c r="O755" s="203"/>
      <c r="P755" s="178"/>
      <c r="Q755" s="206"/>
      <c r="R755" s="206"/>
      <c r="S755" s="206"/>
      <c r="T755" s="206"/>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c r="BA755" s="203"/>
      <c r="BB755" s="203"/>
      <c r="BC755" s="203"/>
      <c r="BD755" s="203"/>
      <c r="BE755" s="203"/>
      <c r="BF755" s="203"/>
    </row>
    <row r="756" spans="1:58">
      <c r="A756" s="203"/>
      <c r="B756" s="203"/>
      <c r="C756" s="203"/>
      <c r="D756" s="203"/>
      <c r="E756" s="206"/>
      <c r="F756" s="207"/>
      <c r="G756" s="207"/>
      <c r="H756" s="207"/>
      <c r="I756" s="207"/>
      <c r="J756" s="207"/>
      <c r="K756" s="207"/>
      <c r="L756" s="206"/>
      <c r="M756" s="207"/>
      <c r="N756" s="207"/>
      <c r="O756" s="203"/>
      <c r="P756" s="178"/>
      <c r="Q756" s="206"/>
      <c r="R756" s="206"/>
      <c r="S756" s="206"/>
      <c r="T756" s="206"/>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c r="BA756" s="203"/>
      <c r="BB756" s="203"/>
      <c r="BC756" s="203"/>
      <c r="BD756" s="203"/>
      <c r="BE756" s="203"/>
      <c r="BF756" s="203"/>
    </row>
    <row r="757" spans="1:58">
      <c r="A757" s="203"/>
      <c r="B757" s="203"/>
      <c r="C757" s="203"/>
      <c r="D757" s="203"/>
      <c r="E757" s="206"/>
      <c r="F757" s="207"/>
      <c r="G757" s="207"/>
      <c r="H757" s="207"/>
      <c r="I757" s="207"/>
      <c r="J757" s="207"/>
      <c r="K757" s="207"/>
      <c r="L757" s="206"/>
      <c r="M757" s="207"/>
      <c r="N757" s="207"/>
      <c r="O757" s="203"/>
      <c r="P757" s="178"/>
      <c r="Q757" s="206"/>
      <c r="R757" s="206"/>
      <c r="S757" s="206"/>
      <c r="T757" s="206"/>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c r="AV757" s="203"/>
      <c r="AW757" s="203"/>
      <c r="AX757" s="203"/>
      <c r="AY757" s="203"/>
      <c r="AZ757" s="203"/>
      <c r="BA757" s="203"/>
      <c r="BB757" s="203"/>
      <c r="BC757" s="203"/>
      <c r="BD757" s="203"/>
      <c r="BE757" s="203"/>
      <c r="BF757" s="203"/>
    </row>
    <row r="758" spans="1:58">
      <c r="A758" s="203"/>
      <c r="B758" s="203"/>
      <c r="C758" s="203"/>
      <c r="D758" s="203"/>
      <c r="E758" s="206"/>
      <c r="F758" s="207"/>
      <c r="G758" s="207"/>
      <c r="H758" s="207"/>
      <c r="I758" s="207"/>
      <c r="J758" s="207"/>
      <c r="K758" s="207"/>
      <c r="L758" s="206"/>
      <c r="M758" s="207"/>
      <c r="N758" s="207"/>
      <c r="O758" s="203"/>
      <c r="P758" s="178"/>
      <c r="Q758" s="206"/>
      <c r="R758" s="206"/>
      <c r="S758" s="206"/>
      <c r="T758" s="206"/>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row>
    <row r="759" spans="1:58">
      <c r="A759" s="203"/>
      <c r="B759" s="203"/>
      <c r="C759" s="203"/>
      <c r="D759" s="203"/>
      <c r="E759" s="206"/>
      <c r="F759" s="207"/>
      <c r="G759" s="207"/>
      <c r="H759" s="207"/>
      <c r="I759" s="207"/>
      <c r="J759" s="207"/>
      <c r="K759" s="207"/>
      <c r="L759" s="206"/>
      <c r="M759" s="207"/>
      <c r="N759" s="207"/>
      <c r="O759" s="203"/>
      <c r="P759" s="178"/>
      <c r="Q759" s="206"/>
      <c r="R759" s="206"/>
      <c r="S759" s="206"/>
      <c r="T759" s="206"/>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c r="BA759" s="203"/>
      <c r="BB759" s="203"/>
      <c r="BC759" s="203"/>
      <c r="BD759" s="203"/>
      <c r="BE759" s="203"/>
      <c r="BF759" s="203"/>
    </row>
    <row r="760" spans="1:58">
      <c r="A760" s="203"/>
      <c r="B760" s="203"/>
      <c r="C760" s="203"/>
      <c r="D760" s="203"/>
      <c r="E760" s="206"/>
      <c r="F760" s="207"/>
      <c r="G760" s="207"/>
      <c r="H760" s="207"/>
      <c r="I760" s="207"/>
      <c r="J760" s="207"/>
      <c r="K760" s="207"/>
      <c r="L760" s="206"/>
      <c r="M760" s="207"/>
      <c r="N760" s="207"/>
      <c r="O760" s="203"/>
      <c r="P760" s="178"/>
      <c r="Q760" s="206"/>
      <c r="R760" s="206"/>
      <c r="S760" s="206"/>
      <c r="T760" s="206"/>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c r="BA760" s="203"/>
      <c r="BB760" s="203"/>
      <c r="BC760" s="203"/>
      <c r="BD760" s="203"/>
      <c r="BE760" s="203"/>
      <c r="BF760" s="203"/>
    </row>
    <row r="761" spans="1:58">
      <c r="A761" s="203"/>
      <c r="B761" s="203"/>
      <c r="C761" s="203"/>
      <c r="D761" s="203"/>
      <c r="E761" s="206"/>
      <c r="F761" s="207"/>
      <c r="G761" s="207"/>
      <c r="H761" s="207"/>
      <c r="I761" s="207"/>
      <c r="J761" s="207"/>
      <c r="K761" s="207"/>
      <c r="L761" s="206"/>
      <c r="M761" s="207"/>
      <c r="N761" s="207"/>
      <c r="O761" s="203"/>
      <c r="P761" s="178"/>
      <c r="Q761" s="206"/>
      <c r="R761" s="206"/>
      <c r="S761" s="206"/>
      <c r="T761" s="206"/>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c r="AV761" s="203"/>
      <c r="AW761" s="203"/>
      <c r="AX761" s="203"/>
      <c r="AY761" s="203"/>
      <c r="AZ761" s="203"/>
      <c r="BA761" s="203"/>
      <c r="BB761" s="203"/>
      <c r="BC761" s="203"/>
      <c r="BD761" s="203"/>
      <c r="BE761" s="203"/>
      <c r="BF761" s="203"/>
    </row>
    <row r="762" spans="1:58">
      <c r="A762" s="203"/>
      <c r="B762" s="203"/>
      <c r="C762" s="203"/>
      <c r="D762" s="203"/>
      <c r="E762" s="206"/>
      <c r="F762" s="207"/>
      <c r="G762" s="207"/>
      <c r="H762" s="207"/>
      <c r="I762" s="207"/>
      <c r="J762" s="207"/>
      <c r="K762" s="207"/>
      <c r="L762" s="206"/>
      <c r="M762" s="207"/>
      <c r="N762" s="207"/>
      <c r="O762" s="203"/>
      <c r="P762" s="178"/>
      <c r="Q762" s="206"/>
      <c r="R762" s="206"/>
      <c r="S762" s="206"/>
      <c r="T762" s="206"/>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c r="BA762" s="203"/>
      <c r="BB762" s="203"/>
      <c r="BC762" s="203"/>
      <c r="BD762" s="203"/>
      <c r="BE762" s="203"/>
      <c r="BF762" s="203"/>
    </row>
    <row r="763" spans="1:58">
      <c r="A763" s="203"/>
      <c r="B763" s="203"/>
      <c r="C763" s="203"/>
      <c r="D763" s="203"/>
      <c r="E763" s="206"/>
      <c r="F763" s="207"/>
      <c r="G763" s="207"/>
      <c r="H763" s="207"/>
      <c r="I763" s="207"/>
      <c r="J763" s="207"/>
      <c r="K763" s="207"/>
      <c r="L763" s="206"/>
      <c r="M763" s="207"/>
      <c r="N763" s="207"/>
      <c r="O763" s="203"/>
      <c r="P763" s="178"/>
      <c r="Q763" s="206"/>
      <c r="R763" s="206"/>
      <c r="S763" s="206"/>
      <c r="T763" s="206"/>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c r="BA763" s="203"/>
      <c r="BB763" s="203"/>
      <c r="BC763" s="203"/>
      <c r="BD763" s="203"/>
      <c r="BE763" s="203"/>
      <c r="BF763" s="203"/>
    </row>
    <row r="764" spans="1:58">
      <c r="A764" s="203"/>
      <c r="B764" s="203"/>
      <c r="C764" s="203"/>
      <c r="D764" s="203"/>
      <c r="E764" s="206"/>
      <c r="F764" s="207"/>
      <c r="G764" s="207"/>
      <c r="H764" s="207"/>
      <c r="I764" s="207"/>
      <c r="J764" s="207"/>
      <c r="K764" s="207"/>
      <c r="L764" s="206"/>
      <c r="M764" s="207"/>
      <c r="N764" s="207"/>
      <c r="O764" s="203"/>
      <c r="P764" s="178"/>
      <c r="Q764" s="206"/>
      <c r="R764" s="206"/>
      <c r="S764" s="206"/>
      <c r="T764" s="206"/>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c r="BA764" s="203"/>
      <c r="BB764" s="203"/>
      <c r="BC764" s="203"/>
      <c r="BD764" s="203"/>
      <c r="BE764" s="203"/>
      <c r="BF764" s="203"/>
    </row>
    <row r="765" spans="1:58">
      <c r="A765" s="203"/>
      <c r="B765" s="203"/>
      <c r="C765" s="203"/>
      <c r="D765" s="203"/>
      <c r="E765" s="206"/>
      <c r="F765" s="207"/>
      <c r="G765" s="207"/>
      <c r="H765" s="207"/>
      <c r="I765" s="207"/>
      <c r="J765" s="207"/>
      <c r="K765" s="207"/>
      <c r="L765" s="206"/>
      <c r="M765" s="207"/>
      <c r="N765" s="207"/>
      <c r="O765" s="203"/>
      <c r="P765" s="178"/>
      <c r="Q765" s="206"/>
      <c r="R765" s="206"/>
      <c r="S765" s="206"/>
      <c r="T765" s="206"/>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c r="BA765" s="203"/>
      <c r="BB765" s="203"/>
      <c r="BC765" s="203"/>
      <c r="BD765" s="203"/>
      <c r="BE765" s="203"/>
      <c r="BF765" s="203"/>
    </row>
    <row r="766" spans="1:58">
      <c r="A766" s="203"/>
      <c r="B766" s="203"/>
      <c r="C766" s="203"/>
      <c r="D766" s="203"/>
      <c r="E766" s="206"/>
      <c r="F766" s="207"/>
      <c r="G766" s="207"/>
      <c r="H766" s="207"/>
      <c r="I766" s="207"/>
      <c r="J766" s="207"/>
      <c r="K766" s="207"/>
      <c r="L766" s="206"/>
      <c r="M766" s="207"/>
      <c r="N766" s="207"/>
      <c r="O766" s="203"/>
      <c r="P766" s="178"/>
      <c r="Q766" s="206"/>
      <c r="R766" s="206"/>
      <c r="S766" s="206"/>
      <c r="T766" s="206"/>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c r="AV766" s="203"/>
      <c r="AW766" s="203"/>
      <c r="AX766" s="203"/>
      <c r="AY766" s="203"/>
      <c r="AZ766" s="203"/>
      <c r="BA766" s="203"/>
      <c r="BB766" s="203"/>
      <c r="BC766" s="203"/>
      <c r="BD766" s="203"/>
      <c r="BE766" s="203"/>
      <c r="BF766" s="203"/>
    </row>
    <row r="767" spans="1:58">
      <c r="A767" s="203"/>
      <c r="B767" s="203"/>
      <c r="C767" s="203"/>
      <c r="D767" s="203"/>
      <c r="E767" s="206"/>
      <c r="F767" s="207"/>
      <c r="G767" s="207"/>
      <c r="H767" s="207"/>
      <c r="I767" s="207"/>
      <c r="J767" s="207"/>
      <c r="K767" s="207"/>
      <c r="L767" s="206"/>
      <c r="M767" s="207"/>
      <c r="N767" s="207"/>
      <c r="O767" s="203"/>
      <c r="P767" s="178"/>
      <c r="Q767" s="206"/>
      <c r="R767" s="206"/>
      <c r="S767" s="206"/>
      <c r="T767" s="206"/>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3"/>
      <c r="BC767" s="203"/>
      <c r="BD767" s="203"/>
      <c r="BE767" s="203"/>
      <c r="BF767" s="203"/>
    </row>
    <row r="768" spans="1:58">
      <c r="A768" s="203"/>
      <c r="B768" s="203"/>
      <c r="C768" s="203"/>
      <c r="D768" s="203"/>
      <c r="E768" s="206"/>
      <c r="F768" s="207"/>
      <c r="G768" s="207"/>
      <c r="H768" s="207"/>
      <c r="I768" s="207"/>
      <c r="J768" s="207"/>
      <c r="K768" s="207"/>
      <c r="L768" s="206"/>
      <c r="M768" s="207"/>
      <c r="N768" s="207"/>
      <c r="O768" s="203"/>
      <c r="P768" s="178"/>
      <c r="Q768" s="206"/>
      <c r="R768" s="206"/>
      <c r="S768" s="206"/>
      <c r="T768" s="206"/>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c r="BA768" s="203"/>
      <c r="BB768" s="203"/>
      <c r="BC768" s="203"/>
      <c r="BD768" s="203"/>
      <c r="BE768" s="203"/>
      <c r="BF768" s="203"/>
    </row>
    <row r="769" spans="1:58">
      <c r="A769" s="203"/>
      <c r="B769" s="203"/>
      <c r="C769" s="203"/>
      <c r="D769" s="203"/>
      <c r="E769" s="206"/>
      <c r="F769" s="207"/>
      <c r="G769" s="207"/>
      <c r="H769" s="207"/>
      <c r="I769" s="207"/>
      <c r="J769" s="207"/>
      <c r="K769" s="207"/>
      <c r="L769" s="206"/>
      <c r="M769" s="207"/>
      <c r="N769" s="207"/>
      <c r="O769" s="203"/>
      <c r="P769" s="178"/>
      <c r="Q769" s="206"/>
      <c r="R769" s="206"/>
      <c r="S769" s="206"/>
      <c r="T769" s="206"/>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c r="AV769" s="203"/>
      <c r="AW769" s="203"/>
      <c r="AX769" s="203"/>
      <c r="AY769" s="203"/>
      <c r="AZ769" s="203"/>
      <c r="BA769" s="203"/>
      <c r="BB769" s="203"/>
      <c r="BC769" s="203"/>
      <c r="BD769" s="203"/>
      <c r="BE769" s="203"/>
      <c r="BF769" s="203"/>
    </row>
    <row r="770" spans="1:58">
      <c r="A770" s="203"/>
      <c r="B770" s="203"/>
      <c r="C770" s="203"/>
      <c r="D770" s="203"/>
      <c r="E770" s="206"/>
      <c r="F770" s="207"/>
      <c r="G770" s="207"/>
      <c r="H770" s="207"/>
      <c r="I770" s="207"/>
      <c r="J770" s="207"/>
      <c r="K770" s="207"/>
      <c r="L770" s="206"/>
      <c r="M770" s="207"/>
      <c r="N770" s="207"/>
      <c r="O770" s="203"/>
      <c r="P770" s="178"/>
      <c r="Q770" s="206"/>
      <c r="R770" s="206"/>
      <c r="S770" s="206"/>
      <c r="T770" s="206"/>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c r="BA770" s="203"/>
      <c r="BB770" s="203"/>
      <c r="BC770" s="203"/>
      <c r="BD770" s="203"/>
      <c r="BE770" s="203"/>
      <c r="BF770" s="203"/>
    </row>
    <row r="771" spans="1:58">
      <c r="A771" s="203"/>
      <c r="B771" s="203"/>
      <c r="C771" s="203"/>
      <c r="D771" s="203"/>
      <c r="E771" s="206"/>
      <c r="F771" s="207"/>
      <c r="G771" s="207"/>
      <c r="H771" s="207"/>
      <c r="I771" s="207"/>
      <c r="J771" s="207"/>
      <c r="K771" s="207"/>
      <c r="L771" s="206"/>
      <c r="M771" s="207"/>
      <c r="N771" s="207"/>
      <c r="O771" s="203"/>
      <c r="P771" s="178"/>
      <c r="Q771" s="206"/>
      <c r="R771" s="206"/>
      <c r="S771" s="206"/>
      <c r="T771" s="206"/>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c r="BA771" s="203"/>
      <c r="BB771" s="203"/>
      <c r="BC771" s="203"/>
      <c r="BD771" s="203"/>
      <c r="BE771" s="203"/>
      <c r="BF771" s="203"/>
    </row>
    <row r="772" spans="1:58">
      <c r="A772" s="203"/>
      <c r="B772" s="203"/>
      <c r="C772" s="203"/>
      <c r="D772" s="203"/>
      <c r="E772" s="206"/>
      <c r="F772" s="207"/>
      <c r="G772" s="207"/>
      <c r="H772" s="207"/>
      <c r="I772" s="207"/>
      <c r="J772" s="207"/>
      <c r="K772" s="207"/>
      <c r="L772" s="206"/>
      <c r="M772" s="207"/>
      <c r="N772" s="207"/>
      <c r="O772" s="203"/>
      <c r="P772" s="178"/>
      <c r="Q772" s="206"/>
      <c r="R772" s="206"/>
      <c r="S772" s="206"/>
      <c r="T772" s="206"/>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c r="BA772" s="203"/>
      <c r="BB772" s="203"/>
      <c r="BC772" s="203"/>
      <c r="BD772" s="203"/>
      <c r="BE772" s="203"/>
      <c r="BF772" s="203"/>
    </row>
    <row r="773" spans="1:58">
      <c r="A773" s="203"/>
      <c r="B773" s="203"/>
      <c r="C773" s="203"/>
      <c r="D773" s="203"/>
      <c r="E773" s="206"/>
      <c r="F773" s="207"/>
      <c r="G773" s="207"/>
      <c r="H773" s="207"/>
      <c r="I773" s="207"/>
      <c r="J773" s="207"/>
      <c r="K773" s="207"/>
      <c r="L773" s="206"/>
      <c r="M773" s="207"/>
      <c r="N773" s="207"/>
      <c r="O773" s="203"/>
      <c r="P773" s="178"/>
      <c r="Q773" s="206"/>
      <c r="R773" s="206"/>
      <c r="S773" s="206"/>
      <c r="T773" s="206"/>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c r="BA773" s="203"/>
      <c r="BB773" s="203"/>
      <c r="BC773" s="203"/>
      <c r="BD773" s="203"/>
      <c r="BE773" s="203"/>
      <c r="BF773" s="203"/>
    </row>
    <row r="774" spans="1:58">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c r="BA774" s="203"/>
      <c r="BB774" s="203"/>
      <c r="BC774" s="203"/>
      <c r="BD774" s="203"/>
      <c r="BE774" s="203"/>
      <c r="BF774" s="203"/>
    </row>
    <row r="775" spans="1:58">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c r="BA775" s="203"/>
      <c r="BB775" s="203"/>
      <c r="BC775" s="203"/>
      <c r="BD775" s="203"/>
      <c r="BE775" s="203"/>
      <c r="BF775" s="203"/>
    </row>
  </sheetData>
  <mergeCells count="10">
    <mergeCell ref="R1:T3"/>
    <mergeCell ref="Q5:Q20"/>
    <mergeCell ref="K133:L134"/>
    <mergeCell ref="A133:B134"/>
    <mergeCell ref="C133:C134"/>
    <mergeCell ref="R133:R134"/>
    <mergeCell ref="S133:S134"/>
    <mergeCell ref="T133:T134"/>
    <mergeCell ref="M133:M134"/>
    <mergeCell ref="O133:O134"/>
  </mergeCells>
  <conditionalFormatting sqref="D6:J19">
    <cfRule type="notContainsBlanks" dxfId="314" priority="27">
      <formula>LEN(TRIM(D6))&gt;0</formula>
    </cfRule>
  </conditionalFormatting>
  <conditionalFormatting sqref="L6:L19">
    <cfRule type="notContainsBlanks" dxfId="313" priority="26">
      <formula>LEN(TRIM(L6))&gt;0</formula>
    </cfRule>
  </conditionalFormatting>
  <conditionalFormatting sqref="O6:O19">
    <cfRule type="notContainsBlanks" dxfId="312" priority="25">
      <formula>LEN(TRIM(O6))&gt;0</formula>
    </cfRule>
  </conditionalFormatting>
  <conditionalFormatting sqref="D22:J35 L22:L35 D38:J51 L38:L51 D54:J67 L54:L67">
    <cfRule type="notContainsBlanks" dxfId="311" priority="24">
      <formula>LEN(TRIM(D22))&gt;0</formula>
    </cfRule>
  </conditionalFormatting>
  <conditionalFormatting sqref="D70:J83 L70:L83 D86:J99 L86:L99 D102:J115 L102:L115">
    <cfRule type="notContainsBlanks" dxfId="310" priority="23">
      <formula>LEN(TRIM(D70))&gt;0</formula>
    </cfRule>
  </conditionalFormatting>
  <conditionalFormatting sqref="D118:J131 L118:L131">
    <cfRule type="notContainsBlanks" dxfId="309" priority="22">
      <formula>LEN(TRIM(D118))&gt;0</formula>
    </cfRule>
  </conditionalFormatting>
  <conditionalFormatting sqref="M133:N134">
    <cfRule type="cellIs" dxfId="308" priority="20" operator="greaterThan">
      <formula>$C$133</formula>
    </cfRule>
  </conditionalFormatting>
  <conditionalFormatting sqref="C133:C134">
    <cfRule type="cellIs" dxfId="307" priority="19" operator="greaterThan">
      <formula>$D$58</formula>
    </cfRule>
  </conditionalFormatting>
  <conditionalFormatting sqref="R7 D6:J19 L6:L19 D22:J35 L22:L35 D38:J51 L38:L51 D54:J67 L54:L67 D70:J84 L70:L83 D86:J99 L86:L99 D102:J115 L102:L115 D118:J131 L118:L131">
    <cfRule type="containsBlanks" dxfId="306" priority="18">
      <formula>LEN(TRIM(D6))=0</formula>
    </cfRule>
  </conditionalFormatting>
  <conditionalFormatting sqref="N102:N115 N86:N99 N118:N131 N6:N19 N22:N35 N38:N51 N54:N67 N70:N83">
    <cfRule type="notContainsBlanks" dxfId="305" priority="16">
      <formula>LEN(TRIM(N6))&gt;0</formula>
    </cfRule>
    <cfRule type="containsBlanks" dxfId="304" priority="17">
      <formula>LEN(TRIM(N6))=0</formula>
    </cfRule>
  </conditionalFormatting>
  <conditionalFormatting sqref="O22:O35">
    <cfRule type="notContainsBlanks" dxfId="303" priority="15">
      <formula>LEN(TRIM(O22))&gt;0</formula>
    </cfRule>
  </conditionalFormatting>
  <conditionalFormatting sqref="O38:O51">
    <cfRule type="notContainsBlanks" dxfId="302" priority="14">
      <formula>LEN(TRIM(O38))&gt;0</formula>
    </cfRule>
  </conditionalFormatting>
  <conditionalFormatting sqref="O54:O67">
    <cfRule type="notContainsBlanks" dxfId="301" priority="13">
      <formula>LEN(TRIM(O54))&gt;0</formula>
    </cfRule>
  </conditionalFormatting>
  <conditionalFormatting sqref="O70:O83">
    <cfRule type="notContainsBlanks" dxfId="300" priority="12">
      <formula>LEN(TRIM(O70))&gt;0</formula>
    </cfRule>
  </conditionalFormatting>
  <conditionalFormatting sqref="O86:O99">
    <cfRule type="notContainsBlanks" dxfId="299" priority="11">
      <formula>LEN(TRIM(O86))&gt;0</formula>
    </cfRule>
  </conditionalFormatting>
  <conditionalFormatting sqref="O102:O115">
    <cfRule type="notContainsBlanks" dxfId="298" priority="10">
      <formula>LEN(TRIM(O102))&gt;0</formula>
    </cfRule>
  </conditionalFormatting>
  <conditionalFormatting sqref="O118:O131">
    <cfRule type="notContainsBlanks" dxfId="297" priority="9">
      <formula>LEN(TRIM(O118))&gt;0</formula>
    </cfRule>
  </conditionalFormatting>
  <conditionalFormatting sqref="R6:T19 R22:T35 R38:T51 R54:T67 R70:T83 R86:T99 R102:T115 R118:T131">
    <cfRule type="notContainsBlanks" dxfId="296" priority="8">
      <formula>LEN(TRIM(R6))&gt;0</formula>
    </cfRule>
  </conditionalFormatting>
  <conditionalFormatting sqref="R23">
    <cfRule type="containsBlanks" dxfId="295" priority="7">
      <formula>LEN(TRIM(R23))=0</formula>
    </cfRule>
  </conditionalFormatting>
  <conditionalFormatting sqref="R39">
    <cfRule type="containsBlanks" dxfId="294" priority="6">
      <formula>LEN(TRIM(R39))=0</formula>
    </cfRule>
  </conditionalFormatting>
  <conditionalFormatting sqref="R55">
    <cfRule type="containsBlanks" dxfId="293" priority="5">
      <formula>LEN(TRIM(R55))=0</formula>
    </cfRule>
  </conditionalFormatting>
  <conditionalFormatting sqref="R71">
    <cfRule type="containsBlanks" dxfId="292" priority="4">
      <formula>LEN(TRIM(R71))=0</formula>
    </cfRule>
  </conditionalFormatting>
  <conditionalFormatting sqref="R87">
    <cfRule type="containsBlanks" dxfId="291" priority="3">
      <formula>LEN(TRIM(R87))=0</formula>
    </cfRule>
  </conditionalFormatting>
  <conditionalFormatting sqref="R103">
    <cfRule type="containsBlanks" dxfId="290" priority="2">
      <formula>LEN(TRIM(R103))=0</formula>
    </cfRule>
  </conditionalFormatting>
  <conditionalFormatting sqref="R119">
    <cfRule type="containsBlanks" dxfId="289" priority="1">
      <formula>LEN(TRIM(R119))=0</formula>
    </cfRule>
  </conditionalFormatting>
  <pageMargins left="0.74803149606299202" right="0.74803149606299202" top="0.66929133858267698" bottom="0.43307086614173201" header="0.196850393700787" footer="0.23622047244094499"/>
  <pageSetup paperSize="9" scale="45" fitToHeight="0" orientation="landscape" r:id="rId1"/>
  <headerFooter alignWithMargins="0">
    <oddHeader>&amp;L&amp;G</oddHeader>
    <oddFooter>&amp;C&amp;F&amp;R&amp;D</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rgb="FF0070C0"/>
    <pageSetUpPr fitToPage="1"/>
  </sheetPr>
  <dimension ref="A1:CX303"/>
  <sheetViews>
    <sheetView zoomScale="80" zoomScaleNormal="80" workbookViewId="0">
      <pane xSplit="4" ySplit="5" topLeftCell="E57" activePane="bottomRight" state="frozen"/>
      <selection pane="topRight" activeCell="E1" sqref="E1"/>
      <selection pane="bottomLeft" activeCell="A5" sqref="A5"/>
      <selection pane="bottomRight" activeCell="O5" sqref="O5"/>
    </sheetView>
  </sheetViews>
  <sheetFormatPr baseColWidth="10" defaultColWidth="11.42578125" defaultRowHeight="12.75" outlineLevelCol="1"/>
  <cols>
    <col min="1" max="1" width="10.42578125" style="14" bestFit="1" customWidth="1"/>
    <col min="2" max="2" width="11.42578125" style="14"/>
    <col min="3" max="3" width="12" style="14" bestFit="1" customWidth="1"/>
    <col min="4" max="4" width="18.7109375" style="14" customWidth="1"/>
    <col min="5" max="5" width="75.85546875" style="14" customWidth="1"/>
    <col min="6" max="6" width="15.140625" style="14" customWidth="1"/>
    <col min="7" max="7" width="19.140625" style="14" customWidth="1"/>
    <col min="8" max="8" width="17.7109375" style="14" customWidth="1"/>
    <col min="9" max="9" width="44.85546875" style="14" customWidth="1"/>
    <col min="10" max="10" width="19" style="14" customWidth="1"/>
    <col min="11" max="11" width="11.28515625" style="15" bestFit="1" customWidth="1"/>
    <col min="12" max="12" width="11.42578125" style="14"/>
    <col min="13" max="14" width="16.7109375" style="14" customWidth="1" outlineLevel="1"/>
    <col min="15" max="15" width="70.7109375" style="14" customWidth="1" outlineLevel="1"/>
    <col min="16" max="16384" width="11.42578125" style="14"/>
  </cols>
  <sheetData>
    <row r="1" spans="1:102" ht="18">
      <c r="A1" s="167" t="s">
        <v>292</v>
      </c>
      <c r="B1" s="172"/>
      <c r="C1" s="172"/>
      <c r="D1" s="209" t="s">
        <v>75</v>
      </c>
      <c r="E1" s="172"/>
      <c r="F1" s="165"/>
      <c r="G1" s="172"/>
      <c r="H1" s="172"/>
      <c r="I1" s="172"/>
      <c r="J1" s="172"/>
      <c r="K1" s="173"/>
      <c r="L1" s="172"/>
      <c r="M1" s="936" t="s">
        <v>136</v>
      </c>
      <c r="N1" s="936"/>
      <c r="O1" s="936"/>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row>
    <row r="2" spans="1:102">
      <c r="A2" s="176"/>
      <c r="B2" s="172"/>
      <c r="C2" s="172"/>
      <c r="D2" s="172"/>
      <c r="E2" s="174"/>
      <c r="F2" s="172"/>
      <c r="G2" s="172"/>
      <c r="H2" s="172"/>
      <c r="I2" s="172"/>
      <c r="J2" s="172"/>
      <c r="K2" s="173"/>
      <c r="L2" s="172"/>
      <c r="M2" s="936"/>
      <c r="N2" s="936"/>
      <c r="O2" s="936"/>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row>
    <row r="3" spans="1:102" ht="15">
      <c r="A3" s="651" t="s">
        <v>13</v>
      </c>
      <c r="B3" s="172"/>
      <c r="C3" s="172"/>
      <c r="D3" s="176"/>
      <c r="E3" s="172"/>
      <c r="F3" s="172"/>
      <c r="G3" s="172"/>
      <c r="H3" s="172"/>
      <c r="I3" s="172"/>
      <c r="J3" s="172"/>
      <c r="K3" s="173"/>
      <c r="L3" s="172"/>
      <c r="M3" s="936"/>
      <c r="N3" s="936"/>
      <c r="O3" s="936"/>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row>
    <row r="4" spans="1:102" ht="15">
      <c r="A4" s="217"/>
      <c r="B4" s="172"/>
      <c r="C4" s="172"/>
      <c r="D4" s="176"/>
      <c r="E4" s="172"/>
      <c r="F4" s="172"/>
      <c r="G4" s="172"/>
      <c r="H4" s="172"/>
      <c r="I4" s="172"/>
      <c r="J4" s="172"/>
      <c r="K4" s="173"/>
      <c r="L4" s="172"/>
      <c r="M4" s="436"/>
      <c r="N4" s="436"/>
      <c r="O4" s="436"/>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row>
    <row r="5" spans="1:102" s="16" customFormat="1" ht="70.150000000000006" customHeight="1">
      <c r="A5" s="409" t="s">
        <v>12</v>
      </c>
      <c r="B5" s="410" t="s">
        <v>11</v>
      </c>
      <c r="C5" s="411" t="s">
        <v>10</v>
      </c>
      <c r="D5" s="411" t="s">
        <v>84</v>
      </c>
      <c r="E5" s="410" t="s">
        <v>15</v>
      </c>
      <c r="F5" s="410" t="s">
        <v>2</v>
      </c>
      <c r="G5" s="652" t="s">
        <v>9</v>
      </c>
      <c r="H5" s="652" t="s">
        <v>41</v>
      </c>
      <c r="I5" s="410" t="s">
        <v>339</v>
      </c>
      <c r="J5" s="667" t="s">
        <v>35</v>
      </c>
      <c r="K5" s="400" t="s">
        <v>369</v>
      </c>
      <c r="L5" s="177"/>
      <c r="M5" s="230" t="s">
        <v>397</v>
      </c>
      <c r="N5" s="230" t="s">
        <v>400</v>
      </c>
      <c r="O5" s="681" t="s">
        <v>322</v>
      </c>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row>
    <row r="6" spans="1:102" s="16" customFormat="1" ht="13.15" customHeight="1">
      <c r="A6" s="412"/>
      <c r="B6" s="160"/>
      <c r="C6" s="160"/>
      <c r="D6" s="160"/>
      <c r="E6" s="161"/>
      <c r="F6" s="157"/>
      <c r="G6" s="158"/>
      <c r="H6" s="5">
        <f>+F6*G6</f>
        <v>0</v>
      </c>
      <c r="I6" s="162"/>
      <c r="J6" s="5">
        <f t="shared" ref="J6:J17" si="0">F6-H6</f>
        <v>0</v>
      </c>
      <c r="K6" s="402" t="e">
        <f t="shared" ref="K6:K17" si="1">+J6/F6</f>
        <v>#DIV/0!</v>
      </c>
      <c r="L6" s="177"/>
      <c r="M6" s="157">
        <f>H6-N6</f>
        <v>0</v>
      </c>
      <c r="N6" s="157"/>
      <c r="O6" s="161"/>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row>
    <row r="7" spans="1:102" s="16" customFormat="1" ht="13.15" customHeight="1">
      <c r="A7" s="412"/>
      <c r="B7" s="160"/>
      <c r="C7" s="160"/>
      <c r="D7" s="160"/>
      <c r="E7" s="161"/>
      <c r="F7" s="157"/>
      <c r="G7" s="158"/>
      <c r="H7" s="5">
        <f t="shared" ref="H7:H56" si="2">+F7*G7</f>
        <v>0</v>
      </c>
      <c r="I7" s="162"/>
      <c r="J7" s="5">
        <f t="shared" si="0"/>
        <v>0</v>
      </c>
      <c r="K7" s="402" t="e">
        <f t="shared" si="1"/>
        <v>#DIV/0!</v>
      </c>
      <c r="L7" s="177"/>
      <c r="M7" s="157">
        <f t="shared" ref="M7:M17" si="3">H7-N7</f>
        <v>0</v>
      </c>
      <c r="N7" s="157"/>
      <c r="O7" s="161"/>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row>
    <row r="8" spans="1:102" s="16" customFormat="1" ht="13.15" customHeight="1">
      <c r="A8" s="412"/>
      <c r="B8" s="160"/>
      <c r="C8" s="160"/>
      <c r="D8" s="160"/>
      <c r="E8" s="161"/>
      <c r="F8" s="157"/>
      <c r="G8" s="158"/>
      <c r="H8" s="5">
        <f t="shared" si="2"/>
        <v>0</v>
      </c>
      <c r="I8" s="162"/>
      <c r="J8" s="5">
        <f t="shared" si="0"/>
        <v>0</v>
      </c>
      <c r="K8" s="402" t="e">
        <f t="shared" si="1"/>
        <v>#DIV/0!</v>
      </c>
      <c r="L8" s="177"/>
      <c r="M8" s="157">
        <f t="shared" si="3"/>
        <v>0</v>
      </c>
      <c r="N8" s="157"/>
      <c r="O8" s="161"/>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row>
    <row r="9" spans="1:102" s="16" customFormat="1" ht="13.15" customHeight="1">
      <c r="A9" s="412"/>
      <c r="B9" s="160"/>
      <c r="C9" s="160"/>
      <c r="D9" s="160"/>
      <c r="E9" s="161"/>
      <c r="F9" s="157"/>
      <c r="G9" s="158"/>
      <c r="H9" s="5">
        <f t="shared" si="2"/>
        <v>0</v>
      </c>
      <c r="I9" s="162"/>
      <c r="J9" s="5">
        <f t="shared" si="0"/>
        <v>0</v>
      </c>
      <c r="K9" s="402" t="e">
        <f t="shared" si="1"/>
        <v>#DIV/0!</v>
      </c>
      <c r="L9" s="177"/>
      <c r="M9" s="157">
        <f t="shared" si="3"/>
        <v>0</v>
      </c>
      <c r="N9" s="157"/>
      <c r="O9" s="161"/>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row>
    <row r="10" spans="1:102" s="16" customFormat="1" ht="13.15" customHeight="1">
      <c r="A10" s="412"/>
      <c r="B10" s="160"/>
      <c r="C10" s="160"/>
      <c r="D10" s="160"/>
      <c r="E10" s="161"/>
      <c r="F10" s="157"/>
      <c r="G10" s="158"/>
      <c r="H10" s="5">
        <f t="shared" si="2"/>
        <v>0</v>
      </c>
      <c r="I10" s="162"/>
      <c r="J10" s="5">
        <f t="shared" si="0"/>
        <v>0</v>
      </c>
      <c r="K10" s="402" t="e">
        <f t="shared" si="1"/>
        <v>#DIV/0!</v>
      </c>
      <c r="L10" s="177"/>
      <c r="M10" s="157">
        <f t="shared" si="3"/>
        <v>0</v>
      </c>
      <c r="N10" s="157"/>
      <c r="O10" s="161"/>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row>
    <row r="11" spans="1:102" s="16" customFormat="1" ht="13.15" customHeight="1">
      <c r="A11" s="412"/>
      <c r="B11" s="160"/>
      <c r="C11" s="160"/>
      <c r="D11" s="160"/>
      <c r="E11" s="161"/>
      <c r="F11" s="157"/>
      <c r="G11" s="158"/>
      <c r="H11" s="5">
        <f t="shared" si="2"/>
        <v>0</v>
      </c>
      <c r="I11" s="162"/>
      <c r="J11" s="5">
        <f t="shared" si="0"/>
        <v>0</v>
      </c>
      <c r="K11" s="402" t="e">
        <f t="shared" si="1"/>
        <v>#DIV/0!</v>
      </c>
      <c r="L11" s="177"/>
      <c r="M11" s="157">
        <f t="shared" si="3"/>
        <v>0</v>
      </c>
      <c r="N11" s="157"/>
      <c r="O11" s="161"/>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row>
    <row r="12" spans="1:102" s="16" customFormat="1" ht="13.15" customHeight="1">
      <c r="A12" s="412"/>
      <c r="B12" s="160"/>
      <c r="C12" s="160"/>
      <c r="D12" s="160"/>
      <c r="E12" s="161"/>
      <c r="F12" s="157"/>
      <c r="G12" s="158"/>
      <c r="H12" s="5">
        <f t="shared" si="2"/>
        <v>0</v>
      </c>
      <c r="I12" s="162"/>
      <c r="J12" s="5">
        <f t="shared" si="0"/>
        <v>0</v>
      </c>
      <c r="K12" s="402" t="e">
        <f t="shared" si="1"/>
        <v>#DIV/0!</v>
      </c>
      <c r="L12" s="177"/>
      <c r="M12" s="157">
        <f t="shared" si="3"/>
        <v>0</v>
      </c>
      <c r="N12" s="157"/>
      <c r="O12" s="161"/>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row>
    <row r="13" spans="1:102" s="16" customFormat="1" ht="13.15" customHeight="1">
      <c r="A13" s="412"/>
      <c r="B13" s="160"/>
      <c r="C13" s="160"/>
      <c r="D13" s="160"/>
      <c r="E13" s="161"/>
      <c r="F13" s="157"/>
      <c r="G13" s="158"/>
      <c r="H13" s="5">
        <f t="shared" si="2"/>
        <v>0</v>
      </c>
      <c r="I13" s="162"/>
      <c r="J13" s="5">
        <f t="shared" si="0"/>
        <v>0</v>
      </c>
      <c r="K13" s="402" t="e">
        <f t="shared" si="1"/>
        <v>#DIV/0!</v>
      </c>
      <c r="L13" s="177"/>
      <c r="M13" s="157">
        <f t="shared" si="3"/>
        <v>0</v>
      </c>
      <c r="N13" s="157"/>
      <c r="O13" s="161"/>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row>
    <row r="14" spans="1:102" s="16" customFormat="1" ht="13.15" customHeight="1">
      <c r="A14" s="412"/>
      <c r="B14" s="160"/>
      <c r="C14" s="160"/>
      <c r="D14" s="160"/>
      <c r="E14" s="161"/>
      <c r="F14" s="157"/>
      <c r="G14" s="158"/>
      <c r="H14" s="5">
        <f t="shared" si="2"/>
        <v>0</v>
      </c>
      <c r="I14" s="162"/>
      <c r="J14" s="5">
        <f t="shared" si="0"/>
        <v>0</v>
      </c>
      <c r="K14" s="402" t="e">
        <f t="shared" si="1"/>
        <v>#DIV/0!</v>
      </c>
      <c r="L14" s="177"/>
      <c r="M14" s="157">
        <f t="shared" si="3"/>
        <v>0</v>
      </c>
      <c r="N14" s="157"/>
      <c r="O14" s="161"/>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row>
    <row r="15" spans="1:102" s="16" customFormat="1" ht="13.15" customHeight="1">
      <c r="A15" s="412"/>
      <c r="B15" s="160"/>
      <c r="C15" s="160"/>
      <c r="D15" s="160"/>
      <c r="E15" s="161"/>
      <c r="F15" s="157"/>
      <c r="G15" s="158"/>
      <c r="H15" s="5">
        <f t="shared" si="2"/>
        <v>0</v>
      </c>
      <c r="I15" s="162"/>
      <c r="J15" s="5">
        <f t="shared" si="0"/>
        <v>0</v>
      </c>
      <c r="K15" s="402" t="e">
        <f t="shared" si="1"/>
        <v>#DIV/0!</v>
      </c>
      <c r="L15" s="177"/>
      <c r="M15" s="157">
        <f t="shared" si="3"/>
        <v>0</v>
      </c>
      <c r="N15" s="157"/>
      <c r="O15" s="161"/>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row>
    <row r="16" spans="1:102" s="16" customFormat="1" ht="13.15" customHeight="1">
      <c r="A16" s="412"/>
      <c r="B16" s="160"/>
      <c r="C16" s="160"/>
      <c r="D16" s="160"/>
      <c r="E16" s="161"/>
      <c r="F16" s="157"/>
      <c r="G16" s="158"/>
      <c r="H16" s="5">
        <f t="shared" si="2"/>
        <v>0</v>
      </c>
      <c r="I16" s="162"/>
      <c r="J16" s="5">
        <f t="shared" si="0"/>
        <v>0</v>
      </c>
      <c r="K16" s="402" t="e">
        <f t="shared" si="1"/>
        <v>#DIV/0!</v>
      </c>
      <c r="L16" s="177"/>
      <c r="M16" s="157">
        <f t="shared" si="3"/>
        <v>0</v>
      </c>
      <c r="N16" s="157"/>
      <c r="O16" s="161"/>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row>
    <row r="17" spans="1:102" s="16" customFormat="1" ht="13.15" customHeight="1">
      <c r="A17" s="412"/>
      <c r="B17" s="160"/>
      <c r="C17" s="160"/>
      <c r="D17" s="160"/>
      <c r="E17" s="161"/>
      <c r="F17" s="157"/>
      <c r="G17" s="158"/>
      <c r="H17" s="5">
        <f t="shared" si="2"/>
        <v>0</v>
      </c>
      <c r="I17" s="162"/>
      <c r="J17" s="5">
        <f t="shared" si="0"/>
        <v>0</v>
      </c>
      <c r="K17" s="402" t="e">
        <f t="shared" si="1"/>
        <v>#DIV/0!</v>
      </c>
      <c r="L17" s="177"/>
      <c r="M17" s="157">
        <f t="shared" si="3"/>
        <v>0</v>
      </c>
      <c r="N17" s="157"/>
      <c r="O17" s="161"/>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row>
    <row r="18" spans="1:102" s="16" customFormat="1" ht="13.15" customHeight="1">
      <c r="A18" s="413"/>
      <c r="B18" s="195"/>
      <c r="C18" s="195"/>
      <c r="D18" s="195"/>
      <c r="E18" s="195"/>
      <c r="F18" s="195"/>
      <c r="G18" s="195" t="s">
        <v>298</v>
      </c>
      <c r="H18" s="227">
        <f>SUM(H6:H17)</f>
        <v>0</v>
      </c>
      <c r="I18" s="195"/>
      <c r="J18" s="227">
        <f>SUM(J6:J17)</f>
        <v>0</v>
      </c>
      <c r="K18" s="414"/>
      <c r="L18" s="177"/>
      <c r="M18" s="195"/>
      <c r="N18" s="195"/>
      <c r="O18" s="195"/>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row>
    <row r="19" spans="1:102" s="16" customFormat="1" ht="13.15" customHeight="1">
      <c r="A19" s="412"/>
      <c r="B19" s="160"/>
      <c r="C19" s="160"/>
      <c r="D19" s="160"/>
      <c r="E19" s="161"/>
      <c r="F19" s="157"/>
      <c r="G19" s="158"/>
      <c r="H19" s="5">
        <f>+F19*G19</f>
        <v>0</v>
      </c>
      <c r="I19" s="162"/>
      <c r="J19" s="5">
        <f t="shared" ref="J19:J30" si="4">F19-H19</f>
        <v>0</v>
      </c>
      <c r="K19" s="402" t="e">
        <f t="shared" ref="K19:K30" si="5">+J19/F19</f>
        <v>#DIV/0!</v>
      </c>
      <c r="L19" s="177"/>
      <c r="M19" s="157">
        <f>H19-N19</f>
        <v>0</v>
      </c>
      <c r="N19" s="157"/>
      <c r="O19" s="161"/>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row>
    <row r="20" spans="1:102" s="16" customFormat="1" ht="13.15" customHeight="1">
      <c r="A20" s="412"/>
      <c r="B20" s="160"/>
      <c r="C20" s="160"/>
      <c r="D20" s="160"/>
      <c r="E20" s="161"/>
      <c r="F20" s="157"/>
      <c r="G20" s="158"/>
      <c r="H20" s="5">
        <f t="shared" ref="H20:H30" si="6">+F20*G20</f>
        <v>0</v>
      </c>
      <c r="I20" s="162"/>
      <c r="J20" s="5">
        <f t="shared" si="4"/>
        <v>0</v>
      </c>
      <c r="K20" s="402" t="e">
        <f t="shared" si="5"/>
        <v>#DIV/0!</v>
      </c>
      <c r="L20" s="177"/>
      <c r="M20" s="157">
        <f t="shared" ref="M20:M30" si="7">H20-N20</f>
        <v>0</v>
      </c>
      <c r="N20" s="157"/>
      <c r="O20" s="161"/>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row>
    <row r="21" spans="1:102" s="16" customFormat="1" ht="13.15" customHeight="1">
      <c r="A21" s="412"/>
      <c r="B21" s="160"/>
      <c r="C21" s="160"/>
      <c r="D21" s="160"/>
      <c r="E21" s="161"/>
      <c r="F21" s="157"/>
      <c r="G21" s="158"/>
      <c r="H21" s="5">
        <f t="shared" si="6"/>
        <v>0</v>
      </c>
      <c r="I21" s="162"/>
      <c r="J21" s="5">
        <f t="shared" si="4"/>
        <v>0</v>
      </c>
      <c r="K21" s="402" t="e">
        <f t="shared" si="5"/>
        <v>#DIV/0!</v>
      </c>
      <c r="L21" s="177"/>
      <c r="M21" s="157">
        <f t="shared" si="7"/>
        <v>0</v>
      </c>
      <c r="N21" s="157"/>
      <c r="O21" s="161"/>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row>
    <row r="22" spans="1:102" s="16" customFormat="1" ht="13.15" customHeight="1">
      <c r="A22" s="412"/>
      <c r="B22" s="160"/>
      <c r="C22" s="160"/>
      <c r="D22" s="160"/>
      <c r="E22" s="161"/>
      <c r="F22" s="157"/>
      <c r="G22" s="158"/>
      <c r="H22" s="5">
        <f t="shared" si="6"/>
        <v>0</v>
      </c>
      <c r="I22" s="162"/>
      <c r="J22" s="5">
        <f t="shared" si="4"/>
        <v>0</v>
      </c>
      <c r="K22" s="402" t="e">
        <f t="shared" si="5"/>
        <v>#DIV/0!</v>
      </c>
      <c r="L22" s="177"/>
      <c r="M22" s="157">
        <f t="shared" si="7"/>
        <v>0</v>
      </c>
      <c r="N22" s="157"/>
      <c r="O22" s="161"/>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row>
    <row r="23" spans="1:102" s="16" customFormat="1" ht="13.15" customHeight="1">
      <c r="A23" s="412"/>
      <c r="B23" s="160"/>
      <c r="C23" s="160"/>
      <c r="D23" s="160"/>
      <c r="E23" s="161"/>
      <c r="F23" s="157"/>
      <c r="G23" s="158"/>
      <c r="H23" s="5">
        <f t="shared" si="6"/>
        <v>0</v>
      </c>
      <c r="I23" s="162"/>
      <c r="J23" s="5">
        <f t="shared" si="4"/>
        <v>0</v>
      </c>
      <c r="K23" s="402" t="e">
        <f t="shared" si="5"/>
        <v>#DIV/0!</v>
      </c>
      <c r="L23" s="177"/>
      <c r="M23" s="157">
        <f t="shared" si="7"/>
        <v>0</v>
      </c>
      <c r="N23" s="157"/>
      <c r="O23" s="161"/>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row>
    <row r="24" spans="1:102" s="16" customFormat="1" ht="13.15" customHeight="1">
      <c r="A24" s="412"/>
      <c r="B24" s="160"/>
      <c r="C24" s="160"/>
      <c r="D24" s="160"/>
      <c r="E24" s="161"/>
      <c r="F24" s="157"/>
      <c r="G24" s="158"/>
      <c r="H24" s="5">
        <f t="shared" si="6"/>
        <v>0</v>
      </c>
      <c r="I24" s="162"/>
      <c r="J24" s="5">
        <f t="shared" si="4"/>
        <v>0</v>
      </c>
      <c r="K24" s="402" t="e">
        <f t="shared" si="5"/>
        <v>#DIV/0!</v>
      </c>
      <c r="L24" s="177"/>
      <c r="M24" s="157">
        <f t="shared" si="7"/>
        <v>0</v>
      </c>
      <c r="N24" s="157"/>
      <c r="O24" s="161"/>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row>
    <row r="25" spans="1:102" s="16" customFormat="1" ht="13.15" customHeight="1">
      <c r="A25" s="412"/>
      <c r="B25" s="160"/>
      <c r="C25" s="160"/>
      <c r="D25" s="160"/>
      <c r="E25" s="161"/>
      <c r="F25" s="157"/>
      <c r="G25" s="158"/>
      <c r="H25" s="5">
        <f t="shared" si="6"/>
        <v>0</v>
      </c>
      <c r="I25" s="162"/>
      <c r="J25" s="5">
        <f t="shared" si="4"/>
        <v>0</v>
      </c>
      <c r="K25" s="402" t="e">
        <f t="shared" si="5"/>
        <v>#DIV/0!</v>
      </c>
      <c r="L25" s="177"/>
      <c r="M25" s="157">
        <f t="shared" si="7"/>
        <v>0</v>
      </c>
      <c r="N25" s="157"/>
      <c r="O25" s="161"/>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row>
    <row r="26" spans="1:102" s="16" customFormat="1" ht="13.15" customHeight="1">
      <c r="A26" s="412"/>
      <c r="B26" s="160"/>
      <c r="C26" s="160"/>
      <c r="D26" s="160"/>
      <c r="E26" s="161"/>
      <c r="F26" s="157"/>
      <c r="G26" s="158"/>
      <c r="H26" s="5">
        <f t="shared" si="6"/>
        <v>0</v>
      </c>
      <c r="I26" s="162"/>
      <c r="J26" s="5">
        <f t="shared" si="4"/>
        <v>0</v>
      </c>
      <c r="K26" s="402" t="e">
        <f t="shared" si="5"/>
        <v>#DIV/0!</v>
      </c>
      <c r="L26" s="177"/>
      <c r="M26" s="157">
        <f t="shared" si="7"/>
        <v>0</v>
      </c>
      <c r="N26" s="157"/>
      <c r="O26" s="161"/>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row>
    <row r="27" spans="1:102" s="16" customFormat="1" ht="13.15" customHeight="1">
      <c r="A27" s="412"/>
      <c r="B27" s="160"/>
      <c r="C27" s="160"/>
      <c r="D27" s="160"/>
      <c r="E27" s="161"/>
      <c r="F27" s="157"/>
      <c r="G27" s="158"/>
      <c r="H27" s="5">
        <f t="shared" si="6"/>
        <v>0</v>
      </c>
      <c r="I27" s="162"/>
      <c r="J27" s="5">
        <f t="shared" si="4"/>
        <v>0</v>
      </c>
      <c r="K27" s="402" t="e">
        <f t="shared" si="5"/>
        <v>#DIV/0!</v>
      </c>
      <c r="L27" s="177"/>
      <c r="M27" s="157">
        <f t="shared" si="7"/>
        <v>0</v>
      </c>
      <c r="N27" s="157"/>
      <c r="O27" s="161"/>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row>
    <row r="28" spans="1:102" s="16" customFormat="1" ht="13.15" customHeight="1">
      <c r="A28" s="412"/>
      <c r="B28" s="160"/>
      <c r="C28" s="160"/>
      <c r="D28" s="160"/>
      <c r="E28" s="161"/>
      <c r="F28" s="157"/>
      <c r="G28" s="158"/>
      <c r="H28" s="5">
        <f t="shared" si="6"/>
        <v>0</v>
      </c>
      <c r="I28" s="162"/>
      <c r="J28" s="5">
        <f t="shared" si="4"/>
        <v>0</v>
      </c>
      <c r="K28" s="402" t="e">
        <f t="shared" si="5"/>
        <v>#DIV/0!</v>
      </c>
      <c r="L28" s="177"/>
      <c r="M28" s="157">
        <f t="shared" si="7"/>
        <v>0</v>
      </c>
      <c r="N28" s="157"/>
      <c r="O28" s="161"/>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row>
    <row r="29" spans="1:102" s="16" customFormat="1" ht="13.15" customHeight="1">
      <c r="A29" s="412"/>
      <c r="B29" s="160"/>
      <c r="C29" s="160"/>
      <c r="D29" s="160"/>
      <c r="E29" s="161"/>
      <c r="F29" s="157"/>
      <c r="G29" s="158"/>
      <c r="H29" s="5">
        <f t="shared" si="6"/>
        <v>0</v>
      </c>
      <c r="I29" s="162"/>
      <c r="J29" s="5">
        <f t="shared" si="4"/>
        <v>0</v>
      </c>
      <c r="K29" s="402" t="e">
        <f t="shared" si="5"/>
        <v>#DIV/0!</v>
      </c>
      <c r="L29" s="177"/>
      <c r="M29" s="157">
        <f t="shared" si="7"/>
        <v>0</v>
      </c>
      <c r="N29" s="157"/>
      <c r="O29" s="161"/>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row>
    <row r="30" spans="1:102" s="16" customFormat="1" ht="13.15" customHeight="1">
      <c r="A30" s="412"/>
      <c r="B30" s="160"/>
      <c r="C30" s="160"/>
      <c r="D30" s="160"/>
      <c r="E30" s="161"/>
      <c r="F30" s="157"/>
      <c r="G30" s="158"/>
      <c r="H30" s="5">
        <f t="shared" si="6"/>
        <v>0</v>
      </c>
      <c r="I30" s="162"/>
      <c r="J30" s="5">
        <f t="shared" si="4"/>
        <v>0</v>
      </c>
      <c r="K30" s="402" t="e">
        <f t="shared" si="5"/>
        <v>#DIV/0!</v>
      </c>
      <c r="L30" s="177"/>
      <c r="M30" s="157">
        <f t="shared" si="7"/>
        <v>0</v>
      </c>
      <c r="N30" s="157"/>
      <c r="O30" s="161"/>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row>
    <row r="31" spans="1:102" s="16" customFormat="1" ht="13.15" customHeight="1">
      <c r="A31" s="413"/>
      <c r="B31" s="195"/>
      <c r="C31" s="195"/>
      <c r="D31" s="195"/>
      <c r="E31" s="195"/>
      <c r="F31" s="195"/>
      <c r="G31" s="195" t="s">
        <v>298</v>
      </c>
      <c r="H31" s="227">
        <f>SUM(H19:H30)</f>
        <v>0</v>
      </c>
      <c r="I31" s="195"/>
      <c r="J31" s="227">
        <f>SUM(J19:J30)</f>
        <v>0</v>
      </c>
      <c r="K31" s="414"/>
      <c r="L31" s="177"/>
      <c r="M31" s="195"/>
      <c r="N31" s="195"/>
      <c r="O31" s="195"/>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row>
    <row r="32" spans="1:102" s="16" customFormat="1" ht="13.15" customHeight="1">
      <c r="A32" s="412"/>
      <c r="B32" s="160"/>
      <c r="C32" s="160"/>
      <c r="D32" s="160"/>
      <c r="E32" s="161"/>
      <c r="F32" s="157"/>
      <c r="G32" s="158"/>
      <c r="H32" s="5">
        <f t="shared" ref="H32:H43" si="8">+F32*G32</f>
        <v>0</v>
      </c>
      <c r="I32" s="162"/>
      <c r="J32" s="5">
        <f t="shared" ref="J32:J43" si="9">F32-H32</f>
        <v>0</v>
      </c>
      <c r="K32" s="402" t="e">
        <f t="shared" ref="K32:K43" si="10">+J32/F32</f>
        <v>#DIV/0!</v>
      </c>
      <c r="L32" s="177"/>
      <c r="M32" s="157">
        <f>H32-N32</f>
        <v>0</v>
      </c>
      <c r="N32" s="157"/>
      <c r="O32" s="161"/>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c r="CM32" s="177"/>
      <c r="CN32" s="177"/>
      <c r="CO32" s="177"/>
      <c r="CP32" s="177"/>
      <c r="CQ32" s="177"/>
      <c r="CR32" s="177"/>
      <c r="CS32" s="177"/>
      <c r="CT32" s="177"/>
      <c r="CU32" s="177"/>
      <c r="CV32" s="177"/>
      <c r="CW32" s="177"/>
      <c r="CX32" s="177"/>
    </row>
    <row r="33" spans="1:102" s="16" customFormat="1" ht="13.15" customHeight="1">
      <c r="A33" s="412"/>
      <c r="B33" s="160"/>
      <c r="C33" s="160"/>
      <c r="D33" s="160"/>
      <c r="E33" s="161"/>
      <c r="F33" s="157"/>
      <c r="G33" s="158"/>
      <c r="H33" s="5">
        <f t="shared" si="8"/>
        <v>0</v>
      </c>
      <c r="I33" s="162"/>
      <c r="J33" s="5">
        <f t="shared" si="9"/>
        <v>0</v>
      </c>
      <c r="K33" s="402" t="e">
        <f t="shared" si="10"/>
        <v>#DIV/0!</v>
      </c>
      <c r="L33" s="177"/>
      <c r="M33" s="157">
        <f t="shared" ref="M33:M43" si="11">H33-N33</f>
        <v>0</v>
      </c>
      <c r="N33" s="157"/>
      <c r="O33" s="161"/>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row>
    <row r="34" spans="1:102" s="16" customFormat="1" ht="13.15" customHeight="1">
      <c r="A34" s="412"/>
      <c r="B34" s="160"/>
      <c r="C34" s="160"/>
      <c r="D34" s="160"/>
      <c r="E34" s="161"/>
      <c r="F34" s="157"/>
      <c r="G34" s="158"/>
      <c r="H34" s="5">
        <f t="shared" si="8"/>
        <v>0</v>
      </c>
      <c r="I34" s="162"/>
      <c r="J34" s="5">
        <f t="shared" si="9"/>
        <v>0</v>
      </c>
      <c r="K34" s="402" t="e">
        <f t="shared" si="10"/>
        <v>#DIV/0!</v>
      </c>
      <c r="L34" s="177"/>
      <c r="M34" s="157">
        <f t="shared" si="11"/>
        <v>0</v>
      </c>
      <c r="N34" s="157"/>
      <c r="O34" s="161"/>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row>
    <row r="35" spans="1:102" s="16" customFormat="1" ht="13.15" customHeight="1">
      <c r="A35" s="412"/>
      <c r="B35" s="160"/>
      <c r="C35" s="160"/>
      <c r="D35" s="160"/>
      <c r="E35" s="161"/>
      <c r="F35" s="157"/>
      <c r="G35" s="158"/>
      <c r="H35" s="5">
        <f t="shared" si="8"/>
        <v>0</v>
      </c>
      <c r="I35" s="162"/>
      <c r="J35" s="5">
        <f t="shared" si="9"/>
        <v>0</v>
      </c>
      <c r="K35" s="402" t="e">
        <f t="shared" si="10"/>
        <v>#DIV/0!</v>
      </c>
      <c r="L35" s="177"/>
      <c r="M35" s="157">
        <f t="shared" si="11"/>
        <v>0</v>
      </c>
      <c r="N35" s="157"/>
      <c r="O35" s="161"/>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row>
    <row r="36" spans="1:102" s="16" customFormat="1" ht="13.15" customHeight="1">
      <c r="A36" s="412"/>
      <c r="B36" s="160"/>
      <c r="C36" s="160"/>
      <c r="D36" s="160"/>
      <c r="E36" s="161"/>
      <c r="F36" s="157"/>
      <c r="G36" s="158"/>
      <c r="H36" s="5">
        <f t="shared" si="8"/>
        <v>0</v>
      </c>
      <c r="I36" s="162"/>
      <c r="J36" s="5">
        <f t="shared" si="9"/>
        <v>0</v>
      </c>
      <c r="K36" s="402" t="e">
        <f t="shared" si="10"/>
        <v>#DIV/0!</v>
      </c>
      <c r="L36" s="177"/>
      <c r="M36" s="157">
        <f t="shared" si="11"/>
        <v>0</v>
      </c>
      <c r="N36" s="157"/>
      <c r="O36" s="161"/>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row>
    <row r="37" spans="1:102" s="16" customFormat="1" ht="13.15" customHeight="1">
      <c r="A37" s="412"/>
      <c r="B37" s="160"/>
      <c r="C37" s="160"/>
      <c r="D37" s="160"/>
      <c r="E37" s="161"/>
      <c r="F37" s="157"/>
      <c r="G37" s="158"/>
      <c r="H37" s="5">
        <f t="shared" si="8"/>
        <v>0</v>
      </c>
      <c r="I37" s="162"/>
      <c r="J37" s="5">
        <f t="shared" si="9"/>
        <v>0</v>
      </c>
      <c r="K37" s="402" t="e">
        <f t="shared" si="10"/>
        <v>#DIV/0!</v>
      </c>
      <c r="L37" s="177"/>
      <c r="M37" s="157">
        <f t="shared" si="11"/>
        <v>0</v>
      </c>
      <c r="N37" s="157"/>
      <c r="O37" s="161"/>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row>
    <row r="38" spans="1:102" s="16" customFormat="1" ht="13.15" customHeight="1">
      <c r="A38" s="412"/>
      <c r="B38" s="160"/>
      <c r="C38" s="160"/>
      <c r="D38" s="160"/>
      <c r="E38" s="161"/>
      <c r="F38" s="157"/>
      <c r="G38" s="158"/>
      <c r="H38" s="5">
        <f t="shared" si="8"/>
        <v>0</v>
      </c>
      <c r="I38" s="162"/>
      <c r="J38" s="5">
        <f t="shared" si="9"/>
        <v>0</v>
      </c>
      <c r="K38" s="402" t="e">
        <f t="shared" si="10"/>
        <v>#DIV/0!</v>
      </c>
      <c r="L38" s="177"/>
      <c r="M38" s="157">
        <f t="shared" si="11"/>
        <v>0</v>
      </c>
      <c r="N38" s="157"/>
      <c r="O38" s="161"/>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row>
    <row r="39" spans="1:102" s="16" customFormat="1" ht="13.15" customHeight="1">
      <c r="A39" s="412"/>
      <c r="B39" s="160"/>
      <c r="C39" s="160"/>
      <c r="D39" s="160"/>
      <c r="E39" s="161"/>
      <c r="F39" s="157"/>
      <c r="G39" s="158"/>
      <c r="H39" s="5">
        <f t="shared" si="8"/>
        <v>0</v>
      </c>
      <c r="I39" s="162"/>
      <c r="J39" s="5">
        <f t="shared" si="9"/>
        <v>0</v>
      </c>
      <c r="K39" s="402" t="e">
        <f t="shared" si="10"/>
        <v>#DIV/0!</v>
      </c>
      <c r="L39" s="177"/>
      <c r="M39" s="157">
        <f t="shared" si="11"/>
        <v>0</v>
      </c>
      <c r="N39" s="157"/>
      <c r="O39" s="161"/>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row>
    <row r="40" spans="1:102" s="16" customFormat="1" ht="13.15" customHeight="1">
      <c r="A40" s="412"/>
      <c r="B40" s="160"/>
      <c r="C40" s="160"/>
      <c r="D40" s="160"/>
      <c r="E40" s="161"/>
      <c r="F40" s="157"/>
      <c r="G40" s="158"/>
      <c r="H40" s="5">
        <f t="shared" si="8"/>
        <v>0</v>
      </c>
      <c r="I40" s="162"/>
      <c r="J40" s="5">
        <f t="shared" si="9"/>
        <v>0</v>
      </c>
      <c r="K40" s="402" t="e">
        <f t="shared" si="10"/>
        <v>#DIV/0!</v>
      </c>
      <c r="L40" s="177"/>
      <c r="M40" s="157">
        <f t="shared" si="11"/>
        <v>0</v>
      </c>
      <c r="N40" s="157"/>
      <c r="O40" s="161"/>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row>
    <row r="41" spans="1:102" s="16" customFormat="1" ht="13.15" customHeight="1">
      <c r="A41" s="412"/>
      <c r="B41" s="160"/>
      <c r="C41" s="160"/>
      <c r="D41" s="160"/>
      <c r="E41" s="161"/>
      <c r="F41" s="157"/>
      <c r="G41" s="158"/>
      <c r="H41" s="5">
        <f t="shared" si="8"/>
        <v>0</v>
      </c>
      <c r="I41" s="162"/>
      <c r="J41" s="5">
        <f t="shared" si="9"/>
        <v>0</v>
      </c>
      <c r="K41" s="402" t="e">
        <f t="shared" si="10"/>
        <v>#DIV/0!</v>
      </c>
      <c r="L41" s="177"/>
      <c r="M41" s="157">
        <f t="shared" si="11"/>
        <v>0</v>
      </c>
      <c r="N41" s="157"/>
      <c r="O41" s="161"/>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row>
    <row r="42" spans="1:102" s="16" customFormat="1" ht="13.15" customHeight="1">
      <c r="A42" s="412"/>
      <c r="B42" s="160"/>
      <c r="C42" s="160"/>
      <c r="D42" s="160"/>
      <c r="E42" s="161"/>
      <c r="F42" s="157"/>
      <c r="G42" s="158"/>
      <c r="H42" s="5">
        <f t="shared" si="8"/>
        <v>0</v>
      </c>
      <c r="I42" s="162"/>
      <c r="J42" s="5">
        <f t="shared" si="9"/>
        <v>0</v>
      </c>
      <c r="K42" s="402" t="e">
        <f t="shared" si="10"/>
        <v>#DIV/0!</v>
      </c>
      <c r="L42" s="177"/>
      <c r="M42" s="157">
        <f t="shared" si="11"/>
        <v>0</v>
      </c>
      <c r="N42" s="157"/>
      <c r="O42" s="161"/>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row>
    <row r="43" spans="1:102" s="16" customFormat="1" ht="13.15" customHeight="1">
      <c r="A43" s="412"/>
      <c r="B43" s="160"/>
      <c r="C43" s="160"/>
      <c r="D43" s="160"/>
      <c r="E43" s="161"/>
      <c r="F43" s="157"/>
      <c r="G43" s="158"/>
      <c r="H43" s="5">
        <f t="shared" si="8"/>
        <v>0</v>
      </c>
      <c r="I43" s="162"/>
      <c r="J43" s="5">
        <f t="shared" si="9"/>
        <v>0</v>
      </c>
      <c r="K43" s="402" t="e">
        <f t="shared" si="10"/>
        <v>#DIV/0!</v>
      </c>
      <c r="L43" s="177"/>
      <c r="M43" s="157">
        <f t="shared" si="11"/>
        <v>0</v>
      </c>
      <c r="N43" s="157"/>
      <c r="O43" s="161"/>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c r="CN43" s="177"/>
      <c r="CO43" s="177"/>
      <c r="CP43" s="177"/>
      <c r="CQ43" s="177"/>
      <c r="CR43" s="177"/>
      <c r="CS43" s="177"/>
      <c r="CT43" s="177"/>
      <c r="CU43" s="177"/>
      <c r="CV43" s="177"/>
      <c r="CW43" s="177"/>
      <c r="CX43" s="177"/>
    </row>
    <row r="44" spans="1:102" s="16" customFormat="1" ht="13.15" customHeight="1">
      <c r="A44" s="413"/>
      <c r="B44" s="195"/>
      <c r="C44" s="195"/>
      <c r="D44" s="195"/>
      <c r="E44" s="195"/>
      <c r="F44" s="195"/>
      <c r="G44" s="195" t="s">
        <v>298</v>
      </c>
      <c r="H44" s="227">
        <f>SUM(H32:H43)</f>
        <v>0</v>
      </c>
      <c r="I44" s="195"/>
      <c r="J44" s="227">
        <f>SUM(J32:J43)</f>
        <v>0</v>
      </c>
      <c r="K44" s="414"/>
      <c r="L44" s="177"/>
      <c r="M44" s="195"/>
      <c r="N44" s="195"/>
      <c r="O44" s="195"/>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row>
    <row r="45" spans="1:102" s="16" customFormat="1" ht="13.15" customHeight="1">
      <c r="A45" s="412"/>
      <c r="B45" s="160"/>
      <c r="C45" s="160"/>
      <c r="D45" s="160"/>
      <c r="E45" s="161"/>
      <c r="F45" s="157"/>
      <c r="G45" s="158"/>
      <c r="H45" s="5">
        <f t="shared" si="2"/>
        <v>0</v>
      </c>
      <c r="I45" s="162"/>
      <c r="J45" s="5">
        <f t="shared" ref="J45:J56" si="12">F45-H45</f>
        <v>0</v>
      </c>
      <c r="K45" s="402" t="e">
        <f t="shared" ref="K45:K56" si="13">+J45/F45</f>
        <v>#DIV/0!</v>
      </c>
      <c r="L45" s="177"/>
      <c r="M45" s="157">
        <f>H45-N45</f>
        <v>0</v>
      </c>
      <c r="N45" s="157"/>
      <c r="O45" s="161"/>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row>
    <row r="46" spans="1:102" s="16" customFormat="1" ht="13.15" customHeight="1">
      <c r="A46" s="412"/>
      <c r="B46" s="160"/>
      <c r="C46" s="160"/>
      <c r="D46" s="160"/>
      <c r="E46" s="161"/>
      <c r="F46" s="157"/>
      <c r="G46" s="158"/>
      <c r="H46" s="5">
        <f t="shared" si="2"/>
        <v>0</v>
      </c>
      <c r="I46" s="162"/>
      <c r="J46" s="5">
        <f t="shared" si="12"/>
        <v>0</v>
      </c>
      <c r="K46" s="402" t="e">
        <f t="shared" si="13"/>
        <v>#DIV/0!</v>
      </c>
      <c r="L46" s="177"/>
      <c r="M46" s="157">
        <f t="shared" ref="M46:M56" si="14">H46-N46</f>
        <v>0</v>
      </c>
      <c r="N46" s="157"/>
      <c r="O46" s="161"/>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7"/>
      <c r="CM46" s="177"/>
      <c r="CN46" s="177"/>
      <c r="CO46" s="177"/>
      <c r="CP46" s="177"/>
      <c r="CQ46" s="177"/>
      <c r="CR46" s="177"/>
      <c r="CS46" s="177"/>
      <c r="CT46" s="177"/>
      <c r="CU46" s="177"/>
      <c r="CV46" s="177"/>
      <c r="CW46" s="177"/>
      <c r="CX46" s="177"/>
    </row>
    <row r="47" spans="1:102" s="16" customFormat="1" ht="13.15" customHeight="1">
      <c r="A47" s="412"/>
      <c r="B47" s="160"/>
      <c r="C47" s="160"/>
      <c r="D47" s="160"/>
      <c r="E47" s="161"/>
      <c r="F47" s="157"/>
      <c r="G47" s="158"/>
      <c r="H47" s="5">
        <f t="shared" si="2"/>
        <v>0</v>
      </c>
      <c r="I47" s="162"/>
      <c r="J47" s="5">
        <f t="shared" si="12"/>
        <v>0</v>
      </c>
      <c r="K47" s="402" t="e">
        <f t="shared" si="13"/>
        <v>#DIV/0!</v>
      </c>
      <c r="L47" s="177"/>
      <c r="M47" s="157">
        <f t="shared" si="14"/>
        <v>0</v>
      </c>
      <c r="N47" s="157"/>
      <c r="O47" s="161"/>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row>
    <row r="48" spans="1:102" s="16" customFormat="1" ht="13.15" customHeight="1">
      <c r="A48" s="412"/>
      <c r="B48" s="160"/>
      <c r="C48" s="160"/>
      <c r="D48" s="160"/>
      <c r="E48" s="161"/>
      <c r="F48" s="157"/>
      <c r="G48" s="158"/>
      <c r="H48" s="5">
        <f t="shared" si="2"/>
        <v>0</v>
      </c>
      <c r="I48" s="162"/>
      <c r="J48" s="5">
        <f t="shared" si="12"/>
        <v>0</v>
      </c>
      <c r="K48" s="402" t="e">
        <f t="shared" si="13"/>
        <v>#DIV/0!</v>
      </c>
      <c r="L48" s="177"/>
      <c r="M48" s="157">
        <f t="shared" si="14"/>
        <v>0</v>
      </c>
      <c r="N48" s="157"/>
      <c r="O48" s="161"/>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row>
    <row r="49" spans="1:102" s="16" customFormat="1" ht="13.15" customHeight="1">
      <c r="A49" s="412"/>
      <c r="B49" s="160"/>
      <c r="C49" s="160"/>
      <c r="D49" s="160"/>
      <c r="E49" s="161"/>
      <c r="F49" s="157"/>
      <c r="G49" s="158"/>
      <c r="H49" s="5">
        <f t="shared" si="2"/>
        <v>0</v>
      </c>
      <c r="I49" s="162"/>
      <c r="J49" s="5">
        <f t="shared" si="12"/>
        <v>0</v>
      </c>
      <c r="K49" s="402" t="e">
        <f t="shared" si="13"/>
        <v>#DIV/0!</v>
      </c>
      <c r="L49" s="177"/>
      <c r="M49" s="157">
        <f t="shared" si="14"/>
        <v>0</v>
      </c>
      <c r="N49" s="157"/>
      <c r="O49" s="161"/>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row>
    <row r="50" spans="1:102" s="16" customFormat="1" ht="13.15" customHeight="1">
      <c r="A50" s="412"/>
      <c r="B50" s="160"/>
      <c r="C50" s="160"/>
      <c r="D50" s="160"/>
      <c r="E50" s="161"/>
      <c r="F50" s="157"/>
      <c r="G50" s="158"/>
      <c r="H50" s="5">
        <f t="shared" si="2"/>
        <v>0</v>
      </c>
      <c r="I50" s="162"/>
      <c r="J50" s="5">
        <f t="shared" si="12"/>
        <v>0</v>
      </c>
      <c r="K50" s="402" t="e">
        <f t="shared" si="13"/>
        <v>#DIV/0!</v>
      </c>
      <c r="L50" s="177"/>
      <c r="M50" s="157">
        <f t="shared" si="14"/>
        <v>0</v>
      </c>
      <c r="N50" s="157"/>
      <c r="O50" s="161"/>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7"/>
      <c r="CM50" s="177"/>
      <c r="CN50" s="177"/>
      <c r="CO50" s="177"/>
      <c r="CP50" s="177"/>
      <c r="CQ50" s="177"/>
      <c r="CR50" s="177"/>
      <c r="CS50" s="177"/>
      <c r="CT50" s="177"/>
      <c r="CU50" s="177"/>
      <c r="CV50" s="177"/>
      <c r="CW50" s="177"/>
      <c r="CX50" s="177"/>
    </row>
    <row r="51" spans="1:102" s="16" customFormat="1" ht="13.15" customHeight="1">
      <c r="A51" s="412"/>
      <c r="B51" s="160"/>
      <c r="C51" s="160"/>
      <c r="D51" s="160"/>
      <c r="E51" s="161"/>
      <c r="F51" s="157"/>
      <c r="G51" s="158"/>
      <c r="H51" s="5">
        <f t="shared" si="2"/>
        <v>0</v>
      </c>
      <c r="I51" s="162"/>
      <c r="J51" s="5">
        <f t="shared" si="12"/>
        <v>0</v>
      </c>
      <c r="K51" s="402" t="e">
        <f t="shared" si="13"/>
        <v>#DIV/0!</v>
      </c>
      <c r="L51" s="177"/>
      <c r="M51" s="157">
        <f t="shared" si="14"/>
        <v>0</v>
      </c>
      <c r="N51" s="157"/>
      <c r="O51" s="161"/>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row>
    <row r="52" spans="1:102" s="16" customFormat="1" ht="13.15" customHeight="1">
      <c r="A52" s="412"/>
      <c r="B52" s="160"/>
      <c r="C52" s="160"/>
      <c r="D52" s="160"/>
      <c r="E52" s="161"/>
      <c r="F52" s="157"/>
      <c r="G52" s="158"/>
      <c r="H52" s="5">
        <f t="shared" si="2"/>
        <v>0</v>
      </c>
      <c r="I52" s="162"/>
      <c r="J52" s="5">
        <f t="shared" si="12"/>
        <v>0</v>
      </c>
      <c r="K52" s="402" t="e">
        <f t="shared" si="13"/>
        <v>#DIV/0!</v>
      </c>
      <c r="L52" s="177"/>
      <c r="M52" s="157">
        <f t="shared" si="14"/>
        <v>0</v>
      </c>
      <c r="N52" s="157"/>
      <c r="O52" s="161"/>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7"/>
      <c r="CM52" s="177"/>
      <c r="CN52" s="177"/>
      <c r="CO52" s="177"/>
      <c r="CP52" s="177"/>
      <c r="CQ52" s="177"/>
      <c r="CR52" s="177"/>
      <c r="CS52" s="177"/>
      <c r="CT52" s="177"/>
      <c r="CU52" s="177"/>
      <c r="CV52" s="177"/>
      <c r="CW52" s="177"/>
      <c r="CX52" s="177"/>
    </row>
    <row r="53" spans="1:102" s="16" customFormat="1" ht="13.15" customHeight="1">
      <c r="A53" s="412"/>
      <c r="B53" s="160"/>
      <c r="C53" s="160"/>
      <c r="D53" s="160"/>
      <c r="E53" s="161"/>
      <c r="F53" s="157"/>
      <c r="G53" s="158"/>
      <c r="H53" s="5">
        <f t="shared" si="2"/>
        <v>0</v>
      </c>
      <c r="I53" s="162"/>
      <c r="J53" s="5">
        <f t="shared" si="12"/>
        <v>0</v>
      </c>
      <c r="K53" s="402" t="e">
        <f t="shared" si="13"/>
        <v>#DIV/0!</v>
      </c>
      <c r="L53" s="177"/>
      <c r="M53" s="157">
        <f t="shared" si="14"/>
        <v>0</v>
      </c>
      <c r="N53" s="157"/>
      <c r="O53" s="161"/>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row>
    <row r="54" spans="1:102" s="16" customFormat="1" ht="13.15" customHeight="1">
      <c r="A54" s="412"/>
      <c r="B54" s="160"/>
      <c r="C54" s="160"/>
      <c r="D54" s="160"/>
      <c r="E54" s="161"/>
      <c r="F54" s="157"/>
      <c r="G54" s="158"/>
      <c r="H54" s="5">
        <f t="shared" si="2"/>
        <v>0</v>
      </c>
      <c r="I54" s="162"/>
      <c r="J54" s="5">
        <f t="shared" si="12"/>
        <v>0</v>
      </c>
      <c r="K54" s="402" t="e">
        <f t="shared" si="13"/>
        <v>#DIV/0!</v>
      </c>
      <c r="L54" s="177"/>
      <c r="M54" s="157">
        <f t="shared" si="14"/>
        <v>0</v>
      </c>
      <c r="N54" s="157"/>
      <c r="O54" s="161"/>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row>
    <row r="55" spans="1:102" s="17" customFormat="1">
      <c r="A55" s="412"/>
      <c r="B55" s="160"/>
      <c r="C55" s="160"/>
      <c r="D55" s="160"/>
      <c r="E55" s="161"/>
      <c r="F55" s="157"/>
      <c r="G55" s="158"/>
      <c r="H55" s="5">
        <f t="shared" si="2"/>
        <v>0</v>
      </c>
      <c r="I55" s="162"/>
      <c r="J55" s="5">
        <f t="shared" si="12"/>
        <v>0</v>
      </c>
      <c r="K55" s="402" t="e">
        <f t="shared" si="13"/>
        <v>#DIV/0!</v>
      </c>
      <c r="L55" s="225"/>
      <c r="M55" s="157">
        <f t="shared" si="14"/>
        <v>0</v>
      </c>
      <c r="N55" s="157"/>
      <c r="O55" s="161"/>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row>
    <row r="56" spans="1:102" s="18" customFormat="1">
      <c r="A56" s="412"/>
      <c r="B56" s="160"/>
      <c r="C56" s="160"/>
      <c r="D56" s="160"/>
      <c r="E56" s="161"/>
      <c r="F56" s="157"/>
      <c r="G56" s="158"/>
      <c r="H56" s="5">
        <f t="shared" si="2"/>
        <v>0</v>
      </c>
      <c r="I56" s="162"/>
      <c r="J56" s="5">
        <f t="shared" si="12"/>
        <v>0</v>
      </c>
      <c r="K56" s="402" t="e">
        <f t="shared" si="13"/>
        <v>#DIV/0!</v>
      </c>
      <c r="L56" s="225"/>
      <c r="M56" s="157">
        <f t="shared" si="14"/>
        <v>0</v>
      </c>
      <c r="N56" s="157"/>
      <c r="O56" s="161"/>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row>
    <row r="57" spans="1:102" s="226" customFormat="1">
      <c r="A57" s="413"/>
      <c r="B57" s="195"/>
      <c r="C57" s="195"/>
      <c r="D57" s="195"/>
      <c r="E57" s="195"/>
      <c r="F57" s="195"/>
      <c r="G57" s="195" t="s">
        <v>298</v>
      </c>
      <c r="H57" s="227">
        <f>SUM(H45:H56)</f>
        <v>0</v>
      </c>
      <c r="I57" s="195"/>
      <c r="J57" s="227">
        <f>SUM(J45:J56)</f>
        <v>0</v>
      </c>
      <c r="K57" s="414"/>
      <c r="L57" s="225"/>
      <c r="M57" s="195"/>
      <c r="N57" s="195"/>
      <c r="O57" s="19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row>
    <row r="58" spans="1:102" s="17" customFormat="1">
      <c r="A58" s="951" t="s">
        <v>76</v>
      </c>
      <c r="B58" s="952"/>
      <c r="C58" s="952"/>
      <c r="D58" s="942">
        <f>'BUDGET AJU APPROUVE'!K29</f>
        <v>10000</v>
      </c>
      <c r="E58" s="958" t="s">
        <v>14</v>
      </c>
      <c r="F58" s="959"/>
      <c r="G58" s="960"/>
      <c r="H58" s="942">
        <f>SUM(H18,H57)</f>
        <v>0</v>
      </c>
      <c r="I58" s="965"/>
      <c r="J58" s="963">
        <f>SUM(J18,J57)</f>
        <v>0</v>
      </c>
      <c r="K58" s="406"/>
      <c r="L58" s="225"/>
      <c r="M58" s="955">
        <f>M57+M44+M31+M18</f>
        <v>0</v>
      </c>
      <c r="N58" s="955">
        <f>SUM(N57+N44+N31+N18)</f>
        <v>0</v>
      </c>
      <c r="O58" s="957"/>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row>
    <row r="59" spans="1:102" s="18" customFormat="1">
      <c r="A59" s="953"/>
      <c r="B59" s="954"/>
      <c r="C59" s="954"/>
      <c r="D59" s="943"/>
      <c r="E59" s="961"/>
      <c r="F59" s="961"/>
      <c r="G59" s="962"/>
      <c r="H59" s="943"/>
      <c r="I59" s="966"/>
      <c r="J59" s="964"/>
      <c r="K59" s="408"/>
      <c r="L59" s="225"/>
      <c r="M59" s="956"/>
      <c r="N59" s="956"/>
      <c r="O59" s="956"/>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row>
    <row r="60" spans="1:102">
      <c r="A60" s="172"/>
      <c r="B60" s="172"/>
      <c r="C60" s="172"/>
      <c r="D60" s="172"/>
      <c r="E60" s="172"/>
      <c r="F60" s="172"/>
      <c r="G60" s="172"/>
      <c r="H60" s="172"/>
      <c r="I60" s="172"/>
      <c r="J60" s="172"/>
      <c r="K60" s="173"/>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72"/>
    </row>
    <row r="61" spans="1:102">
      <c r="A61" s="175"/>
      <c r="B61" s="172"/>
      <c r="C61" s="172"/>
      <c r="D61" s="172"/>
      <c r="E61" s="172"/>
      <c r="F61" s="172"/>
      <c r="G61" s="172"/>
      <c r="H61" s="172"/>
      <c r="I61" s="172"/>
      <c r="J61" s="172"/>
      <c r="K61" s="173"/>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row>
    <row r="62" spans="1:102">
      <c r="A62" s="172"/>
      <c r="B62" s="172"/>
      <c r="C62" s="172"/>
      <c r="D62" s="172"/>
      <c r="E62" s="172"/>
      <c r="F62" s="172"/>
      <c r="G62" s="172"/>
      <c r="H62" s="172"/>
      <c r="I62" s="172"/>
      <c r="J62" s="172"/>
      <c r="K62" s="173"/>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row>
    <row r="63" spans="1:102">
      <c r="A63" s="172"/>
      <c r="B63" s="172"/>
      <c r="C63" s="172"/>
      <c r="D63" s="172"/>
      <c r="E63" s="172"/>
      <c r="F63" s="172"/>
      <c r="G63" s="172"/>
      <c r="H63" s="172"/>
      <c r="I63" s="172"/>
      <c r="J63" s="172"/>
      <c r="K63" s="173"/>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row>
    <row r="64" spans="1:102">
      <c r="A64" s="172"/>
      <c r="B64" s="172"/>
      <c r="C64" s="172"/>
      <c r="D64" s="172"/>
      <c r="E64" s="172"/>
      <c r="F64" s="172"/>
      <c r="G64" s="172"/>
      <c r="H64" s="172"/>
      <c r="I64" s="172"/>
      <c r="J64" s="172"/>
      <c r="K64" s="173"/>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row>
    <row r="65" spans="1:102">
      <c r="A65" s="172"/>
      <c r="B65" s="172"/>
      <c r="C65" s="172"/>
      <c r="D65" s="172"/>
      <c r="E65" s="172"/>
      <c r="F65" s="172"/>
      <c r="G65" s="172"/>
      <c r="H65" s="172"/>
      <c r="I65" s="172"/>
      <c r="J65" s="172"/>
      <c r="K65" s="173"/>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row>
    <row r="66" spans="1:102">
      <c r="A66" s="172"/>
      <c r="B66" s="172"/>
      <c r="C66" s="172"/>
      <c r="D66" s="172"/>
      <c r="E66" s="172"/>
      <c r="F66" s="172"/>
      <c r="G66" s="172"/>
      <c r="H66" s="172"/>
      <c r="I66" s="172"/>
      <c r="J66" s="172"/>
      <c r="K66" s="173"/>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row>
    <row r="67" spans="1:102">
      <c r="A67" s="172"/>
      <c r="B67" s="172"/>
      <c r="C67" s="172"/>
      <c r="D67" s="172"/>
      <c r="E67" s="172"/>
      <c r="F67" s="172"/>
      <c r="G67" s="172"/>
      <c r="H67" s="172"/>
      <c r="I67" s="172"/>
      <c r="J67" s="172"/>
      <c r="K67" s="173"/>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72"/>
    </row>
    <row r="68" spans="1:102">
      <c r="A68" s="172"/>
      <c r="B68" s="172"/>
      <c r="C68" s="172"/>
      <c r="D68" s="172"/>
      <c r="E68" s="172"/>
      <c r="F68" s="172"/>
      <c r="G68" s="172"/>
      <c r="H68" s="172"/>
      <c r="I68" s="172"/>
      <c r="J68" s="172"/>
      <c r="K68" s="173"/>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72"/>
    </row>
    <row r="69" spans="1:102">
      <c r="A69" s="172"/>
      <c r="B69" s="172"/>
      <c r="C69" s="172"/>
      <c r="D69" s="172"/>
      <c r="E69" s="172"/>
      <c r="F69" s="172"/>
      <c r="G69" s="172"/>
      <c r="H69" s="172"/>
      <c r="I69" s="172"/>
      <c r="J69" s="172"/>
      <c r="K69" s="173"/>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72"/>
    </row>
    <row r="70" spans="1:102">
      <c r="A70" s="172"/>
      <c r="B70" s="172"/>
      <c r="C70" s="172"/>
      <c r="D70" s="172"/>
      <c r="E70" s="172"/>
      <c r="F70" s="172"/>
      <c r="G70" s="172"/>
      <c r="H70" s="172"/>
      <c r="I70" s="172"/>
      <c r="J70" s="172"/>
      <c r="K70" s="173"/>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c r="CG70" s="172"/>
      <c r="CH70" s="172"/>
      <c r="CI70" s="172"/>
      <c r="CJ70" s="172"/>
      <c r="CK70" s="172"/>
      <c r="CL70" s="172"/>
      <c r="CM70" s="172"/>
      <c r="CN70" s="172"/>
      <c r="CO70" s="172"/>
      <c r="CP70" s="172"/>
      <c r="CQ70" s="172"/>
      <c r="CR70" s="172"/>
      <c r="CS70" s="172"/>
      <c r="CT70" s="172"/>
      <c r="CU70" s="172"/>
      <c r="CV70" s="172"/>
      <c r="CW70" s="172"/>
      <c r="CX70" s="172"/>
    </row>
    <row r="71" spans="1:102">
      <c r="A71" s="172"/>
      <c r="B71" s="172"/>
      <c r="C71" s="172"/>
      <c r="D71" s="172"/>
      <c r="E71" s="172"/>
      <c r="F71" s="172"/>
      <c r="G71" s="172"/>
      <c r="H71" s="172"/>
      <c r="I71" s="172"/>
      <c r="J71" s="172"/>
      <c r="K71" s="173"/>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72"/>
    </row>
    <row r="72" spans="1:102">
      <c r="A72" s="172"/>
      <c r="B72" s="172"/>
      <c r="C72" s="172"/>
      <c r="D72" s="172"/>
      <c r="E72" s="172"/>
      <c r="F72" s="172"/>
      <c r="G72" s="172"/>
      <c r="H72" s="172"/>
      <c r="I72" s="172"/>
      <c r="J72" s="172"/>
      <c r="K72" s="173"/>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72"/>
      <c r="CR72" s="172"/>
      <c r="CS72" s="172"/>
      <c r="CT72" s="172"/>
      <c r="CU72" s="172"/>
      <c r="CV72" s="172"/>
      <c r="CW72" s="172"/>
      <c r="CX72" s="172"/>
    </row>
    <row r="73" spans="1:102">
      <c r="A73" s="172"/>
      <c r="B73" s="172"/>
      <c r="C73" s="172"/>
      <c r="D73" s="172"/>
      <c r="E73" s="172"/>
      <c r="F73" s="172"/>
      <c r="G73" s="172"/>
      <c r="H73" s="172"/>
      <c r="I73" s="172"/>
      <c r="J73" s="172"/>
      <c r="K73" s="173"/>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72"/>
    </row>
    <row r="74" spans="1:102">
      <c r="A74" s="172"/>
      <c r="B74" s="172"/>
      <c r="C74" s="172"/>
      <c r="D74" s="172"/>
      <c r="E74" s="172"/>
      <c r="F74" s="172"/>
      <c r="G74" s="172"/>
      <c r="H74" s="172"/>
      <c r="I74" s="172"/>
      <c r="J74" s="172"/>
      <c r="K74" s="173"/>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row>
    <row r="75" spans="1:102">
      <c r="A75" s="172"/>
      <c r="B75" s="172"/>
      <c r="C75" s="172"/>
      <c r="D75" s="172"/>
      <c r="E75" s="172"/>
      <c r="F75" s="172"/>
      <c r="G75" s="172"/>
      <c r="H75" s="172"/>
      <c r="I75" s="172"/>
      <c r="J75" s="172"/>
      <c r="K75" s="173"/>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row>
    <row r="76" spans="1:102">
      <c r="A76" s="172"/>
      <c r="B76" s="172"/>
      <c r="C76" s="172"/>
      <c r="D76" s="172"/>
      <c r="E76" s="172"/>
      <c r="F76" s="172"/>
      <c r="G76" s="172"/>
      <c r="H76" s="172"/>
      <c r="I76" s="172"/>
      <c r="J76" s="172"/>
      <c r="K76" s="173"/>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row>
    <row r="77" spans="1:102">
      <c r="A77" s="172"/>
      <c r="B77" s="172"/>
      <c r="C77" s="172"/>
      <c r="D77" s="172"/>
      <c r="E77" s="172"/>
      <c r="F77" s="172"/>
      <c r="G77" s="172"/>
      <c r="H77" s="172"/>
      <c r="I77" s="172"/>
      <c r="J77" s="172"/>
      <c r="K77" s="173"/>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row>
    <row r="78" spans="1:102">
      <c r="A78" s="172"/>
      <c r="B78" s="172"/>
      <c r="C78" s="172"/>
      <c r="D78" s="172"/>
      <c r="E78" s="172"/>
      <c r="F78" s="172"/>
      <c r="G78" s="172"/>
      <c r="H78" s="172"/>
      <c r="I78" s="172"/>
      <c r="J78" s="172"/>
      <c r="K78" s="173"/>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c r="CG78" s="172"/>
      <c r="CH78" s="172"/>
      <c r="CI78" s="172"/>
      <c r="CJ78" s="172"/>
      <c r="CK78" s="172"/>
      <c r="CL78" s="172"/>
      <c r="CM78" s="172"/>
      <c r="CN78" s="172"/>
      <c r="CO78" s="172"/>
      <c r="CP78" s="172"/>
      <c r="CQ78" s="172"/>
      <c r="CR78" s="172"/>
      <c r="CS78" s="172"/>
      <c r="CT78" s="172"/>
      <c r="CU78" s="172"/>
      <c r="CV78" s="172"/>
      <c r="CW78" s="172"/>
      <c r="CX78" s="172"/>
    </row>
    <row r="79" spans="1:102">
      <c r="A79" s="172"/>
      <c r="B79" s="172"/>
      <c r="C79" s="172"/>
      <c r="D79" s="172"/>
      <c r="E79" s="172"/>
      <c r="F79" s="172"/>
      <c r="G79" s="172"/>
      <c r="H79" s="172"/>
      <c r="I79" s="172"/>
      <c r="J79" s="172"/>
      <c r="K79" s="173"/>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c r="CD79" s="172"/>
      <c r="CE79" s="172"/>
      <c r="CF79" s="172"/>
      <c r="CG79" s="172"/>
      <c r="CH79" s="172"/>
      <c r="CI79" s="172"/>
      <c r="CJ79" s="172"/>
      <c r="CK79" s="172"/>
      <c r="CL79" s="172"/>
      <c r="CM79" s="172"/>
      <c r="CN79" s="172"/>
      <c r="CO79" s="172"/>
      <c r="CP79" s="172"/>
      <c r="CQ79" s="172"/>
      <c r="CR79" s="172"/>
      <c r="CS79" s="172"/>
      <c r="CT79" s="172"/>
      <c r="CU79" s="172"/>
      <c r="CV79" s="172"/>
      <c r="CW79" s="172"/>
      <c r="CX79" s="172"/>
    </row>
    <row r="80" spans="1:102">
      <c r="A80" s="172"/>
      <c r="B80" s="172"/>
      <c r="C80" s="172"/>
      <c r="D80" s="172"/>
      <c r="E80" s="172"/>
      <c r="F80" s="172"/>
      <c r="G80" s="172"/>
      <c r="H80" s="172"/>
      <c r="I80" s="172"/>
      <c r="J80" s="172"/>
      <c r="K80" s="173"/>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c r="CD80" s="172"/>
      <c r="CE80" s="172"/>
      <c r="CF80" s="172"/>
      <c r="CG80" s="172"/>
      <c r="CH80" s="172"/>
      <c r="CI80" s="172"/>
      <c r="CJ80" s="172"/>
      <c r="CK80" s="172"/>
      <c r="CL80" s="172"/>
      <c r="CM80" s="172"/>
      <c r="CN80" s="172"/>
      <c r="CO80" s="172"/>
      <c r="CP80" s="172"/>
      <c r="CQ80" s="172"/>
      <c r="CR80" s="172"/>
      <c r="CS80" s="172"/>
      <c r="CT80" s="172"/>
      <c r="CU80" s="172"/>
      <c r="CV80" s="172"/>
      <c r="CW80" s="172"/>
      <c r="CX80" s="172"/>
    </row>
    <row r="81" spans="1:102">
      <c r="A81" s="172"/>
      <c r="B81" s="172"/>
      <c r="C81" s="172"/>
      <c r="D81" s="172"/>
      <c r="E81" s="172"/>
      <c r="F81" s="172"/>
      <c r="G81" s="172"/>
      <c r="H81" s="172"/>
      <c r="I81" s="172"/>
      <c r="J81" s="172"/>
      <c r="K81" s="173"/>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2"/>
      <c r="CT81" s="172"/>
      <c r="CU81" s="172"/>
      <c r="CV81" s="172"/>
      <c r="CW81" s="172"/>
      <c r="CX81" s="172"/>
    </row>
    <row r="82" spans="1:102">
      <c r="A82" s="172"/>
      <c r="B82" s="172"/>
      <c r="C82" s="172"/>
      <c r="D82" s="172"/>
      <c r="E82" s="172"/>
      <c r="F82" s="172"/>
      <c r="G82" s="172"/>
      <c r="H82" s="172"/>
      <c r="I82" s="172"/>
      <c r="J82" s="172"/>
      <c r="K82" s="173"/>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c r="CD82" s="172"/>
      <c r="CE82" s="172"/>
      <c r="CF82" s="172"/>
      <c r="CG82" s="172"/>
      <c r="CH82" s="172"/>
      <c r="CI82" s="172"/>
      <c r="CJ82" s="172"/>
      <c r="CK82" s="172"/>
      <c r="CL82" s="172"/>
      <c r="CM82" s="172"/>
      <c r="CN82" s="172"/>
      <c r="CO82" s="172"/>
      <c r="CP82" s="172"/>
      <c r="CQ82" s="172"/>
      <c r="CR82" s="172"/>
      <c r="CS82" s="172"/>
      <c r="CT82" s="172"/>
      <c r="CU82" s="172"/>
      <c r="CV82" s="172"/>
      <c r="CW82" s="172"/>
      <c r="CX82" s="172"/>
    </row>
    <row r="83" spans="1:102">
      <c r="A83" s="172"/>
      <c r="B83" s="172"/>
      <c r="C83" s="172"/>
      <c r="D83" s="172"/>
      <c r="E83" s="172"/>
      <c r="F83" s="172"/>
      <c r="G83" s="172"/>
      <c r="H83" s="172"/>
      <c r="I83" s="172"/>
      <c r="J83" s="172"/>
      <c r="K83" s="173"/>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c r="CD83" s="172"/>
      <c r="CE83" s="172"/>
      <c r="CF83" s="172"/>
      <c r="CG83" s="172"/>
      <c r="CH83" s="172"/>
      <c r="CI83" s="172"/>
      <c r="CJ83" s="172"/>
      <c r="CK83" s="172"/>
      <c r="CL83" s="172"/>
      <c r="CM83" s="172"/>
      <c r="CN83" s="172"/>
      <c r="CO83" s="172"/>
      <c r="CP83" s="172"/>
      <c r="CQ83" s="172"/>
      <c r="CR83" s="172"/>
      <c r="CS83" s="172"/>
      <c r="CT83" s="172"/>
      <c r="CU83" s="172"/>
      <c r="CV83" s="172"/>
      <c r="CW83" s="172"/>
      <c r="CX83" s="172"/>
    </row>
    <row r="84" spans="1:102">
      <c r="A84" s="172"/>
      <c r="B84" s="172"/>
      <c r="C84" s="172"/>
      <c r="D84" s="172"/>
      <c r="E84" s="172"/>
      <c r="F84" s="172"/>
      <c r="G84" s="172"/>
      <c r="H84" s="172"/>
      <c r="I84" s="172"/>
      <c r="J84" s="172"/>
      <c r="K84" s="173"/>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2"/>
      <c r="BS84" s="172"/>
      <c r="BT84" s="172"/>
      <c r="BU84" s="172"/>
      <c r="BV84" s="172"/>
      <c r="BW84" s="172"/>
      <c r="BX84" s="172"/>
      <c r="BY84" s="172"/>
      <c r="BZ84" s="172"/>
      <c r="CA84" s="172"/>
      <c r="CB84" s="172"/>
      <c r="CC84" s="172"/>
      <c r="CD84" s="172"/>
      <c r="CE84" s="172"/>
      <c r="CF84" s="172"/>
      <c r="CG84" s="172"/>
      <c r="CH84" s="172"/>
      <c r="CI84" s="172"/>
      <c r="CJ84" s="172"/>
      <c r="CK84" s="172"/>
      <c r="CL84" s="172"/>
      <c r="CM84" s="172"/>
      <c r="CN84" s="172"/>
      <c r="CO84" s="172"/>
      <c r="CP84" s="172"/>
      <c r="CQ84" s="172"/>
      <c r="CR84" s="172"/>
      <c r="CS84" s="172"/>
      <c r="CT84" s="172"/>
      <c r="CU84" s="172"/>
      <c r="CV84" s="172"/>
      <c r="CW84" s="172"/>
      <c r="CX84" s="172"/>
    </row>
    <row r="85" spans="1:102">
      <c r="A85" s="172"/>
      <c r="B85" s="172"/>
      <c r="C85" s="172"/>
      <c r="D85" s="172"/>
      <c r="E85" s="172"/>
      <c r="F85" s="172"/>
      <c r="G85" s="172"/>
      <c r="H85" s="172"/>
      <c r="I85" s="172"/>
      <c r="J85" s="172"/>
      <c r="K85" s="173"/>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c r="CD85" s="172"/>
      <c r="CE85" s="172"/>
      <c r="CF85" s="172"/>
      <c r="CG85" s="172"/>
      <c r="CH85" s="172"/>
      <c r="CI85" s="172"/>
      <c r="CJ85" s="172"/>
      <c r="CK85" s="172"/>
      <c r="CL85" s="172"/>
      <c r="CM85" s="172"/>
      <c r="CN85" s="172"/>
      <c r="CO85" s="172"/>
      <c r="CP85" s="172"/>
      <c r="CQ85" s="172"/>
      <c r="CR85" s="172"/>
      <c r="CS85" s="172"/>
      <c r="CT85" s="172"/>
      <c r="CU85" s="172"/>
      <c r="CV85" s="172"/>
      <c r="CW85" s="172"/>
      <c r="CX85" s="172"/>
    </row>
    <row r="86" spans="1:102">
      <c r="A86" s="172"/>
      <c r="B86" s="172"/>
      <c r="C86" s="172"/>
      <c r="D86" s="172"/>
      <c r="E86" s="172"/>
      <c r="F86" s="172"/>
      <c r="G86" s="172"/>
      <c r="H86" s="172"/>
      <c r="I86" s="172"/>
      <c r="J86" s="172"/>
      <c r="K86" s="173"/>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2"/>
      <c r="BU86" s="172"/>
      <c r="BV86" s="172"/>
      <c r="BW86" s="172"/>
      <c r="BX86" s="172"/>
      <c r="BY86" s="172"/>
      <c r="BZ86" s="172"/>
      <c r="CA86" s="172"/>
      <c r="CB86" s="172"/>
      <c r="CC86" s="172"/>
      <c r="CD86" s="172"/>
      <c r="CE86" s="172"/>
      <c r="CF86" s="172"/>
      <c r="CG86" s="172"/>
      <c r="CH86" s="172"/>
      <c r="CI86" s="172"/>
      <c r="CJ86" s="172"/>
      <c r="CK86" s="172"/>
      <c r="CL86" s="172"/>
      <c r="CM86" s="172"/>
      <c r="CN86" s="172"/>
      <c r="CO86" s="172"/>
      <c r="CP86" s="172"/>
      <c r="CQ86" s="172"/>
      <c r="CR86" s="172"/>
      <c r="CS86" s="172"/>
      <c r="CT86" s="172"/>
      <c r="CU86" s="172"/>
      <c r="CV86" s="172"/>
      <c r="CW86" s="172"/>
      <c r="CX86" s="172"/>
    </row>
    <row r="87" spans="1:102">
      <c r="A87" s="172"/>
      <c r="B87" s="172"/>
      <c r="C87" s="172"/>
      <c r="D87" s="172"/>
      <c r="E87" s="172"/>
      <c r="F87" s="172"/>
      <c r="G87" s="172"/>
      <c r="H87" s="172"/>
      <c r="I87" s="172"/>
      <c r="J87" s="172"/>
      <c r="K87" s="173"/>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2"/>
      <c r="BV87" s="172"/>
      <c r="BW87" s="172"/>
      <c r="BX87" s="172"/>
      <c r="BY87" s="172"/>
      <c r="BZ87" s="172"/>
      <c r="CA87" s="172"/>
      <c r="CB87" s="172"/>
      <c r="CC87" s="172"/>
      <c r="CD87" s="172"/>
      <c r="CE87" s="172"/>
      <c r="CF87" s="172"/>
      <c r="CG87" s="172"/>
      <c r="CH87" s="172"/>
      <c r="CI87" s="172"/>
      <c r="CJ87" s="172"/>
      <c r="CK87" s="172"/>
      <c r="CL87" s="172"/>
      <c r="CM87" s="172"/>
      <c r="CN87" s="172"/>
      <c r="CO87" s="172"/>
      <c r="CP87" s="172"/>
      <c r="CQ87" s="172"/>
      <c r="CR87" s="172"/>
      <c r="CS87" s="172"/>
      <c r="CT87" s="172"/>
      <c r="CU87" s="172"/>
      <c r="CV87" s="172"/>
      <c r="CW87" s="172"/>
      <c r="CX87" s="172"/>
    </row>
    <row r="88" spans="1:102">
      <c r="A88" s="172"/>
      <c r="B88" s="172"/>
      <c r="C88" s="172"/>
      <c r="D88" s="172"/>
      <c r="E88" s="172"/>
      <c r="F88" s="172"/>
      <c r="G88" s="172"/>
      <c r="H88" s="172"/>
      <c r="I88" s="172"/>
      <c r="J88" s="172"/>
      <c r="K88" s="173"/>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c r="CG88" s="172"/>
      <c r="CH88" s="172"/>
      <c r="CI88" s="172"/>
      <c r="CJ88" s="172"/>
      <c r="CK88" s="172"/>
      <c r="CL88" s="172"/>
      <c r="CM88" s="172"/>
      <c r="CN88" s="172"/>
      <c r="CO88" s="172"/>
      <c r="CP88" s="172"/>
      <c r="CQ88" s="172"/>
      <c r="CR88" s="172"/>
      <c r="CS88" s="172"/>
      <c r="CT88" s="172"/>
      <c r="CU88" s="172"/>
      <c r="CV88" s="172"/>
      <c r="CW88" s="172"/>
      <c r="CX88" s="172"/>
    </row>
    <row r="89" spans="1:102">
      <c r="A89" s="172"/>
      <c r="B89" s="172"/>
      <c r="C89" s="172"/>
      <c r="D89" s="172"/>
      <c r="E89" s="172"/>
      <c r="F89" s="172"/>
      <c r="G89" s="172"/>
      <c r="H89" s="172"/>
      <c r="I89" s="172"/>
      <c r="J89" s="172"/>
      <c r="K89" s="173"/>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c r="CG89" s="172"/>
      <c r="CH89" s="172"/>
      <c r="CI89" s="172"/>
      <c r="CJ89" s="172"/>
      <c r="CK89" s="172"/>
      <c r="CL89" s="172"/>
      <c r="CM89" s="172"/>
      <c r="CN89" s="172"/>
      <c r="CO89" s="172"/>
      <c r="CP89" s="172"/>
      <c r="CQ89" s="172"/>
      <c r="CR89" s="172"/>
      <c r="CS89" s="172"/>
      <c r="CT89" s="172"/>
      <c r="CU89" s="172"/>
      <c r="CV89" s="172"/>
      <c r="CW89" s="172"/>
      <c r="CX89" s="172"/>
    </row>
    <row r="90" spans="1:102">
      <c r="A90" s="172"/>
      <c r="B90" s="172"/>
      <c r="C90" s="172"/>
      <c r="D90" s="172"/>
      <c r="E90" s="172"/>
      <c r="F90" s="172"/>
      <c r="G90" s="172"/>
      <c r="H90" s="172"/>
      <c r="I90" s="172"/>
      <c r="J90" s="172"/>
      <c r="K90" s="173"/>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c r="CD90" s="172"/>
      <c r="CE90" s="172"/>
      <c r="CF90" s="172"/>
      <c r="CG90" s="172"/>
      <c r="CH90" s="172"/>
      <c r="CI90" s="172"/>
      <c r="CJ90" s="172"/>
      <c r="CK90" s="172"/>
      <c r="CL90" s="172"/>
      <c r="CM90" s="172"/>
      <c r="CN90" s="172"/>
      <c r="CO90" s="172"/>
      <c r="CP90" s="172"/>
      <c r="CQ90" s="172"/>
      <c r="CR90" s="172"/>
      <c r="CS90" s="172"/>
      <c r="CT90" s="172"/>
      <c r="CU90" s="172"/>
      <c r="CV90" s="172"/>
      <c r="CW90" s="172"/>
      <c r="CX90" s="172"/>
    </row>
    <row r="91" spans="1:102">
      <c r="A91" s="172"/>
      <c r="B91" s="172"/>
      <c r="C91" s="172"/>
      <c r="D91" s="172"/>
      <c r="E91" s="172"/>
      <c r="F91" s="172"/>
      <c r="G91" s="172"/>
      <c r="H91" s="172"/>
      <c r="I91" s="172"/>
      <c r="J91" s="172"/>
      <c r="K91" s="173"/>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172"/>
      <c r="CK91" s="172"/>
      <c r="CL91" s="172"/>
      <c r="CM91" s="172"/>
      <c r="CN91" s="172"/>
      <c r="CO91" s="172"/>
      <c r="CP91" s="172"/>
      <c r="CQ91" s="172"/>
      <c r="CR91" s="172"/>
      <c r="CS91" s="172"/>
      <c r="CT91" s="172"/>
      <c r="CU91" s="172"/>
      <c r="CV91" s="172"/>
      <c r="CW91" s="172"/>
      <c r="CX91" s="172"/>
    </row>
    <row r="92" spans="1:102">
      <c r="A92" s="172"/>
      <c r="B92" s="172"/>
      <c r="C92" s="172"/>
      <c r="D92" s="172"/>
      <c r="E92" s="172"/>
      <c r="F92" s="172"/>
      <c r="G92" s="172"/>
      <c r="H92" s="172"/>
      <c r="I92" s="172"/>
      <c r="J92" s="172"/>
      <c r="K92" s="173"/>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c r="CD92" s="172"/>
      <c r="CE92" s="172"/>
      <c r="CF92" s="172"/>
      <c r="CG92" s="172"/>
      <c r="CH92" s="172"/>
      <c r="CI92" s="172"/>
      <c r="CJ92" s="172"/>
      <c r="CK92" s="172"/>
      <c r="CL92" s="172"/>
      <c r="CM92" s="172"/>
      <c r="CN92" s="172"/>
      <c r="CO92" s="172"/>
      <c r="CP92" s="172"/>
      <c r="CQ92" s="172"/>
      <c r="CR92" s="172"/>
      <c r="CS92" s="172"/>
      <c r="CT92" s="172"/>
      <c r="CU92" s="172"/>
      <c r="CV92" s="172"/>
      <c r="CW92" s="172"/>
      <c r="CX92" s="172"/>
    </row>
    <row r="93" spans="1:102">
      <c r="A93" s="172"/>
      <c r="B93" s="172"/>
      <c r="C93" s="172"/>
      <c r="D93" s="172"/>
      <c r="E93" s="172"/>
      <c r="F93" s="172"/>
      <c r="G93" s="172"/>
      <c r="H93" s="172"/>
      <c r="I93" s="172"/>
      <c r="J93" s="172"/>
      <c r="K93" s="173"/>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172"/>
      <c r="CK93" s="172"/>
      <c r="CL93" s="172"/>
      <c r="CM93" s="172"/>
      <c r="CN93" s="172"/>
      <c r="CO93" s="172"/>
      <c r="CP93" s="172"/>
      <c r="CQ93" s="172"/>
      <c r="CR93" s="172"/>
      <c r="CS93" s="172"/>
      <c r="CT93" s="172"/>
      <c r="CU93" s="172"/>
      <c r="CV93" s="172"/>
      <c r="CW93" s="172"/>
      <c r="CX93" s="172"/>
    </row>
    <row r="94" spans="1:102">
      <c r="A94" s="172"/>
      <c r="B94" s="172"/>
      <c r="C94" s="172"/>
      <c r="D94" s="172"/>
      <c r="E94" s="172"/>
      <c r="F94" s="172"/>
      <c r="G94" s="172"/>
      <c r="H94" s="172"/>
      <c r="I94" s="172"/>
      <c r="J94" s="172"/>
      <c r="K94" s="173"/>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c r="CD94" s="172"/>
      <c r="CE94" s="172"/>
      <c r="CF94" s="172"/>
      <c r="CG94" s="172"/>
      <c r="CH94" s="172"/>
      <c r="CI94" s="172"/>
      <c r="CJ94" s="172"/>
      <c r="CK94" s="172"/>
      <c r="CL94" s="172"/>
      <c r="CM94" s="172"/>
      <c r="CN94" s="172"/>
      <c r="CO94" s="172"/>
      <c r="CP94" s="172"/>
      <c r="CQ94" s="172"/>
      <c r="CR94" s="172"/>
      <c r="CS94" s="172"/>
      <c r="CT94" s="172"/>
      <c r="CU94" s="172"/>
      <c r="CV94" s="172"/>
      <c r="CW94" s="172"/>
      <c r="CX94" s="172"/>
    </row>
    <row r="95" spans="1:102">
      <c r="A95" s="172"/>
      <c r="B95" s="172"/>
      <c r="C95" s="172"/>
      <c r="D95" s="172"/>
      <c r="E95" s="172"/>
      <c r="F95" s="172"/>
      <c r="G95" s="172"/>
      <c r="H95" s="172"/>
      <c r="I95" s="172"/>
      <c r="J95" s="172"/>
      <c r="K95" s="173"/>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c r="CG95" s="172"/>
      <c r="CH95" s="172"/>
      <c r="CI95" s="172"/>
      <c r="CJ95" s="172"/>
      <c r="CK95" s="172"/>
      <c r="CL95" s="172"/>
      <c r="CM95" s="172"/>
      <c r="CN95" s="172"/>
      <c r="CO95" s="172"/>
      <c r="CP95" s="172"/>
      <c r="CQ95" s="172"/>
      <c r="CR95" s="172"/>
      <c r="CS95" s="172"/>
      <c r="CT95" s="172"/>
      <c r="CU95" s="172"/>
      <c r="CV95" s="172"/>
      <c r="CW95" s="172"/>
      <c r="CX95" s="172"/>
    </row>
    <row r="96" spans="1:102">
      <c r="A96" s="172"/>
      <c r="B96" s="172"/>
      <c r="C96" s="172"/>
      <c r="D96" s="172"/>
      <c r="E96" s="172"/>
      <c r="F96" s="172"/>
      <c r="G96" s="172"/>
      <c r="H96" s="172"/>
      <c r="I96" s="172"/>
      <c r="J96" s="172"/>
      <c r="K96" s="173"/>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2"/>
      <c r="CE96" s="172"/>
      <c r="CF96" s="172"/>
      <c r="CG96" s="172"/>
      <c r="CH96" s="172"/>
      <c r="CI96" s="172"/>
      <c r="CJ96" s="172"/>
      <c r="CK96" s="172"/>
      <c r="CL96" s="172"/>
      <c r="CM96" s="172"/>
      <c r="CN96" s="172"/>
      <c r="CO96" s="172"/>
      <c r="CP96" s="172"/>
      <c r="CQ96" s="172"/>
      <c r="CR96" s="172"/>
      <c r="CS96" s="172"/>
      <c r="CT96" s="172"/>
      <c r="CU96" s="172"/>
      <c r="CV96" s="172"/>
      <c r="CW96" s="172"/>
      <c r="CX96" s="172"/>
    </row>
    <row r="97" spans="1:102">
      <c r="A97" s="172"/>
      <c r="B97" s="172"/>
      <c r="C97" s="172"/>
      <c r="D97" s="172"/>
      <c r="E97" s="172"/>
      <c r="F97" s="172"/>
      <c r="G97" s="172"/>
      <c r="H97" s="172"/>
      <c r="I97" s="172"/>
      <c r="J97" s="172"/>
      <c r="K97" s="173"/>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2"/>
      <c r="CF97" s="172"/>
      <c r="CG97" s="172"/>
      <c r="CH97" s="172"/>
      <c r="CI97" s="172"/>
      <c r="CJ97" s="172"/>
      <c r="CK97" s="172"/>
      <c r="CL97" s="172"/>
      <c r="CM97" s="172"/>
      <c r="CN97" s="172"/>
      <c r="CO97" s="172"/>
      <c r="CP97" s="172"/>
      <c r="CQ97" s="172"/>
      <c r="CR97" s="172"/>
      <c r="CS97" s="172"/>
      <c r="CT97" s="172"/>
      <c r="CU97" s="172"/>
      <c r="CV97" s="172"/>
      <c r="CW97" s="172"/>
      <c r="CX97" s="172"/>
    </row>
    <row r="98" spans="1:102">
      <c r="A98" s="172"/>
      <c r="B98" s="172"/>
      <c r="C98" s="172"/>
      <c r="D98" s="172"/>
      <c r="E98" s="172"/>
      <c r="F98" s="172"/>
      <c r="G98" s="172"/>
      <c r="H98" s="172"/>
      <c r="I98" s="172"/>
      <c r="J98" s="172"/>
      <c r="K98" s="173"/>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72"/>
    </row>
    <row r="99" spans="1:102">
      <c r="A99" s="172"/>
      <c r="B99" s="172"/>
      <c r="C99" s="172"/>
      <c r="D99" s="172"/>
      <c r="E99" s="172"/>
      <c r="F99" s="172"/>
      <c r="G99" s="172"/>
      <c r="H99" s="172"/>
      <c r="I99" s="172"/>
      <c r="J99" s="172"/>
      <c r="K99" s="173"/>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172"/>
      <c r="CK99" s="172"/>
      <c r="CL99" s="172"/>
      <c r="CM99" s="172"/>
      <c r="CN99" s="172"/>
      <c r="CO99" s="172"/>
      <c r="CP99" s="172"/>
      <c r="CQ99" s="172"/>
      <c r="CR99" s="172"/>
      <c r="CS99" s="172"/>
      <c r="CT99" s="172"/>
      <c r="CU99" s="172"/>
      <c r="CV99" s="172"/>
      <c r="CW99" s="172"/>
      <c r="CX99" s="172"/>
    </row>
    <row r="100" spans="1:102">
      <c r="A100" s="172"/>
      <c r="B100" s="172"/>
      <c r="C100" s="172"/>
      <c r="D100" s="172"/>
      <c r="E100" s="172"/>
      <c r="F100" s="172"/>
      <c r="G100" s="172"/>
      <c r="H100" s="172"/>
      <c r="I100" s="172"/>
      <c r="J100" s="172"/>
      <c r="K100" s="173"/>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172"/>
      <c r="CK100" s="172"/>
      <c r="CL100" s="172"/>
      <c r="CM100" s="172"/>
      <c r="CN100" s="172"/>
      <c r="CO100" s="172"/>
      <c r="CP100" s="172"/>
      <c r="CQ100" s="172"/>
      <c r="CR100" s="172"/>
      <c r="CS100" s="172"/>
      <c r="CT100" s="172"/>
      <c r="CU100" s="172"/>
      <c r="CV100" s="172"/>
      <c r="CW100" s="172"/>
      <c r="CX100" s="172"/>
    </row>
    <row r="101" spans="1:102">
      <c r="A101" s="172"/>
      <c r="B101" s="172"/>
      <c r="C101" s="172"/>
      <c r="D101" s="172"/>
      <c r="E101" s="172"/>
      <c r="F101" s="172"/>
      <c r="G101" s="172"/>
      <c r="H101" s="172"/>
      <c r="I101" s="172"/>
      <c r="J101" s="172"/>
      <c r="K101" s="173"/>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2"/>
      <c r="CJ101" s="172"/>
      <c r="CK101" s="172"/>
      <c r="CL101" s="172"/>
      <c r="CM101" s="172"/>
      <c r="CN101" s="172"/>
      <c r="CO101" s="172"/>
      <c r="CP101" s="172"/>
      <c r="CQ101" s="172"/>
      <c r="CR101" s="172"/>
      <c r="CS101" s="172"/>
      <c r="CT101" s="172"/>
      <c r="CU101" s="172"/>
      <c r="CV101" s="172"/>
      <c r="CW101" s="172"/>
      <c r="CX101" s="172"/>
    </row>
    <row r="102" spans="1:102">
      <c r="A102" s="172"/>
      <c r="B102" s="172"/>
      <c r="C102" s="172"/>
      <c r="D102" s="172"/>
      <c r="E102" s="172"/>
      <c r="F102" s="172"/>
      <c r="G102" s="172"/>
      <c r="H102" s="172"/>
      <c r="I102" s="172"/>
      <c r="J102" s="172"/>
      <c r="K102" s="173"/>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72"/>
    </row>
    <row r="103" spans="1:102">
      <c r="A103" s="172"/>
      <c r="B103" s="172"/>
      <c r="C103" s="172"/>
      <c r="D103" s="172"/>
      <c r="E103" s="172"/>
      <c r="F103" s="172"/>
      <c r="G103" s="172"/>
      <c r="H103" s="172"/>
      <c r="I103" s="172"/>
      <c r="J103" s="172"/>
      <c r="K103" s="173"/>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2"/>
      <c r="CL103" s="172"/>
      <c r="CM103" s="172"/>
      <c r="CN103" s="172"/>
      <c r="CO103" s="172"/>
      <c r="CP103" s="172"/>
      <c r="CQ103" s="172"/>
      <c r="CR103" s="172"/>
      <c r="CS103" s="172"/>
      <c r="CT103" s="172"/>
      <c r="CU103" s="172"/>
      <c r="CV103" s="172"/>
      <c r="CW103" s="172"/>
      <c r="CX103" s="172"/>
    </row>
    <row r="104" spans="1:102">
      <c r="A104" s="172"/>
      <c r="B104" s="172"/>
      <c r="C104" s="172"/>
      <c r="D104" s="172"/>
      <c r="E104" s="172"/>
      <c r="F104" s="172"/>
      <c r="G104" s="172"/>
      <c r="H104" s="172"/>
      <c r="I104" s="172"/>
      <c r="J104" s="172"/>
      <c r="K104" s="173"/>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2"/>
      <c r="CM104" s="172"/>
      <c r="CN104" s="172"/>
      <c r="CO104" s="172"/>
      <c r="CP104" s="172"/>
      <c r="CQ104" s="172"/>
      <c r="CR104" s="172"/>
      <c r="CS104" s="172"/>
      <c r="CT104" s="172"/>
      <c r="CU104" s="172"/>
      <c r="CV104" s="172"/>
      <c r="CW104" s="172"/>
      <c r="CX104" s="172"/>
    </row>
    <row r="105" spans="1:102">
      <c r="A105" s="172"/>
      <c r="B105" s="172"/>
      <c r="C105" s="172"/>
      <c r="D105" s="172"/>
      <c r="E105" s="172"/>
      <c r="F105" s="172"/>
      <c r="G105" s="172"/>
      <c r="H105" s="172"/>
      <c r="I105" s="172"/>
      <c r="J105" s="172"/>
      <c r="K105" s="173"/>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2"/>
      <c r="CN105" s="172"/>
      <c r="CO105" s="172"/>
      <c r="CP105" s="172"/>
      <c r="CQ105" s="172"/>
      <c r="CR105" s="172"/>
      <c r="CS105" s="172"/>
      <c r="CT105" s="172"/>
      <c r="CU105" s="172"/>
      <c r="CV105" s="172"/>
      <c r="CW105" s="172"/>
      <c r="CX105" s="172"/>
    </row>
    <row r="106" spans="1:102">
      <c r="A106" s="172"/>
      <c r="B106" s="172"/>
      <c r="C106" s="172"/>
      <c r="D106" s="172"/>
      <c r="E106" s="172"/>
      <c r="F106" s="172"/>
      <c r="G106" s="172"/>
      <c r="H106" s="172"/>
      <c r="I106" s="172"/>
      <c r="J106" s="172"/>
      <c r="K106" s="173"/>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2"/>
      <c r="CO106" s="172"/>
      <c r="CP106" s="172"/>
      <c r="CQ106" s="172"/>
      <c r="CR106" s="172"/>
      <c r="CS106" s="172"/>
      <c r="CT106" s="172"/>
      <c r="CU106" s="172"/>
      <c r="CV106" s="172"/>
      <c r="CW106" s="172"/>
      <c r="CX106" s="172"/>
    </row>
    <row r="107" spans="1:102">
      <c r="A107" s="172"/>
      <c r="B107" s="172"/>
      <c r="C107" s="172"/>
      <c r="D107" s="172"/>
      <c r="E107" s="172"/>
      <c r="F107" s="172"/>
      <c r="G107" s="172"/>
      <c r="H107" s="172"/>
      <c r="I107" s="172"/>
      <c r="J107" s="172"/>
      <c r="K107" s="173"/>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72"/>
      <c r="CR107" s="172"/>
      <c r="CS107" s="172"/>
      <c r="CT107" s="172"/>
      <c r="CU107" s="172"/>
      <c r="CV107" s="172"/>
      <c r="CW107" s="172"/>
      <c r="CX107" s="172"/>
    </row>
    <row r="108" spans="1:102">
      <c r="A108" s="172"/>
      <c r="B108" s="172"/>
      <c r="C108" s="172"/>
      <c r="D108" s="172"/>
      <c r="E108" s="172"/>
      <c r="F108" s="172"/>
      <c r="G108" s="172"/>
      <c r="H108" s="172"/>
      <c r="I108" s="172"/>
      <c r="J108" s="172"/>
      <c r="K108" s="173"/>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72"/>
    </row>
    <row r="109" spans="1:102">
      <c r="A109" s="172"/>
      <c r="B109" s="172"/>
      <c r="C109" s="172"/>
      <c r="D109" s="172"/>
      <c r="E109" s="172"/>
      <c r="F109" s="172"/>
      <c r="G109" s="172"/>
      <c r="H109" s="172"/>
      <c r="I109" s="172"/>
      <c r="J109" s="172"/>
      <c r="K109" s="173"/>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2"/>
      <c r="CR109" s="172"/>
      <c r="CS109" s="172"/>
      <c r="CT109" s="172"/>
      <c r="CU109" s="172"/>
      <c r="CV109" s="172"/>
      <c r="CW109" s="172"/>
      <c r="CX109" s="172"/>
    </row>
    <row r="110" spans="1:102">
      <c r="A110" s="172"/>
      <c r="B110" s="172"/>
      <c r="C110" s="172"/>
      <c r="D110" s="172"/>
      <c r="E110" s="172"/>
      <c r="F110" s="172"/>
      <c r="G110" s="172"/>
      <c r="H110" s="172"/>
      <c r="I110" s="172"/>
      <c r="J110" s="172"/>
      <c r="K110" s="173"/>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row>
    <row r="111" spans="1:102">
      <c r="A111" s="172"/>
      <c r="B111" s="172"/>
      <c r="C111" s="172"/>
      <c r="D111" s="172"/>
      <c r="E111" s="172"/>
      <c r="F111" s="172"/>
      <c r="G111" s="172"/>
      <c r="H111" s="172"/>
      <c r="I111" s="172"/>
      <c r="J111" s="172"/>
      <c r="K111" s="173"/>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row>
    <row r="112" spans="1:102">
      <c r="A112" s="172"/>
      <c r="B112" s="172"/>
      <c r="C112" s="172"/>
      <c r="D112" s="172"/>
      <c r="E112" s="172"/>
      <c r="F112" s="172"/>
      <c r="G112" s="172"/>
      <c r="H112" s="172"/>
      <c r="I112" s="172"/>
      <c r="J112" s="172"/>
      <c r="K112" s="173"/>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2"/>
      <c r="CU112" s="172"/>
      <c r="CV112" s="172"/>
      <c r="CW112" s="172"/>
      <c r="CX112" s="172"/>
    </row>
    <row r="113" spans="1:102">
      <c r="A113" s="172"/>
      <c r="B113" s="172"/>
      <c r="C113" s="172"/>
      <c r="D113" s="172"/>
      <c r="E113" s="172"/>
      <c r="F113" s="172"/>
      <c r="G113" s="172"/>
      <c r="H113" s="172"/>
      <c r="I113" s="172"/>
      <c r="J113" s="172"/>
      <c r="K113" s="173"/>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row>
    <row r="114" spans="1:102">
      <c r="A114" s="172"/>
      <c r="B114" s="172"/>
      <c r="C114" s="172"/>
      <c r="D114" s="172"/>
      <c r="E114" s="172"/>
      <c r="F114" s="172"/>
      <c r="G114" s="172"/>
      <c r="H114" s="172"/>
      <c r="I114" s="172"/>
      <c r="J114" s="172"/>
      <c r="K114" s="173"/>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72"/>
    </row>
    <row r="115" spans="1:102">
      <c r="A115" s="172"/>
      <c r="B115" s="172"/>
      <c r="C115" s="172"/>
      <c r="D115" s="172"/>
      <c r="E115" s="172"/>
      <c r="F115" s="172"/>
      <c r="G115" s="172"/>
      <c r="H115" s="172"/>
      <c r="I115" s="172"/>
      <c r="J115" s="172"/>
      <c r="K115" s="173"/>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2"/>
      <c r="CX115" s="172"/>
    </row>
    <row r="116" spans="1:102">
      <c r="A116" s="172"/>
      <c r="B116" s="172"/>
      <c r="C116" s="172"/>
      <c r="D116" s="172"/>
      <c r="E116" s="172"/>
      <c r="F116" s="172"/>
      <c r="G116" s="172"/>
      <c r="H116" s="172"/>
      <c r="I116" s="172"/>
      <c r="J116" s="172"/>
      <c r="K116" s="173"/>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72"/>
    </row>
    <row r="117" spans="1:102">
      <c r="A117" s="172"/>
      <c r="B117" s="172"/>
      <c r="C117" s="172"/>
      <c r="D117" s="172"/>
      <c r="E117" s="172"/>
      <c r="F117" s="172"/>
      <c r="G117" s="172"/>
      <c r="H117" s="172"/>
      <c r="I117" s="172"/>
      <c r="J117" s="172"/>
      <c r="K117" s="173"/>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72"/>
    </row>
    <row r="118" spans="1:102">
      <c r="A118" s="172"/>
      <c r="B118" s="172"/>
      <c r="C118" s="172"/>
      <c r="D118" s="172"/>
      <c r="E118" s="172"/>
      <c r="F118" s="172"/>
      <c r="G118" s="172"/>
      <c r="H118" s="172"/>
      <c r="I118" s="172"/>
      <c r="J118" s="172"/>
      <c r="K118" s="173"/>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72"/>
    </row>
    <row r="119" spans="1:102">
      <c r="A119" s="172"/>
      <c r="B119" s="172"/>
      <c r="C119" s="172"/>
      <c r="D119" s="172"/>
      <c r="E119" s="172"/>
      <c r="F119" s="172"/>
      <c r="G119" s="172"/>
      <c r="H119" s="172"/>
      <c r="I119" s="172"/>
      <c r="J119" s="172"/>
      <c r="K119" s="173"/>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2"/>
    </row>
    <row r="120" spans="1:102">
      <c r="A120" s="172"/>
      <c r="B120" s="172"/>
      <c r="C120" s="172"/>
      <c r="D120" s="172"/>
      <c r="E120" s="172"/>
      <c r="F120" s="172"/>
      <c r="G120" s="172"/>
      <c r="H120" s="172"/>
      <c r="I120" s="172"/>
      <c r="J120" s="172"/>
      <c r="K120" s="173"/>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2"/>
    </row>
    <row r="121" spans="1:102">
      <c r="A121" s="172"/>
      <c r="B121" s="172"/>
      <c r="C121" s="172"/>
      <c r="D121" s="172"/>
      <c r="E121" s="172"/>
      <c r="F121" s="172"/>
      <c r="G121" s="172"/>
      <c r="H121" s="172"/>
      <c r="I121" s="172"/>
      <c r="J121" s="172"/>
      <c r="K121" s="173"/>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row>
    <row r="122" spans="1:102">
      <c r="A122" s="172"/>
      <c r="B122" s="172"/>
      <c r="C122" s="172"/>
      <c r="D122" s="172"/>
      <c r="E122" s="172"/>
      <c r="F122" s="172"/>
      <c r="G122" s="172"/>
      <c r="H122" s="172"/>
      <c r="I122" s="172"/>
      <c r="J122" s="172"/>
      <c r="K122" s="173"/>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2"/>
    </row>
    <row r="123" spans="1:102">
      <c r="A123" s="172"/>
      <c r="B123" s="172"/>
      <c r="C123" s="172"/>
      <c r="D123" s="172"/>
      <c r="E123" s="172"/>
      <c r="F123" s="172"/>
      <c r="G123" s="172"/>
      <c r="H123" s="172"/>
      <c r="I123" s="172"/>
      <c r="J123" s="172"/>
      <c r="K123" s="173"/>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row>
    <row r="124" spans="1:102">
      <c r="A124" s="172"/>
      <c r="B124" s="172"/>
      <c r="C124" s="172"/>
      <c r="D124" s="172"/>
      <c r="E124" s="172"/>
      <c r="F124" s="172"/>
      <c r="G124" s="172"/>
      <c r="H124" s="172"/>
      <c r="I124" s="172"/>
      <c r="J124" s="172"/>
      <c r="K124" s="173"/>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row>
    <row r="125" spans="1:102">
      <c r="A125" s="172"/>
      <c r="B125" s="172"/>
      <c r="C125" s="172"/>
      <c r="D125" s="172"/>
      <c r="E125" s="172"/>
      <c r="F125" s="172"/>
      <c r="G125" s="172"/>
      <c r="H125" s="172"/>
      <c r="I125" s="172"/>
      <c r="J125" s="172"/>
      <c r="K125" s="173"/>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row>
    <row r="126" spans="1:102">
      <c r="A126" s="172"/>
      <c r="B126" s="172"/>
      <c r="C126" s="172"/>
      <c r="D126" s="172"/>
      <c r="E126" s="172"/>
      <c r="F126" s="172"/>
      <c r="G126" s="172"/>
      <c r="H126" s="172"/>
      <c r="I126" s="172"/>
      <c r="J126" s="172"/>
      <c r="K126" s="173"/>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2"/>
    </row>
    <row r="127" spans="1:102">
      <c r="A127" s="172"/>
      <c r="B127" s="172"/>
      <c r="C127" s="172"/>
      <c r="D127" s="172"/>
      <c r="E127" s="172"/>
      <c r="F127" s="172"/>
      <c r="G127" s="172"/>
      <c r="H127" s="172"/>
      <c r="I127" s="172"/>
      <c r="J127" s="172"/>
      <c r="K127" s="173"/>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row>
    <row r="128" spans="1:102">
      <c r="A128" s="172"/>
      <c r="B128" s="172"/>
      <c r="C128" s="172"/>
      <c r="D128" s="172"/>
      <c r="E128" s="172"/>
      <c r="F128" s="172"/>
      <c r="G128" s="172"/>
      <c r="H128" s="172"/>
      <c r="I128" s="172"/>
      <c r="J128" s="172"/>
      <c r="K128" s="173"/>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2"/>
    </row>
    <row r="129" spans="1:102">
      <c r="A129" s="172"/>
      <c r="B129" s="172"/>
      <c r="C129" s="172"/>
      <c r="D129" s="172"/>
      <c r="E129" s="172"/>
      <c r="F129" s="172"/>
      <c r="G129" s="172"/>
      <c r="H129" s="172"/>
      <c r="I129" s="172"/>
      <c r="J129" s="172"/>
      <c r="K129" s="173"/>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row>
    <row r="130" spans="1:102">
      <c r="A130" s="172"/>
      <c r="B130" s="172"/>
      <c r="C130" s="172"/>
      <c r="D130" s="172"/>
      <c r="E130" s="172"/>
      <c r="F130" s="172"/>
      <c r="G130" s="172"/>
      <c r="H130" s="172"/>
      <c r="I130" s="172"/>
      <c r="J130" s="172"/>
      <c r="K130" s="173"/>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row>
    <row r="131" spans="1:102">
      <c r="A131" s="172"/>
      <c r="B131" s="172"/>
      <c r="C131" s="172"/>
      <c r="D131" s="172"/>
      <c r="E131" s="172"/>
      <c r="F131" s="172"/>
      <c r="G131" s="172"/>
      <c r="H131" s="172"/>
      <c r="I131" s="172"/>
      <c r="J131" s="172"/>
      <c r="K131" s="173"/>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2"/>
    </row>
    <row r="132" spans="1:102">
      <c r="A132" s="172"/>
      <c r="B132" s="172"/>
      <c r="C132" s="172"/>
      <c r="D132" s="172"/>
      <c r="E132" s="172"/>
      <c r="F132" s="172"/>
      <c r="G132" s="172"/>
      <c r="H132" s="172"/>
      <c r="I132" s="172"/>
      <c r="J132" s="172"/>
      <c r="K132" s="173"/>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2"/>
    </row>
    <row r="133" spans="1:102">
      <c r="A133" s="172"/>
      <c r="B133" s="172"/>
      <c r="C133" s="172"/>
      <c r="D133" s="172"/>
      <c r="E133" s="172"/>
      <c r="F133" s="172"/>
      <c r="G133" s="172"/>
      <c r="H133" s="172"/>
      <c r="I133" s="172"/>
      <c r="J133" s="172"/>
      <c r="K133" s="173"/>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row>
    <row r="134" spans="1:102">
      <c r="A134" s="172"/>
      <c r="B134" s="172"/>
      <c r="C134" s="172"/>
      <c r="D134" s="172"/>
      <c r="E134" s="172"/>
      <c r="F134" s="172"/>
      <c r="G134" s="172"/>
      <c r="H134" s="172"/>
      <c r="I134" s="172"/>
      <c r="J134" s="172"/>
      <c r="K134" s="173"/>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row>
    <row r="135" spans="1:102">
      <c r="A135" s="172"/>
      <c r="B135" s="172"/>
      <c r="C135" s="172"/>
      <c r="D135" s="172"/>
      <c r="E135" s="172"/>
      <c r="F135" s="172"/>
      <c r="G135" s="172"/>
      <c r="H135" s="172"/>
      <c r="I135" s="172"/>
      <c r="J135" s="172"/>
      <c r="K135" s="173"/>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2"/>
    </row>
    <row r="136" spans="1:102">
      <c r="A136" s="172"/>
      <c r="B136" s="172"/>
      <c r="C136" s="172"/>
      <c r="D136" s="172"/>
      <c r="E136" s="172"/>
      <c r="F136" s="172"/>
      <c r="G136" s="172"/>
      <c r="H136" s="172"/>
      <c r="I136" s="172"/>
      <c r="J136" s="172"/>
      <c r="K136" s="173"/>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2"/>
    </row>
    <row r="137" spans="1:102">
      <c r="A137" s="172"/>
      <c r="B137" s="172"/>
      <c r="C137" s="172"/>
      <c r="D137" s="172"/>
      <c r="E137" s="172"/>
      <c r="F137" s="172"/>
      <c r="G137" s="172"/>
      <c r="H137" s="172"/>
      <c r="I137" s="172"/>
      <c r="J137" s="172"/>
      <c r="K137" s="173"/>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row>
    <row r="138" spans="1:102">
      <c r="A138" s="172"/>
      <c r="B138" s="172"/>
      <c r="C138" s="172"/>
      <c r="D138" s="172"/>
      <c r="E138" s="172"/>
      <c r="F138" s="172"/>
      <c r="G138" s="172"/>
      <c r="H138" s="172"/>
      <c r="I138" s="172"/>
      <c r="J138" s="172"/>
      <c r="K138" s="173"/>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row>
    <row r="139" spans="1:102">
      <c r="A139" s="172"/>
      <c r="B139" s="172"/>
      <c r="C139" s="172"/>
      <c r="D139" s="172"/>
      <c r="E139" s="172"/>
      <c r="F139" s="172"/>
      <c r="G139" s="172"/>
      <c r="H139" s="172"/>
      <c r="I139" s="172"/>
      <c r="J139" s="172"/>
      <c r="K139" s="173"/>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2"/>
    </row>
    <row r="140" spans="1:102">
      <c r="A140" s="172"/>
      <c r="B140" s="172"/>
      <c r="C140" s="172"/>
      <c r="D140" s="172"/>
      <c r="E140" s="172"/>
      <c r="F140" s="172"/>
      <c r="G140" s="172"/>
      <c r="H140" s="172"/>
      <c r="I140" s="172"/>
      <c r="J140" s="172"/>
      <c r="K140" s="173"/>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2"/>
    </row>
    <row r="141" spans="1:102">
      <c r="A141" s="172"/>
      <c r="B141" s="172"/>
      <c r="C141" s="172"/>
      <c r="D141" s="172"/>
      <c r="E141" s="172"/>
      <c r="F141" s="172"/>
      <c r="G141" s="172"/>
      <c r="H141" s="172"/>
      <c r="I141" s="172"/>
      <c r="J141" s="172"/>
      <c r="K141" s="173"/>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row>
    <row r="142" spans="1:102">
      <c r="A142" s="172"/>
      <c r="B142" s="172"/>
      <c r="C142" s="172"/>
      <c r="D142" s="172"/>
      <c r="E142" s="172"/>
      <c r="F142" s="172"/>
      <c r="G142" s="172"/>
      <c r="H142" s="172"/>
      <c r="I142" s="172"/>
      <c r="J142" s="172"/>
      <c r="K142" s="173"/>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2"/>
    </row>
    <row r="143" spans="1:102">
      <c r="A143" s="172"/>
      <c r="B143" s="172"/>
      <c r="C143" s="172"/>
      <c r="D143" s="172"/>
      <c r="E143" s="172"/>
      <c r="F143" s="172"/>
      <c r="G143" s="172"/>
      <c r="H143" s="172"/>
      <c r="I143" s="172"/>
      <c r="J143" s="172"/>
      <c r="K143" s="173"/>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c r="CD143" s="172"/>
      <c r="CE143" s="172"/>
      <c r="CF143" s="172"/>
      <c r="CG143" s="172"/>
      <c r="CH143" s="172"/>
      <c r="CI143" s="172"/>
      <c r="CJ143" s="172"/>
      <c r="CK143" s="172"/>
      <c r="CL143" s="172"/>
      <c r="CM143" s="172"/>
      <c r="CN143" s="172"/>
      <c r="CO143" s="172"/>
      <c r="CP143" s="172"/>
      <c r="CQ143" s="172"/>
      <c r="CR143" s="172"/>
      <c r="CS143" s="172"/>
      <c r="CT143" s="172"/>
      <c r="CU143" s="172"/>
      <c r="CV143" s="172"/>
      <c r="CW143" s="172"/>
      <c r="CX143" s="172"/>
    </row>
    <row r="144" spans="1:102">
      <c r="A144" s="172"/>
      <c r="B144" s="172"/>
      <c r="C144" s="172"/>
      <c r="D144" s="172"/>
      <c r="E144" s="172"/>
      <c r="F144" s="172"/>
      <c r="G144" s="172"/>
      <c r="H144" s="172"/>
      <c r="I144" s="172"/>
      <c r="J144" s="172"/>
      <c r="K144" s="173"/>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2"/>
    </row>
    <row r="145" spans="1:102">
      <c r="A145" s="172"/>
      <c r="B145" s="172"/>
      <c r="C145" s="172"/>
      <c r="D145" s="172"/>
      <c r="E145" s="172"/>
      <c r="F145" s="172"/>
      <c r="G145" s="172"/>
      <c r="H145" s="172"/>
      <c r="I145" s="172"/>
      <c r="J145" s="172"/>
      <c r="K145" s="173"/>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2"/>
    </row>
    <row r="146" spans="1:102">
      <c r="A146" s="172"/>
      <c r="B146" s="172"/>
      <c r="C146" s="172"/>
      <c r="D146" s="172"/>
      <c r="E146" s="172"/>
      <c r="F146" s="172"/>
      <c r="G146" s="172"/>
      <c r="H146" s="172"/>
      <c r="I146" s="172"/>
      <c r="J146" s="172"/>
      <c r="K146" s="173"/>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c r="CD146" s="172"/>
      <c r="CE146" s="172"/>
      <c r="CF146" s="172"/>
      <c r="CG146" s="172"/>
      <c r="CH146" s="172"/>
      <c r="CI146" s="172"/>
      <c r="CJ146" s="172"/>
      <c r="CK146" s="172"/>
      <c r="CL146" s="172"/>
      <c r="CM146" s="172"/>
      <c r="CN146" s="172"/>
      <c r="CO146" s="172"/>
      <c r="CP146" s="172"/>
      <c r="CQ146" s="172"/>
      <c r="CR146" s="172"/>
      <c r="CS146" s="172"/>
      <c r="CT146" s="172"/>
      <c r="CU146" s="172"/>
      <c r="CV146" s="172"/>
      <c r="CW146" s="172"/>
      <c r="CX146" s="172"/>
    </row>
    <row r="147" spans="1:102">
      <c r="A147" s="172"/>
      <c r="B147" s="172"/>
      <c r="C147" s="172"/>
      <c r="D147" s="172"/>
      <c r="E147" s="172"/>
      <c r="F147" s="172"/>
      <c r="G147" s="172"/>
      <c r="H147" s="172"/>
      <c r="I147" s="172"/>
      <c r="J147" s="172"/>
      <c r="K147" s="173"/>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2"/>
    </row>
    <row r="148" spans="1:102">
      <c r="A148" s="172"/>
      <c r="B148" s="172"/>
      <c r="C148" s="172"/>
      <c r="D148" s="172"/>
      <c r="E148" s="172"/>
      <c r="F148" s="172"/>
      <c r="G148" s="172"/>
      <c r="H148" s="172"/>
      <c r="I148" s="172"/>
      <c r="J148" s="172"/>
      <c r="K148" s="173"/>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c r="CD148" s="172"/>
      <c r="CE148" s="172"/>
      <c r="CF148" s="172"/>
      <c r="CG148" s="172"/>
      <c r="CH148" s="172"/>
      <c r="CI148" s="172"/>
      <c r="CJ148" s="172"/>
      <c r="CK148" s="172"/>
      <c r="CL148" s="172"/>
      <c r="CM148" s="172"/>
      <c r="CN148" s="172"/>
      <c r="CO148" s="172"/>
      <c r="CP148" s="172"/>
      <c r="CQ148" s="172"/>
      <c r="CR148" s="172"/>
      <c r="CS148" s="172"/>
      <c r="CT148" s="172"/>
      <c r="CU148" s="172"/>
      <c r="CV148" s="172"/>
      <c r="CW148" s="172"/>
      <c r="CX148" s="172"/>
    </row>
    <row r="149" spans="1:102">
      <c r="A149" s="172"/>
      <c r="B149" s="172"/>
      <c r="C149" s="172"/>
      <c r="D149" s="172"/>
      <c r="E149" s="172"/>
      <c r="F149" s="172"/>
      <c r="G149" s="172"/>
      <c r="H149" s="172"/>
      <c r="I149" s="172"/>
      <c r="J149" s="172"/>
      <c r="K149" s="173"/>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c r="CD149" s="172"/>
      <c r="CE149" s="172"/>
      <c r="CF149" s="172"/>
      <c r="CG149" s="172"/>
      <c r="CH149" s="172"/>
      <c r="CI149" s="172"/>
      <c r="CJ149" s="172"/>
      <c r="CK149" s="172"/>
      <c r="CL149" s="172"/>
      <c r="CM149" s="172"/>
      <c r="CN149" s="172"/>
      <c r="CO149" s="172"/>
      <c r="CP149" s="172"/>
      <c r="CQ149" s="172"/>
      <c r="CR149" s="172"/>
      <c r="CS149" s="172"/>
      <c r="CT149" s="172"/>
      <c r="CU149" s="172"/>
      <c r="CV149" s="172"/>
      <c r="CW149" s="172"/>
      <c r="CX149" s="172"/>
    </row>
    <row r="150" spans="1:102">
      <c r="A150" s="172"/>
      <c r="B150" s="172"/>
      <c r="C150" s="172"/>
      <c r="D150" s="172"/>
      <c r="E150" s="172"/>
      <c r="F150" s="172"/>
      <c r="G150" s="172"/>
      <c r="H150" s="172"/>
      <c r="I150" s="172"/>
      <c r="J150" s="172"/>
      <c r="K150" s="173"/>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2"/>
    </row>
    <row r="151" spans="1:102">
      <c r="A151" s="172"/>
      <c r="B151" s="172"/>
      <c r="C151" s="172"/>
      <c r="D151" s="172"/>
      <c r="E151" s="172"/>
      <c r="F151" s="172"/>
      <c r="G151" s="172"/>
      <c r="H151" s="172"/>
      <c r="I151" s="172"/>
      <c r="J151" s="172"/>
      <c r="K151" s="173"/>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2"/>
    </row>
    <row r="152" spans="1:102">
      <c r="A152" s="172"/>
      <c r="B152" s="172"/>
      <c r="C152" s="172"/>
      <c r="D152" s="172"/>
      <c r="E152" s="172"/>
      <c r="F152" s="172"/>
      <c r="G152" s="172"/>
      <c r="H152" s="172"/>
      <c r="I152" s="172"/>
      <c r="J152" s="172"/>
      <c r="K152" s="173"/>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2"/>
    </row>
    <row r="153" spans="1:102">
      <c r="A153" s="172"/>
      <c r="B153" s="172"/>
      <c r="C153" s="172"/>
      <c r="D153" s="172"/>
      <c r="E153" s="172"/>
      <c r="F153" s="172"/>
      <c r="G153" s="172"/>
      <c r="H153" s="172"/>
      <c r="I153" s="172"/>
      <c r="J153" s="172"/>
      <c r="K153" s="173"/>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2"/>
    </row>
    <row r="154" spans="1:102">
      <c r="A154" s="172"/>
      <c r="B154" s="172"/>
      <c r="C154" s="172"/>
      <c r="D154" s="172"/>
      <c r="E154" s="172"/>
      <c r="F154" s="172"/>
      <c r="G154" s="172"/>
      <c r="H154" s="172"/>
      <c r="I154" s="172"/>
      <c r="J154" s="172"/>
      <c r="K154" s="173"/>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2"/>
    </row>
    <row r="155" spans="1:102">
      <c r="A155" s="172"/>
      <c r="B155" s="172"/>
      <c r="C155" s="172"/>
      <c r="D155" s="172"/>
      <c r="E155" s="172"/>
      <c r="F155" s="172"/>
      <c r="G155" s="172"/>
      <c r="H155" s="172"/>
      <c r="I155" s="172"/>
      <c r="J155" s="172"/>
      <c r="K155" s="173"/>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row>
    <row r="156" spans="1:102">
      <c r="A156" s="172"/>
      <c r="B156" s="172"/>
      <c r="C156" s="172"/>
      <c r="D156" s="172"/>
      <c r="E156" s="172"/>
      <c r="F156" s="172"/>
      <c r="G156" s="172"/>
      <c r="H156" s="172"/>
      <c r="I156" s="172"/>
      <c r="J156" s="172"/>
      <c r="K156" s="173"/>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2"/>
    </row>
    <row r="157" spans="1:102">
      <c r="A157" s="172"/>
      <c r="B157" s="172"/>
      <c r="C157" s="172"/>
      <c r="D157" s="172"/>
      <c r="E157" s="172"/>
      <c r="F157" s="172"/>
      <c r="G157" s="172"/>
      <c r="H157" s="172"/>
      <c r="I157" s="172"/>
      <c r="J157" s="172"/>
      <c r="K157" s="173"/>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2"/>
    </row>
    <row r="158" spans="1:102">
      <c r="A158" s="172"/>
      <c r="B158" s="172"/>
      <c r="C158" s="172"/>
      <c r="D158" s="172"/>
      <c r="E158" s="172"/>
      <c r="F158" s="172"/>
      <c r="G158" s="172"/>
      <c r="H158" s="172"/>
      <c r="I158" s="172"/>
      <c r="J158" s="172"/>
      <c r="K158" s="173"/>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c r="CD158" s="172"/>
      <c r="CE158" s="172"/>
      <c r="CF158" s="172"/>
      <c r="CG158" s="172"/>
      <c r="CH158" s="172"/>
      <c r="CI158" s="172"/>
      <c r="CJ158" s="172"/>
      <c r="CK158" s="172"/>
      <c r="CL158" s="172"/>
      <c r="CM158" s="172"/>
      <c r="CN158" s="172"/>
      <c r="CO158" s="172"/>
      <c r="CP158" s="172"/>
      <c r="CQ158" s="172"/>
      <c r="CR158" s="172"/>
      <c r="CS158" s="172"/>
      <c r="CT158" s="172"/>
      <c r="CU158" s="172"/>
      <c r="CV158" s="172"/>
      <c r="CW158" s="172"/>
      <c r="CX158" s="172"/>
    </row>
    <row r="159" spans="1:102">
      <c r="A159" s="172"/>
      <c r="B159" s="172"/>
      <c r="C159" s="172"/>
      <c r="D159" s="172"/>
      <c r="E159" s="172"/>
      <c r="F159" s="172"/>
      <c r="G159" s="172"/>
      <c r="H159" s="172"/>
      <c r="I159" s="172"/>
      <c r="J159" s="172"/>
      <c r="K159" s="173"/>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c r="CD159" s="172"/>
      <c r="CE159" s="172"/>
      <c r="CF159" s="172"/>
      <c r="CG159" s="172"/>
      <c r="CH159" s="172"/>
      <c r="CI159" s="172"/>
      <c r="CJ159" s="172"/>
      <c r="CK159" s="172"/>
      <c r="CL159" s="172"/>
      <c r="CM159" s="172"/>
      <c r="CN159" s="172"/>
      <c r="CO159" s="172"/>
      <c r="CP159" s="172"/>
      <c r="CQ159" s="172"/>
      <c r="CR159" s="172"/>
      <c r="CS159" s="172"/>
      <c r="CT159" s="172"/>
      <c r="CU159" s="172"/>
      <c r="CV159" s="172"/>
      <c r="CW159" s="172"/>
      <c r="CX159" s="172"/>
    </row>
    <row r="160" spans="1:102">
      <c r="A160" s="172"/>
      <c r="B160" s="172"/>
      <c r="C160" s="172"/>
      <c r="D160" s="172"/>
      <c r="E160" s="172"/>
      <c r="F160" s="172"/>
      <c r="G160" s="172"/>
      <c r="H160" s="172"/>
      <c r="I160" s="172"/>
      <c r="J160" s="172"/>
      <c r="K160" s="173"/>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2"/>
    </row>
    <row r="161" spans="1:102">
      <c r="A161" s="172"/>
      <c r="B161" s="172"/>
      <c r="C161" s="172"/>
      <c r="D161" s="172"/>
      <c r="E161" s="172"/>
      <c r="F161" s="172"/>
      <c r="G161" s="172"/>
      <c r="H161" s="172"/>
      <c r="I161" s="172"/>
      <c r="J161" s="172"/>
      <c r="K161" s="173"/>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2"/>
    </row>
    <row r="162" spans="1:102">
      <c r="A162" s="172"/>
      <c r="B162" s="172"/>
      <c r="C162" s="172"/>
      <c r="D162" s="172"/>
      <c r="E162" s="172"/>
      <c r="F162" s="172"/>
      <c r="G162" s="172"/>
      <c r="H162" s="172"/>
      <c r="I162" s="172"/>
      <c r="J162" s="172"/>
      <c r="K162" s="173"/>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c r="CD162" s="172"/>
      <c r="CE162" s="172"/>
      <c r="CF162" s="172"/>
      <c r="CG162" s="172"/>
      <c r="CH162" s="172"/>
      <c r="CI162" s="172"/>
      <c r="CJ162" s="172"/>
      <c r="CK162" s="172"/>
      <c r="CL162" s="172"/>
      <c r="CM162" s="172"/>
      <c r="CN162" s="172"/>
      <c r="CO162" s="172"/>
      <c r="CP162" s="172"/>
      <c r="CQ162" s="172"/>
      <c r="CR162" s="172"/>
      <c r="CS162" s="172"/>
      <c r="CT162" s="172"/>
      <c r="CU162" s="172"/>
      <c r="CV162" s="172"/>
      <c r="CW162" s="172"/>
      <c r="CX162" s="172"/>
    </row>
    <row r="163" spans="1:102">
      <c r="A163" s="172"/>
      <c r="B163" s="172"/>
      <c r="C163" s="172"/>
      <c r="D163" s="172"/>
      <c r="E163" s="172"/>
      <c r="F163" s="172"/>
      <c r="G163" s="172"/>
      <c r="H163" s="172"/>
      <c r="I163" s="172"/>
      <c r="J163" s="172"/>
      <c r="K163" s="173"/>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c r="CD163" s="172"/>
      <c r="CE163" s="172"/>
      <c r="CF163" s="172"/>
      <c r="CG163" s="172"/>
      <c r="CH163" s="172"/>
      <c r="CI163" s="172"/>
      <c r="CJ163" s="172"/>
      <c r="CK163" s="172"/>
      <c r="CL163" s="172"/>
      <c r="CM163" s="172"/>
      <c r="CN163" s="172"/>
      <c r="CO163" s="172"/>
      <c r="CP163" s="172"/>
      <c r="CQ163" s="172"/>
      <c r="CR163" s="172"/>
      <c r="CS163" s="172"/>
      <c r="CT163" s="172"/>
      <c r="CU163" s="172"/>
      <c r="CV163" s="172"/>
      <c r="CW163" s="172"/>
      <c r="CX163" s="172"/>
    </row>
    <row r="164" spans="1:102">
      <c r="A164" s="172"/>
      <c r="B164" s="172"/>
      <c r="C164" s="172"/>
      <c r="D164" s="172"/>
      <c r="E164" s="172"/>
      <c r="F164" s="172"/>
      <c r="G164" s="172"/>
      <c r="H164" s="172"/>
      <c r="I164" s="172"/>
      <c r="J164" s="172"/>
      <c r="K164" s="173"/>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c r="CD164" s="172"/>
      <c r="CE164" s="172"/>
      <c r="CF164" s="172"/>
      <c r="CG164" s="172"/>
      <c r="CH164" s="172"/>
      <c r="CI164" s="172"/>
      <c r="CJ164" s="172"/>
      <c r="CK164" s="172"/>
      <c r="CL164" s="172"/>
      <c r="CM164" s="172"/>
      <c r="CN164" s="172"/>
      <c r="CO164" s="172"/>
      <c r="CP164" s="172"/>
      <c r="CQ164" s="172"/>
      <c r="CR164" s="172"/>
      <c r="CS164" s="172"/>
      <c r="CT164" s="172"/>
      <c r="CU164" s="172"/>
      <c r="CV164" s="172"/>
      <c r="CW164" s="172"/>
      <c r="CX164" s="172"/>
    </row>
    <row r="165" spans="1:102">
      <c r="A165" s="172"/>
      <c r="B165" s="172"/>
      <c r="C165" s="172"/>
      <c r="D165" s="172"/>
      <c r="E165" s="172"/>
      <c r="F165" s="172"/>
      <c r="G165" s="172"/>
      <c r="H165" s="172"/>
      <c r="I165" s="172"/>
      <c r="J165" s="172"/>
      <c r="K165" s="173"/>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72"/>
    </row>
    <row r="166" spans="1:102">
      <c r="A166" s="172"/>
      <c r="B166" s="172"/>
      <c r="C166" s="172"/>
      <c r="D166" s="172"/>
      <c r="E166" s="172"/>
      <c r="F166" s="172"/>
      <c r="G166" s="172"/>
      <c r="H166" s="172"/>
      <c r="I166" s="172"/>
      <c r="J166" s="172"/>
      <c r="K166" s="173"/>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72"/>
    </row>
    <row r="167" spans="1:102">
      <c r="A167" s="172"/>
      <c r="B167" s="172"/>
      <c r="C167" s="172"/>
      <c r="D167" s="172"/>
      <c r="E167" s="172"/>
      <c r="F167" s="172"/>
      <c r="G167" s="172"/>
      <c r="H167" s="172"/>
      <c r="I167" s="172"/>
      <c r="J167" s="172"/>
      <c r="K167" s="173"/>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72"/>
    </row>
    <row r="168" spans="1:102">
      <c r="A168" s="172"/>
      <c r="B168" s="172"/>
      <c r="C168" s="172"/>
      <c r="D168" s="172"/>
      <c r="E168" s="172"/>
      <c r="F168" s="172"/>
      <c r="G168" s="172"/>
      <c r="H168" s="172"/>
      <c r="I168" s="172"/>
      <c r="J168" s="172"/>
      <c r="K168" s="173"/>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c r="CD168" s="172"/>
      <c r="CE168" s="172"/>
      <c r="CF168" s="172"/>
      <c r="CG168" s="172"/>
      <c r="CH168" s="172"/>
      <c r="CI168" s="172"/>
      <c r="CJ168" s="172"/>
      <c r="CK168" s="172"/>
      <c r="CL168" s="172"/>
      <c r="CM168" s="172"/>
      <c r="CN168" s="172"/>
      <c r="CO168" s="172"/>
      <c r="CP168" s="172"/>
      <c r="CQ168" s="172"/>
      <c r="CR168" s="172"/>
      <c r="CS168" s="172"/>
      <c r="CT168" s="172"/>
      <c r="CU168" s="172"/>
      <c r="CV168" s="172"/>
      <c r="CW168" s="172"/>
      <c r="CX168" s="172"/>
    </row>
    <row r="169" spans="1:102">
      <c r="A169" s="172"/>
      <c r="B169" s="172"/>
      <c r="C169" s="172"/>
      <c r="D169" s="172"/>
      <c r="E169" s="172"/>
      <c r="F169" s="172"/>
      <c r="G169" s="172"/>
      <c r="H169" s="172"/>
      <c r="I169" s="172"/>
      <c r="J169" s="172"/>
      <c r="K169" s="173"/>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72"/>
    </row>
    <row r="170" spans="1:102">
      <c r="A170" s="172"/>
      <c r="B170" s="172"/>
      <c r="C170" s="172"/>
      <c r="D170" s="172"/>
      <c r="E170" s="172"/>
      <c r="F170" s="172"/>
      <c r="G170" s="172"/>
      <c r="H170" s="172"/>
      <c r="I170" s="172"/>
      <c r="J170" s="172"/>
      <c r="K170" s="173"/>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72"/>
    </row>
    <row r="171" spans="1:102">
      <c r="A171" s="172"/>
      <c r="B171" s="172"/>
      <c r="C171" s="172"/>
      <c r="D171" s="172"/>
      <c r="E171" s="172"/>
      <c r="F171" s="172"/>
      <c r="G171" s="172"/>
      <c r="H171" s="172"/>
      <c r="I171" s="172"/>
      <c r="J171" s="172"/>
      <c r="K171" s="173"/>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72"/>
    </row>
    <row r="172" spans="1:102">
      <c r="A172" s="172"/>
      <c r="B172" s="172"/>
      <c r="C172" s="172"/>
      <c r="D172" s="172"/>
      <c r="E172" s="172"/>
      <c r="F172" s="172"/>
      <c r="G172" s="172"/>
      <c r="H172" s="172"/>
      <c r="I172" s="172"/>
      <c r="J172" s="172"/>
      <c r="K172" s="173"/>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c r="CD172" s="172"/>
      <c r="CE172" s="172"/>
      <c r="CF172" s="172"/>
      <c r="CG172" s="172"/>
      <c r="CH172" s="172"/>
      <c r="CI172" s="172"/>
      <c r="CJ172" s="172"/>
      <c r="CK172" s="172"/>
      <c r="CL172" s="172"/>
      <c r="CM172" s="172"/>
      <c r="CN172" s="172"/>
      <c r="CO172" s="172"/>
      <c r="CP172" s="172"/>
      <c r="CQ172" s="172"/>
      <c r="CR172" s="172"/>
      <c r="CS172" s="172"/>
      <c r="CT172" s="172"/>
      <c r="CU172" s="172"/>
      <c r="CV172" s="172"/>
      <c r="CW172" s="172"/>
      <c r="CX172" s="172"/>
    </row>
    <row r="173" spans="1:102">
      <c r="A173" s="172"/>
      <c r="B173" s="172"/>
      <c r="C173" s="172"/>
      <c r="D173" s="172"/>
      <c r="E173" s="172"/>
      <c r="F173" s="172"/>
      <c r="G173" s="172"/>
      <c r="H173" s="172"/>
      <c r="I173" s="172"/>
      <c r="J173" s="172"/>
      <c r="K173" s="173"/>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72"/>
    </row>
    <row r="174" spans="1:102">
      <c r="A174" s="172"/>
      <c r="B174" s="172"/>
      <c r="C174" s="172"/>
      <c r="D174" s="172"/>
      <c r="E174" s="172"/>
      <c r="F174" s="172"/>
      <c r="G174" s="172"/>
      <c r="H174" s="172"/>
      <c r="I174" s="172"/>
      <c r="J174" s="172"/>
      <c r="K174" s="173"/>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72"/>
    </row>
    <row r="175" spans="1:102">
      <c r="A175" s="172"/>
      <c r="B175" s="172"/>
      <c r="C175" s="172"/>
      <c r="D175" s="172"/>
      <c r="E175" s="172"/>
      <c r="F175" s="172"/>
      <c r="G175" s="172"/>
      <c r="H175" s="172"/>
      <c r="I175" s="172"/>
      <c r="J175" s="172"/>
      <c r="K175" s="173"/>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72"/>
    </row>
    <row r="176" spans="1:102">
      <c r="A176" s="172"/>
      <c r="B176" s="172"/>
      <c r="C176" s="172"/>
      <c r="D176" s="172"/>
      <c r="E176" s="172"/>
      <c r="F176" s="172"/>
      <c r="G176" s="172"/>
      <c r="H176" s="172"/>
      <c r="I176" s="172"/>
      <c r="J176" s="172"/>
      <c r="K176" s="173"/>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c r="CD176" s="172"/>
      <c r="CE176" s="172"/>
      <c r="CF176" s="172"/>
      <c r="CG176" s="172"/>
      <c r="CH176" s="172"/>
      <c r="CI176" s="172"/>
      <c r="CJ176" s="172"/>
      <c r="CK176" s="172"/>
      <c r="CL176" s="172"/>
      <c r="CM176" s="172"/>
      <c r="CN176" s="172"/>
      <c r="CO176" s="172"/>
      <c r="CP176" s="172"/>
      <c r="CQ176" s="172"/>
      <c r="CR176" s="172"/>
      <c r="CS176" s="172"/>
      <c r="CT176" s="172"/>
      <c r="CU176" s="172"/>
      <c r="CV176" s="172"/>
      <c r="CW176" s="172"/>
      <c r="CX176" s="172"/>
    </row>
    <row r="177" spans="1:102">
      <c r="A177" s="172"/>
      <c r="B177" s="172"/>
      <c r="C177" s="172"/>
      <c r="D177" s="172"/>
      <c r="E177" s="172"/>
      <c r="F177" s="172"/>
      <c r="G177" s="172"/>
      <c r="H177" s="172"/>
      <c r="I177" s="172"/>
      <c r="J177" s="172"/>
      <c r="K177" s="173"/>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72"/>
    </row>
    <row r="178" spans="1:102">
      <c r="A178" s="172"/>
      <c r="B178" s="172"/>
      <c r="C178" s="172"/>
      <c r="D178" s="172"/>
      <c r="E178" s="172"/>
      <c r="F178" s="172"/>
      <c r="G178" s="172"/>
      <c r="H178" s="172"/>
      <c r="I178" s="172"/>
      <c r="J178" s="172"/>
      <c r="K178" s="173"/>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72"/>
    </row>
    <row r="179" spans="1:102">
      <c r="A179" s="172"/>
      <c r="B179" s="172"/>
      <c r="C179" s="172"/>
      <c r="D179" s="172"/>
      <c r="E179" s="172"/>
      <c r="F179" s="172"/>
      <c r="G179" s="172"/>
      <c r="H179" s="172"/>
      <c r="I179" s="172"/>
      <c r="J179" s="172"/>
      <c r="K179" s="173"/>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72"/>
    </row>
    <row r="180" spans="1:102">
      <c r="A180" s="172"/>
      <c r="B180" s="172"/>
      <c r="C180" s="172"/>
      <c r="D180" s="172"/>
      <c r="E180" s="172"/>
      <c r="F180" s="172"/>
      <c r="G180" s="172"/>
      <c r="H180" s="172"/>
      <c r="I180" s="172"/>
      <c r="J180" s="172"/>
      <c r="K180" s="173"/>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c r="BY180" s="172"/>
      <c r="BZ180" s="172"/>
      <c r="CA180" s="172"/>
      <c r="CB180" s="172"/>
      <c r="CC180" s="172"/>
      <c r="CD180" s="172"/>
      <c r="CE180" s="172"/>
      <c r="CF180" s="172"/>
      <c r="CG180" s="172"/>
      <c r="CH180" s="172"/>
      <c r="CI180" s="172"/>
      <c r="CJ180" s="172"/>
      <c r="CK180" s="172"/>
      <c r="CL180" s="172"/>
      <c r="CM180" s="172"/>
      <c r="CN180" s="172"/>
      <c r="CO180" s="172"/>
      <c r="CP180" s="172"/>
      <c r="CQ180" s="172"/>
      <c r="CR180" s="172"/>
      <c r="CS180" s="172"/>
      <c r="CT180" s="172"/>
      <c r="CU180" s="172"/>
      <c r="CV180" s="172"/>
      <c r="CW180" s="172"/>
      <c r="CX180" s="172"/>
    </row>
    <row r="181" spans="1:102">
      <c r="A181" s="172"/>
      <c r="B181" s="172"/>
      <c r="C181" s="172"/>
      <c r="D181" s="172"/>
      <c r="E181" s="172"/>
      <c r="F181" s="172"/>
      <c r="G181" s="172"/>
      <c r="H181" s="172"/>
      <c r="I181" s="172"/>
      <c r="J181" s="172"/>
      <c r="K181" s="173"/>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72"/>
    </row>
    <row r="182" spans="1:102">
      <c r="A182" s="172"/>
      <c r="B182" s="172"/>
      <c r="C182" s="172"/>
      <c r="D182" s="172"/>
      <c r="E182" s="172"/>
      <c r="F182" s="172"/>
      <c r="G182" s="172"/>
      <c r="H182" s="172"/>
      <c r="I182" s="172"/>
      <c r="J182" s="172"/>
      <c r="K182" s="173"/>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72"/>
    </row>
    <row r="183" spans="1:102">
      <c r="A183" s="172"/>
      <c r="B183" s="172"/>
      <c r="C183" s="172"/>
      <c r="D183" s="172"/>
      <c r="E183" s="172"/>
      <c r="F183" s="172"/>
      <c r="G183" s="172"/>
      <c r="H183" s="172"/>
      <c r="I183" s="172"/>
      <c r="J183" s="172"/>
      <c r="K183" s="173"/>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c r="BH183" s="172"/>
      <c r="BI183" s="172"/>
      <c r="BJ183" s="172"/>
      <c r="BK183" s="172"/>
      <c r="BL183" s="172"/>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72"/>
    </row>
    <row r="184" spans="1:102">
      <c r="A184" s="172"/>
      <c r="B184" s="172"/>
      <c r="C184" s="172"/>
      <c r="D184" s="172"/>
      <c r="E184" s="172"/>
      <c r="F184" s="172"/>
      <c r="G184" s="172"/>
      <c r="H184" s="172"/>
      <c r="I184" s="172"/>
      <c r="J184" s="172"/>
      <c r="K184" s="173"/>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c r="BH184" s="172"/>
      <c r="BI184" s="172"/>
      <c r="BJ184" s="172"/>
      <c r="BK184" s="172"/>
      <c r="BL184" s="172"/>
      <c r="BM184" s="172"/>
      <c r="BN184" s="172"/>
      <c r="BO184" s="172"/>
      <c r="BP184" s="172"/>
      <c r="BQ184" s="172"/>
      <c r="BR184" s="172"/>
      <c r="BS184" s="172"/>
      <c r="BT184" s="172"/>
      <c r="BU184" s="172"/>
      <c r="BV184" s="172"/>
      <c r="BW184" s="172"/>
      <c r="BX184" s="172"/>
      <c r="BY184" s="172"/>
      <c r="BZ184" s="172"/>
      <c r="CA184" s="172"/>
      <c r="CB184" s="172"/>
      <c r="CC184" s="172"/>
      <c r="CD184" s="172"/>
      <c r="CE184" s="172"/>
      <c r="CF184" s="172"/>
      <c r="CG184" s="172"/>
      <c r="CH184" s="172"/>
      <c r="CI184" s="172"/>
      <c r="CJ184" s="172"/>
      <c r="CK184" s="172"/>
      <c r="CL184" s="172"/>
      <c r="CM184" s="172"/>
      <c r="CN184" s="172"/>
      <c r="CO184" s="172"/>
      <c r="CP184" s="172"/>
      <c r="CQ184" s="172"/>
      <c r="CR184" s="172"/>
      <c r="CS184" s="172"/>
      <c r="CT184" s="172"/>
      <c r="CU184" s="172"/>
      <c r="CV184" s="172"/>
      <c r="CW184" s="172"/>
      <c r="CX184" s="172"/>
    </row>
    <row r="185" spans="1:102">
      <c r="A185" s="172"/>
      <c r="B185" s="172"/>
      <c r="C185" s="172"/>
      <c r="D185" s="172"/>
      <c r="E185" s="172"/>
      <c r="F185" s="172"/>
      <c r="G185" s="172"/>
      <c r="H185" s="172"/>
      <c r="I185" s="172"/>
      <c r="J185" s="172"/>
      <c r="K185" s="173"/>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2"/>
    </row>
    <row r="186" spans="1:102">
      <c r="A186" s="172"/>
      <c r="B186" s="172"/>
      <c r="C186" s="172"/>
      <c r="D186" s="172"/>
      <c r="E186" s="172"/>
      <c r="F186" s="172"/>
      <c r="G186" s="172"/>
      <c r="H186" s="172"/>
      <c r="I186" s="172"/>
      <c r="J186" s="172"/>
      <c r="K186" s="173"/>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72"/>
    </row>
    <row r="187" spans="1:102">
      <c r="A187" s="172"/>
      <c r="B187" s="172"/>
      <c r="C187" s="172"/>
      <c r="D187" s="172"/>
      <c r="E187" s="172"/>
      <c r="F187" s="172"/>
      <c r="G187" s="172"/>
      <c r="H187" s="172"/>
      <c r="I187" s="172"/>
      <c r="J187" s="172"/>
      <c r="K187" s="173"/>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72"/>
    </row>
    <row r="188" spans="1:102">
      <c r="A188" s="172"/>
      <c r="B188" s="172"/>
      <c r="C188" s="172"/>
      <c r="D188" s="172"/>
      <c r="E188" s="172"/>
      <c r="F188" s="172"/>
      <c r="G188" s="172"/>
      <c r="H188" s="172"/>
      <c r="I188" s="172"/>
      <c r="J188" s="172"/>
      <c r="K188" s="173"/>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c r="CD188" s="172"/>
      <c r="CE188" s="172"/>
      <c r="CF188" s="172"/>
      <c r="CG188" s="172"/>
      <c r="CH188" s="172"/>
      <c r="CI188" s="172"/>
      <c r="CJ188" s="172"/>
      <c r="CK188" s="172"/>
      <c r="CL188" s="172"/>
      <c r="CM188" s="172"/>
      <c r="CN188" s="172"/>
      <c r="CO188" s="172"/>
      <c r="CP188" s="172"/>
      <c r="CQ188" s="172"/>
      <c r="CR188" s="172"/>
      <c r="CS188" s="172"/>
      <c r="CT188" s="172"/>
      <c r="CU188" s="172"/>
      <c r="CV188" s="172"/>
      <c r="CW188" s="172"/>
      <c r="CX188" s="172"/>
    </row>
    <row r="189" spans="1:102">
      <c r="A189" s="172"/>
      <c r="B189" s="172"/>
      <c r="C189" s="172"/>
      <c r="D189" s="172"/>
      <c r="E189" s="172"/>
      <c r="F189" s="172"/>
      <c r="G189" s="172"/>
      <c r="H189" s="172"/>
      <c r="I189" s="172"/>
      <c r="J189" s="172"/>
      <c r="K189" s="173"/>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72"/>
    </row>
    <row r="190" spans="1:102">
      <c r="A190" s="172"/>
      <c r="B190" s="172"/>
      <c r="C190" s="172"/>
      <c r="D190" s="172"/>
      <c r="E190" s="172"/>
      <c r="F190" s="172"/>
      <c r="G190" s="172"/>
      <c r="H190" s="172"/>
      <c r="I190" s="172"/>
      <c r="J190" s="172"/>
      <c r="K190" s="173"/>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72"/>
    </row>
    <row r="191" spans="1:102">
      <c r="A191" s="172"/>
      <c r="B191" s="172"/>
      <c r="C191" s="172"/>
      <c r="D191" s="172"/>
      <c r="E191" s="172"/>
      <c r="F191" s="172"/>
      <c r="G191" s="172"/>
      <c r="H191" s="172"/>
      <c r="I191" s="172"/>
      <c r="J191" s="172"/>
      <c r="K191" s="173"/>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72"/>
    </row>
    <row r="192" spans="1:102">
      <c r="A192" s="172"/>
      <c r="B192" s="172"/>
      <c r="C192" s="172"/>
      <c r="D192" s="172"/>
      <c r="E192" s="172"/>
      <c r="F192" s="172"/>
      <c r="G192" s="172"/>
      <c r="H192" s="172"/>
      <c r="I192" s="172"/>
      <c r="J192" s="172"/>
      <c r="K192" s="173"/>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c r="CD192" s="172"/>
      <c r="CE192" s="172"/>
      <c r="CF192" s="172"/>
      <c r="CG192" s="172"/>
      <c r="CH192" s="172"/>
      <c r="CI192" s="172"/>
      <c r="CJ192" s="172"/>
      <c r="CK192" s="172"/>
      <c r="CL192" s="172"/>
      <c r="CM192" s="172"/>
      <c r="CN192" s="172"/>
      <c r="CO192" s="172"/>
      <c r="CP192" s="172"/>
      <c r="CQ192" s="172"/>
      <c r="CR192" s="172"/>
      <c r="CS192" s="172"/>
      <c r="CT192" s="172"/>
      <c r="CU192" s="172"/>
      <c r="CV192" s="172"/>
      <c r="CW192" s="172"/>
      <c r="CX192" s="172"/>
    </row>
    <row r="193" spans="1:102">
      <c r="A193" s="172"/>
      <c r="B193" s="172"/>
      <c r="C193" s="172"/>
      <c r="D193" s="172"/>
      <c r="E193" s="172"/>
      <c r="F193" s="172"/>
      <c r="G193" s="172"/>
      <c r="H193" s="172"/>
      <c r="I193" s="172"/>
      <c r="J193" s="172"/>
      <c r="K193" s="173"/>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2"/>
    </row>
    <row r="194" spans="1:102">
      <c r="A194" s="172"/>
      <c r="B194" s="172"/>
      <c r="C194" s="172"/>
      <c r="D194" s="172"/>
      <c r="E194" s="172"/>
      <c r="F194" s="172"/>
      <c r="G194" s="172"/>
      <c r="H194" s="172"/>
      <c r="I194" s="172"/>
      <c r="J194" s="172"/>
      <c r="K194" s="173"/>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72"/>
    </row>
    <row r="195" spans="1:102">
      <c r="A195" s="172"/>
      <c r="B195" s="172"/>
      <c r="C195" s="172"/>
      <c r="D195" s="172"/>
      <c r="E195" s="172"/>
      <c r="F195" s="172"/>
      <c r="G195" s="172"/>
      <c r="H195" s="172"/>
      <c r="I195" s="172"/>
      <c r="J195" s="172"/>
      <c r="K195" s="173"/>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72"/>
    </row>
    <row r="196" spans="1:102">
      <c r="A196" s="172"/>
      <c r="B196" s="172"/>
      <c r="C196" s="172"/>
      <c r="D196" s="172"/>
      <c r="E196" s="172"/>
      <c r="F196" s="172"/>
      <c r="G196" s="172"/>
      <c r="H196" s="172"/>
      <c r="I196" s="172"/>
      <c r="J196" s="172"/>
      <c r="K196" s="173"/>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c r="CD196" s="172"/>
      <c r="CE196" s="172"/>
      <c r="CF196" s="172"/>
      <c r="CG196" s="172"/>
      <c r="CH196" s="172"/>
      <c r="CI196" s="172"/>
      <c r="CJ196" s="172"/>
      <c r="CK196" s="172"/>
      <c r="CL196" s="172"/>
      <c r="CM196" s="172"/>
      <c r="CN196" s="172"/>
      <c r="CO196" s="172"/>
      <c r="CP196" s="172"/>
      <c r="CQ196" s="172"/>
      <c r="CR196" s="172"/>
      <c r="CS196" s="172"/>
      <c r="CT196" s="172"/>
      <c r="CU196" s="172"/>
      <c r="CV196" s="172"/>
      <c r="CW196" s="172"/>
      <c r="CX196" s="172"/>
    </row>
    <row r="197" spans="1:102">
      <c r="A197" s="172"/>
      <c r="B197" s="172"/>
      <c r="C197" s="172"/>
      <c r="D197" s="172"/>
      <c r="E197" s="172"/>
      <c r="F197" s="172"/>
      <c r="G197" s="172"/>
      <c r="H197" s="172"/>
      <c r="I197" s="172"/>
      <c r="J197" s="172"/>
      <c r="K197" s="173"/>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72"/>
    </row>
    <row r="198" spans="1:102">
      <c r="A198" s="172"/>
      <c r="B198" s="172"/>
      <c r="C198" s="172"/>
      <c r="D198" s="172"/>
      <c r="E198" s="172"/>
      <c r="F198" s="172"/>
      <c r="G198" s="172"/>
      <c r="H198" s="172"/>
      <c r="I198" s="172"/>
      <c r="J198" s="172"/>
      <c r="K198" s="173"/>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72"/>
    </row>
    <row r="199" spans="1:102">
      <c r="A199" s="172"/>
      <c r="B199" s="172"/>
      <c r="C199" s="172"/>
      <c r="D199" s="172"/>
      <c r="E199" s="172"/>
      <c r="F199" s="172"/>
      <c r="G199" s="172"/>
      <c r="H199" s="172"/>
      <c r="I199" s="172"/>
      <c r="J199" s="172"/>
      <c r="K199" s="173"/>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72"/>
    </row>
    <row r="200" spans="1:102">
      <c r="A200" s="172"/>
      <c r="B200" s="172"/>
      <c r="C200" s="172"/>
      <c r="D200" s="172"/>
      <c r="E200" s="172"/>
      <c r="F200" s="172"/>
      <c r="G200" s="172"/>
      <c r="H200" s="172"/>
      <c r="I200" s="172"/>
      <c r="J200" s="172"/>
      <c r="K200" s="173"/>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2"/>
    </row>
    <row r="201" spans="1:102">
      <c r="A201" s="172"/>
      <c r="B201" s="172"/>
      <c r="C201" s="172"/>
      <c r="D201" s="172"/>
      <c r="E201" s="172"/>
      <c r="F201" s="172"/>
      <c r="G201" s="172"/>
      <c r="H201" s="172"/>
      <c r="I201" s="172"/>
      <c r="J201" s="172"/>
      <c r="K201" s="173"/>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2"/>
    </row>
    <row r="202" spans="1:102">
      <c r="A202" s="172"/>
      <c r="B202" s="172"/>
      <c r="C202" s="172"/>
      <c r="D202" s="172"/>
      <c r="E202" s="172"/>
      <c r="F202" s="172"/>
      <c r="G202" s="172"/>
      <c r="H202" s="172"/>
      <c r="I202" s="172"/>
      <c r="J202" s="172"/>
      <c r="K202" s="173"/>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c r="BJ202" s="172"/>
      <c r="BK202" s="172"/>
      <c r="BL202" s="172"/>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c r="CG202" s="172"/>
      <c r="CH202" s="172"/>
      <c r="CI202" s="172"/>
      <c r="CJ202" s="172"/>
      <c r="CK202" s="172"/>
      <c r="CL202" s="172"/>
      <c r="CM202" s="172"/>
      <c r="CN202" s="172"/>
      <c r="CO202" s="172"/>
      <c r="CP202" s="172"/>
      <c r="CQ202" s="172"/>
      <c r="CR202" s="172"/>
      <c r="CS202" s="172"/>
      <c r="CT202" s="172"/>
      <c r="CU202" s="172"/>
      <c r="CV202" s="172"/>
      <c r="CW202" s="172"/>
      <c r="CX202" s="172"/>
    </row>
    <row r="203" spans="1:102">
      <c r="A203" s="172"/>
      <c r="B203" s="172"/>
      <c r="C203" s="172"/>
      <c r="D203" s="172"/>
      <c r="E203" s="172"/>
      <c r="F203" s="172"/>
      <c r="G203" s="172"/>
      <c r="H203" s="172"/>
      <c r="I203" s="172"/>
      <c r="J203" s="172"/>
      <c r="K203" s="173"/>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c r="CG203" s="172"/>
      <c r="CH203" s="172"/>
      <c r="CI203" s="172"/>
      <c r="CJ203" s="172"/>
      <c r="CK203" s="172"/>
      <c r="CL203" s="172"/>
      <c r="CM203" s="172"/>
      <c r="CN203" s="172"/>
      <c r="CO203" s="172"/>
      <c r="CP203" s="172"/>
      <c r="CQ203" s="172"/>
      <c r="CR203" s="172"/>
      <c r="CS203" s="172"/>
      <c r="CT203" s="172"/>
      <c r="CU203" s="172"/>
      <c r="CV203" s="172"/>
      <c r="CW203" s="172"/>
      <c r="CX203" s="172"/>
    </row>
    <row r="204" spans="1:102">
      <c r="A204" s="172"/>
      <c r="B204" s="172"/>
      <c r="C204" s="172"/>
      <c r="D204" s="172"/>
      <c r="E204" s="172"/>
      <c r="F204" s="172"/>
      <c r="G204" s="172"/>
      <c r="H204" s="172"/>
      <c r="I204" s="172"/>
      <c r="J204" s="172"/>
      <c r="K204" s="173"/>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c r="CD204" s="172"/>
      <c r="CE204" s="172"/>
      <c r="CF204" s="172"/>
      <c r="CG204" s="172"/>
      <c r="CH204" s="172"/>
      <c r="CI204" s="172"/>
      <c r="CJ204" s="172"/>
      <c r="CK204" s="172"/>
      <c r="CL204" s="172"/>
      <c r="CM204" s="172"/>
      <c r="CN204" s="172"/>
      <c r="CO204" s="172"/>
      <c r="CP204" s="172"/>
      <c r="CQ204" s="172"/>
      <c r="CR204" s="172"/>
      <c r="CS204" s="172"/>
      <c r="CT204" s="172"/>
      <c r="CU204" s="172"/>
      <c r="CV204" s="172"/>
      <c r="CW204" s="172"/>
      <c r="CX204" s="172"/>
    </row>
    <row r="205" spans="1:102">
      <c r="A205" s="172"/>
      <c r="B205" s="172"/>
      <c r="C205" s="172"/>
      <c r="D205" s="172"/>
      <c r="E205" s="172"/>
      <c r="F205" s="172"/>
      <c r="G205" s="172"/>
      <c r="H205" s="172"/>
      <c r="I205" s="172"/>
      <c r="J205" s="172"/>
      <c r="K205" s="173"/>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c r="BJ205" s="172"/>
      <c r="BK205" s="172"/>
      <c r="BL205" s="172"/>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72"/>
    </row>
    <row r="206" spans="1:102">
      <c r="A206" s="172"/>
      <c r="B206" s="172"/>
      <c r="C206" s="172"/>
      <c r="D206" s="172"/>
      <c r="E206" s="172"/>
      <c r="F206" s="172"/>
      <c r="G206" s="172"/>
      <c r="H206" s="172"/>
      <c r="I206" s="172"/>
      <c r="J206" s="172"/>
      <c r="K206" s="173"/>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72"/>
    </row>
    <row r="207" spans="1:102">
      <c r="A207" s="172"/>
      <c r="B207" s="172"/>
      <c r="C207" s="172"/>
      <c r="D207" s="172"/>
      <c r="E207" s="172"/>
      <c r="F207" s="172"/>
      <c r="G207" s="172"/>
      <c r="H207" s="172"/>
      <c r="I207" s="172"/>
      <c r="J207" s="172"/>
      <c r="K207" s="173"/>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2"/>
      <c r="BI207" s="172"/>
      <c r="BJ207" s="172"/>
      <c r="BK207" s="172"/>
      <c r="BL207" s="172"/>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c r="CG207" s="172"/>
      <c r="CH207" s="172"/>
      <c r="CI207" s="172"/>
      <c r="CJ207" s="172"/>
      <c r="CK207" s="172"/>
      <c r="CL207" s="172"/>
      <c r="CM207" s="172"/>
      <c r="CN207" s="172"/>
      <c r="CO207" s="172"/>
      <c r="CP207" s="172"/>
      <c r="CQ207" s="172"/>
      <c r="CR207" s="172"/>
      <c r="CS207" s="172"/>
      <c r="CT207" s="172"/>
      <c r="CU207" s="172"/>
      <c r="CV207" s="172"/>
      <c r="CW207" s="172"/>
      <c r="CX207" s="172"/>
    </row>
    <row r="208" spans="1:102">
      <c r="A208" s="172"/>
      <c r="B208" s="172"/>
      <c r="C208" s="172"/>
      <c r="D208" s="172"/>
      <c r="E208" s="172"/>
      <c r="F208" s="172"/>
      <c r="G208" s="172"/>
      <c r="H208" s="172"/>
      <c r="I208" s="172"/>
      <c r="J208" s="172"/>
      <c r="K208" s="173"/>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c r="BH208" s="172"/>
      <c r="BI208" s="172"/>
      <c r="BJ208" s="172"/>
      <c r="BK208" s="172"/>
      <c r="BL208" s="172"/>
      <c r="BM208" s="172"/>
      <c r="BN208" s="172"/>
      <c r="BO208" s="172"/>
      <c r="BP208" s="172"/>
      <c r="BQ208" s="172"/>
      <c r="BR208" s="172"/>
      <c r="BS208" s="172"/>
      <c r="BT208" s="172"/>
      <c r="BU208" s="172"/>
      <c r="BV208" s="172"/>
      <c r="BW208" s="172"/>
      <c r="BX208" s="172"/>
      <c r="BY208" s="172"/>
      <c r="BZ208" s="172"/>
      <c r="CA208" s="172"/>
      <c r="CB208" s="172"/>
      <c r="CC208" s="172"/>
      <c r="CD208" s="172"/>
      <c r="CE208" s="172"/>
      <c r="CF208" s="172"/>
      <c r="CG208" s="172"/>
      <c r="CH208" s="172"/>
      <c r="CI208" s="172"/>
      <c r="CJ208" s="172"/>
      <c r="CK208" s="172"/>
      <c r="CL208" s="172"/>
      <c r="CM208" s="172"/>
      <c r="CN208" s="172"/>
      <c r="CO208" s="172"/>
      <c r="CP208" s="172"/>
      <c r="CQ208" s="172"/>
      <c r="CR208" s="172"/>
      <c r="CS208" s="172"/>
      <c r="CT208" s="172"/>
      <c r="CU208" s="172"/>
      <c r="CV208" s="172"/>
      <c r="CW208" s="172"/>
      <c r="CX208" s="172"/>
    </row>
    <row r="209" spans="1:102">
      <c r="A209" s="172"/>
      <c r="B209" s="172"/>
      <c r="C209" s="172"/>
      <c r="D209" s="172"/>
      <c r="E209" s="172"/>
      <c r="F209" s="172"/>
      <c r="G209" s="172"/>
      <c r="H209" s="172"/>
      <c r="I209" s="172"/>
      <c r="J209" s="172"/>
      <c r="K209" s="173"/>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c r="BJ209" s="172"/>
      <c r="BK209" s="172"/>
      <c r="BL209" s="172"/>
      <c r="BM209" s="172"/>
      <c r="BN209" s="172"/>
      <c r="BO209" s="172"/>
      <c r="BP209" s="172"/>
      <c r="BQ209" s="172"/>
      <c r="BR209" s="172"/>
      <c r="BS209" s="172"/>
      <c r="BT209" s="172"/>
      <c r="BU209" s="172"/>
      <c r="BV209" s="172"/>
      <c r="BW209" s="172"/>
      <c r="BX209" s="172"/>
      <c r="BY209" s="172"/>
      <c r="BZ209" s="172"/>
      <c r="CA209" s="172"/>
      <c r="CB209" s="172"/>
      <c r="CC209" s="172"/>
      <c r="CD209" s="172"/>
      <c r="CE209" s="172"/>
      <c r="CF209" s="172"/>
      <c r="CG209" s="172"/>
      <c r="CH209" s="172"/>
      <c r="CI209" s="172"/>
      <c r="CJ209" s="172"/>
      <c r="CK209" s="172"/>
      <c r="CL209" s="172"/>
      <c r="CM209" s="172"/>
      <c r="CN209" s="172"/>
      <c r="CO209" s="172"/>
      <c r="CP209" s="172"/>
      <c r="CQ209" s="172"/>
      <c r="CR209" s="172"/>
      <c r="CS209" s="172"/>
      <c r="CT209" s="172"/>
      <c r="CU209" s="172"/>
      <c r="CV209" s="172"/>
      <c r="CW209" s="172"/>
      <c r="CX209" s="172"/>
    </row>
    <row r="210" spans="1:102">
      <c r="A210" s="172"/>
      <c r="B210" s="172"/>
      <c r="C210" s="172"/>
      <c r="D210" s="172"/>
      <c r="E210" s="172"/>
      <c r="F210" s="172"/>
      <c r="G210" s="172"/>
      <c r="H210" s="172"/>
      <c r="I210" s="172"/>
      <c r="J210" s="172"/>
      <c r="K210" s="173"/>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2"/>
    </row>
    <row r="211" spans="1:102">
      <c r="A211" s="172"/>
      <c r="B211" s="172"/>
      <c r="C211" s="172"/>
      <c r="D211" s="172"/>
      <c r="E211" s="172"/>
      <c r="F211" s="172"/>
      <c r="G211" s="172"/>
      <c r="H211" s="172"/>
      <c r="I211" s="172"/>
      <c r="J211" s="172"/>
      <c r="K211" s="173"/>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c r="CD211" s="172"/>
      <c r="CE211" s="172"/>
      <c r="CF211" s="172"/>
      <c r="CG211" s="172"/>
      <c r="CH211" s="172"/>
      <c r="CI211" s="172"/>
      <c r="CJ211" s="172"/>
      <c r="CK211" s="172"/>
      <c r="CL211" s="172"/>
      <c r="CM211" s="172"/>
      <c r="CN211" s="172"/>
      <c r="CO211" s="172"/>
      <c r="CP211" s="172"/>
      <c r="CQ211" s="172"/>
      <c r="CR211" s="172"/>
      <c r="CS211" s="172"/>
      <c r="CT211" s="172"/>
      <c r="CU211" s="172"/>
      <c r="CV211" s="172"/>
      <c r="CW211" s="172"/>
      <c r="CX211" s="172"/>
    </row>
    <row r="212" spans="1:102">
      <c r="A212" s="172"/>
      <c r="B212" s="172"/>
      <c r="C212" s="172"/>
      <c r="D212" s="172"/>
      <c r="E212" s="172"/>
      <c r="F212" s="172"/>
      <c r="G212" s="172"/>
      <c r="H212" s="172"/>
      <c r="I212" s="172"/>
      <c r="J212" s="172"/>
      <c r="K212" s="173"/>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BM212" s="172"/>
      <c r="BN212" s="172"/>
      <c r="BO212" s="172"/>
      <c r="BP212" s="172"/>
      <c r="BQ212" s="172"/>
      <c r="BR212" s="172"/>
      <c r="BS212" s="172"/>
      <c r="BT212" s="172"/>
      <c r="BU212" s="172"/>
      <c r="BV212" s="172"/>
      <c r="BW212" s="172"/>
      <c r="BX212" s="172"/>
      <c r="BY212" s="172"/>
      <c r="BZ212" s="172"/>
      <c r="CA212" s="172"/>
      <c r="CB212" s="172"/>
      <c r="CC212" s="172"/>
      <c r="CD212" s="172"/>
      <c r="CE212" s="172"/>
      <c r="CF212" s="172"/>
      <c r="CG212" s="172"/>
      <c r="CH212" s="172"/>
      <c r="CI212" s="172"/>
      <c r="CJ212" s="172"/>
      <c r="CK212" s="172"/>
      <c r="CL212" s="172"/>
      <c r="CM212" s="172"/>
      <c r="CN212" s="172"/>
      <c r="CO212" s="172"/>
      <c r="CP212" s="172"/>
      <c r="CQ212" s="172"/>
      <c r="CR212" s="172"/>
      <c r="CS212" s="172"/>
      <c r="CT212" s="172"/>
      <c r="CU212" s="172"/>
      <c r="CV212" s="172"/>
      <c r="CW212" s="172"/>
      <c r="CX212" s="172"/>
    </row>
    <row r="213" spans="1:102">
      <c r="A213" s="172"/>
      <c r="B213" s="172"/>
      <c r="C213" s="172"/>
      <c r="D213" s="172"/>
      <c r="E213" s="172"/>
      <c r="F213" s="172"/>
      <c r="G213" s="172"/>
      <c r="H213" s="172"/>
      <c r="I213" s="172"/>
      <c r="J213" s="172"/>
      <c r="K213" s="173"/>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c r="CD213" s="172"/>
      <c r="CE213" s="172"/>
      <c r="CF213" s="172"/>
      <c r="CG213" s="172"/>
      <c r="CH213" s="172"/>
      <c r="CI213" s="172"/>
      <c r="CJ213" s="172"/>
      <c r="CK213" s="172"/>
      <c r="CL213" s="172"/>
      <c r="CM213" s="172"/>
      <c r="CN213" s="172"/>
      <c r="CO213" s="172"/>
      <c r="CP213" s="172"/>
      <c r="CQ213" s="172"/>
      <c r="CR213" s="172"/>
      <c r="CS213" s="172"/>
      <c r="CT213" s="172"/>
      <c r="CU213" s="172"/>
      <c r="CV213" s="172"/>
      <c r="CW213" s="172"/>
      <c r="CX213" s="172"/>
    </row>
    <row r="214" spans="1:102">
      <c r="A214" s="172"/>
      <c r="B214" s="172"/>
      <c r="C214" s="172"/>
      <c r="D214" s="172"/>
      <c r="E214" s="172"/>
      <c r="F214" s="172"/>
      <c r="G214" s="172"/>
      <c r="H214" s="172"/>
      <c r="I214" s="172"/>
      <c r="J214" s="172"/>
      <c r="K214" s="173"/>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c r="CD214" s="172"/>
      <c r="CE214" s="172"/>
      <c r="CF214" s="172"/>
      <c r="CG214" s="172"/>
      <c r="CH214" s="172"/>
      <c r="CI214" s="172"/>
      <c r="CJ214" s="172"/>
      <c r="CK214" s="172"/>
      <c r="CL214" s="172"/>
      <c r="CM214" s="172"/>
      <c r="CN214" s="172"/>
      <c r="CO214" s="172"/>
      <c r="CP214" s="172"/>
      <c r="CQ214" s="172"/>
      <c r="CR214" s="172"/>
      <c r="CS214" s="172"/>
      <c r="CT214" s="172"/>
      <c r="CU214" s="172"/>
      <c r="CV214" s="172"/>
      <c r="CW214" s="172"/>
      <c r="CX214" s="172"/>
    </row>
    <row r="215" spans="1:102">
      <c r="A215" s="172"/>
      <c r="B215" s="172"/>
      <c r="C215" s="172"/>
      <c r="D215" s="172"/>
      <c r="E215" s="172"/>
      <c r="F215" s="172"/>
      <c r="G215" s="172"/>
      <c r="H215" s="172"/>
      <c r="I215" s="172"/>
      <c r="J215" s="172"/>
      <c r="K215" s="173"/>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c r="BH215" s="172"/>
      <c r="BI215" s="172"/>
      <c r="BJ215" s="172"/>
      <c r="BK215" s="172"/>
      <c r="BL215" s="172"/>
      <c r="BM215" s="172"/>
      <c r="BN215" s="172"/>
      <c r="BO215" s="172"/>
      <c r="BP215" s="172"/>
      <c r="BQ215" s="172"/>
      <c r="BR215" s="172"/>
      <c r="BS215" s="172"/>
      <c r="BT215" s="172"/>
      <c r="BU215" s="172"/>
      <c r="BV215" s="172"/>
      <c r="BW215" s="172"/>
      <c r="BX215" s="172"/>
      <c r="BY215" s="172"/>
      <c r="BZ215" s="172"/>
      <c r="CA215" s="172"/>
      <c r="CB215" s="172"/>
      <c r="CC215" s="172"/>
      <c r="CD215" s="172"/>
      <c r="CE215" s="172"/>
      <c r="CF215" s="172"/>
      <c r="CG215" s="172"/>
      <c r="CH215" s="172"/>
      <c r="CI215" s="172"/>
      <c r="CJ215" s="172"/>
      <c r="CK215" s="172"/>
      <c r="CL215" s="172"/>
      <c r="CM215" s="172"/>
      <c r="CN215" s="172"/>
      <c r="CO215" s="172"/>
      <c r="CP215" s="172"/>
      <c r="CQ215" s="172"/>
      <c r="CR215" s="172"/>
      <c r="CS215" s="172"/>
      <c r="CT215" s="172"/>
      <c r="CU215" s="172"/>
      <c r="CV215" s="172"/>
      <c r="CW215" s="172"/>
      <c r="CX215" s="172"/>
    </row>
    <row r="216" spans="1:102">
      <c r="A216" s="172"/>
      <c r="B216" s="172"/>
      <c r="C216" s="172"/>
      <c r="D216" s="172"/>
      <c r="E216" s="172"/>
      <c r="F216" s="172"/>
      <c r="G216" s="172"/>
      <c r="H216" s="172"/>
      <c r="I216" s="172"/>
      <c r="J216" s="172"/>
      <c r="K216" s="173"/>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c r="CD216" s="172"/>
      <c r="CE216" s="172"/>
      <c r="CF216" s="172"/>
      <c r="CG216" s="172"/>
      <c r="CH216" s="172"/>
      <c r="CI216" s="172"/>
      <c r="CJ216" s="172"/>
      <c r="CK216" s="172"/>
      <c r="CL216" s="172"/>
      <c r="CM216" s="172"/>
      <c r="CN216" s="172"/>
      <c r="CO216" s="172"/>
      <c r="CP216" s="172"/>
      <c r="CQ216" s="172"/>
      <c r="CR216" s="172"/>
      <c r="CS216" s="172"/>
      <c r="CT216" s="172"/>
      <c r="CU216" s="172"/>
      <c r="CV216" s="172"/>
      <c r="CW216" s="172"/>
      <c r="CX216" s="172"/>
    </row>
    <row r="217" spans="1:102">
      <c r="A217" s="172"/>
      <c r="B217" s="172"/>
      <c r="C217" s="172"/>
      <c r="D217" s="172"/>
      <c r="E217" s="172"/>
      <c r="F217" s="172"/>
      <c r="G217" s="172"/>
      <c r="H217" s="172"/>
      <c r="I217" s="172"/>
      <c r="J217" s="172"/>
      <c r="K217" s="173"/>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2"/>
      <c r="BQ217" s="172"/>
      <c r="BR217" s="172"/>
      <c r="BS217" s="172"/>
      <c r="BT217" s="172"/>
      <c r="BU217" s="172"/>
      <c r="BV217" s="172"/>
      <c r="BW217" s="172"/>
      <c r="BX217" s="172"/>
      <c r="BY217" s="172"/>
      <c r="BZ217" s="172"/>
      <c r="CA217" s="172"/>
      <c r="CB217" s="172"/>
      <c r="CC217" s="172"/>
      <c r="CD217" s="172"/>
      <c r="CE217" s="172"/>
      <c r="CF217" s="172"/>
      <c r="CG217" s="172"/>
      <c r="CH217" s="172"/>
      <c r="CI217" s="172"/>
      <c r="CJ217" s="172"/>
      <c r="CK217" s="172"/>
      <c r="CL217" s="172"/>
      <c r="CM217" s="172"/>
      <c r="CN217" s="172"/>
      <c r="CO217" s="172"/>
      <c r="CP217" s="172"/>
      <c r="CQ217" s="172"/>
      <c r="CR217" s="172"/>
      <c r="CS217" s="172"/>
      <c r="CT217" s="172"/>
      <c r="CU217" s="172"/>
      <c r="CV217" s="172"/>
      <c r="CW217" s="172"/>
      <c r="CX217" s="172"/>
    </row>
    <row r="218" spans="1:102">
      <c r="A218" s="172"/>
      <c r="B218" s="172"/>
      <c r="C218" s="172"/>
      <c r="D218" s="172"/>
      <c r="E218" s="172"/>
      <c r="F218" s="172"/>
      <c r="G218" s="172"/>
      <c r="H218" s="172"/>
      <c r="I218" s="172"/>
      <c r="J218" s="172"/>
      <c r="K218" s="173"/>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c r="BE218" s="172"/>
      <c r="BF218" s="172"/>
      <c r="BG218" s="172"/>
      <c r="BH218" s="172"/>
      <c r="BI218" s="172"/>
      <c r="BJ218" s="172"/>
      <c r="BK218" s="172"/>
      <c r="BL218" s="172"/>
      <c r="BM218" s="172"/>
      <c r="BN218" s="172"/>
      <c r="BO218" s="172"/>
      <c r="BP218" s="172"/>
      <c r="BQ218" s="172"/>
      <c r="BR218" s="172"/>
      <c r="BS218" s="172"/>
      <c r="BT218" s="172"/>
      <c r="BU218" s="172"/>
      <c r="BV218" s="172"/>
      <c r="BW218" s="172"/>
      <c r="BX218" s="172"/>
      <c r="BY218" s="172"/>
      <c r="BZ218" s="172"/>
      <c r="CA218" s="172"/>
      <c r="CB218" s="172"/>
      <c r="CC218" s="172"/>
      <c r="CD218" s="172"/>
      <c r="CE218" s="172"/>
      <c r="CF218" s="172"/>
      <c r="CG218" s="172"/>
      <c r="CH218" s="172"/>
      <c r="CI218" s="172"/>
      <c r="CJ218" s="172"/>
      <c r="CK218" s="172"/>
      <c r="CL218" s="172"/>
      <c r="CM218" s="172"/>
      <c r="CN218" s="172"/>
      <c r="CO218" s="172"/>
      <c r="CP218" s="172"/>
      <c r="CQ218" s="172"/>
      <c r="CR218" s="172"/>
      <c r="CS218" s="172"/>
      <c r="CT218" s="172"/>
      <c r="CU218" s="172"/>
      <c r="CV218" s="172"/>
      <c r="CW218" s="172"/>
      <c r="CX218" s="172"/>
    </row>
    <row r="219" spans="1:102">
      <c r="A219" s="172"/>
      <c r="B219" s="172"/>
      <c r="C219" s="172"/>
      <c r="D219" s="172"/>
      <c r="E219" s="172"/>
      <c r="F219" s="172"/>
      <c r="G219" s="172"/>
      <c r="H219" s="172"/>
      <c r="I219" s="172"/>
      <c r="J219" s="172"/>
      <c r="K219" s="173"/>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c r="BE219" s="172"/>
      <c r="BF219" s="172"/>
      <c r="BG219" s="172"/>
      <c r="BH219" s="172"/>
      <c r="BI219" s="172"/>
      <c r="BJ219" s="172"/>
      <c r="BK219" s="172"/>
      <c r="BL219" s="172"/>
      <c r="BM219" s="172"/>
      <c r="BN219" s="172"/>
      <c r="BO219" s="172"/>
      <c r="BP219" s="172"/>
      <c r="BQ219" s="172"/>
      <c r="BR219" s="172"/>
      <c r="BS219" s="172"/>
      <c r="BT219" s="172"/>
      <c r="BU219" s="172"/>
      <c r="BV219" s="172"/>
      <c r="BW219" s="172"/>
      <c r="BX219" s="172"/>
      <c r="BY219" s="172"/>
      <c r="BZ219" s="172"/>
      <c r="CA219" s="172"/>
      <c r="CB219" s="172"/>
      <c r="CC219" s="172"/>
      <c r="CD219" s="172"/>
      <c r="CE219" s="172"/>
      <c r="CF219" s="172"/>
      <c r="CG219" s="172"/>
      <c r="CH219" s="172"/>
      <c r="CI219" s="172"/>
      <c r="CJ219" s="172"/>
      <c r="CK219" s="172"/>
      <c r="CL219" s="172"/>
      <c r="CM219" s="172"/>
      <c r="CN219" s="172"/>
      <c r="CO219" s="172"/>
      <c r="CP219" s="172"/>
      <c r="CQ219" s="172"/>
      <c r="CR219" s="172"/>
      <c r="CS219" s="172"/>
      <c r="CT219" s="172"/>
      <c r="CU219" s="172"/>
      <c r="CV219" s="172"/>
      <c r="CW219" s="172"/>
      <c r="CX219" s="172"/>
    </row>
    <row r="220" spans="1:102">
      <c r="A220" s="172"/>
      <c r="B220" s="172"/>
      <c r="C220" s="172"/>
      <c r="D220" s="172"/>
      <c r="E220" s="172"/>
      <c r="F220" s="172"/>
      <c r="G220" s="172"/>
      <c r="H220" s="172"/>
      <c r="I220" s="172"/>
      <c r="J220" s="172"/>
      <c r="K220" s="173"/>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c r="BE220" s="172"/>
      <c r="BF220" s="172"/>
      <c r="BG220" s="172"/>
      <c r="BH220" s="172"/>
      <c r="BI220" s="172"/>
      <c r="BJ220" s="172"/>
      <c r="BK220" s="172"/>
      <c r="BL220" s="172"/>
      <c r="BM220" s="172"/>
      <c r="BN220" s="172"/>
      <c r="BO220" s="172"/>
      <c r="BP220" s="172"/>
      <c r="BQ220" s="172"/>
      <c r="BR220" s="172"/>
      <c r="BS220" s="172"/>
      <c r="BT220" s="172"/>
      <c r="BU220" s="172"/>
      <c r="BV220" s="172"/>
      <c r="BW220" s="172"/>
      <c r="BX220" s="172"/>
      <c r="BY220" s="172"/>
      <c r="BZ220" s="172"/>
      <c r="CA220" s="172"/>
      <c r="CB220" s="172"/>
      <c r="CC220" s="172"/>
      <c r="CD220" s="172"/>
      <c r="CE220" s="172"/>
      <c r="CF220" s="172"/>
      <c r="CG220" s="172"/>
      <c r="CH220" s="172"/>
      <c r="CI220" s="172"/>
      <c r="CJ220" s="172"/>
      <c r="CK220" s="172"/>
      <c r="CL220" s="172"/>
      <c r="CM220" s="172"/>
      <c r="CN220" s="172"/>
      <c r="CO220" s="172"/>
      <c r="CP220" s="172"/>
      <c r="CQ220" s="172"/>
      <c r="CR220" s="172"/>
      <c r="CS220" s="172"/>
      <c r="CT220" s="172"/>
      <c r="CU220" s="172"/>
      <c r="CV220" s="172"/>
      <c r="CW220" s="172"/>
      <c r="CX220" s="172"/>
    </row>
    <row r="221" spans="1:102">
      <c r="A221" s="172"/>
      <c r="B221" s="172"/>
      <c r="C221" s="172"/>
      <c r="D221" s="172"/>
      <c r="E221" s="172"/>
      <c r="F221" s="172"/>
      <c r="G221" s="172"/>
      <c r="H221" s="172"/>
      <c r="I221" s="172"/>
      <c r="J221" s="172"/>
      <c r="K221" s="173"/>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2"/>
      <c r="BQ221" s="172"/>
      <c r="BR221" s="172"/>
      <c r="BS221" s="172"/>
      <c r="BT221" s="172"/>
      <c r="BU221" s="172"/>
      <c r="BV221" s="172"/>
      <c r="BW221" s="172"/>
      <c r="BX221" s="172"/>
      <c r="BY221" s="172"/>
      <c r="BZ221" s="172"/>
      <c r="CA221" s="172"/>
      <c r="CB221" s="172"/>
      <c r="CC221" s="172"/>
      <c r="CD221" s="172"/>
      <c r="CE221" s="172"/>
      <c r="CF221" s="172"/>
      <c r="CG221" s="172"/>
      <c r="CH221" s="172"/>
      <c r="CI221" s="172"/>
      <c r="CJ221" s="172"/>
      <c r="CK221" s="172"/>
      <c r="CL221" s="172"/>
      <c r="CM221" s="172"/>
      <c r="CN221" s="172"/>
      <c r="CO221" s="172"/>
      <c r="CP221" s="172"/>
      <c r="CQ221" s="172"/>
      <c r="CR221" s="172"/>
      <c r="CS221" s="172"/>
      <c r="CT221" s="172"/>
      <c r="CU221" s="172"/>
      <c r="CV221" s="172"/>
      <c r="CW221" s="172"/>
      <c r="CX221" s="172"/>
    </row>
    <row r="222" spans="1:102">
      <c r="A222" s="172"/>
      <c r="B222" s="172"/>
      <c r="C222" s="172"/>
      <c r="D222" s="172"/>
      <c r="E222" s="172"/>
      <c r="F222" s="172"/>
      <c r="G222" s="172"/>
      <c r="H222" s="172"/>
      <c r="I222" s="172"/>
      <c r="J222" s="172"/>
      <c r="K222" s="173"/>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c r="BE222" s="172"/>
      <c r="BF222" s="172"/>
      <c r="BG222" s="172"/>
      <c r="BH222" s="172"/>
      <c r="BI222" s="172"/>
      <c r="BJ222" s="172"/>
      <c r="BK222" s="172"/>
      <c r="BL222" s="172"/>
      <c r="BM222" s="172"/>
      <c r="BN222" s="172"/>
      <c r="BO222" s="172"/>
      <c r="BP222" s="172"/>
      <c r="BQ222" s="172"/>
      <c r="BR222" s="172"/>
      <c r="BS222" s="172"/>
      <c r="BT222" s="172"/>
      <c r="BU222" s="172"/>
      <c r="BV222" s="172"/>
      <c r="BW222" s="172"/>
      <c r="BX222" s="172"/>
      <c r="BY222" s="172"/>
      <c r="BZ222" s="172"/>
      <c r="CA222" s="172"/>
      <c r="CB222" s="172"/>
      <c r="CC222" s="172"/>
      <c r="CD222" s="172"/>
      <c r="CE222" s="172"/>
      <c r="CF222" s="172"/>
      <c r="CG222" s="172"/>
      <c r="CH222" s="172"/>
      <c r="CI222" s="172"/>
      <c r="CJ222" s="172"/>
      <c r="CK222" s="172"/>
      <c r="CL222" s="172"/>
      <c r="CM222" s="172"/>
      <c r="CN222" s="172"/>
      <c r="CO222" s="172"/>
      <c r="CP222" s="172"/>
      <c r="CQ222" s="172"/>
      <c r="CR222" s="172"/>
      <c r="CS222" s="172"/>
      <c r="CT222" s="172"/>
      <c r="CU222" s="172"/>
      <c r="CV222" s="172"/>
      <c r="CW222" s="172"/>
      <c r="CX222" s="172"/>
    </row>
    <row r="223" spans="1:102">
      <c r="A223" s="172"/>
      <c r="B223" s="172"/>
      <c r="C223" s="172"/>
      <c r="D223" s="172"/>
      <c r="E223" s="172"/>
      <c r="F223" s="172"/>
      <c r="G223" s="172"/>
      <c r="H223" s="172"/>
      <c r="I223" s="172"/>
      <c r="J223" s="172"/>
      <c r="K223" s="173"/>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c r="BE223" s="172"/>
      <c r="BF223" s="172"/>
      <c r="BG223" s="172"/>
      <c r="BH223" s="172"/>
      <c r="BI223" s="172"/>
      <c r="BJ223" s="172"/>
      <c r="BK223" s="172"/>
      <c r="BL223" s="172"/>
      <c r="BM223" s="172"/>
      <c r="BN223" s="172"/>
      <c r="BO223" s="172"/>
      <c r="BP223" s="172"/>
      <c r="BQ223" s="172"/>
      <c r="BR223" s="172"/>
      <c r="BS223" s="172"/>
      <c r="BT223" s="172"/>
      <c r="BU223" s="172"/>
      <c r="BV223" s="172"/>
      <c r="BW223" s="172"/>
      <c r="BX223" s="172"/>
      <c r="BY223" s="172"/>
      <c r="BZ223" s="172"/>
      <c r="CA223" s="172"/>
      <c r="CB223" s="172"/>
      <c r="CC223" s="172"/>
      <c r="CD223" s="172"/>
      <c r="CE223" s="172"/>
      <c r="CF223" s="172"/>
      <c r="CG223" s="172"/>
      <c r="CH223" s="172"/>
      <c r="CI223" s="172"/>
      <c r="CJ223" s="172"/>
      <c r="CK223" s="172"/>
      <c r="CL223" s="172"/>
      <c r="CM223" s="172"/>
      <c r="CN223" s="172"/>
      <c r="CO223" s="172"/>
      <c r="CP223" s="172"/>
      <c r="CQ223" s="172"/>
      <c r="CR223" s="172"/>
      <c r="CS223" s="172"/>
      <c r="CT223" s="172"/>
      <c r="CU223" s="172"/>
      <c r="CV223" s="172"/>
      <c r="CW223" s="172"/>
      <c r="CX223" s="172"/>
    </row>
    <row r="224" spans="1:102">
      <c r="A224" s="172"/>
      <c r="B224" s="172"/>
      <c r="C224" s="172"/>
      <c r="D224" s="172"/>
      <c r="E224" s="172"/>
      <c r="F224" s="172"/>
      <c r="G224" s="172"/>
      <c r="H224" s="172"/>
      <c r="I224" s="172"/>
      <c r="J224" s="172"/>
      <c r="K224" s="173"/>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172"/>
      <c r="BZ224" s="172"/>
      <c r="CA224" s="172"/>
      <c r="CB224" s="172"/>
      <c r="CC224" s="172"/>
      <c r="CD224" s="172"/>
      <c r="CE224" s="172"/>
      <c r="CF224" s="172"/>
      <c r="CG224" s="172"/>
      <c r="CH224" s="172"/>
      <c r="CI224" s="172"/>
      <c r="CJ224" s="172"/>
      <c r="CK224" s="172"/>
      <c r="CL224" s="172"/>
      <c r="CM224" s="172"/>
      <c r="CN224" s="172"/>
      <c r="CO224" s="172"/>
      <c r="CP224" s="172"/>
      <c r="CQ224" s="172"/>
      <c r="CR224" s="172"/>
      <c r="CS224" s="172"/>
      <c r="CT224" s="172"/>
      <c r="CU224" s="172"/>
      <c r="CV224" s="172"/>
      <c r="CW224" s="172"/>
      <c r="CX224" s="172"/>
    </row>
    <row r="225" spans="1:102">
      <c r="A225" s="172"/>
      <c r="B225" s="172"/>
      <c r="C225" s="172"/>
      <c r="D225" s="172"/>
      <c r="E225" s="172"/>
      <c r="F225" s="172"/>
      <c r="G225" s="172"/>
      <c r="H225" s="172"/>
      <c r="I225" s="172"/>
      <c r="J225" s="172"/>
      <c r="K225" s="173"/>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c r="BE225" s="172"/>
      <c r="BF225" s="172"/>
      <c r="BG225" s="172"/>
      <c r="BH225" s="172"/>
      <c r="BI225" s="172"/>
      <c r="BJ225" s="172"/>
      <c r="BK225" s="172"/>
      <c r="BL225" s="172"/>
      <c r="BM225" s="172"/>
      <c r="BN225" s="172"/>
      <c r="BO225" s="172"/>
      <c r="BP225" s="172"/>
      <c r="BQ225" s="172"/>
      <c r="BR225" s="172"/>
      <c r="BS225" s="172"/>
      <c r="BT225" s="172"/>
      <c r="BU225" s="172"/>
      <c r="BV225" s="172"/>
      <c r="BW225" s="172"/>
      <c r="BX225" s="172"/>
      <c r="BY225" s="172"/>
      <c r="BZ225" s="172"/>
      <c r="CA225" s="172"/>
      <c r="CB225" s="172"/>
      <c r="CC225" s="172"/>
      <c r="CD225" s="172"/>
      <c r="CE225" s="172"/>
      <c r="CF225" s="172"/>
      <c r="CG225" s="172"/>
      <c r="CH225" s="172"/>
      <c r="CI225" s="172"/>
      <c r="CJ225" s="172"/>
      <c r="CK225" s="172"/>
      <c r="CL225" s="172"/>
      <c r="CM225" s="172"/>
      <c r="CN225" s="172"/>
      <c r="CO225" s="172"/>
      <c r="CP225" s="172"/>
      <c r="CQ225" s="172"/>
      <c r="CR225" s="172"/>
      <c r="CS225" s="172"/>
      <c r="CT225" s="172"/>
      <c r="CU225" s="172"/>
      <c r="CV225" s="172"/>
      <c r="CW225" s="172"/>
      <c r="CX225" s="172"/>
    </row>
    <row r="226" spans="1:102">
      <c r="A226" s="172"/>
      <c r="B226" s="172"/>
      <c r="C226" s="172"/>
      <c r="D226" s="172"/>
      <c r="E226" s="172"/>
      <c r="F226" s="172"/>
      <c r="G226" s="172"/>
      <c r="H226" s="172"/>
      <c r="I226" s="172"/>
      <c r="J226" s="172"/>
      <c r="K226" s="173"/>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c r="CD226" s="172"/>
      <c r="CE226" s="172"/>
      <c r="CF226" s="172"/>
      <c r="CG226" s="172"/>
      <c r="CH226" s="172"/>
      <c r="CI226" s="172"/>
      <c r="CJ226" s="172"/>
      <c r="CK226" s="172"/>
      <c r="CL226" s="172"/>
      <c r="CM226" s="172"/>
      <c r="CN226" s="172"/>
      <c r="CO226" s="172"/>
      <c r="CP226" s="172"/>
      <c r="CQ226" s="172"/>
      <c r="CR226" s="172"/>
      <c r="CS226" s="172"/>
      <c r="CT226" s="172"/>
      <c r="CU226" s="172"/>
      <c r="CV226" s="172"/>
      <c r="CW226" s="172"/>
      <c r="CX226" s="172"/>
    </row>
    <row r="227" spans="1:102">
      <c r="A227" s="172"/>
      <c r="B227" s="172"/>
      <c r="C227" s="172"/>
      <c r="D227" s="172"/>
      <c r="E227" s="172"/>
      <c r="F227" s="172"/>
      <c r="G227" s="172"/>
      <c r="H227" s="172"/>
      <c r="I227" s="172"/>
      <c r="J227" s="172"/>
      <c r="K227" s="173"/>
      <c r="L227" s="172"/>
      <c r="M227" s="172"/>
      <c r="N227" s="172"/>
      <c r="O227" s="172"/>
      <c r="P227" s="172"/>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c r="BE227" s="172"/>
      <c r="BF227" s="172"/>
      <c r="BG227" s="172"/>
      <c r="BH227" s="172"/>
      <c r="BI227" s="172"/>
      <c r="BJ227" s="172"/>
      <c r="BK227" s="172"/>
      <c r="BL227" s="172"/>
      <c r="BM227" s="172"/>
      <c r="BN227" s="172"/>
      <c r="BO227" s="172"/>
      <c r="BP227" s="172"/>
      <c r="BQ227" s="172"/>
      <c r="BR227" s="172"/>
      <c r="BS227" s="172"/>
      <c r="BT227" s="172"/>
      <c r="BU227" s="172"/>
      <c r="BV227" s="172"/>
      <c r="BW227" s="172"/>
      <c r="BX227" s="172"/>
      <c r="BY227" s="172"/>
      <c r="BZ227" s="172"/>
      <c r="CA227" s="172"/>
      <c r="CB227" s="172"/>
      <c r="CC227" s="172"/>
      <c r="CD227" s="172"/>
      <c r="CE227" s="172"/>
      <c r="CF227" s="172"/>
      <c r="CG227" s="172"/>
      <c r="CH227" s="172"/>
      <c r="CI227" s="172"/>
      <c r="CJ227" s="172"/>
      <c r="CK227" s="172"/>
      <c r="CL227" s="172"/>
      <c r="CM227" s="172"/>
      <c r="CN227" s="172"/>
      <c r="CO227" s="172"/>
      <c r="CP227" s="172"/>
      <c r="CQ227" s="172"/>
      <c r="CR227" s="172"/>
      <c r="CS227" s="172"/>
      <c r="CT227" s="172"/>
      <c r="CU227" s="172"/>
      <c r="CV227" s="172"/>
      <c r="CW227" s="172"/>
      <c r="CX227" s="172"/>
    </row>
    <row r="228" spans="1:102">
      <c r="A228" s="172"/>
      <c r="B228" s="172"/>
      <c r="C228" s="172"/>
      <c r="D228" s="172"/>
      <c r="E228" s="172"/>
      <c r="F228" s="172"/>
      <c r="G228" s="172"/>
      <c r="H228" s="172"/>
      <c r="I228" s="172"/>
      <c r="J228" s="172"/>
      <c r="K228" s="173"/>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2"/>
      <c r="BM228" s="172"/>
      <c r="BN228" s="172"/>
      <c r="BO228" s="172"/>
      <c r="BP228" s="172"/>
      <c r="BQ228" s="172"/>
      <c r="BR228" s="172"/>
      <c r="BS228" s="172"/>
      <c r="BT228" s="172"/>
      <c r="BU228" s="172"/>
      <c r="BV228" s="172"/>
      <c r="BW228" s="172"/>
      <c r="BX228" s="172"/>
      <c r="BY228" s="172"/>
      <c r="BZ228" s="172"/>
      <c r="CA228" s="172"/>
      <c r="CB228" s="172"/>
      <c r="CC228" s="172"/>
      <c r="CD228" s="172"/>
      <c r="CE228" s="172"/>
      <c r="CF228" s="172"/>
      <c r="CG228" s="172"/>
      <c r="CH228" s="172"/>
      <c r="CI228" s="172"/>
      <c r="CJ228" s="172"/>
      <c r="CK228" s="172"/>
      <c r="CL228" s="172"/>
      <c r="CM228" s="172"/>
      <c r="CN228" s="172"/>
      <c r="CO228" s="172"/>
      <c r="CP228" s="172"/>
      <c r="CQ228" s="172"/>
      <c r="CR228" s="172"/>
      <c r="CS228" s="172"/>
      <c r="CT228" s="172"/>
      <c r="CU228" s="172"/>
      <c r="CV228" s="172"/>
      <c r="CW228" s="172"/>
      <c r="CX228" s="172"/>
    </row>
    <row r="229" spans="1:102">
      <c r="A229" s="172"/>
      <c r="B229" s="172"/>
      <c r="C229" s="172"/>
      <c r="D229" s="172"/>
      <c r="E229" s="172"/>
      <c r="F229" s="172"/>
      <c r="G229" s="172"/>
      <c r="H229" s="172"/>
      <c r="I229" s="172"/>
      <c r="J229" s="172"/>
      <c r="K229" s="173"/>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2"/>
      <c r="BM229" s="172"/>
      <c r="BN229" s="172"/>
      <c r="BO229" s="172"/>
      <c r="BP229" s="172"/>
      <c r="BQ229" s="172"/>
      <c r="BR229" s="172"/>
      <c r="BS229" s="172"/>
      <c r="BT229" s="172"/>
      <c r="BU229" s="172"/>
      <c r="BV229" s="172"/>
      <c r="BW229" s="172"/>
      <c r="BX229" s="172"/>
      <c r="BY229" s="172"/>
      <c r="BZ229" s="172"/>
      <c r="CA229" s="172"/>
      <c r="CB229" s="172"/>
      <c r="CC229" s="172"/>
      <c r="CD229" s="172"/>
      <c r="CE229" s="172"/>
      <c r="CF229" s="172"/>
      <c r="CG229" s="172"/>
      <c r="CH229" s="172"/>
      <c r="CI229" s="172"/>
      <c r="CJ229" s="172"/>
      <c r="CK229" s="172"/>
      <c r="CL229" s="172"/>
      <c r="CM229" s="172"/>
      <c r="CN229" s="172"/>
      <c r="CO229" s="172"/>
      <c r="CP229" s="172"/>
      <c r="CQ229" s="172"/>
      <c r="CR229" s="172"/>
      <c r="CS229" s="172"/>
      <c r="CT229" s="172"/>
      <c r="CU229" s="172"/>
      <c r="CV229" s="172"/>
      <c r="CW229" s="172"/>
      <c r="CX229" s="172"/>
    </row>
    <row r="230" spans="1:102">
      <c r="A230" s="172"/>
      <c r="B230" s="172"/>
      <c r="C230" s="172"/>
      <c r="D230" s="172"/>
      <c r="E230" s="172"/>
      <c r="F230" s="172"/>
      <c r="G230" s="172"/>
      <c r="H230" s="172"/>
      <c r="I230" s="172"/>
      <c r="J230" s="172"/>
      <c r="K230" s="173"/>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2"/>
      <c r="BM230" s="172"/>
      <c r="BN230" s="172"/>
      <c r="BO230" s="172"/>
      <c r="BP230" s="172"/>
      <c r="BQ230" s="172"/>
      <c r="BR230" s="172"/>
      <c r="BS230" s="172"/>
      <c r="BT230" s="172"/>
      <c r="BU230" s="172"/>
      <c r="BV230" s="172"/>
      <c r="BW230" s="172"/>
      <c r="BX230" s="172"/>
      <c r="BY230" s="172"/>
      <c r="BZ230" s="172"/>
      <c r="CA230" s="172"/>
      <c r="CB230" s="172"/>
      <c r="CC230" s="172"/>
      <c r="CD230" s="172"/>
      <c r="CE230" s="172"/>
      <c r="CF230" s="172"/>
      <c r="CG230" s="172"/>
      <c r="CH230" s="172"/>
      <c r="CI230" s="172"/>
      <c r="CJ230" s="172"/>
      <c r="CK230" s="172"/>
      <c r="CL230" s="172"/>
      <c r="CM230" s="172"/>
      <c r="CN230" s="172"/>
      <c r="CO230" s="172"/>
      <c r="CP230" s="172"/>
      <c r="CQ230" s="172"/>
      <c r="CR230" s="172"/>
      <c r="CS230" s="172"/>
      <c r="CT230" s="172"/>
      <c r="CU230" s="172"/>
      <c r="CV230" s="172"/>
      <c r="CW230" s="172"/>
      <c r="CX230" s="172"/>
    </row>
    <row r="231" spans="1:102">
      <c r="A231" s="172"/>
      <c r="B231" s="172"/>
      <c r="C231" s="172"/>
      <c r="D231" s="172"/>
      <c r="E231" s="172"/>
      <c r="F231" s="172"/>
      <c r="G231" s="172"/>
      <c r="H231" s="172"/>
      <c r="I231" s="172"/>
      <c r="J231" s="172"/>
      <c r="K231" s="173"/>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72"/>
      <c r="BC231" s="172"/>
      <c r="BD231" s="172"/>
      <c r="BE231" s="172"/>
      <c r="BF231" s="172"/>
      <c r="BG231" s="172"/>
      <c r="BH231" s="172"/>
      <c r="BI231" s="172"/>
      <c r="BJ231" s="172"/>
      <c r="BK231" s="172"/>
      <c r="BL231" s="172"/>
      <c r="BM231" s="172"/>
      <c r="BN231" s="172"/>
      <c r="BO231" s="172"/>
      <c r="BP231" s="172"/>
      <c r="BQ231" s="172"/>
      <c r="BR231" s="172"/>
      <c r="BS231" s="172"/>
      <c r="BT231" s="172"/>
      <c r="BU231" s="172"/>
      <c r="BV231" s="172"/>
      <c r="BW231" s="172"/>
      <c r="BX231" s="172"/>
      <c r="BY231" s="172"/>
      <c r="BZ231" s="172"/>
      <c r="CA231" s="172"/>
      <c r="CB231" s="172"/>
      <c r="CC231" s="172"/>
      <c r="CD231" s="172"/>
      <c r="CE231" s="172"/>
      <c r="CF231" s="172"/>
      <c r="CG231" s="172"/>
      <c r="CH231" s="172"/>
      <c r="CI231" s="172"/>
      <c r="CJ231" s="172"/>
      <c r="CK231" s="172"/>
      <c r="CL231" s="172"/>
      <c r="CM231" s="172"/>
      <c r="CN231" s="172"/>
      <c r="CO231" s="172"/>
      <c r="CP231" s="172"/>
      <c r="CQ231" s="172"/>
      <c r="CR231" s="172"/>
      <c r="CS231" s="172"/>
      <c r="CT231" s="172"/>
      <c r="CU231" s="172"/>
      <c r="CV231" s="172"/>
      <c r="CW231" s="172"/>
      <c r="CX231" s="172"/>
    </row>
    <row r="232" spans="1:102">
      <c r="A232" s="172"/>
      <c r="B232" s="172"/>
      <c r="C232" s="172"/>
      <c r="D232" s="172"/>
      <c r="E232" s="172"/>
      <c r="F232" s="172"/>
      <c r="G232" s="172"/>
      <c r="H232" s="172"/>
      <c r="I232" s="172"/>
      <c r="J232" s="172"/>
      <c r="K232" s="173"/>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c r="BE232" s="172"/>
      <c r="BF232" s="172"/>
      <c r="BG232" s="172"/>
      <c r="BH232" s="172"/>
      <c r="BI232" s="172"/>
      <c r="BJ232" s="172"/>
      <c r="BK232" s="172"/>
      <c r="BL232" s="172"/>
      <c r="BM232" s="172"/>
      <c r="BN232" s="172"/>
      <c r="BO232" s="172"/>
      <c r="BP232" s="172"/>
      <c r="BQ232" s="172"/>
      <c r="BR232" s="172"/>
      <c r="BS232" s="172"/>
      <c r="BT232" s="172"/>
      <c r="BU232" s="172"/>
      <c r="BV232" s="172"/>
      <c r="BW232" s="172"/>
      <c r="BX232" s="172"/>
      <c r="BY232" s="172"/>
      <c r="BZ232" s="172"/>
      <c r="CA232" s="172"/>
      <c r="CB232" s="172"/>
      <c r="CC232" s="172"/>
      <c r="CD232" s="172"/>
      <c r="CE232" s="172"/>
      <c r="CF232" s="172"/>
      <c r="CG232" s="172"/>
      <c r="CH232" s="172"/>
      <c r="CI232" s="172"/>
      <c r="CJ232" s="172"/>
      <c r="CK232" s="172"/>
      <c r="CL232" s="172"/>
      <c r="CM232" s="172"/>
      <c r="CN232" s="172"/>
      <c r="CO232" s="172"/>
      <c r="CP232" s="172"/>
      <c r="CQ232" s="172"/>
      <c r="CR232" s="172"/>
      <c r="CS232" s="172"/>
      <c r="CT232" s="172"/>
      <c r="CU232" s="172"/>
      <c r="CV232" s="172"/>
      <c r="CW232" s="172"/>
      <c r="CX232" s="172"/>
    </row>
    <row r="233" spans="1:102">
      <c r="A233" s="172"/>
      <c r="B233" s="172"/>
      <c r="C233" s="172"/>
      <c r="D233" s="172"/>
      <c r="E233" s="172"/>
      <c r="F233" s="172"/>
      <c r="G233" s="172"/>
      <c r="H233" s="172"/>
      <c r="I233" s="172"/>
      <c r="J233" s="172"/>
      <c r="K233" s="173"/>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c r="BE233" s="172"/>
      <c r="BF233" s="172"/>
      <c r="BG233" s="172"/>
      <c r="BH233" s="172"/>
      <c r="BI233" s="172"/>
      <c r="BJ233" s="172"/>
      <c r="BK233" s="172"/>
      <c r="BL233" s="172"/>
      <c r="BM233" s="172"/>
      <c r="BN233" s="172"/>
      <c r="BO233" s="172"/>
      <c r="BP233" s="172"/>
      <c r="BQ233" s="172"/>
      <c r="BR233" s="172"/>
      <c r="BS233" s="172"/>
      <c r="BT233" s="172"/>
      <c r="BU233" s="172"/>
      <c r="BV233" s="172"/>
      <c r="BW233" s="172"/>
      <c r="BX233" s="172"/>
      <c r="BY233" s="172"/>
      <c r="BZ233" s="172"/>
      <c r="CA233" s="172"/>
      <c r="CB233" s="172"/>
      <c r="CC233" s="172"/>
      <c r="CD233" s="172"/>
      <c r="CE233" s="172"/>
      <c r="CF233" s="172"/>
      <c r="CG233" s="172"/>
      <c r="CH233" s="172"/>
      <c r="CI233" s="172"/>
      <c r="CJ233" s="172"/>
      <c r="CK233" s="172"/>
      <c r="CL233" s="172"/>
      <c r="CM233" s="172"/>
      <c r="CN233" s="172"/>
      <c r="CO233" s="172"/>
      <c r="CP233" s="172"/>
      <c r="CQ233" s="172"/>
      <c r="CR233" s="172"/>
      <c r="CS233" s="172"/>
      <c r="CT233" s="172"/>
      <c r="CU233" s="172"/>
      <c r="CV233" s="172"/>
      <c r="CW233" s="172"/>
      <c r="CX233" s="172"/>
    </row>
    <row r="234" spans="1:102">
      <c r="A234" s="172"/>
      <c r="B234" s="172"/>
      <c r="C234" s="172"/>
      <c r="D234" s="172"/>
      <c r="E234" s="172"/>
      <c r="F234" s="172"/>
      <c r="G234" s="172"/>
      <c r="H234" s="172"/>
      <c r="I234" s="172"/>
      <c r="J234" s="172"/>
      <c r="K234" s="173"/>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c r="BE234" s="172"/>
      <c r="BF234" s="172"/>
      <c r="BG234" s="172"/>
      <c r="BH234" s="172"/>
      <c r="BI234" s="172"/>
      <c r="BJ234" s="172"/>
      <c r="BK234" s="172"/>
      <c r="BL234" s="172"/>
      <c r="BM234" s="172"/>
      <c r="BN234" s="172"/>
      <c r="BO234" s="172"/>
      <c r="BP234" s="172"/>
      <c r="BQ234" s="172"/>
      <c r="BR234" s="172"/>
      <c r="BS234" s="172"/>
      <c r="BT234" s="172"/>
      <c r="BU234" s="172"/>
      <c r="BV234" s="172"/>
      <c r="BW234" s="172"/>
      <c r="BX234" s="172"/>
      <c r="BY234" s="172"/>
      <c r="BZ234" s="172"/>
      <c r="CA234" s="172"/>
      <c r="CB234" s="172"/>
      <c r="CC234" s="172"/>
      <c r="CD234" s="172"/>
      <c r="CE234" s="172"/>
      <c r="CF234" s="172"/>
      <c r="CG234" s="172"/>
      <c r="CH234" s="172"/>
      <c r="CI234" s="172"/>
      <c r="CJ234" s="172"/>
      <c r="CK234" s="172"/>
      <c r="CL234" s="172"/>
      <c r="CM234" s="172"/>
      <c r="CN234" s="172"/>
      <c r="CO234" s="172"/>
      <c r="CP234" s="172"/>
      <c r="CQ234" s="172"/>
      <c r="CR234" s="172"/>
      <c r="CS234" s="172"/>
      <c r="CT234" s="172"/>
      <c r="CU234" s="172"/>
      <c r="CV234" s="172"/>
      <c r="CW234" s="172"/>
      <c r="CX234" s="172"/>
    </row>
    <row r="235" spans="1:102">
      <c r="A235" s="172"/>
      <c r="B235" s="172"/>
      <c r="C235" s="172"/>
      <c r="D235" s="172"/>
      <c r="E235" s="172"/>
      <c r="F235" s="172"/>
      <c r="G235" s="172"/>
      <c r="H235" s="172"/>
      <c r="I235" s="172"/>
      <c r="J235" s="172"/>
      <c r="K235" s="173"/>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c r="BX235" s="172"/>
      <c r="BY235" s="172"/>
      <c r="BZ235" s="172"/>
      <c r="CA235" s="172"/>
      <c r="CB235" s="172"/>
      <c r="CC235" s="172"/>
      <c r="CD235" s="172"/>
      <c r="CE235" s="172"/>
      <c r="CF235" s="172"/>
      <c r="CG235" s="172"/>
      <c r="CH235" s="172"/>
      <c r="CI235" s="172"/>
      <c r="CJ235" s="172"/>
      <c r="CK235" s="172"/>
      <c r="CL235" s="172"/>
      <c r="CM235" s="172"/>
      <c r="CN235" s="172"/>
      <c r="CO235" s="172"/>
      <c r="CP235" s="172"/>
      <c r="CQ235" s="172"/>
      <c r="CR235" s="172"/>
      <c r="CS235" s="172"/>
      <c r="CT235" s="172"/>
      <c r="CU235" s="172"/>
      <c r="CV235" s="172"/>
      <c r="CW235" s="172"/>
      <c r="CX235" s="172"/>
    </row>
    <row r="236" spans="1:102">
      <c r="A236" s="172"/>
      <c r="B236" s="172"/>
      <c r="C236" s="172"/>
      <c r="D236" s="172"/>
      <c r="E236" s="172"/>
      <c r="F236" s="172"/>
      <c r="G236" s="172"/>
      <c r="H236" s="172"/>
      <c r="I236" s="172"/>
      <c r="J236" s="172"/>
      <c r="K236" s="173"/>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c r="BE236" s="172"/>
      <c r="BF236" s="172"/>
      <c r="BG236" s="172"/>
      <c r="BH236" s="172"/>
      <c r="BI236" s="172"/>
      <c r="BJ236" s="172"/>
      <c r="BK236" s="172"/>
      <c r="BL236" s="172"/>
      <c r="BM236" s="172"/>
      <c r="BN236" s="172"/>
      <c r="BO236" s="172"/>
      <c r="BP236" s="172"/>
      <c r="BQ236" s="172"/>
      <c r="BR236" s="172"/>
      <c r="BS236" s="172"/>
      <c r="BT236" s="172"/>
      <c r="BU236" s="172"/>
      <c r="BV236" s="172"/>
      <c r="BW236" s="172"/>
      <c r="BX236" s="172"/>
      <c r="BY236" s="172"/>
      <c r="BZ236" s="172"/>
      <c r="CA236" s="172"/>
      <c r="CB236" s="172"/>
      <c r="CC236" s="172"/>
      <c r="CD236" s="172"/>
      <c r="CE236" s="172"/>
      <c r="CF236" s="172"/>
      <c r="CG236" s="172"/>
      <c r="CH236" s="172"/>
      <c r="CI236" s="172"/>
      <c r="CJ236" s="172"/>
      <c r="CK236" s="172"/>
      <c r="CL236" s="172"/>
      <c r="CM236" s="172"/>
      <c r="CN236" s="172"/>
      <c r="CO236" s="172"/>
      <c r="CP236" s="172"/>
      <c r="CQ236" s="172"/>
      <c r="CR236" s="172"/>
      <c r="CS236" s="172"/>
      <c r="CT236" s="172"/>
      <c r="CU236" s="172"/>
      <c r="CV236" s="172"/>
      <c r="CW236" s="172"/>
      <c r="CX236" s="172"/>
    </row>
    <row r="237" spans="1:102">
      <c r="A237" s="172"/>
      <c r="B237" s="172"/>
      <c r="C237" s="172"/>
      <c r="D237" s="172"/>
      <c r="E237" s="172"/>
      <c r="F237" s="172"/>
      <c r="G237" s="172"/>
      <c r="H237" s="172"/>
      <c r="I237" s="172"/>
      <c r="J237" s="172"/>
      <c r="K237" s="173"/>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c r="BM237" s="172"/>
      <c r="BN237" s="172"/>
      <c r="BO237" s="172"/>
      <c r="BP237" s="172"/>
      <c r="BQ237" s="172"/>
      <c r="BR237" s="172"/>
      <c r="BS237" s="172"/>
      <c r="BT237" s="172"/>
      <c r="BU237" s="172"/>
      <c r="BV237" s="172"/>
      <c r="BW237" s="172"/>
      <c r="BX237" s="172"/>
      <c r="BY237" s="172"/>
      <c r="BZ237" s="172"/>
      <c r="CA237" s="172"/>
      <c r="CB237" s="172"/>
      <c r="CC237" s="172"/>
      <c r="CD237" s="172"/>
      <c r="CE237" s="172"/>
      <c r="CF237" s="172"/>
      <c r="CG237" s="172"/>
      <c r="CH237" s="172"/>
      <c r="CI237" s="172"/>
      <c r="CJ237" s="172"/>
      <c r="CK237" s="172"/>
      <c r="CL237" s="172"/>
      <c r="CM237" s="172"/>
      <c r="CN237" s="172"/>
      <c r="CO237" s="172"/>
      <c r="CP237" s="172"/>
      <c r="CQ237" s="172"/>
      <c r="CR237" s="172"/>
      <c r="CS237" s="172"/>
      <c r="CT237" s="172"/>
      <c r="CU237" s="172"/>
      <c r="CV237" s="172"/>
      <c r="CW237" s="172"/>
      <c r="CX237" s="172"/>
    </row>
    <row r="238" spans="1:102">
      <c r="A238" s="172"/>
      <c r="B238" s="172"/>
      <c r="C238" s="172"/>
      <c r="D238" s="172"/>
      <c r="E238" s="172"/>
      <c r="F238" s="172"/>
      <c r="G238" s="172"/>
      <c r="H238" s="172"/>
      <c r="I238" s="172"/>
      <c r="J238" s="172"/>
      <c r="K238" s="173"/>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c r="BM238" s="172"/>
      <c r="BN238" s="172"/>
      <c r="BO238" s="172"/>
      <c r="BP238" s="172"/>
      <c r="BQ238" s="172"/>
      <c r="BR238" s="172"/>
      <c r="BS238" s="172"/>
      <c r="BT238" s="172"/>
      <c r="BU238" s="172"/>
      <c r="BV238" s="172"/>
      <c r="BW238" s="172"/>
      <c r="BX238" s="172"/>
      <c r="BY238" s="172"/>
      <c r="BZ238" s="172"/>
      <c r="CA238" s="172"/>
      <c r="CB238" s="172"/>
      <c r="CC238" s="172"/>
      <c r="CD238" s="172"/>
      <c r="CE238" s="172"/>
      <c r="CF238" s="172"/>
      <c r="CG238" s="172"/>
      <c r="CH238" s="172"/>
      <c r="CI238" s="172"/>
      <c r="CJ238" s="172"/>
      <c r="CK238" s="172"/>
      <c r="CL238" s="172"/>
      <c r="CM238" s="172"/>
      <c r="CN238" s="172"/>
      <c r="CO238" s="172"/>
      <c r="CP238" s="172"/>
      <c r="CQ238" s="172"/>
      <c r="CR238" s="172"/>
      <c r="CS238" s="172"/>
      <c r="CT238" s="172"/>
      <c r="CU238" s="172"/>
      <c r="CV238" s="172"/>
      <c r="CW238" s="172"/>
      <c r="CX238" s="172"/>
    </row>
    <row r="239" spans="1:102">
      <c r="A239" s="172"/>
      <c r="B239" s="172"/>
      <c r="C239" s="172"/>
      <c r="D239" s="172"/>
      <c r="E239" s="172"/>
      <c r="F239" s="172"/>
      <c r="G239" s="172"/>
      <c r="H239" s="172"/>
      <c r="I239" s="172"/>
      <c r="J239" s="172"/>
      <c r="K239" s="173"/>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c r="BM239" s="172"/>
      <c r="BN239" s="172"/>
      <c r="BO239" s="172"/>
      <c r="BP239" s="172"/>
      <c r="BQ239" s="172"/>
      <c r="BR239" s="172"/>
      <c r="BS239" s="172"/>
      <c r="BT239" s="172"/>
      <c r="BU239" s="172"/>
      <c r="BV239" s="172"/>
      <c r="BW239" s="172"/>
      <c r="BX239" s="172"/>
      <c r="BY239" s="172"/>
      <c r="BZ239" s="172"/>
      <c r="CA239" s="172"/>
      <c r="CB239" s="172"/>
      <c r="CC239" s="172"/>
      <c r="CD239" s="172"/>
      <c r="CE239" s="172"/>
      <c r="CF239" s="172"/>
      <c r="CG239" s="172"/>
      <c r="CH239" s="172"/>
      <c r="CI239" s="172"/>
      <c r="CJ239" s="172"/>
      <c r="CK239" s="172"/>
      <c r="CL239" s="172"/>
      <c r="CM239" s="172"/>
      <c r="CN239" s="172"/>
      <c r="CO239" s="172"/>
      <c r="CP239" s="172"/>
      <c r="CQ239" s="172"/>
      <c r="CR239" s="172"/>
      <c r="CS239" s="172"/>
      <c r="CT239" s="172"/>
      <c r="CU239" s="172"/>
      <c r="CV239" s="172"/>
      <c r="CW239" s="172"/>
      <c r="CX239" s="172"/>
    </row>
    <row r="240" spans="1:102">
      <c r="A240" s="172"/>
      <c r="B240" s="172"/>
      <c r="C240" s="172"/>
      <c r="D240" s="172"/>
      <c r="E240" s="172"/>
      <c r="F240" s="172"/>
      <c r="G240" s="172"/>
      <c r="H240" s="172"/>
      <c r="I240" s="172"/>
      <c r="J240" s="172"/>
      <c r="K240" s="173"/>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c r="BE240" s="172"/>
      <c r="BF240" s="172"/>
      <c r="BG240" s="172"/>
      <c r="BH240" s="172"/>
      <c r="BI240" s="172"/>
      <c r="BJ240" s="172"/>
      <c r="BK240" s="172"/>
      <c r="BL240" s="172"/>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c r="CG240" s="172"/>
      <c r="CH240" s="172"/>
      <c r="CI240" s="172"/>
      <c r="CJ240" s="172"/>
      <c r="CK240" s="172"/>
      <c r="CL240" s="172"/>
      <c r="CM240" s="172"/>
      <c r="CN240" s="172"/>
      <c r="CO240" s="172"/>
      <c r="CP240" s="172"/>
      <c r="CQ240" s="172"/>
      <c r="CR240" s="172"/>
      <c r="CS240" s="172"/>
      <c r="CT240" s="172"/>
      <c r="CU240" s="172"/>
      <c r="CV240" s="172"/>
      <c r="CW240" s="172"/>
      <c r="CX240" s="172"/>
    </row>
    <row r="241" spans="1:102">
      <c r="A241" s="172"/>
      <c r="B241" s="172"/>
      <c r="C241" s="172"/>
      <c r="D241" s="172"/>
      <c r="E241" s="172"/>
      <c r="F241" s="172"/>
      <c r="G241" s="172"/>
      <c r="H241" s="172"/>
      <c r="I241" s="172"/>
      <c r="J241" s="172"/>
      <c r="K241" s="173"/>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c r="BE241" s="172"/>
      <c r="BF241" s="172"/>
      <c r="BG241" s="172"/>
      <c r="BH241" s="172"/>
      <c r="BI241" s="172"/>
      <c r="BJ241" s="172"/>
      <c r="BK241" s="172"/>
      <c r="BL241" s="172"/>
      <c r="BM241" s="172"/>
      <c r="BN241" s="172"/>
      <c r="BO241" s="172"/>
      <c r="BP241" s="172"/>
      <c r="BQ241" s="172"/>
      <c r="BR241" s="172"/>
      <c r="BS241" s="172"/>
      <c r="BT241" s="172"/>
      <c r="BU241" s="172"/>
      <c r="BV241" s="172"/>
      <c r="BW241" s="172"/>
      <c r="BX241" s="172"/>
      <c r="BY241" s="172"/>
      <c r="BZ241" s="172"/>
      <c r="CA241" s="172"/>
      <c r="CB241" s="172"/>
      <c r="CC241" s="172"/>
      <c r="CD241" s="172"/>
      <c r="CE241" s="172"/>
      <c r="CF241" s="172"/>
      <c r="CG241" s="172"/>
      <c r="CH241" s="172"/>
      <c r="CI241" s="172"/>
      <c r="CJ241" s="172"/>
      <c r="CK241" s="172"/>
      <c r="CL241" s="172"/>
      <c r="CM241" s="172"/>
      <c r="CN241" s="172"/>
      <c r="CO241" s="172"/>
      <c r="CP241" s="172"/>
      <c r="CQ241" s="172"/>
      <c r="CR241" s="172"/>
      <c r="CS241" s="172"/>
      <c r="CT241" s="172"/>
      <c r="CU241" s="172"/>
      <c r="CV241" s="172"/>
      <c r="CW241" s="172"/>
      <c r="CX241" s="172"/>
    </row>
    <row r="242" spans="1:102">
      <c r="A242" s="172"/>
      <c r="B242" s="172"/>
      <c r="C242" s="172"/>
      <c r="D242" s="172"/>
      <c r="E242" s="172"/>
      <c r="F242" s="172"/>
      <c r="G242" s="172"/>
      <c r="H242" s="172"/>
      <c r="I242" s="172"/>
      <c r="J242" s="172"/>
      <c r="K242" s="173"/>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c r="BE242" s="172"/>
      <c r="BF242" s="172"/>
      <c r="BG242" s="172"/>
      <c r="BH242" s="172"/>
      <c r="BI242" s="172"/>
      <c r="BJ242" s="172"/>
      <c r="BK242" s="172"/>
      <c r="BL242" s="172"/>
      <c r="BM242" s="172"/>
      <c r="BN242" s="172"/>
      <c r="BO242" s="172"/>
      <c r="BP242" s="172"/>
      <c r="BQ242" s="172"/>
      <c r="BR242" s="172"/>
      <c r="BS242" s="172"/>
      <c r="BT242" s="172"/>
      <c r="BU242" s="172"/>
      <c r="BV242" s="172"/>
      <c r="BW242" s="172"/>
      <c r="BX242" s="172"/>
      <c r="BY242" s="172"/>
      <c r="BZ242" s="172"/>
      <c r="CA242" s="172"/>
      <c r="CB242" s="172"/>
      <c r="CC242" s="172"/>
      <c r="CD242" s="172"/>
      <c r="CE242" s="172"/>
      <c r="CF242" s="172"/>
      <c r="CG242" s="172"/>
      <c r="CH242" s="172"/>
      <c r="CI242" s="172"/>
      <c r="CJ242" s="172"/>
      <c r="CK242" s="172"/>
      <c r="CL242" s="172"/>
      <c r="CM242" s="172"/>
      <c r="CN242" s="172"/>
      <c r="CO242" s="172"/>
      <c r="CP242" s="172"/>
      <c r="CQ242" s="172"/>
      <c r="CR242" s="172"/>
      <c r="CS242" s="172"/>
      <c r="CT242" s="172"/>
      <c r="CU242" s="172"/>
      <c r="CV242" s="172"/>
      <c r="CW242" s="172"/>
      <c r="CX242" s="172"/>
    </row>
    <row r="243" spans="1:102">
      <c r="A243" s="172"/>
      <c r="B243" s="172"/>
      <c r="C243" s="172"/>
      <c r="D243" s="172"/>
      <c r="E243" s="172"/>
      <c r="F243" s="172"/>
      <c r="G243" s="172"/>
      <c r="H243" s="172"/>
      <c r="I243" s="172"/>
      <c r="J243" s="172"/>
      <c r="K243" s="173"/>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c r="BE243" s="172"/>
      <c r="BF243" s="172"/>
      <c r="BG243" s="172"/>
      <c r="BH243" s="172"/>
      <c r="BI243" s="172"/>
      <c r="BJ243" s="172"/>
      <c r="BK243" s="172"/>
      <c r="BL243" s="172"/>
      <c r="BM243" s="172"/>
      <c r="BN243" s="172"/>
      <c r="BO243" s="172"/>
      <c r="BP243" s="172"/>
      <c r="BQ243" s="172"/>
      <c r="BR243" s="172"/>
      <c r="BS243" s="172"/>
      <c r="BT243" s="172"/>
      <c r="BU243" s="172"/>
      <c r="BV243" s="172"/>
      <c r="BW243" s="172"/>
      <c r="BX243" s="172"/>
      <c r="BY243" s="172"/>
      <c r="BZ243" s="172"/>
      <c r="CA243" s="172"/>
      <c r="CB243" s="172"/>
      <c r="CC243" s="172"/>
      <c r="CD243" s="172"/>
      <c r="CE243" s="172"/>
      <c r="CF243" s="172"/>
      <c r="CG243" s="172"/>
      <c r="CH243" s="172"/>
      <c r="CI243" s="172"/>
      <c r="CJ243" s="172"/>
      <c r="CK243" s="172"/>
      <c r="CL243" s="172"/>
      <c r="CM243" s="172"/>
      <c r="CN243" s="172"/>
      <c r="CO243" s="172"/>
      <c r="CP243" s="172"/>
      <c r="CQ243" s="172"/>
      <c r="CR243" s="172"/>
      <c r="CS243" s="172"/>
      <c r="CT243" s="172"/>
      <c r="CU243" s="172"/>
      <c r="CV243" s="172"/>
      <c r="CW243" s="172"/>
      <c r="CX243" s="172"/>
    </row>
    <row r="244" spans="1:102">
      <c r="A244" s="172"/>
      <c r="B244" s="172"/>
      <c r="C244" s="172"/>
      <c r="D244" s="172"/>
      <c r="E244" s="172"/>
      <c r="F244" s="172"/>
      <c r="G244" s="172"/>
      <c r="H244" s="172"/>
      <c r="I244" s="172"/>
      <c r="J244" s="172"/>
      <c r="K244" s="173"/>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c r="BE244" s="172"/>
      <c r="BF244" s="172"/>
      <c r="BG244" s="172"/>
      <c r="BH244" s="172"/>
      <c r="BI244" s="172"/>
      <c r="BJ244" s="172"/>
      <c r="BK244" s="172"/>
      <c r="BL244" s="172"/>
      <c r="BM244" s="172"/>
      <c r="BN244" s="172"/>
      <c r="BO244" s="172"/>
      <c r="BP244" s="172"/>
      <c r="BQ244" s="172"/>
      <c r="BR244" s="172"/>
      <c r="BS244" s="172"/>
      <c r="BT244" s="172"/>
      <c r="BU244" s="172"/>
      <c r="BV244" s="172"/>
      <c r="BW244" s="172"/>
      <c r="BX244" s="172"/>
      <c r="BY244" s="172"/>
      <c r="BZ244" s="172"/>
      <c r="CA244" s="172"/>
      <c r="CB244" s="172"/>
      <c r="CC244" s="172"/>
      <c r="CD244" s="172"/>
      <c r="CE244" s="172"/>
      <c r="CF244" s="172"/>
      <c r="CG244" s="172"/>
      <c r="CH244" s="172"/>
      <c r="CI244" s="172"/>
      <c r="CJ244" s="172"/>
      <c r="CK244" s="172"/>
      <c r="CL244" s="172"/>
      <c r="CM244" s="172"/>
      <c r="CN244" s="172"/>
      <c r="CO244" s="172"/>
      <c r="CP244" s="172"/>
      <c r="CQ244" s="172"/>
      <c r="CR244" s="172"/>
      <c r="CS244" s="172"/>
      <c r="CT244" s="172"/>
      <c r="CU244" s="172"/>
      <c r="CV244" s="172"/>
      <c r="CW244" s="172"/>
      <c r="CX244" s="172"/>
    </row>
    <row r="245" spans="1:102">
      <c r="A245" s="172"/>
      <c r="B245" s="172"/>
      <c r="C245" s="172"/>
      <c r="D245" s="172"/>
      <c r="E245" s="172"/>
      <c r="F245" s="172"/>
      <c r="G245" s="172"/>
      <c r="H245" s="172"/>
      <c r="I245" s="172"/>
      <c r="J245" s="172"/>
      <c r="K245" s="173"/>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c r="BH245" s="172"/>
      <c r="BI245" s="172"/>
      <c r="BJ245" s="172"/>
      <c r="BK245" s="172"/>
      <c r="BL245" s="172"/>
      <c r="BM245" s="172"/>
      <c r="BN245" s="172"/>
      <c r="BO245" s="172"/>
      <c r="BP245" s="172"/>
      <c r="BQ245" s="172"/>
      <c r="BR245" s="172"/>
      <c r="BS245" s="172"/>
      <c r="BT245" s="172"/>
      <c r="BU245" s="172"/>
      <c r="BV245" s="172"/>
      <c r="BW245" s="172"/>
      <c r="BX245" s="172"/>
      <c r="BY245" s="172"/>
      <c r="BZ245" s="172"/>
      <c r="CA245" s="172"/>
      <c r="CB245" s="172"/>
      <c r="CC245" s="172"/>
      <c r="CD245" s="172"/>
      <c r="CE245" s="172"/>
      <c r="CF245" s="172"/>
      <c r="CG245" s="172"/>
      <c r="CH245" s="172"/>
      <c r="CI245" s="172"/>
      <c r="CJ245" s="172"/>
      <c r="CK245" s="172"/>
      <c r="CL245" s="172"/>
      <c r="CM245" s="172"/>
      <c r="CN245" s="172"/>
      <c r="CO245" s="172"/>
      <c r="CP245" s="172"/>
      <c r="CQ245" s="172"/>
      <c r="CR245" s="172"/>
      <c r="CS245" s="172"/>
      <c r="CT245" s="172"/>
      <c r="CU245" s="172"/>
      <c r="CV245" s="172"/>
      <c r="CW245" s="172"/>
      <c r="CX245" s="172"/>
    </row>
    <row r="246" spans="1:102">
      <c r="A246" s="172"/>
      <c r="B246" s="172"/>
      <c r="C246" s="172"/>
      <c r="D246" s="172"/>
      <c r="E246" s="172"/>
      <c r="F246" s="172"/>
      <c r="G246" s="172"/>
      <c r="H246" s="172"/>
      <c r="I246" s="172"/>
      <c r="J246" s="172"/>
      <c r="K246" s="173"/>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c r="BE246" s="172"/>
      <c r="BF246" s="172"/>
      <c r="BG246" s="172"/>
      <c r="BH246" s="172"/>
      <c r="BI246" s="172"/>
      <c r="BJ246" s="172"/>
      <c r="BK246" s="172"/>
      <c r="BL246" s="172"/>
      <c r="BM246" s="172"/>
      <c r="BN246" s="172"/>
      <c r="BO246" s="172"/>
      <c r="BP246" s="172"/>
      <c r="BQ246" s="172"/>
      <c r="BR246" s="172"/>
      <c r="BS246" s="172"/>
      <c r="BT246" s="172"/>
      <c r="BU246" s="172"/>
      <c r="BV246" s="172"/>
      <c r="BW246" s="172"/>
      <c r="BX246" s="172"/>
      <c r="BY246" s="172"/>
      <c r="BZ246" s="172"/>
      <c r="CA246" s="172"/>
      <c r="CB246" s="172"/>
      <c r="CC246" s="172"/>
      <c r="CD246" s="172"/>
      <c r="CE246" s="172"/>
      <c r="CF246" s="172"/>
      <c r="CG246" s="172"/>
      <c r="CH246" s="172"/>
      <c r="CI246" s="172"/>
      <c r="CJ246" s="172"/>
      <c r="CK246" s="172"/>
      <c r="CL246" s="172"/>
      <c r="CM246" s="172"/>
      <c r="CN246" s="172"/>
      <c r="CO246" s="172"/>
      <c r="CP246" s="172"/>
      <c r="CQ246" s="172"/>
      <c r="CR246" s="172"/>
      <c r="CS246" s="172"/>
      <c r="CT246" s="172"/>
      <c r="CU246" s="172"/>
      <c r="CV246" s="172"/>
      <c r="CW246" s="172"/>
      <c r="CX246" s="172"/>
    </row>
    <row r="247" spans="1:102">
      <c r="A247" s="172"/>
      <c r="B247" s="172"/>
      <c r="C247" s="172"/>
      <c r="D247" s="172"/>
      <c r="E247" s="172"/>
      <c r="F247" s="172"/>
      <c r="G247" s="172"/>
      <c r="H247" s="172"/>
      <c r="I247" s="172"/>
      <c r="J247" s="172"/>
      <c r="K247" s="173"/>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172"/>
      <c r="BU247" s="172"/>
      <c r="BV247" s="172"/>
      <c r="BW247" s="172"/>
      <c r="BX247" s="172"/>
      <c r="BY247" s="172"/>
      <c r="BZ247" s="172"/>
      <c r="CA247" s="172"/>
      <c r="CB247" s="172"/>
      <c r="CC247" s="172"/>
      <c r="CD247" s="172"/>
      <c r="CE247" s="172"/>
      <c r="CF247" s="172"/>
      <c r="CG247" s="172"/>
      <c r="CH247" s="172"/>
      <c r="CI247" s="172"/>
      <c r="CJ247" s="172"/>
      <c r="CK247" s="172"/>
      <c r="CL247" s="172"/>
      <c r="CM247" s="172"/>
      <c r="CN247" s="172"/>
      <c r="CO247" s="172"/>
      <c r="CP247" s="172"/>
      <c r="CQ247" s="172"/>
      <c r="CR247" s="172"/>
      <c r="CS247" s="172"/>
      <c r="CT247" s="172"/>
      <c r="CU247" s="172"/>
      <c r="CV247" s="172"/>
      <c r="CW247" s="172"/>
      <c r="CX247" s="172"/>
    </row>
    <row r="248" spans="1:102">
      <c r="A248" s="172"/>
      <c r="B248" s="172"/>
      <c r="C248" s="172"/>
      <c r="D248" s="172"/>
      <c r="E248" s="172"/>
      <c r="F248" s="172"/>
      <c r="G248" s="172"/>
      <c r="H248" s="172"/>
      <c r="I248" s="172"/>
      <c r="J248" s="172"/>
      <c r="K248" s="173"/>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c r="CG248" s="172"/>
      <c r="CH248" s="172"/>
      <c r="CI248" s="172"/>
      <c r="CJ248" s="172"/>
      <c r="CK248" s="172"/>
      <c r="CL248" s="172"/>
      <c r="CM248" s="172"/>
      <c r="CN248" s="172"/>
      <c r="CO248" s="172"/>
      <c r="CP248" s="172"/>
      <c r="CQ248" s="172"/>
      <c r="CR248" s="172"/>
      <c r="CS248" s="172"/>
      <c r="CT248" s="172"/>
      <c r="CU248" s="172"/>
      <c r="CV248" s="172"/>
      <c r="CW248" s="172"/>
      <c r="CX248" s="172"/>
    </row>
    <row r="249" spans="1:102">
      <c r="A249" s="172"/>
      <c r="B249" s="172"/>
      <c r="C249" s="172"/>
      <c r="D249" s="172"/>
      <c r="E249" s="172"/>
      <c r="F249" s="172"/>
      <c r="G249" s="172"/>
      <c r="H249" s="172"/>
      <c r="I249" s="172"/>
      <c r="J249" s="172"/>
      <c r="K249" s="173"/>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c r="CG249" s="172"/>
      <c r="CH249" s="172"/>
      <c r="CI249" s="172"/>
      <c r="CJ249" s="172"/>
      <c r="CK249" s="172"/>
      <c r="CL249" s="172"/>
      <c r="CM249" s="172"/>
      <c r="CN249" s="172"/>
      <c r="CO249" s="172"/>
      <c r="CP249" s="172"/>
      <c r="CQ249" s="172"/>
      <c r="CR249" s="172"/>
      <c r="CS249" s="172"/>
      <c r="CT249" s="172"/>
      <c r="CU249" s="172"/>
      <c r="CV249" s="172"/>
      <c r="CW249" s="172"/>
      <c r="CX249" s="172"/>
    </row>
    <row r="250" spans="1:102">
      <c r="A250" s="172"/>
      <c r="B250" s="172"/>
      <c r="C250" s="172"/>
      <c r="D250" s="172"/>
      <c r="E250" s="172"/>
      <c r="F250" s="172"/>
      <c r="G250" s="172"/>
      <c r="H250" s="172"/>
      <c r="I250" s="172"/>
      <c r="J250" s="172"/>
      <c r="K250" s="173"/>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c r="CG250" s="172"/>
      <c r="CH250" s="172"/>
      <c r="CI250" s="172"/>
      <c r="CJ250" s="172"/>
      <c r="CK250" s="172"/>
      <c r="CL250" s="172"/>
      <c r="CM250" s="172"/>
      <c r="CN250" s="172"/>
      <c r="CO250" s="172"/>
      <c r="CP250" s="172"/>
      <c r="CQ250" s="172"/>
      <c r="CR250" s="172"/>
      <c r="CS250" s="172"/>
      <c r="CT250" s="172"/>
      <c r="CU250" s="172"/>
      <c r="CV250" s="172"/>
      <c r="CW250" s="172"/>
      <c r="CX250" s="172"/>
    </row>
    <row r="251" spans="1:102">
      <c r="A251" s="172"/>
      <c r="B251" s="172"/>
      <c r="C251" s="172"/>
      <c r="D251" s="172"/>
      <c r="E251" s="172"/>
      <c r="F251" s="172"/>
      <c r="G251" s="172"/>
      <c r="H251" s="172"/>
      <c r="I251" s="172"/>
      <c r="J251" s="172"/>
      <c r="K251" s="173"/>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c r="BH251" s="172"/>
      <c r="BI251" s="172"/>
      <c r="BJ251" s="172"/>
      <c r="BK251" s="172"/>
      <c r="BL251" s="172"/>
      <c r="BM251" s="172"/>
      <c r="BN251" s="172"/>
      <c r="BO251" s="172"/>
      <c r="BP251" s="172"/>
      <c r="BQ251" s="172"/>
      <c r="BR251" s="172"/>
      <c r="BS251" s="172"/>
      <c r="BT251" s="172"/>
      <c r="BU251" s="172"/>
      <c r="BV251" s="172"/>
      <c r="BW251" s="172"/>
      <c r="BX251" s="172"/>
      <c r="BY251" s="172"/>
      <c r="BZ251" s="172"/>
      <c r="CA251" s="172"/>
      <c r="CB251" s="172"/>
      <c r="CC251" s="172"/>
      <c r="CD251" s="172"/>
      <c r="CE251" s="172"/>
      <c r="CF251" s="172"/>
      <c r="CG251" s="172"/>
      <c r="CH251" s="172"/>
      <c r="CI251" s="172"/>
      <c r="CJ251" s="172"/>
      <c r="CK251" s="172"/>
      <c r="CL251" s="172"/>
      <c r="CM251" s="172"/>
      <c r="CN251" s="172"/>
      <c r="CO251" s="172"/>
      <c r="CP251" s="172"/>
      <c r="CQ251" s="172"/>
      <c r="CR251" s="172"/>
      <c r="CS251" s="172"/>
      <c r="CT251" s="172"/>
      <c r="CU251" s="172"/>
      <c r="CV251" s="172"/>
      <c r="CW251" s="172"/>
      <c r="CX251" s="172"/>
    </row>
    <row r="252" spans="1:102">
      <c r="A252" s="172"/>
      <c r="B252" s="172"/>
      <c r="C252" s="172"/>
      <c r="D252" s="172"/>
      <c r="E252" s="172"/>
      <c r="F252" s="172"/>
      <c r="G252" s="172"/>
      <c r="H252" s="172"/>
      <c r="I252" s="172"/>
      <c r="J252" s="172"/>
      <c r="K252" s="173"/>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c r="BE252" s="172"/>
      <c r="BF252" s="172"/>
      <c r="BG252" s="172"/>
      <c r="BH252" s="172"/>
      <c r="BI252" s="172"/>
      <c r="BJ252" s="172"/>
      <c r="BK252" s="172"/>
      <c r="BL252" s="172"/>
      <c r="BM252" s="172"/>
      <c r="BN252" s="172"/>
      <c r="BO252" s="172"/>
      <c r="BP252" s="172"/>
      <c r="BQ252" s="172"/>
      <c r="BR252" s="172"/>
      <c r="BS252" s="172"/>
      <c r="BT252" s="172"/>
      <c r="BU252" s="172"/>
      <c r="BV252" s="172"/>
      <c r="BW252" s="172"/>
      <c r="BX252" s="172"/>
      <c r="BY252" s="172"/>
      <c r="BZ252" s="172"/>
      <c r="CA252" s="172"/>
      <c r="CB252" s="172"/>
      <c r="CC252" s="172"/>
      <c r="CD252" s="172"/>
      <c r="CE252" s="172"/>
      <c r="CF252" s="172"/>
      <c r="CG252" s="172"/>
      <c r="CH252" s="172"/>
      <c r="CI252" s="172"/>
      <c r="CJ252" s="172"/>
      <c r="CK252" s="172"/>
      <c r="CL252" s="172"/>
      <c r="CM252" s="172"/>
      <c r="CN252" s="172"/>
      <c r="CO252" s="172"/>
      <c r="CP252" s="172"/>
      <c r="CQ252" s="172"/>
      <c r="CR252" s="172"/>
      <c r="CS252" s="172"/>
      <c r="CT252" s="172"/>
      <c r="CU252" s="172"/>
      <c r="CV252" s="172"/>
      <c r="CW252" s="172"/>
      <c r="CX252" s="172"/>
    </row>
    <row r="253" spans="1:102">
      <c r="A253" s="172"/>
      <c r="B253" s="172"/>
      <c r="C253" s="172"/>
      <c r="D253" s="172"/>
      <c r="E253" s="172"/>
      <c r="F253" s="172"/>
      <c r="G253" s="172"/>
      <c r="H253" s="172"/>
      <c r="I253" s="172"/>
      <c r="J253" s="172"/>
      <c r="K253" s="173"/>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c r="BE253" s="172"/>
      <c r="BF253" s="172"/>
      <c r="BG253" s="172"/>
      <c r="BH253" s="172"/>
      <c r="BI253" s="172"/>
      <c r="BJ253" s="172"/>
      <c r="BK253" s="172"/>
      <c r="BL253" s="172"/>
      <c r="BM253" s="172"/>
      <c r="BN253" s="172"/>
      <c r="BO253" s="172"/>
      <c r="BP253" s="172"/>
      <c r="BQ253" s="172"/>
      <c r="BR253" s="172"/>
      <c r="BS253" s="172"/>
      <c r="BT253" s="172"/>
      <c r="BU253" s="172"/>
      <c r="BV253" s="172"/>
      <c r="BW253" s="172"/>
      <c r="BX253" s="172"/>
      <c r="BY253" s="172"/>
      <c r="BZ253" s="172"/>
      <c r="CA253" s="172"/>
      <c r="CB253" s="172"/>
      <c r="CC253" s="172"/>
      <c r="CD253" s="172"/>
      <c r="CE253" s="172"/>
      <c r="CF253" s="172"/>
      <c r="CG253" s="172"/>
      <c r="CH253" s="172"/>
      <c r="CI253" s="172"/>
      <c r="CJ253" s="172"/>
      <c r="CK253" s="172"/>
      <c r="CL253" s="172"/>
      <c r="CM253" s="172"/>
      <c r="CN253" s="172"/>
      <c r="CO253" s="172"/>
      <c r="CP253" s="172"/>
      <c r="CQ253" s="172"/>
      <c r="CR253" s="172"/>
      <c r="CS253" s="172"/>
      <c r="CT253" s="172"/>
      <c r="CU253" s="172"/>
      <c r="CV253" s="172"/>
      <c r="CW253" s="172"/>
      <c r="CX253" s="172"/>
    </row>
    <row r="254" spans="1:102">
      <c r="A254" s="172"/>
      <c r="B254" s="172"/>
      <c r="C254" s="172"/>
      <c r="D254" s="172"/>
      <c r="E254" s="172"/>
      <c r="F254" s="172"/>
      <c r="G254" s="172"/>
      <c r="H254" s="172"/>
      <c r="I254" s="172"/>
      <c r="J254" s="172"/>
      <c r="K254" s="173"/>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c r="BE254" s="172"/>
      <c r="BF254" s="172"/>
      <c r="BG254" s="172"/>
      <c r="BH254" s="172"/>
      <c r="BI254" s="172"/>
      <c r="BJ254" s="172"/>
      <c r="BK254" s="172"/>
      <c r="BL254" s="172"/>
      <c r="BM254" s="172"/>
      <c r="BN254" s="172"/>
      <c r="BO254" s="172"/>
      <c r="BP254" s="172"/>
      <c r="BQ254" s="172"/>
      <c r="BR254" s="172"/>
      <c r="BS254" s="172"/>
      <c r="BT254" s="172"/>
      <c r="BU254" s="172"/>
      <c r="BV254" s="172"/>
      <c r="BW254" s="172"/>
      <c r="BX254" s="172"/>
      <c r="BY254" s="172"/>
      <c r="BZ254" s="172"/>
      <c r="CA254" s="172"/>
      <c r="CB254" s="172"/>
      <c r="CC254" s="172"/>
      <c r="CD254" s="172"/>
      <c r="CE254" s="172"/>
      <c r="CF254" s="172"/>
      <c r="CG254" s="172"/>
      <c r="CH254" s="172"/>
      <c r="CI254" s="172"/>
      <c r="CJ254" s="172"/>
      <c r="CK254" s="172"/>
      <c r="CL254" s="172"/>
      <c r="CM254" s="172"/>
      <c r="CN254" s="172"/>
      <c r="CO254" s="172"/>
      <c r="CP254" s="172"/>
      <c r="CQ254" s="172"/>
      <c r="CR254" s="172"/>
      <c r="CS254" s="172"/>
      <c r="CT254" s="172"/>
      <c r="CU254" s="172"/>
      <c r="CV254" s="172"/>
      <c r="CW254" s="172"/>
      <c r="CX254" s="172"/>
    </row>
    <row r="255" spans="1:102">
      <c r="A255" s="172"/>
      <c r="B255" s="172"/>
      <c r="C255" s="172"/>
      <c r="D255" s="172"/>
      <c r="E255" s="172"/>
      <c r="F255" s="172"/>
      <c r="G255" s="172"/>
      <c r="H255" s="172"/>
      <c r="I255" s="172"/>
      <c r="J255" s="172"/>
      <c r="K255" s="173"/>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row>
    <row r="256" spans="1:102">
      <c r="A256" s="172"/>
      <c r="B256" s="172"/>
      <c r="C256" s="172"/>
      <c r="D256" s="172"/>
      <c r="E256" s="172"/>
      <c r="F256" s="172"/>
      <c r="G256" s="172"/>
      <c r="H256" s="172"/>
      <c r="I256" s="172"/>
      <c r="J256" s="172"/>
      <c r="K256" s="173"/>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172"/>
      <c r="BM256" s="172"/>
      <c r="BN256" s="172"/>
      <c r="BO256" s="172"/>
      <c r="BP256" s="172"/>
      <c r="BQ256" s="172"/>
      <c r="BR256" s="172"/>
      <c r="BS256" s="172"/>
      <c r="BT256" s="172"/>
      <c r="BU256" s="172"/>
      <c r="BV256" s="172"/>
      <c r="BW256" s="172"/>
      <c r="BX256" s="172"/>
      <c r="BY256" s="172"/>
      <c r="BZ256" s="172"/>
      <c r="CA256" s="172"/>
      <c r="CB256" s="172"/>
      <c r="CC256" s="172"/>
      <c r="CD256" s="172"/>
      <c r="CE256" s="172"/>
      <c r="CF256" s="172"/>
      <c r="CG256" s="172"/>
      <c r="CH256" s="172"/>
      <c r="CI256" s="172"/>
      <c r="CJ256" s="172"/>
      <c r="CK256" s="172"/>
      <c r="CL256" s="172"/>
      <c r="CM256" s="172"/>
      <c r="CN256" s="172"/>
      <c r="CO256" s="172"/>
      <c r="CP256" s="172"/>
      <c r="CQ256" s="172"/>
      <c r="CR256" s="172"/>
      <c r="CS256" s="172"/>
      <c r="CT256" s="172"/>
      <c r="CU256" s="172"/>
      <c r="CV256" s="172"/>
      <c r="CW256" s="172"/>
      <c r="CX256" s="172"/>
    </row>
    <row r="257" spans="1:102">
      <c r="A257" s="172"/>
      <c r="B257" s="172"/>
      <c r="C257" s="172"/>
      <c r="D257" s="172"/>
      <c r="E257" s="172"/>
      <c r="F257" s="172"/>
      <c r="G257" s="172"/>
      <c r="H257" s="172"/>
      <c r="I257" s="172"/>
      <c r="J257" s="172"/>
      <c r="K257" s="173"/>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c r="BE257" s="172"/>
      <c r="BF257" s="172"/>
      <c r="BG257" s="172"/>
      <c r="BH257" s="172"/>
      <c r="BI257" s="172"/>
      <c r="BJ257" s="172"/>
      <c r="BK257" s="172"/>
      <c r="BL257" s="172"/>
      <c r="BM257" s="172"/>
      <c r="BN257" s="172"/>
      <c r="BO257" s="172"/>
      <c r="BP257" s="172"/>
      <c r="BQ257" s="172"/>
      <c r="BR257" s="172"/>
      <c r="BS257" s="172"/>
      <c r="BT257" s="172"/>
      <c r="BU257" s="172"/>
      <c r="BV257" s="172"/>
      <c r="BW257" s="172"/>
      <c r="BX257" s="172"/>
      <c r="BY257" s="172"/>
      <c r="BZ257" s="172"/>
      <c r="CA257" s="172"/>
      <c r="CB257" s="172"/>
      <c r="CC257" s="172"/>
      <c r="CD257" s="172"/>
      <c r="CE257" s="172"/>
      <c r="CF257" s="172"/>
      <c r="CG257" s="172"/>
      <c r="CH257" s="172"/>
      <c r="CI257" s="172"/>
      <c r="CJ257" s="172"/>
      <c r="CK257" s="172"/>
      <c r="CL257" s="172"/>
      <c r="CM257" s="172"/>
      <c r="CN257" s="172"/>
      <c r="CO257" s="172"/>
      <c r="CP257" s="172"/>
      <c r="CQ257" s="172"/>
      <c r="CR257" s="172"/>
      <c r="CS257" s="172"/>
      <c r="CT257" s="172"/>
      <c r="CU257" s="172"/>
      <c r="CV257" s="172"/>
      <c r="CW257" s="172"/>
      <c r="CX257" s="172"/>
    </row>
    <row r="258" spans="1:102">
      <c r="A258" s="172"/>
      <c r="B258" s="172"/>
      <c r="C258" s="172"/>
      <c r="D258" s="172"/>
      <c r="E258" s="172"/>
      <c r="F258" s="172"/>
      <c r="G258" s="172"/>
      <c r="H258" s="172"/>
      <c r="I258" s="172"/>
      <c r="J258" s="172"/>
      <c r="K258" s="173"/>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c r="BE258" s="172"/>
      <c r="BF258" s="172"/>
      <c r="BG258" s="172"/>
      <c r="BH258" s="172"/>
      <c r="BI258" s="172"/>
      <c r="BJ258" s="172"/>
      <c r="BK258" s="172"/>
      <c r="BL258" s="172"/>
      <c r="BM258" s="172"/>
      <c r="BN258" s="172"/>
      <c r="BO258" s="172"/>
      <c r="BP258" s="172"/>
      <c r="BQ258" s="172"/>
      <c r="BR258" s="172"/>
      <c r="BS258" s="172"/>
      <c r="BT258" s="172"/>
      <c r="BU258" s="172"/>
      <c r="BV258" s="172"/>
      <c r="BW258" s="172"/>
      <c r="BX258" s="172"/>
      <c r="BY258" s="172"/>
      <c r="BZ258" s="172"/>
      <c r="CA258" s="172"/>
      <c r="CB258" s="172"/>
      <c r="CC258" s="172"/>
      <c r="CD258" s="172"/>
      <c r="CE258" s="172"/>
      <c r="CF258" s="172"/>
      <c r="CG258" s="172"/>
      <c r="CH258" s="172"/>
      <c r="CI258" s="172"/>
      <c r="CJ258" s="172"/>
      <c r="CK258" s="172"/>
      <c r="CL258" s="172"/>
      <c r="CM258" s="172"/>
      <c r="CN258" s="172"/>
      <c r="CO258" s="172"/>
      <c r="CP258" s="172"/>
      <c r="CQ258" s="172"/>
      <c r="CR258" s="172"/>
      <c r="CS258" s="172"/>
      <c r="CT258" s="172"/>
      <c r="CU258" s="172"/>
      <c r="CV258" s="172"/>
      <c r="CW258" s="172"/>
      <c r="CX258" s="172"/>
    </row>
    <row r="259" spans="1:102">
      <c r="A259" s="172"/>
      <c r="B259" s="172"/>
      <c r="C259" s="172"/>
      <c r="D259" s="172"/>
      <c r="E259" s="172"/>
      <c r="F259" s="172"/>
      <c r="G259" s="172"/>
      <c r="H259" s="172"/>
      <c r="I259" s="172"/>
      <c r="J259" s="172"/>
      <c r="K259" s="173"/>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c r="BE259" s="172"/>
      <c r="BF259" s="172"/>
      <c r="BG259" s="172"/>
      <c r="BH259" s="172"/>
      <c r="BI259" s="172"/>
      <c r="BJ259" s="172"/>
      <c r="BK259" s="172"/>
      <c r="BL259" s="172"/>
      <c r="BM259" s="172"/>
      <c r="BN259" s="172"/>
      <c r="BO259" s="172"/>
      <c r="BP259" s="172"/>
      <c r="BQ259" s="172"/>
      <c r="BR259" s="172"/>
      <c r="BS259" s="172"/>
      <c r="BT259" s="172"/>
      <c r="BU259" s="172"/>
      <c r="BV259" s="172"/>
      <c r="BW259" s="172"/>
      <c r="BX259" s="172"/>
      <c r="BY259" s="172"/>
      <c r="BZ259" s="172"/>
      <c r="CA259" s="172"/>
      <c r="CB259" s="172"/>
      <c r="CC259" s="172"/>
      <c r="CD259" s="172"/>
      <c r="CE259" s="172"/>
      <c r="CF259" s="172"/>
      <c r="CG259" s="172"/>
      <c r="CH259" s="172"/>
      <c r="CI259" s="172"/>
      <c r="CJ259" s="172"/>
      <c r="CK259" s="172"/>
      <c r="CL259" s="172"/>
      <c r="CM259" s="172"/>
      <c r="CN259" s="172"/>
      <c r="CO259" s="172"/>
      <c r="CP259" s="172"/>
      <c r="CQ259" s="172"/>
      <c r="CR259" s="172"/>
      <c r="CS259" s="172"/>
      <c r="CT259" s="172"/>
      <c r="CU259" s="172"/>
      <c r="CV259" s="172"/>
      <c r="CW259" s="172"/>
      <c r="CX259" s="172"/>
    </row>
    <row r="260" spans="1:102">
      <c r="A260" s="172"/>
      <c r="B260" s="172"/>
      <c r="C260" s="172"/>
      <c r="D260" s="172"/>
      <c r="E260" s="172"/>
      <c r="F260" s="172"/>
      <c r="G260" s="172"/>
      <c r="H260" s="172"/>
      <c r="I260" s="172"/>
      <c r="J260" s="172"/>
      <c r="K260" s="173"/>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c r="BE260" s="172"/>
      <c r="BF260" s="172"/>
      <c r="BG260" s="172"/>
      <c r="BH260" s="172"/>
      <c r="BI260" s="172"/>
      <c r="BJ260" s="172"/>
      <c r="BK260" s="172"/>
      <c r="BL260" s="172"/>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c r="CG260" s="172"/>
      <c r="CH260" s="172"/>
      <c r="CI260" s="172"/>
      <c r="CJ260" s="172"/>
      <c r="CK260" s="172"/>
      <c r="CL260" s="172"/>
      <c r="CM260" s="172"/>
      <c r="CN260" s="172"/>
      <c r="CO260" s="172"/>
      <c r="CP260" s="172"/>
      <c r="CQ260" s="172"/>
      <c r="CR260" s="172"/>
      <c r="CS260" s="172"/>
      <c r="CT260" s="172"/>
      <c r="CU260" s="172"/>
      <c r="CV260" s="172"/>
      <c r="CW260" s="172"/>
      <c r="CX260" s="172"/>
    </row>
    <row r="261" spans="1:102">
      <c r="A261" s="172"/>
      <c r="B261" s="172"/>
      <c r="C261" s="172"/>
      <c r="D261" s="172"/>
      <c r="E261" s="172"/>
      <c r="F261" s="172"/>
      <c r="G261" s="172"/>
      <c r="H261" s="172"/>
      <c r="I261" s="172"/>
      <c r="J261" s="172"/>
      <c r="K261" s="173"/>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c r="BE261" s="172"/>
      <c r="BF261" s="172"/>
      <c r="BG261" s="172"/>
      <c r="BH261" s="172"/>
      <c r="BI261" s="172"/>
      <c r="BJ261" s="172"/>
      <c r="BK261" s="172"/>
      <c r="BL261" s="172"/>
      <c r="BM261" s="172"/>
      <c r="BN261" s="172"/>
      <c r="BO261" s="172"/>
      <c r="BP261" s="172"/>
      <c r="BQ261" s="172"/>
      <c r="BR261" s="172"/>
      <c r="BS261" s="172"/>
      <c r="BT261" s="172"/>
      <c r="BU261" s="172"/>
      <c r="BV261" s="172"/>
      <c r="BW261" s="172"/>
      <c r="BX261" s="172"/>
      <c r="BY261" s="172"/>
      <c r="BZ261" s="172"/>
      <c r="CA261" s="172"/>
      <c r="CB261" s="172"/>
      <c r="CC261" s="172"/>
      <c r="CD261" s="172"/>
      <c r="CE261" s="172"/>
      <c r="CF261" s="172"/>
      <c r="CG261" s="172"/>
      <c r="CH261" s="172"/>
      <c r="CI261" s="172"/>
      <c r="CJ261" s="172"/>
      <c r="CK261" s="172"/>
      <c r="CL261" s="172"/>
      <c r="CM261" s="172"/>
      <c r="CN261" s="172"/>
      <c r="CO261" s="172"/>
      <c r="CP261" s="172"/>
      <c r="CQ261" s="172"/>
      <c r="CR261" s="172"/>
      <c r="CS261" s="172"/>
      <c r="CT261" s="172"/>
      <c r="CU261" s="172"/>
      <c r="CV261" s="172"/>
      <c r="CW261" s="172"/>
      <c r="CX261" s="172"/>
    </row>
    <row r="262" spans="1:102">
      <c r="A262" s="172"/>
      <c r="B262" s="172"/>
      <c r="C262" s="172"/>
      <c r="D262" s="172"/>
      <c r="E262" s="172"/>
      <c r="F262" s="172"/>
      <c r="G262" s="172"/>
      <c r="H262" s="172"/>
      <c r="I262" s="172"/>
      <c r="J262" s="172"/>
      <c r="K262" s="173"/>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c r="BH262" s="172"/>
      <c r="BI262" s="172"/>
      <c r="BJ262" s="172"/>
      <c r="BK262" s="172"/>
      <c r="BL262" s="172"/>
      <c r="BM262" s="172"/>
      <c r="BN262" s="172"/>
      <c r="BO262" s="172"/>
      <c r="BP262" s="172"/>
      <c r="BQ262" s="172"/>
      <c r="BR262" s="172"/>
      <c r="BS262" s="172"/>
      <c r="BT262" s="172"/>
      <c r="BU262" s="172"/>
      <c r="BV262" s="172"/>
      <c r="BW262" s="172"/>
      <c r="BX262" s="172"/>
      <c r="BY262" s="172"/>
      <c r="BZ262" s="172"/>
      <c r="CA262" s="172"/>
      <c r="CB262" s="172"/>
      <c r="CC262" s="172"/>
      <c r="CD262" s="172"/>
      <c r="CE262" s="172"/>
      <c r="CF262" s="172"/>
      <c r="CG262" s="172"/>
      <c r="CH262" s="172"/>
      <c r="CI262" s="172"/>
      <c r="CJ262" s="172"/>
      <c r="CK262" s="172"/>
      <c r="CL262" s="172"/>
      <c r="CM262" s="172"/>
      <c r="CN262" s="172"/>
      <c r="CO262" s="172"/>
      <c r="CP262" s="172"/>
      <c r="CQ262" s="172"/>
      <c r="CR262" s="172"/>
      <c r="CS262" s="172"/>
      <c r="CT262" s="172"/>
      <c r="CU262" s="172"/>
      <c r="CV262" s="172"/>
      <c r="CW262" s="172"/>
      <c r="CX262" s="172"/>
    </row>
    <row r="263" spans="1:102">
      <c r="A263" s="172"/>
      <c r="B263" s="172"/>
      <c r="C263" s="172"/>
      <c r="D263" s="172"/>
      <c r="E263" s="172"/>
      <c r="F263" s="172"/>
      <c r="G263" s="172"/>
      <c r="H263" s="172"/>
      <c r="I263" s="172"/>
      <c r="J263" s="172"/>
      <c r="K263" s="173"/>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172"/>
      <c r="BM263" s="172"/>
      <c r="BN263" s="172"/>
      <c r="BO263" s="172"/>
      <c r="BP263" s="172"/>
      <c r="BQ263" s="172"/>
      <c r="BR263" s="172"/>
      <c r="BS263" s="172"/>
      <c r="BT263" s="172"/>
      <c r="BU263" s="172"/>
      <c r="BV263" s="172"/>
      <c r="BW263" s="172"/>
      <c r="BX263" s="172"/>
      <c r="BY263" s="172"/>
      <c r="BZ263" s="172"/>
      <c r="CA263" s="172"/>
      <c r="CB263" s="172"/>
      <c r="CC263" s="172"/>
      <c r="CD263" s="172"/>
      <c r="CE263" s="172"/>
      <c r="CF263" s="172"/>
      <c r="CG263" s="172"/>
      <c r="CH263" s="172"/>
      <c r="CI263" s="172"/>
      <c r="CJ263" s="172"/>
      <c r="CK263" s="172"/>
      <c r="CL263" s="172"/>
      <c r="CM263" s="172"/>
      <c r="CN263" s="172"/>
      <c r="CO263" s="172"/>
      <c r="CP263" s="172"/>
      <c r="CQ263" s="172"/>
      <c r="CR263" s="172"/>
      <c r="CS263" s="172"/>
      <c r="CT263" s="172"/>
      <c r="CU263" s="172"/>
      <c r="CV263" s="172"/>
      <c r="CW263" s="172"/>
      <c r="CX263" s="172"/>
    </row>
    <row r="264" spans="1:102">
      <c r="A264" s="172"/>
      <c r="B264" s="172"/>
      <c r="C264" s="172"/>
      <c r="D264" s="172"/>
      <c r="E264" s="172"/>
      <c r="F264" s="172"/>
      <c r="G264" s="172"/>
      <c r="H264" s="172"/>
      <c r="I264" s="172"/>
      <c r="J264" s="172"/>
      <c r="K264" s="173"/>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172"/>
      <c r="BM264" s="172"/>
      <c r="BN264" s="172"/>
      <c r="BO264" s="172"/>
      <c r="BP264" s="172"/>
      <c r="BQ264" s="172"/>
      <c r="BR264" s="172"/>
      <c r="BS264" s="172"/>
      <c r="BT264" s="172"/>
      <c r="BU264" s="172"/>
      <c r="BV264" s="172"/>
      <c r="BW264" s="172"/>
      <c r="BX264" s="172"/>
      <c r="BY264" s="172"/>
      <c r="BZ264" s="172"/>
      <c r="CA264" s="172"/>
      <c r="CB264" s="172"/>
      <c r="CC264" s="172"/>
      <c r="CD264" s="172"/>
      <c r="CE264" s="172"/>
      <c r="CF264" s="172"/>
      <c r="CG264" s="172"/>
      <c r="CH264" s="172"/>
      <c r="CI264" s="172"/>
      <c r="CJ264" s="172"/>
      <c r="CK264" s="172"/>
      <c r="CL264" s="172"/>
      <c r="CM264" s="172"/>
      <c r="CN264" s="172"/>
      <c r="CO264" s="172"/>
      <c r="CP264" s="172"/>
      <c r="CQ264" s="172"/>
      <c r="CR264" s="172"/>
      <c r="CS264" s="172"/>
      <c r="CT264" s="172"/>
      <c r="CU264" s="172"/>
      <c r="CV264" s="172"/>
      <c r="CW264" s="172"/>
      <c r="CX264" s="172"/>
    </row>
    <row r="265" spans="1:102">
      <c r="A265" s="172"/>
      <c r="B265" s="172"/>
      <c r="C265" s="172"/>
      <c r="D265" s="172"/>
      <c r="E265" s="172"/>
      <c r="F265" s="172"/>
      <c r="G265" s="172"/>
      <c r="H265" s="172"/>
      <c r="I265" s="172"/>
      <c r="J265" s="172"/>
      <c r="K265" s="173"/>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c r="BH265" s="172"/>
      <c r="BI265" s="172"/>
      <c r="BJ265" s="172"/>
      <c r="BK265" s="172"/>
      <c r="BL265" s="172"/>
      <c r="BM265" s="172"/>
      <c r="BN265" s="172"/>
      <c r="BO265" s="172"/>
      <c r="BP265" s="172"/>
      <c r="BQ265" s="172"/>
      <c r="BR265" s="172"/>
      <c r="BS265" s="172"/>
      <c r="BT265" s="172"/>
      <c r="BU265" s="172"/>
      <c r="BV265" s="172"/>
      <c r="BW265" s="172"/>
      <c r="BX265" s="172"/>
      <c r="BY265" s="172"/>
      <c r="BZ265" s="172"/>
      <c r="CA265" s="172"/>
      <c r="CB265" s="172"/>
      <c r="CC265" s="172"/>
      <c r="CD265" s="172"/>
      <c r="CE265" s="172"/>
      <c r="CF265" s="172"/>
      <c r="CG265" s="172"/>
      <c r="CH265" s="172"/>
      <c r="CI265" s="172"/>
      <c r="CJ265" s="172"/>
      <c r="CK265" s="172"/>
      <c r="CL265" s="172"/>
      <c r="CM265" s="172"/>
      <c r="CN265" s="172"/>
      <c r="CO265" s="172"/>
      <c r="CP265" s="172"/>
      <c r="CQ265" s="172"/>
      <c r="CR265" s="172"/>
      <c r="CS265" s="172"/>
      <c r="CT265" s="172"/>
      <c r="CU265" s="172"/>
      <c r="CV265" s="172"/>
      <c r="CW265" s="172"/>
      <c r="CX265" s="172"/>
    </row>
    <row r="266" spans="1:102">
      <c r="A266" s="172"/>
      <c r="B266" s="172"/>
      <c r="C266" s="172"/>
      <c r="D266" s="172"/>
      <c r="E266" s="172"/>
      <c r="F266" s="172"/>
      <c r="G266" s="172"/>
      <c r="H266" s="172"/>
      <c r="I266" s="172"/>
      <c r="J266" s="172"/>
      <c r="K266" s="173"/>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c r="BE266" s="172"/>
      <c r="BF266" s="172"/>
      <c r="BG266" s="172"/>
      <c r="BH266" s="172"/>
      <c r="BI266" s="172"/>
      <c r="BJ266" s="172"/>
      <c r="BK266" s="172"/>
      <c r="BL266" s="172"/>
      <c r="BM266" s="172"/>
      <c r="BN266" s="172"/>
      <c r="BO266" s="172"/>
      <c r="BP266" s="172"/>
      <c r="BQ266" s="172"/>
      <c r="BR266" s="172"/>
      <c r="BS266" s="172"/>
      <c r="BT266" s="172"/>
      <c r="BU266" s="172"/>
      <c r="BV266" s="172"/>
      <c r="BW266" s="172"/>
      <c r="BX266" s="172"/>
      <c r="BY266" s="172"/>
      <c r="BZ266" s="172"/>
      <c r="CA266" s="172"/>
      <c r="CB266" s="172"/>
      <c r="CC266" s="172"/>
      <c r="CD266" s="172"/>
      <c r="CE266" s="172"/>
      <c r="CF266" s="172"/>
      <c r="CG266" s="172"/>
      <c r="CH266" s="172"/>
      <c r="CI266" s="172"/>
      <c r="CJ266" s="172"/>
      <c r="CK266" s="172"/>
      <c r="CL266" s="172"/>
      <c r="CM266" s="172"/>
      <c r="CN266" s="172"/>
      <c r="CO266" s="172"/>
      <c r="CP266" s="172"/>
      <c r="CQ266" s="172"/>
      <c r="CR266" s="172"/>
      <c r="CS266" s="172"/>
      <c r="CT266" s="172"/>
      <c r="CU266" s="172"/>
      <c r="CV266" s="172"/>
      <c r="CW266" s="172"/>
      <c r="CX266" s="172"/>
    </row>
    <row r="267" spans="1:102">
      <c r="A267" s="172"/>
      <c r="B267" s="172"/>
      <c r="C267" s="172"/>
      <c r="D267" s="172"/>
      <c r="E267" s="172"/>
      <c r="F267" s="172"/>
      <c r="G267" s="172"/>
      <c r="H267" s="172"/>
      <c r="I267" s="172"/>
      <c r="J267" s="172"/>
      <c r="K267" s="173"/>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c r="BY267" s="172"/>
      <c r="BZ267" s="172"/>
      <c r="CA267" s="172"/>
      <c r="CB267" s="172"/>
      <c r="CC267" s="172"/>
      <c r="CD267" s="172"/>
      <c r="CE267" s="172"/>
      <c r="CF267" s="172"/>
      <c r="CG267" s="172"/>
      <c r="CH267" s="172"/>
      <c r="CI267" s="172"/>
      <c r="CJ267" s="172"/>
      <c r="CK267" s="172"/>
      <c r="CL267" s="172"/>
      <c r="CM267" s="172"/>
      <c r="CN267" s="172"/>
      <c r="CO267" s="172"/>
      <c r="CP267" s="172"/>
      <c r="CQ267" s="172"/>
      <c r="CR267" s="172"/>
      <c r="CS267" s="172"/>
      <c r="CT267" s="172"/>
      <c r="CU267" s="172"/>
      <c r="CV267" s="172"/>
      <c r="CW267" s="172"/>
      <c r="CX267" s="172"/>
    </row>
    <row r="268" spans="1:102">
      <c r="A268" s="172"/>
      <c r="B268" s="172"/>
      <c r="C268" s="172"/>
      <c r="D268" s="172"/>
      <c r="E268" s="172"/>
      <c r="F268" s="172"/>
      <c r="G268" s="172"/>
      <c r="H268" s="172"/>
      <c r="I268" s="172"/>
      <c r="J268" s="172"/>
      <c r="K268" s="173"/>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row>
    <row r="269" spans="1:102">
      <c r="A269" s="172"/>
      <c r="B269" s="172"/>
      <c r="C269" s="172"/>
      <c r="D269" s="172"/>
      <c r="E269" s="172"/>
      <c r="F269" s="172"/>
      <c r="G269" s="172"/>
      <c r="H269" s="172"/>
      <c r="I269" s="172"/>
      <c r="J269" s="172"/>
      <c r="K269" s="173"/>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c r="BE269" s="172"/>
      <c r="BF269" s="172"/>
      <c r="BG269" s="172"/>
      <c r="BH269" s="172"/>
      <c r="BI269" s="172"/>
      <c r="BJ269" s="172"/>
      <c r="BK269" s="172"/>
      <c r="BL269" s="172"/>
      <c r="BM269" s="172"/>
      <c r="BN269" s="172"/>
      <c r="BO269" s="172"/>
      <c r="BP269" s="172"/>
      <c r="BQ269" s="172"/>
      <c r="BR269" s="172"/>
      <c r="BS269" s="172"/>
      <c r="BT269" s="172"/>
      <c r="BU269" s="172"/>
      <c r="BV269" s="172"/>
      <c r="BW269" s="172"/>
      <c r="BX269" s="172"/>
      <c r="BY269" s="172"/>
      <c r="BZ269" s="172"/>
      <c r="CA269" s="172"/>
      <c r="CB269" s="172"/>
      <c r="CC269" s="172"/>
      <c r="CD269" s="172"/>
      <c r="CE269" s="172"/>
      <c r="CF269" s="172"/>
      <c r="CG269" s="172"/>
      <c r="CH269" s="172"/>
      <c r="CI269" s="172"/>
      <c r="CJ269" s="172"/>
      <c r="CK269" s="172"/>
      <c r="CL269" s="172"/>
      <c r="CM269" s="172"/>
      <c r="CN269" s="172"/>
      <c r="CO269" s="172"/>
      <c r="CP269" s="172"/>
      <c r="CQ269" s="172"/>
      <c r="CR269" s="172"/>
      <c r="CS269" s="172"/>
      <c r="CT269" s="172"/>
      <c r="CU269" s="172"/>
      <c r="CV269" s="172"/>
      <c r="CW269" s="172"/>
      <c r="CX269" s="172"/>
    </row>
    <row r="270" spans="1:102">
      <c r="A270" s="172"/>
      <c r="B270" s="172"/>
      <c r="C270" s="172"/>
      <c r="D270" s="172"/>
      <c r="E270" s="172"/>
      <c r="F270" s="172"/>
      <c r="G270" s="172"/>
      <c r="H270" s="172"/>
      <c r="I270" s="172"/>
      <c r="J270" s="172"/>
      <c r="K270" s="173"/>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c r="CW270" s="172"/>
      <c r="CX270" s="172"/>
    </row>
    <row r="271" spans="1:102">
      <c r="A271" s="172"/>
      <c r="B271" s="172"/>
      <c r="C271" s="172"/>
      <c r="D271" s="172"/>
      <c r="E271" s="172"/>
      <c r="F271" s="172"/>
      <c r="G271" s="172"/>
      <c r="H271" s="172"/>
      <c r="I271" s="172"/>
      <c r="J271" s="172"/>
      <c r="K271" s="173"/>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c r="CD271" s="172"/>
      <c r="CE271" s="172"/>
      <c r="CF271" s="172"/>
      <c r="CG271" s="172"/>
      <c r="CH271" s="172"/>
      <c r="CI271" s="172"/>
      <c r="CJ271" s="172"/>
      <c r="CK271" s="172"/>
      <c r="CL271" s="172"/>
      <c r="CM271" s="172"/>
      <c r="CN271" s="172"/>
      <c r="CO271" s="172"/>
      <c r="CP271" s="172"/>
      <c r="CQ271" s="172"/>
      <c r="CR271" s="172"/>
      <c r="CS271" s="172"/>
      <c r="CT271" s="172"/>
      <c r="CU271" s="172"/>
      <c r="CV271" s="172"/>
      <c r="CW271" s="172"/>
      <c r="CX271" s="172"/>
    </row>
    <row r="272" spans="1:102">
      <c r="A272" s="172"/>
      <c r="B272" s="172"/>
      <c r="C272" s="172"/>
      <c r="D272" s="172"/>
      <c r="E272" s="172"/>
      <c r="F272" s="172"/>
      <c r="G272" s="172"/>
      <c r="H272" s="172"/>
      <c r="I272" s="172"/>
      <c r="J272" s="172"/>
      <c r="K272" s="173"/>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c r="CW272" s="172"/>
      <c r="CX272" s="172"/>
    </row>
    <row r="273" spans="1:102">
      <c r="A273" s="172"/>
      <c r="B273" s="172"/>
      <c r="C273" s="172"/>
      <c r="D273" s="172"/>
      <c r="E273" s="172"/>
      <c r="F273" s="172"/>
      <c r="G273" s="172"/>
      <c r="H273" s="172"/>
      <c r="I273" s="172"/>
      <c r="J273" s="172"/>
      <c r="K273" s="173"/>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c r="BE273" s="172"/>
      <c r="BF273" s="172"/>
      <c r="BG273" s="172"/>
      <c r="BH273" s="172"/>
      <c r="BI273" s="172"/>
      <c r="BJ273" s="172"/>
      <c r="BK273" s="172"/>
      <c r="BL273" s="172"/>
      <c r="BM273" s="172"/>
      <c r="BN273" s="172"/>
      <c r="BO273" s="172"/>
      <c r="BP273" s="172"/>
      <c r="BQ273" s="172"/>
      <c r="BR273" s="172"/>
      <c r="BS273" s="172"/>
      <c r="BT273" s="172"/>
      <c r="BU273" s="172"/>
      <c r="BV273" s="172"/>
      <c r="BW273" s="172"/>
      <c r="BX273" s="172"/>
      <c r="BY273" s="172"/>
      <c r="BZ273" s="172"/>
      <c r="CA273" s="172"/>
      <c r="CB273" s="172"/>
      <c r="CC273" s="172"/>
      <c r="CD273" s="172"/>
      <c r="CE273" s="172"/>
      <c r="CF273" s="172"/>
      <c r="CG273" s="172"/>
      <c r="CH273" s="172"/>
      <c r="CI273" s="172"/>
      <c r="CJ273" s="172"/>
      <c r="CK273" s="172"/>
      <c r="CL273" s="172"/>
      <c r="CM273" s="172"/>
      <c r="CN273" s="172"/>
      <c r="CO273" s="172"/>
      <c r="CP273" s="172"/>
      <c r="CQ273" s="172"/>
      <c r="CR273" s="172"/>
      <c r="CS273" s="172"/>
      <c r="CT273" s="172"/>
      <c r="CU273" s="172"/>
      <c r="CV273" s="172"/>
      <c r="CW273" s="172"/>
      <c r="CX273" s="172"/>
    </row>
    <row r="274" spans="1:102">
      <c r="A274" s="172"/>
      <c r="B274" s="172"/>
      <c r="C274" s="172"/>
      <c r="D274" s="172"/>
      <c r="E274" s="172"/>
      <c r="F274" s="172"/>
      <c r="G274" s="172"/>
      <c r="H274" s="172"/>
      <c r="I274" s="172"/>
      <c r="J274" s="172"/>
      <c r="K274" s="173"/>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c r="BE274" s="172"/>
      <c r="BF274" s="172"/>
      <c r="BG274" s="172"/>
      <c r="BH274" s="172"/>
      <c r="BI274" s="172"/>
      <c r="BJ274" s="172"/>
      <c r="BK274" s="172"/>
      <c r="BL274" s="172"/>
      <c r="BM274" s="172"/>
      <c r="BN274" s="172"/>
      <c r="BO274" s="172"/>
      <c r="BP274" s="172"/>
      <c r="BQ274" s="172"/>
      <c r="BR274" s="172"/>
      <c r="BS274" s="172"/>
      <c r="BT274" s="172"/>
      <c r="BU274" s="172"/>
      <c r="BV274" s="172"/>
      <c r="BW274" s="172"/>
      <c r="BX274" s="172"/>
      <c r="BY274" s="172"/>
      <c r="BZ274" s="172"/>
      <c r="CA274" s="172"/>
      <c r="CB274" s="172"/>
      <c r="CC274" s="172"/>
      <c r="CD274" s="172"/>
      <c r="CE274" s="172"/>
      <c r="CF274" s="172"/>
      <c r="CG274" s="172"/>
      <c r="CH274" s="172"/>
      <c r="CI274" s="172"/>
      <c r="CJ274" s="172"/>
      <c r="CK274" s="172"/>
      <c r="CL274" s="172"/>
      <c r="CM274" s="172"/>
      <c r="CN274" s="172"/>
      <c r="CO274" s="172"/>
      <c r="CP274" s="172"/>
      <c r="CQ274" s="172"/>
      <c r="CR274" s="172"/>
      <c r="CS274" s="172"/>
      <c r="CT274" s="172"/>
      <c r="CU274" s="172"/>
      <c r="CV274" s="172"/>
      <c r="CW274" s="172"/>
      <c r="CX274" s="172"/>
    </row>
    <row r="275" spans="1:102">
      <c r="A275" s="172"/>
      <c r="B275" s="172"/>
      <c r="C275" s="172"/>
      <c r="D275" s="172"/>
      <c r="E275" s="172"/>
      <c r="F275" s="172"/>
      <c r="G275" s="172"/>
      <c r="H275" s="172"/>
      <c r="I275" s="172"/>
      <c r="J275" s="172"/>
      <c r="K275" s="173"/>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c r="BE275" s="172"/>
      <c r="BF275" s="172"/>
      <c r="BG275" s="172"/>
      <c r="BH275" s="172"/>
      <c r="BI275" s="172"/>
      <c r="BJ275" s="172"/>
      <c r="BK275" s="172"/>
      <c r="BL275" s="172"/>
      <c r="BM275" s="172"/>
      <c r="BN275" s="172"/>
      <c r="BO275" s="172"/>
      <c r="BP275" s="172"/>
      <c r="BQ275" s="172"/>
      <c r="BR275" s="172"/>
      <c r="BS275" s="172"/>
      <c r="BT275" s="172"/>
      <c r="BU275" s="172"/>
      <c r="BV275" s="172"/>
      <c r="BW275" s="172"/>
      <c r="BX275" s="172"/>
      <c r="BY275" s="172"/>
      <c r="BZ275" s="172"/>
      <c r="CA275" s="172"/>
      <c r="CB275" s="172"/>
      <c r="CC275" s="172"/>
      <c r="CD275" s="172"/>
      <c r="CE275" s="172"/>
      <c r="CF275" s="172"/>
      <c r="CG275" s="172"/>
      <c r="CH275" s="172"/>
      <c r="CI275" s="172"/>
      <c r="CJ275" s="172"/>
      <c r="CK275" s="172"/>
      <c r="CL275" s="172"/>
      <c r="CM275" s="172"/>
      <c r="CN275" s="172"/>
      <c r="CO275" s="172"/>
      <c r="CP275" s="172"/>
      <c r="CQ275" s="172"/>
      <c r="CR275" s="172"/>
      <c r="CS275" s="172"/>
      <c r="CT275" s="172"/>
      <c r="CU275" s="172"/>
      <c r="CV275" s="172"/>
      <c r="CW275" s="172"/>
      <c r="CX275" s="172"/>
    </row>
    <row r="276" spans="1:102">
      <c r="A276" s="172"/>
      <c r="B276" s="172"/>
      <c r="C276" s="172"/>
      <c r="D276" s="172"/>
      <c r="E276" s="172"/>
      <c r="F276" s="172"/>
      <c r="G276" s="172"/>
      <c r="H276" s="172"/>
      <c r="I276" s="172"/>
      <c r="J276" s="172"/>
      <c r="K276" s="173"/>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c r="BM276" s="172"/>
      <c r="BN276" s="172"/>
      <c r="BO276" s="172"/>
      <c r="BP276" s="172"/>
      <c r="BQ276" s="172"/>
      <c r="BR276" s="172"/>
      <c r="BS276" s="172"/>
      <c r="BT276" s="172"/>
      <c r="BU276" s="172"/>
      <c r="BV276" s="172"/>
      <c r="BW276" s="172"/>
      <c r="BX276" s="172"/>
      <c r="BY276" s="172"/>
      <c r="BZ276" s="172"/>
      <c r="CA276" s="172"/>
      <c r="CB276" s="172"/>
      <c r="CC276" s="172"/>
      <c r="CD276" s="172"/>
      <c r="CE276" s="172"/>
      <c r="CF276" s="172"/>
      <c r="CG276" s="172"/>
      <c r="CH276" s="172"/>
      <c r="CI276" s="172"/>
      <c r="CJ276" s="172"/>
      <c r="CK276" s="172"/>
      <c r="CL276" s="172"/>
      <c r="CM276" s="172"/>
      <c r="CN276" s="172"/>
      <c r="CO276" s="172"/>
      <c r="CP276" s="172"/>
      <c r="CQ276" s="172"/>
      <c r="CR276" s="172"/>
      <c r="CS276" s="172"/>
      <c r="CT276" s="172"/>
      <c r="CU276" s="172"/>
      <c r="CV276" s="172"/>
      <c r="CW276" s="172"/>
      <c r="CX276" s="172"/>
    </row>
    <row r="277" spans="1:102">
      <c r="A277" s="172"/>
      <c r="B277" s="172"/>
      <c r="C277" s="172"/>
      <c r="D277" s="172"/>
      <c r="E277" s="172"/>
      <c r="F277" s="172"/>
      <c r="G277" s="172"/>
      <c r="H277" s="172"/>
      <c r="I277" s="172"/>
      <c r="J277" s="172"/>
      <c r="K277" s="173"/>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c r="BM277" s="172"/>
      <c r="BN277" s="172"/>
      <c r="BO277" s="172"/>
      <c r="BP277" s="172"/>
      <c r="BQ277" s="172"/>
      <c r="BR277" s="172"/>
      <c r="BS277" s="172"/>
      <c r="BT277" s="172"/>
      <c r="BU277" s="172"/>
      <c r="BV277" s="172"/>
      <c r="BW277" s="172"/>
      <c r="BX277" s="172"/>
      <c r="BY277" s="172"/>
      <c r="BZ277" s="172"/>
      <c r="CA277" s="172"/>
      <c r="CB277" s="172"/>
      <c r="CC277" s="172"/>
      <c r="CD277" s="172"/>
      <c r="CE277" s="172"/>
      <c r="CF277" s="172"/>
      <c r="CG277" s="172"/>
      <c r="CH277" s="172"/>
      <c r="CI277" s="172"/>
      <c r="CJ277" s="172"/>
      <c r="CK277" s="172"/>
      <c r="CL277" s="172"/>
      <c r="CM277" s="172"/>
      <c r="CN277" s="172"/>
      <c r="CO277" s="172"/>
      <c r="CP277" s="172"/>
      <c r="CQ277" s="172"/>
      <c r="CR277" s="172"/>
      <c r="CS277" s="172"/>
      <c r="CT277" s="172"/>
      <c r="CU277" s="172"/>
      <c r="CV277" s="172"/>
      <c r="CW277" s="172"/>
      <c r="CX277" s="172"/>
    </row>
    <row r="278" spans="1:102">
      <c r="A278" s="172"/>
      <c r="B278" s="172"/>
      <c r="C278" s="172"/>
      <c r="D278" s="172"/>
      <c r="E278" s="172"/>
      <c r="F278" s="172"/>
      <c r="G278" s="172"/>
      <c r="H278" s="172"/>
      <c r="I278" s="172"/>
      <c r="J278" s="172"/>
      <c r="K278" s="173"/>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c r="BM278" s="172"/>
      <c r="BN278" s="172"/>
      <c r="BO278" s="172"/>
      <c r="BP278" s="172"/>
      <c r="BQ278" s="172"/>
      <c r="BR278" s="172"/>
      <c r="BS278" s="172"/>
      <c r="BT278" s="172"/>
      <c r="BU278" s="172"/>
      <c r="BV278" s="172"/>
      <c r="BW278" s="172"/>
      <c r="BX278" s="172"/>
      <c r="BY278" s="172"/>
      <c r="BZ278" s="172"/>
      <c r="CA278" s="172"/>
      <c r="CB278" s="172"/>
      <c r="CC278" s="172"/>
      <c r="CD278" s="172"/>
      <c r="CE278" s="172"/>
      <c r="CF278" s="172"/>
      <c r="CG278" s="172"/>
      <c r="CH278" s="172"/>
      <c r="CI278" s="172"/>
      <c r="CJ278" s="172"/>
      <c r="CK278" s="172"/>
      <c r="CL278" s="172"/>
      <c r="CM278" s="172"/>
      <c r="CN278" s="172"/>
      <c r="CO278" s="172"/>
      <c r="CP278" s="172"/>
      <c r="CQ278" s="172"/>
      <c r="CR278" s="172"/>
      <c r="CS278" s="172"/>
      <c r="CT278" s="172"/>
      <c r="CU278" s="172"/>
      <c r="CV278" s="172"/>
      <c r="CW278" s="172"/>
      <c r="CX278" s="172"/>
    </row>
    <row r="279" spans="1:102">
      <c r="A279" s="172"/>
      <c r="B279" s="172"/>
      <c r="C279" s="172"/>
      <c r="D279" s="172"/>
      <c r="E279" s="172"/>
      <c r="F279" s="172"/>
      <c r="G279" s="172"/>
      <c r="H279" s="172"/>
      <c r="I279" s="172"/>
      <c r="J279" s="172"/>
      <c r="K279" s="173"/>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c r="BH279" s="172"/>
      <c r="BI279" s="172"/>
      <c r="BJ279" s="172"/>
      <c r="BK279" s="172"/>
      <c r="BL279" s="172"/>
      <c r="BM279" s="172"/>
      <c r="BN279" s="172"/>
      <c r="BO279" s="172"/>
      <c r="BP279" s="172"/>
      <c r="BQ279" s="172"/>
      <c r="BR279" s="172"/>
      <c r="BS279" s="172"/>
      <c r="BT279" s="172"/>
      <c r="BU279" s="172"/>
      <c r="BV279" s="172"/>
      <c r="BW279" s="172"/>
      <c r="BX279" s="172"/>
      <c r="BY279" s="172"/>
      <c r="BZ279" s="172"/>
      <c r="CA279" s="172"/>
      <c r="CB279" s="172"/>
      <c r="CC279" s="172"/>
      <c r="CD279" s="172"/>
      <c r="CE279" s="172"/>
      <c r="CF279" s="172"/>
      <c r="CG279" s="172"/>
      <c r="CH279" s="172"/>
      <c r="CI279" s="172"/>
      <c r="CJ279" s="172"/>
      <c r="CK279" s="172"/>
      <c r="CL279" s="172"/>
      <c r="CM279" s="172"/>
      <c r="CN279" s="172"/>
      <c r="CO279" s="172"/>
      <c r="CP279" s="172"/>
      <c r="CQ279" s="172"/>
      <c r="CR279" s="172"/>
      <c r="CS279" s="172"/>
      <c r="CT279" s="172"/>
      <c r="CU279" s="172"/>
      <c r="CV279" s="172"/>
      <c r="CW279" s="172"/>
      <c r="CX279" s="172"/>
    </row>
    <row r="280" spans="1:102">
      <c r="A280" s="172"/>
      <c r="B280" s="172"/>
      <c r="C280" s="172"/>
      <c r="D280" s="172"/>
      <c r="E280" s="172"/>
      <c r="F280" s="172"/>
      <c r="G280" s="172"/>
      <c r="H280" s="172"/>
      <c r="I280" s="172"/>
      <c r="J280" s="172"/>
      <c r="K280" s="173"/>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c r="BH280" s="172"/>
      <c r="BI280" s="172"/>
      <c r="BJ280" s="172"/>
      <c r="BK280" s="172"/>
      <c r="BL280" s="172"/>
      <c r="BM280" s="172"/>
      <c r="BN280" s="172"/>
      <c r="BO280" s="172"/>
      <c r="BP280" s="172"/>
      <c r="BQ280" s="172"/>
      <c r="BR280" s="172"/>
      <c r="BS280" s="172"/>
      <c r="BT280" s="172"/>
      <c r="BU280" s="172"/>
      <c r="BV280" s="172"/>
      <c r="BW280" s="172"/>
      <c r="BX280" s="172"/>
      <c r="BY280" s="172"/>
      <c r="BZ280" s="172"/>
      <c r="CA280" s="172"/>
      <c r="CB280" s="172"/>
      <c r="CC280" s="172"/>
      <c r="CD280" s="172"/>
      <c r="CE280" s="172"/>
      <c r="CF280" s="172"/>
      <c r="CG280" s="172"/>
      <c r="CH280" s="172"/>
      <c r="CI280" s="172"/>
      <c r="CJ280" s="172"/>
      <c r="CK280" s="172"/>
      <c r="CL280" s="172"/>
      <c r="CM280" s="172"/>
      <c r="CN280" s="172"/>
      <c r="CO280" s="172"/>
      <c r="CP280" s="172"/>
      <c r="CQ280" s="172"/>
      <c r="CR280" s="172"/>
      <c r="CS280" s="172"/>
      <c r="CT280" s="172"/>
      <c r="CU280" s="172"/>
      <c r="CV280" s="172"/>
      <c r="CW280" s="172"/>
      <c r="CX280" s="172"/>
    </row>
    <row r="281" spans="1:102">
      <c r="A281" s="172"/>
      <c r="B281" s="172"/>
      <c r="C281" s="172"/>
      <c r="D281" s="172"/>
      <c r="E281" s="172"/>
      <c r="F281" s="172"/>
      <c r="G281" s="172"/>
      <c r="H281" s="172"/>
      <c r="I281" s="172"/>
      <c r="J281" s="172"/>
      <c r="K281" s="173"/>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c r="BH281" s="172"/>
      <c r="BI281" s="172"/>
      <c r="BJ281" s="172"/>
      <c r="BK281" s="172"/>
      <c r="BL281" s="172"/>
      <c r="BM281" s="172"/>
      <c r="BN281" s="172"/>
      <c r="BO281" s="172"/>
      <c r="BP281" s="172"/>
      <c r="BQ281" s="172"/>
      <c r="BR281" s="172"/>
      <c r="BS281" s="172"/>
      <c r="BT281" s="172"/>
      <c r="BU281" s="172"/>
      <c r="BV281" s="172"/>
      <c r="BW281" s="172"/>
      <c r="BX281" s="172"/>
      <c r="BY281" s="172"/>
      <c r="BZ281" s="172"/>
      <c r="CA281" s="172"/>
      <c r="CB281" s="172"/>
      <c r="CC281" s="172"/>
      <c r="CD281" s="172"/>
      <c r="CE281" s="172"/>
      <c r="CF281" s="172"/>
      <c r="CG281" s="172"/>
      <c r="CH281" s="172"/>
      <c r="CI281" s="172"/>
      <c r="CJ281" s="172"/>
      <c r="CK281" s="172"/>
      <c r="CL281" s="172"/>
      <c r="CM281" s="172"/>
      <c r="CN281" s="172"/>
      <c r="CO281" s="172"/>
      <c r="CP281" s="172"/>
      <c r="CQ281" s="172"/>
      <c r="CR281" s="172"/>
      <c r="CS281" s="172"/>
      <c r="CT281" s="172"/>
      <c r="CU281" s="172"/>
      <c r="CV281" s="172"/>
      <c r="CW281" s="172"/>
      <c r="CX281" s="172"/>
    </row>
    <row r="282" spans="1:102">
      <c r="A282" s="172"/>
      <c r="B282" s="172"/>
      <c r="C282" s="172"/>
      <c r="D282" s="172"/>
      <c r="E282" s="172"/>
      <c r="F282" s="172"/>
      <c r="G282" s="172"/>
      <c r="H282" s="172"/>
      <c r="I282" s="172"/>
      <c r="J282" s="172"/>
      <c r="K282" s="173"/>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c r="BE282" s="172"/>
      <c r="BF282" s="172"/>
      <c r="BG282" s="172"/>
      <c r="BH282" s="172"/>
      <c r="BI282" s="172"/>
      <c r="BJ282" s="172"/>
      <c r="BK282" s="172"/>
      <c r="BL282" s="172"/>
      <c r="BM282" s="172"/>
      <c r="BN282" s="172"/>
      <c r="BO282" s="172"/>
      <c r="BP282" s="172"/>
      <c r="BQ282" s="172"/>
      <c r="BR282" s="172"/>
      <c r="BS282" s="172"/>
      <c r="BT282" s="172"/>
      <c r="BU282" s="172"/>
      <c r="BV282" s="172"/>
      <c r="BW282" s="172"/>
      <c r="BX282" s="172"/>
      <c r="BY282" s="172"/>
      <c r="BZ282" s="172"/>
      <c r="CA282" s="172"/>
      <c r="CB282" s="172"/>
      <c r="CC282" s="172"/>
      <c r="CD282" s="172"/>
      <c r="CE282" s="172"/>
      <c r="CF282" s="172"/>
      <c r="CG282" s="172"/>
      <c r="CH282" s="172"/>
      <c r="CI282" s="172"/>
      <c r="CJ282" s="172"/>
      <c r="CK282" s="172"/>
      <c r="CL282" s="172"/>
      <c r="CM282" s="172"/>
      <c r="CN282" s="172"/>
      <c r="CO282" s="172"/>
      <c r="CP282" s="172"/>
      <c r="CQ282" s="172"/>
      <c r="CR282" s="172"/>
      <c r="CS282" s="172"/>
      <c r="CT282" s="172"/>
      <c r="CU282" s="172"/>
      <c r="CV282" s="172"/>
      <c r="CW282" s="172"/>
      <c r="CX282" s="172"/>
    </row>
    <row r="283" spans="1:102">
      <c r="A283" s="172"/>
      <c r="B283" s="172"/>
      <c r="C283" s="172"/>
      <c r="D283" s="172"/>
      <c r="E283" s="172"/>
      <c r="F283" s="172"/>
      <c r="G283" s="172"/>
      <c r="H283" s="172"/>
      <c r="I283" s="172"/>
      <c r="J283" s="172"/>
      <c r="K283" s="173"/>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c r="BE283" s="172"/>
      <c r="BF283" s="172"/>
      <c r="BG283" s="172"/>
      <c r="BH283" s="172"/>
      <c r="BI283" s="172"/>
      <c r="BJ283" s="172"/>
      <c r="BK283" s="172"/>
      <c r="BL283" s="172"/>
      <c r="BM283" s="172"/>
      <c r="BN283" s="172"/>
      <c r="BO283" s="172"/>
      <c r="BP283" s="172"/>
      <c r="BQ283" s="172"/>
      <c r="BR283" s="172"/>
      <c r="BS283" s="172"/>
      <c r="BT283" s="172"/>
      <c r="BU283" s="172"/>
      <c r="BV283" s="172"/>
      <c r="BW283" s="172"/>
      <c r="BX283" s="172"/>
      <c r="BY283" s="172"/>
      <c r="BZ283" s="172"/>
      <c r="CA283" s="172"/>
      <c r="CB283" s="172"/>
      <c r="CC283" s="172"/>
      <c r="CD283" s="172"/>
      <c r="CE283" s="172"/>
      <c r="CF283" s="172"/>
      <c r="CG283" s="172"/>
      <c r="CH283" s="172"/>
      <c r="CI283" s="172"/>
      <c r="CJ283" s="172"/>
      <c r="CK283" s="172"/>
      <c r="CL283" s="172"/>
      <c r="CM283" s="172"/>
      <c r="CN283" s="172"/>
      <c r="CO283" s="172"/>
      <c r="CP283" s="172"/>
      <c r="CQ283" s="172"/>
      <c r="CR283" s="172"/>
      <c r="CS283" s="172"/>
      <c r="CT283" s="172"/>
      <c r="CU283" s="172"/>
      <c r="CV283" s="172"/>
      <c r="CW283" s="172"/>
      <c r="CX283" s="172"/>
    </row>
    <row r="284" spans="1:102">
      <c r="A284" s="172"/>
      <c r="B284" s="172"/>
      <c r="C284" s="172"/>
      <c r="D284" s="172"/>
      <c r="E284" s="172"/>
      <c r="F284" s="172"/>
      <c r="G284" s="172"/>
      <c r="H284" s="172"/>
      <c r="I284" s="172"/>
      <c r="J284" s="172"/>
      <c r="K284" s="173"/>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c r="BE284" s="172"/>
      <c r="BF284" s="172"/>
      <c r="BG284" s="172"/>
      <c r="BH284" s="172"/>
      <c r="BI284" s="172"/>
      <c r="BJ284" s="172"/>
      <c r="BK284" s="172"/>
      <c r="BL284" s="172"/>
      <c r="BM284" s="172"/>
      <c r="BN284" s="172"/>
      <c r="BO284" s="172"/>
      <c r="BP284" s="172"/>
      <c r="BQ284" s="172"/>
      <c r="BR284" s="172"/>
      <c r="BS284" s="172"/>
      <c r="BT284" s="172"/>
      <c r="BU284" s="172"/>
      <c r="BV284" s="172"/>
      <c r="BW284" s="172"/>
      <c r="BX284" s="172"/>
      <c r="BY284" s="172"/>
      <c r="BZ284" s="172"/>
      <c r="CA284" s="172"/>
      <c r="CB284" s="172"/>
      <c r="CC284" s="172"/>
      <c r="CD284" s="172"/>
      <c r="CE284" s="172"/>
      <c r="CF284" s="172"/>
      <c r="CG284" s="172"/>
      <c r="CH284" s="172"/>
      <c r="CI284" s="172"/>
      <c r="CJ284" s="172"/>
      <c r="CK284" s="172"/>
      <c r="CL284" s="172"/>
      <c r="CM284" s="172"/>
      <c r="CN284" s="172"/>
      <c r="CO284" s="172"/>
      <c r="CP284" s="172"/>
      <c r="CQ284" s="172"/>
      <c r="CR284" s="172"/>
      <c r="CS284" s="172"/>
      <c r="CT284" s="172"/>
      <c r="CU284" s="172"/>
      <c r="CV284" s="172"/>
      <c r="CW284" s="172"/>
      <c r="CX284" s="172"/>
    </row>
    <row r="285" spans="1:102">
      <c r="A285" s="172"/>
      <c r="B285" s="172"/>
      <c r="C285" s="172"/>
      <c r="D285" s="172"/>
      <c r="E285" s="172"/>
      <c r="F285" s="172"/>
      <c r="G285" s="172"/>
      <c r="H285" s="172"/>
      <c r="I285" s="172"/>
      <c r="J285" s="172"/>
      <c r="K285" s="173"/>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c r="BE285" s="172"/>
      <c r="BF285" s="172"/>
      <c r="BG285" s="172"/>
      <c r="BH285" s="172"/>
      <c r="BI285" s="172"/>
      <c r="BJ285" s="172"/>
      <c r="BK285" s="172"/>
      <c r="BL285" s="172"/>
      <c r="BM285" s="172"/>
      <c r="BN285" s="172"/>
      <c r="BO285" s="172"/>
      <c r="BP285" s="172"/>
      <c r="BQ285" s="172"/>
      <c r="BR285" s="172"/>
      <c r="BS285" s="172"/>
      <c r="BT285" s="172"/>
      <c r="BU285" s="172"/>
      <c r="BV285" s="172"/>
      <c r="BW285" s="172"/>
      <c r="BX285" s="172"/>
      <c r="BY285" s="172"/>
      <c r="BZ285" s="172"/>
      <c r="CA285" s="172"/>
      <c r="CB285" s="172"/>
      <c r="CC285" s="172"/>
      <c r="CD285" s="172"/>
      <c r="CE285" s="172"/>
      <c r="CF285" s="172"/>
      <c r="CG285" s="172"/>
      <c r="CH285" s="172"/>
      <c r="CI285" s="172"/>
      <c r="CJ285" s="172"/>
      <c r="CK285" s="172"/>
      <c r="CL285" s="172"/>
      <c r="CM285" s="172"/>
      <c r="CN285" s="172"/>
      <c r="CO285" s="172"/>
      <c r="CP285" s="172"/>
      <c r="CQ285" s="172"/>
      <c r="CR285" s="172"/>
      <c r="CS285" s="172"/>
      <c r="CT285" s="172"/>
      <c r="CU285" s="172"/>
      <c r="CV285" s="172"/>
      <c r="CW285" s="172"/>
      <c r="CX285" s="172"/>
    </row>
    <row r="286" spans="1:102">
      <c r="A286" s="172"/>
      <c r="B286" s="172"/>
      <c r="C286" s="172"/>
      <c r="D286" s="172"/>
      <c r="E286" s="172"/>
      <c r="F286" s="172"/>
      <c r="G286" s="172"/>
      <c r="H286" s="172"/>
      <c r="I286" s="172"/>
      <c r="J286" s="172"/>
      <c r="K286" s="173"/>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2"/>
      <c r="BP286" s="172"/>
      <c r="BQ286" s="172"/>
      <c r="BR286" s="172"/>
      <c r="BS286" s="172"/>
      <c r="BT286" s="172"/>
      <c r="BU286" s="172"/>
      <c r="BV286" s="172"/>
      <c r="BW286" s="172"/>
      <c r="BX286" s="172"/>
      <c r="BY286" s="172"/>
      <c r="BZ286" s="172"/>
      <c r="CA286" s="172"/>
      <c r="CB286" s="172"/>
      <c r="CC286" s="172"/>
      <c r="CD286" s="172"/>
      <c r="CE286" s="172"/>
      <c r="CF286" s="172"/>
      <c r="CG286" s="172"/>
      <c r="CH286" s="172"/>
      <c r="CI286" s="172"/>
      <c r="CJ286" s="172"/>
      <c r="CK286" s="172"/>
      <c r="CL286" s="172"/>
      <c r="CM286" s="172"/>
      <c r="CN286" s="172"/>
      <c r="CO286" s="172"/>
      <c r="CP286" s="172"/>
      <c r="CQ286" s="172"/>
      <c r="CR286" s="172"/>
      <c r="CS286" s="172"/>
      <c r="CT286" s="172"/>
      <c r="CU286" s="172"/>
      <c r="CV286" s="172"/>
      <c r="CW286" s="172"/>
      <c r="CX286" s="172"/>
    </row>
    <row r="287" spans="1:102">
      <c r="A287" s="172"/>
      <c r="B287" s="172"/>
      <c r="C287" s="172"/>
      <c r="D287" s="172"/>
      <c r="E287" s="172"/>
      <c r="F287" s="172"/>
      <c r="G287" s="172"/>
      <c r="H287" s="172"/>
      <c r="I287" s="172"/>
      <c r="J287" s="172"/>
      <c r="K287" s="173"/>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c r="BE287" s="172"/>
      <c r="BF287" s="172"/>
      <c r="BG287" s="172"/>
      <c r="BH287" s="172"/>
      <c r="BI287" s="172"/>
      <c r="BJ287" s="172"/>
      <c r="BK287" s="172"/>
      <c r="BL287" s="172"/>
      <c r="BM287" s="172"/>
      <c r="BN287" s="172"/>
      <c r="BO287" s="172"/>
      <c r="BP287" s="172"/>
      <c r="BQ287" s="172"/>
      <c r="BR287" s="172"/>
      <c r="BS287" s="172"/>
      <c r="BT287" s="172"/>
      <c r="BU287" s="172"/>
      <c r="BV287" s="172"/>
      <c r="BW287" s="172"/>
      <c r="BX287" s="172"/>
      <c r="BY287" s="172"/>
      <c r="BZ287" s="172"/>
      <c r="CA287" s="172"/>
      <c r="CB287" s="172"/>
      <c r="CC287" s="172"/>
      <c r="CD287" s="172"/>
      <c r="CE287" s="172"/>
      <c r="CF287" s="172"/>
      <c r="CG287" s="172"/>
      <c r="CH287" s="172"/>
      <c r="CI287" s="172"/>
      <c r="CJ287" s="172"/>
      <c r="CK287" s="172"/>
      <c r="CL287" s="172"/>
      <c r="CM287" s="172"/>
      <c r="CN287" s="172"/>
      <c r="CO287" s="172"/>
      <c r="CP287" s="172"/>
      <c r="CQ287" s="172"/>
      <c r="CR287" s="172"/>
      <c r="CS287" s="172"/>
      <c r="CT287" s="172"/>
      <c r="CU287" s="172"/>
      <c r="CV287" s="172"/>
      <c r="CW287" s="172"/>
      <c r="CX287" s="172"/>
    </row>
    <row r="288" spans="1:102">
      <c r="A288" s="172"/>
      <c r="B288" s="172"/>
      <c r="C288" s="172"/>
      <c r="D288" s="172"/>
      <c r="E288" s="172"/>
      <c r="F288" s="172"/>
      <c r="G288" s="172"/>
      <c r="H288" s="172"/>
      <c r="I288" s="172"/>
      <c r="J288" s="172"/>
      <c r="K288" s="173"/>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c r="BE288" s="172"/>
      <c r="BF288" s="172"/>
      <c r="BG288" s="172"/>
      <c r="BH288" s="172"/>
      <c r="BI288" s="172"/>
      <c r="BJ288" s="172"/>
      <c r="BK288" s="172"/>
      <c r="BL288" s="172"/>
      <c r="BM288" s="172"/>
      <c r="BN288" s="172"/>
      <c r="BO288" s="172"/>
      <c r="BP288" s="172"/>
      <c r="BQ288" s="172"/>
      <c r="BR288" s="172"/>
      <c r="BS288" s="172"/>
      <c r="BT288" s="172"/>
      <c r="BU288" s="172"/>
      <c r="BV288" s="172"/>
      <c r="BW288" s="172"/>
      <c r="BX288" s="172"/>
      <c r="BY288" s="172"/>
      <c r="BZ288" s="172"/>
      <c r="CA288" s="172"/>
      <c r="CB288" s="172"/>
      <c r="CC288" s="172"/>
      <c r="CD288" s="172"/>
      <c r="CE288" s="172"/>
      <c r="CF288" s="172"/>
      <c r="CG288" s="172"/>
      <c r="CH288" s="172"/>
      <c r="CI288" s="172"/>
      <c r="CJ288" s="172"/>
      <c r="CK288" s="172"/>
      <c r="CL288" s="172"/>
      <c r="CM288" s="172"/>
      <c r="CN288" s="172"/>
      <c r="CO288" s="172"/>
      <c r="CP288" s="172"/>
      <c r="CQ288" s="172"/>
      <c r="CR288" s="172"/>
      <c r="CS288" s="172"/>
      <c r="CT288" s="172"/>
      <c r="CU288" s="172"/>
      <c r="CV288" s="172"/>
      <c r="CW288" s="172"/>
      <c r="CX288" s="172"/>
    </row>
    <row r="289" spans="1:102">
      <c r="A289" s="172"/>
      <c r="B289" s="172"/>
      <c r="C289" s="172"/>
      <c r="D289" s="172"/>
      <c r="E289" s="172"/>
      <c r="F289" s="172"/>
      <c r="G289" s="172"/>
      <c r="H289" s="172"/>
      <c r="I289" s="172"/>
      <c r="J289" s="172"/>
      <c r="K289" s="173"/>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row>
    <row r="290" spans="1:102">
      <c r="A290" s="172"/>
      <c r="B290" s="172"/>
      <c r="C290" s="172"/>
      <c r="D290" s="172"/>
      <c r="E290" s="172"/>
      <c r="F290" s="172"/>
      <c r="G290" s="172"/>
      <c r="H290" s="172"/>
      <c r="I290" s="172"/>
      <c r="J290" s="172"/>
      <c r="K290" s="173"/>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c r="BE290" s="172"/>
      <c r="BF290" s="172"/>
      <c r="BG290" s="172"/>
      <c r="BH290" s="172"/>
      <c r="BI290" s="172"/>
      <c r="BJ290" s="172"/>
      <c r="BK290" s="172"/>
      <c r="BL290" s="172"/>
      <c r="BM290" s="172"/>
      <c r="BN290" s="172"/>
      <c r="BO290" s="172"/>
      <c r="BP290" s="172"/>
      <c r="BQ290" s="172"/>
      <c r="BR290" s="172"/>
      <c r="BS290" s="172"/>
      <c r="BT290" s="172"/>
      <c r="BU290" s="172"/>
      <c r="BV290" s="172"/>
      <c r="BW290" s="172"/>
      <c r="BX290" s="172"/>
      <c r="BY290" s="172"/>
      <c r="BZ290" s="172"/>
      <c r="CA290" s="172"/>
      <c r="CB290" s="172"/>
      <c r="CC290" s="172"/>
      <c r="CD290" s="172"/>
      <c r="CE290" s="172"/>
      <c r="CF290" s="172"/>
      <c r="CG290" s="172"/>
      <c r="CH290" s="172"/>
      <c r="CI290" s="172"/>
      <c r="CJ290" s="172"/>
      <c r="CK290" s="172"/>
      <c r="CL290" s="172"/>
      <c r="CM290" s="172"/>
      <c r="CN290" s="172"/>
      <c r="CO290" s="172"/>
      <c r="CP290" s="172"/>
      <c r="CQ290" s="172"/>
      <c r="CR290" s="172"/>
      <c r="CS290" s="172"/>
      <c r="CT290" s="172"/>
      <c r="CU290" s="172"/>
      <c r="CV290" s="172"/>
      <c r="CW290" s="172"/>
      <c r="CX290" s="172"/>
    </row>
    <row r="291" spans="1:102">
      <c r="A291" s="172"/>
      <c r="B291" s="172"/>
      <c r="C291" s="172"/>
      <c r="D291" s="172"/>
      <c r="E291" s="172"/>
      <c r="F291" s="172"/>
      <c r="G291" s="172"/>
      <c r="H291" s="172"/>
      <c r="I291" s="172"/>
      <c r="J291" s="172"/>
      <c r="K291" s="173"/>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2"/>
      <c r="BQ291" s="172"/>
      <c r="BR291" s="172"/>
      <c r="BS291" s="172"/>
      <c r="BT291" s="172"/>
      <c r="BU291" s="172"/>
      <c r="BV291" s="172"/>
      <c r="BW291" s="172"/>
      <c r="BX291" s="172"/>
      <c r="BY291" s="172"/>
      <c r="BZ291" s="172"/>
      <c r="CA291" s="172"/>
      <c r="CB291" s="172"/>
      <c r="CC291" s="172"/>
      <c r="CD291" s="172"/>
      <c r="CE291" s="172"/>
      <c r="CF291" s="172"/>
      <c r="CG291" s="172"/>
      <c r="CH291" s="172"/>
      <c r="CI291" s="172"/>
      <c r="CJ291" s="172"/>
      <c r="CK291" s="172"/>
      <c r="CL291" s="172"/>
      <c r="CM291" s="172"/>
      <c r="CN291" s="172"/>
      <c r="CO291" s="172"/>
      <c r="CP291" s="172"/>
      <c r="CQ291" s="172"/>
      <c r="CR291" s="172"/>
      <c r="CS291" s="172"/>
      <c r="CT291" s="172"/>
      <c r="CU291" s="172"/>
      <c r="CV291" s="172"/>
      <c r="CW291" s="172"/>
      <c r="CX291" s="172"/>
    </row>
    <row r="292" spans="1:102">
      <c r="A292" s="172"/>
      <c r="B292" s="172"/>
      <c r="C292" s="172"/>
      <c r="D292" s="172"/>
      <c r="E292" s="172"/>
      <c r="F292" s="172"/>
      <c r="G292" s="172"/>
      <c r="H292" s="172"/>
      <c r="I292" s="172"/>
      <c r="J292" s="172"/>
      <c r="K292" s="173"/>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c r="BH292" s="172"/>
      <c r="BI292" s="172"/>
      <c r="BJ292" s="172"/>
      <c r="BK292" s="172"/>
      <c r="BL292" s="172"/>
      <c r="BM292" s="172"/>
      <c r="BN292" s="172"/>
      <c r="BO292" s="172"/>
      <c r="BP292" s="172"/>
      <c r="BQ292" s="172"/>
      <c r="BR292" s="172"/>
      <c r="BS292" s="172"/>
      <c r="BT292" s="172"/>
      <c r="BU292" s="172"/>
      <c r="BV292" s="172"/>
      <c r="BW292" s="172"/>
      <c r="BX292" s="172"/>
      <c r="BY292" s="172"/>
      <c r="BZ292" s="172"/>
      <c r="CA292" s="172"/>
      <c r="CB292" s="172"/>
      <c r="CC292" s="172"/>
      <c r="CD292" s="172"/>
      <c r="CE292" s="172"/>
      <c r="CF292" s="172"/>
      <c r="CG292" s="172"/>
      <c r="CH292" s="172"/>
      <c r="CI292" s="172"/>
      <c r="CJ292" s="172"/>
      <c r="CK292" s="172"/>
      <c r="CL292" s="172"/>
      <c r="CM292" s="172"/>
      <c r="CN292" s="172"/>
      <c r="CO292" s="172"/>
      <c r="CP292" s="172"/>
      <c r="CQ292" s="172"/>
      <c r="CR292" s="172"/>
      <c r="CS292" s="172"/>
      <c r="CT292" s="172"/>
      <c r="CU292" s="172"/>
      <c r="CV292" s="172"/>
      <c r="CW292" s="172"/>
      <c r="CX292" s="172"/>
    </row>
    <row r="293" spans="1:102">
      <c r="A293" s="172"/>
      <c r="B293" s="172"/>
      <c r="C293" s="172"/>
      <c r="D293" s="172"/>
      <c r="E293" s="172"/>
      <c r="F293" s="172"/>
      <c r="G293" s="172"/>
      <c r="H293" s="172"/>
      <c r="I293" s="172"/>
      <c r="J293" s="172"/>
      <c r="K293" s="173"/>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c r="BE293" s="172"/>
      <c r="BF293" s="172"/>
      <c r="BG293" s="172"/>
      <c r="BH293" s="172"/>
      <c r="BI293" s="172"/>
      <c r="BJ293" s="172"/>
      <c r="BK293" s="172"/>
      <c r="BL293" s="172"/>
      <c r="BM293" s="172"/>
      <c r="BN293" s="172"/>
      <c r="BO293" s="172"/>
      <c r="BP293" s="172"/>
      <c r="BQ293" s="172"/>
      <c r="BR293" s="172"/>
      <c r="BS293" s="172"/>
      <c r="BT293" s="172"/>
      <c r="BU293" s="172"/>
      <c r="BV293" s="172"/>
      <c r="BW293" s="172"/>
      <c r="BX293" s="172"/>
      <c r="BY293" s="172"/>
      <c r="BZ293" s="172"/>
      <c r="CA293" s="172"/>
      <c r="CB293" s="172"/>
      <c r="CC293" s="172"/>
      <c r="CD293" s="172"/>
      <c r="CE293" s="172"/>
      <c r="CF293" s="172"/>
      <c r="CG293" s="172"/>
      <c r="CH293" s="172"/>
      <c r="CI293" s="172"/>
      <c r="CJ293" s="172"/>
      <c r="CK293" s="172"/>
      <c r="CL293" s="172"/>
      <c r="CM293" s="172"/>
      <c r="CN293" s="172"/>
      <c r="CO293" s="172"/>
      <c r="CP293" s="172"/>
      <c r="CQ293" s="172"/>
      <c r="CR293" s="172"/>
      <c r="CS293" s="172"/>
      <c r="CT293" s="172"/>
      <c r="CU293" s="172"/>
      <c r="CV293" s="172"/>
      <c r="CW293" s="172"/>
      <c r="CX293" s="172"/>
    </row>
    <row r="294" spans="1:102">
      <c r="A294" s="172"/>
      <c r="B294" s="172"/>
      <c r="C294" s="172"/>
      <c r="D294" s="172"/>
      <c r="E294" s="172"/>
      <c r="F294" s="172"/>
      <c r="G294" s="172"/>
      <c r="H294" s="172"/>
      <c r="I294" s="172"/>
      <c r="J294" s="172"/>
      <c r="K294" s="173"/>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row>
    <row r="295" spans="1:102">
      <c r="A295" s="172"/>
      <c r="B295" s="172"/>
      <c r="C295" s="172"/>
      <c r="D295" s="172"/>
      <c r="E295" s="172"/>
      <c r="F295" s="172"/>
      <c r="G295" s="172"/>
      <c r="H295" s="172"/>
      <c r="I295" s="172"/>
      <c r="J295" s="172"/>
      <c r="K295" s="173"/>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2"/>
      <c r="BM295" s="172"/>
      <c r="BN295" s="172"/>
      <c r="BO295" s="172"/>
      <c r="BP295" s="172"/>
      <c r="BQ295" s="172"/>
      <c r="BR295" s="172"/>
      <c r="BS295" s="172"/>
      <c r="BT295" s="172"/>
      <c r="BU295" s="172"/>
      <c r="BV295" s="172"/>
      <c r="BW295" s="172"/>
      <c r="BX295" s="172"/>
      <c r="BY295" s="172"/>
      <c r="BZ295" s="172"/>
      <c r="CA295" s="172"/>
      <c r="CB295" s="172"/>
      <c r="CC295" s="172"/>
      <c r="CD295" s="172"/>
      <c r="CE295" s="172"/>
      <c r="CF295" s="172"/>
      <c r="CG295" s="172"/>
      <c r="CH295" s="172"/>
      <c r="CI295" s="172"/>
      <c r="CJ295" s="172"/>
      <c r="CK295" s="172"/>
      <c r="CL295" s="172"/>
      <c r="CM295" s="172"/>
      <c r="CN295" s="172"/>
      <c r="CO295" s="172"/>
      <c r="CP295" s="172"/>
      <c r="CQ295" s="172"/>
      <c r="CR295" s="172"/>
      <c r="CS295" s="172"/>
      <c r="CT295" s="172"/>
      <c r="CU295" s="172"/>
      <c r="CV295" s="172"/>
      <c r="CW295" s="172"/>
      <c r="CX295" s="172"/>
    </row>
    <row r="296" spans="1:102">
      <c r="A296" s="172"/>
      <c r="B296" s="172"/>
      <c r="C296" s="172"/>
      <c r="D296" s="172"/>
      <c r="E296" s="172"/>
      <c r="F296" s="172"/>
      <c r="G296" s="172"/>
      <c r="H296" s="172"/>
      <c r="I296" s="172"/>
      <c r="J296" s="172"/>
      <c r="K296" s="173"/>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2"/>
      <c r="BZ296" s="172"/>
      <c r="CA296" s="172"/>
      <c r="CB296" s="172"/>
      <c r="CC296" s="172"/>
      <c r="CD296" s="172"/>
      <c r="CE296" s="172"/>
      <c r="CF296" s="172"/>
      <c r="CG296" s="172"/>
      <c r="CH296" s="172"/>
      <c r="CI296" s="172"/>
      <c r="CJ296" s="172"/>
      <c r="CK296" s="172"/>
      <c r="CL296" s="172"/>
      <c r="CM296" s="172"/>
      <c r="CN296" s="172"/>
      <c r="CO296" s="172"/>
      <c r="CP296" s="172"/>
      <c r="CQ296" s="172"/>
      <c r="CR296" s="172"/>
      <c r="CS296" s="172"/>
      <c r="CT296" s="172"/>
      <c r="CU296" s="172"/>
      <c r="CV296" s="172"/>
      <c r="CW296" s="172"/>
      <c r="CX296" s="172"/>
    </row>
    <row r="297" spans="1:102">
      <c r="A297" s="172"/>
      <c r="B297" s="172"/>
      <c r="C297" s="172"/>
      <c r="D297" s="172"/>
      <c r="E297" s="172"/>
      <c r="F297" s="172"/>
      <c r="G297" s="172"/>
      <c r="H297" s="172"/>
      <c r="I297" s="172"/>
      <c r="J297" s="172"/>
      <c r="K297" s="173"/>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2"/>
      <c r="BM297" s="172"/>
      <c r="BN297" s="172"/>
      <c r="BO297" s="172"/>
      <c r="BP297" s="172"/>
      <c r="BQ297" s="172"/>
      <c r="BR297" s="172"/>
      <c r="BS297" s="172"/>
      <c r="BT297" s="172"/>
      <c r="BU297" s="172"/>
      <c r="BV297" s="172"/>
      <c r="BW297" s="172"/>
      <c r="BX297" s="172"/>
      <c r="BY297" s="172"/>
      <c r="BZ297" s="172"/>
      <c r="CA297" s="172"/>
      <c r="CB297" s="172"/>
      <c r="CC297" s="172"/>
      <c r="CD297" s="172"/>
      <c r="CE297" s="172"/>
      <c r="CF297" s="172"/>
      <c r="CG297" s="172"/>
      <c r="CH297" s="172"/>
      <c r="CI297" s="172"/>
      <c r="CJ297" s="172"/>
      <c r="CK297" s="172"/>
      <c r="CL297" s="172"/>
      <c r="CM297" s="172"/>
      <c r="CN297" s="172"/>
      <c r="CO297" s="172"/>
      <c r="CP297" s="172"/>
      <c r="CQ297" s="172"/>
      <c r="CR297" s="172"/>
      <c r="CS297" s="172"/>
      <c r="CT297" s="172"/>
      <c r="CU297" s="172"/>
      <c r="CV297" s="172"/>
      <c r="CW297" s="172"/>
      <c r="CX297" s="172"/>
    </row>
    <row r="298" spans="1:102">
      <c r="A298" s="172"/>
      <c r="B298" s="172"/>
      <c r="C298" s="172"/>
      <c r="D298" s="172"/>
      <c r="E298" s="172"/>
      <c r="F298" s="172"/>
      <c r="G298" s="172"/>
      <c r="H298" s="172"/>
      <c r="I298" s="172"/>
      <c r="J298" s="172"/>
      <c r="K298" s="173"/>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c r="BE298" s="172"/>
      <c r="BF298" s="172"/>
      <c r="BG298" s="172"/>
      <c r="BH298" s="172"/>
      <c r="BI298" s="172"/>
      <c r="BJ298" s="172"/>
      <c r="BK298" s="172"/>
      <c r="BL298" s="172"/>
      <c r="BM298" s="172"/>
      <c r="BN298" s="172"/>
      <c r="BO298" s="172"/>
      <c r="BP298" s="172"/>
      <c r="BQ298" s="172"/>
      <c r="BR298" s="172"/>
      <c r="BS298" s="172"/>
      <c r="BT298" s="172"/>
      <c r="BU298" s="172"/>
      <c r="BV298" s="172"/>
      <c r="BW298" s="172"/>
      <c r="BX298" s="172"/>
      <c r="BY298" s="172"/>
      <c r="BZ298" s="172"/>
      <c r="CA298" s="172"/>
      <c r="CB298" s="172"/>
      <c r="CC298" s="172"/>
      <c r="CD298" s="172"/>
      <c r="CE298" s="172"/>
      <c r="CF298" s="172"/>
      <c r="CG298" s="172"/>
      <c r="CH298" s="172"/>
      <c r="CI298" s="172"/>
      <c r="CJ298" s="172"/>
      <c r="CK298" s="172"/>
      <c r="CL298" s="172"/>
      <c r="CM298" s="172"/>
      <c r="CN298" s="172"/>
      <c r="CO298" s="172"/>
      <c r="CP298" s="172"/>
      <c r="CQ298" s="172"/>
      <c r="CR298" s="172"/>
      <c r="CS298" s="172"/>
      <c r="CT298" s="172"/>
      <c r="CU298" s="172"/>
      <c r="CV298" s="172"/>
      <c r="CW298" s="172"/>
      <c r="CX298" s="172"/>
    </row>
    <row r="299" spans="1:102">
      <c r="A299" s="172"/>
      <c r="B299" s="172"/>
      <c r="C299" s="172"/>
      <c r="D299" s="172"/>
      <c r="E299" s="172"/>
      <c r="F299" s="172"/>
      <c r="G299" s="172"/>
      <c r="H299" s="172"/>
      <c r="I299" s="172"/>
      <c r="J299" s="172"/>
      <c r="K299" s="173"/>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c r="BE299" s="172"/>
      <c r="BF299" s="172"/>
      <c r="BG299" s="172"/>
      <c r="BH299" s="172"/>
      <c r="BI299" s="172"/>
      <c r="BJ299" s="172"/>
      <c r="BK299" s="172"/>
      <c r="BL299" s="172"/>
      <c r="BM299" s="172"/>
      <c r="BN299" s="172"/>
      <c r="BO299" s="172"/>
      <c r="BP299" s="172"/>
      <c r="BQ299" s="172"/>
      <c r="BR299" s="172"/>
      <c r="BS299" s="172"/>
      <c r="BT299" s="172"/>
      <c r="BU299" s="172"/>
      <c r="BV299" s="172"/>
      <c r="BW299" s="172"/>
      <c r="BX299" s="172"/>
      <c r="BY299" s="172"/>
      <c r="BZ299" s="172"/>
      <c r="CA299" s="172"/>
      <c r="CB299" s="172"/>
      <c r="CC299" s="172"/>
      <c r="CD299" s="172"/>
      <c r="CE299" s="172"/>
      <c r="CF299" s="172"/>
      <c r="CG299" s="172"/>
      <c r="CH299" s="172"/>
      <c r="CI299" s="172"/>
      <c r="CJ299" s="172"/>
      <c r="CK299" s="172"/>
      <c r="CL299" s="172"/>
      <c r="CM299" s="172"/>
      <c r="CN299" s="172"/>
      <c r="CO299" s="172"/>
      <c r="CP299" s="172"/>
      <c r="CQ299" s="172"/>
      <c r="CR299" s="172"/>
      <c r="CS299" s="172"/>
      <c r="CT299" s="172"/>
      <c r="CU299" s="172"/>
      <c r="CV299" s="172"/>
      <c r="CW299" s="172"/>
      <c r="CX299" s="172"/>
    </row>
    <row r="300" spans="1:102">
      <c r="A300" s="172"/>
      <c r="B300" s="172"/>
      <c r="C300" s="172"/>
      <c r="D300" s="172"/>
      <c r="E300" s="172"/>
      <c r="F300" s="172"/>
      <c r="G300" s="172"/>
      <c r="H300" s="172"/>
      <c r="I300" s="172"/>
      <c r="J300" s="172"/>
      <c r="K300" s="173"/>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2"/>
      <c r="CD300" s="172"/>
      <c r="CE300" s="172"/>
      <c r="CF300" s="172"/>
      <c r="CG300" s="172"/>
      <c r="CH300" s="172"/>
      <c r="CI300" s="172"/>
      <c r="CJ300" s="172"/>
      <c r="CK300" s="172"/>
      <c r="CL300" s="172"/>
      <c r="CM300" s="172"/>
      <c r="CN300" s="172"/>
      <c r="CO300" s="172"/>
      <c r="CP300" s="172"/>
      <c r="CQ300" s="172"/>
      <c r="CR300" s="172"/>
      <c r="CS300" s="172"/>
      <c r="CT300" s="172"/>
      <c r="CU300" s="172"/>
      <c r="CV300" s="172"/>
      <c r="CW300" s="172"/>
      <c r="CX300" s="172"/>
    </row>
    <row r="301" spans="1:102">
      <c r="A301" s="172"/>
      <c r="B301" s="172"/>
      <c r="C301" s="172"/>
      <c r="D301" s="172"/>
      <c r="E301" s="172"/>
      <c r="F301" s="172"/>
      <c r="G301" s="172"/>
      <c r="H301" s="172"/>
      <c r="I301" s="172"/>
      <c r="J301" s="172"/>
      <c r="K301" s="173"/>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c r="CD301" s="172"/>
      <c r="CE301" s="172"/>
      <c r="CF301" s="172"/>
      <c r="CG301" s="172"/>
      <c r="CH301" s="172"/>
      <c r="CI301" s="172"/>
      <c r="CJ301" s="172"/>
      <c r="CK301" s="172"/>
      <c r="CL301" s="172"/>
      <c r="CM301" s="172"/>
      <c r="CN301" s="172"/>
      <c r="CO301" s="172"/>
      <c r="CP301" s="172"/>
      <c r="CQ301" s="172"/>
      <c r="CR301" s="172"/>
      <c r="CS301" s="172"/>
      <c r="CT301" s="172"/>
      <c r="CU301" s="172"/>
      <c r="CV301" s="172"/>
      <c r="CW301" s="172"/>
      <c r="CX301" s="172"/>
    </row>
    <row r="302" spans="1:102">
      <c r="A302" s="172"/>
      <c r="B302" s="172"/>
      <c r="C302" s="172"/>
      <c r="D302" s="172"/>
      <c r="E302" s="172"/>
      <c r="F302" s="172"/>
      <c r="G302" s="172"/>
      <c r="H302" s="172"/>
      <c r="I302" s="172"/>
      <c r="J302" s="172"/>
      <c r="K302" s="173"/>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c r="BE302" s="172"/>
      <c r="BF302" s="172"/>
      <c r="BG302" s="172"/>
      <c r="BH302" s="172"/>
      <c r="BI302" s="172"/>
      <c r="BJ302" s="172"/>
      <c r="BK302" s="172"/>
      <c r="BL302" s="172"/>
      <c r="BM302" s="172"/>
      <c r="BN302" s="172"/>
      <c r="BO302" s="172"/>
      <c r="BP302" s="172"/>
      <c r="BQ302" s="172"/>
      <c r="BR302" s="172"/>
      <c r="BS302" s="172"/>
      <c r="BT302" s="172"/>
      <c r="BU302" s="172"/>
      <c r="BV302" s="172"/>
      <c r="BW302" s="172"/>
      <c r="BX302" s="172"/>
      <c r="BY302" s="172"/>
      <c r="BZ302" s="172"/>
      <c r="CA302" s="172"/>
      <c r="CB302" s="172"/>
      <c r="CC302" s="172"/>
      <c r="CD302" s="172"/>
      <c r="CE302" s="172"/>
      <c r="CF302" s="172"/>
      <c r="CG302" s="172"/>
      <c r="CH302" s="172"/>
      <c r="CI302" s="172"/>
      <c r="CJ302" s="172"/>
      <c r="CK302" s="172"/>
      <c r="CL302" s="172"/>
      <c r="CM302" s="172"/>
      <c r="CN302" s="172"/>
      <c r="CO302" s="172"/>
      <c r="CP302" s="172"/>
      <c r="CQ302" s="172"/>
      <c r="CR302" s="172"/>
      <c r="CS302" s="172"/>
      <c r="CT302" s="172"/>
      <c r="CU302" s="172"/>
      <c r="CV302" s="172"/>
      <c r="CW302" s="172"/>
      <c r="CX302" s="172"/>
    </row>
    <row r="303" spans="1:102">
      <c r="A303" s="172"/>
      <c r="B303" s="172"/>
      <c r="C303" s="172"/>
      <c r="D303" s="172"/>
      <c r="E303" s="172"/>
      <c r="F303" s="172"/>
      <c r="G303" s="172"/>
      <c r="H303" s="172"/>
      <c r="I303" s="172"/>
      <c r="J303" s="172"/>
      <c r="K303" s="173"/>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c r="BE303" s="172"/>
      <c r="BF303" s="172"/>
      <c r="BG303" s="172"/>
      <c r="BH303" s="172"/>
      <c r="BI303" s="172"/>
      <c r="BJ303" s="172"/>
      <c r="BK303" s="172"/>
      <c r="BL303" s="172"/>
      <c r="BM303" s="172"/>
      <c r="BN303" s="172"/>
      <c r="BO303" s="172"/>
      <c r="BP303" s="172"/>
      <c r="BQ303" s="172"/>
      <c r="BR303" s="172"/>
      <c r="BS303" s="172"/>
      <c r="BT303" s="172"/>
      <c r="BU303" s="172"/>
      <c r="BV303" s="172"/>
      <c r="BW303" s="172"/>
      <c r="BX303" s="172"/>
      <c r="BY303" s="172"/>
      <c r="BZ303" s="172"/>
      <c r="CA303" s="172"/>
      <c r="CB303" s="172"/>
      <c r="CC303" s="172"/>
      <c r="CD303" s="172"/>
      <c r="CE303" s="172"/>
      <c r="CF303" s="172"/>
      <c r="CG303" s="172"/>
      <c r="CH303" s="172"/>
      <c r="CI303" s="172"/>
      <c r="CJ303" s="172"/>
      <c r="CK303" s="172"/>
      <c r="CL303" s="172"/>
      <c r="CM303" s="172"/>
      <c r="CN303" s="172"/>
      <c r="CO303" s="172"/>
      <c r="CP303" s="172"/>
      <c r="CQ303" s="172"/>
      <c r="CR303" s="172"/>
      <c r="CS303" s="172"/>
      <c r="CT303" s="172"/>
      <c r="CU303" s="172"/>
      <c r="CV303" s="172"/>
      <c r="CW303" s="172"/>
      <c r="CX303" s="172"/>
    </row>
  </sheetData>
  <mergeCells count="10">
    <mergeCell ref="A58:C59"/>
    <mergeCell ref="D58:D59"/>
    <mergeCell ref="M1:O3"/>
    <mergeCell ref="M58:M59"/>
    <mergeCell ref="N58:N59"/>
    <mergeCell ref="O58:O59"/>
    <mergeCell ref="E58:G59"/>
    <mergeCell ref="J58:J59"/>
    <mergeCell ref="H58:H59"/>
    <mergeCell ref="I58:I59"/>
  </mergeCells>
  <conditionalFormatting sqref="A6:G17 A19:G30 A32:G43 A45:G56 I6:I17 I19:I30 I32:I43 I45:I56">
    <cfRule type="notContainsBlanks" dxfId="288" priority="8">
      <formula>LEN(TRIM(A6))&gt;0</formula>
    </cfRule>
  </conditionalFormatting>
  <conditionalFormatting sqref="H58:H59">
    <cfRule type="cellIs" dxfId="287" priority="6" operator="greaterThan">
      <formula>$D$58</formula>
    </cfRule>
  </conditionalFormatting>
  <conditionalFormatting sqref="M6:M17 M19:M30 M32:M43 M45:M56">
    <cfRule type="notContainsBlanks" dxfId="286" priority="5">
      <formula>LEN(TRIM(M6))&gt;0</formula>
    </cfRule>
  </conditionalFormatting>
  <conditionalFormatting sqref="N6:N17 N19:N30 N32:N43 N45:N56">
    <cfRule type="notContainsBlanks" dxfId="285" priority="4">
      <formula>LEN(TRIM(N6))&gt;0</formula>
    </cfRule>
  </conditionalFormatting>
  <conditionalFormatting sqref="O6:O17 O19:O30 O32:O43 O45:O56">
    <cfRule type="notContainsBlanks" dxfId="284" priority="3">
      <formula>LEN(TRIM(O6))&gt;0</formula>
    </cfRule>
  </conditionalFormatting>
  <conditionalFormatting sqref="D58:D59">
    <cfRule type="cellIs" dxfId="283" priority="2" operator="greaterThan">
      <formula>$D$58</formula>
    </cfRule>
  </conditionalFormatting>
  <conditionalFormatting sqref="M6:O17 M19:O30 M32:O43 M45:O56">
    <cfRule type="containsBlanks" dxfId="282" priority="1">
      <formula>LEN(TRIM(M6))=0</formula>
    </cfRule>
  </conditionalFormatting>
  <pageMargins left="0.74803149606299202" right="0.74803149606299202" top="0.66929133858267698" bottom="0.43307086614173201" header="0.196850393700787" footer="0.23622047244094499"/>
  <pageSetup paperSize="9" scale="10" orientation="landscape" r:id="rId1"/>
  <headerFooter alignWithMargins="0">
    <oddHeader>&amp;L&amp;G</oddHeader>
    <oddFooter>&amp;C&amp;F&amp;R&amp;D</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70C0"/>
    <pageSetUpPr fitToPage="1"/>
  </sheetPr>
  <dimension ref="A1:BK192"/>
  <sheetViews>
    <sheetView workbookViewId="0">
      <pane xSplit="5" ySplit="5" topLeftCell="I6" activePane="bottomRight" state="frozen"/>
      <selection pane="topRight" activeCell="F1" sqref="F1"/>
      <selection pane="bottomLeft" activeCell="A5" sqref="A5"/>
      <selection pane="bottomRight" activeCell="G6" sqref="G6"/>
    </sheetView>
  </sheetViews>
  <sheetFormatPr baseColWidth="10" defaultColWidth="11.42578125" defaultRowHeight="12.75" outlineLevelCol="1"/>
  <cols>
    <col min="1" max="1" width="8.85546875" style="3" bestFit="1" customWidth="1"/>
    <col min="2" max="2" width="10.7109375" style="4" customWidth="1"/>
    <col min="3" max="3" width="12" style="4" bestFit="1" customWidth="1"/>
    <col min="4" max="4" width="26.5703125" style="4" bestFit="1" customWidth="1"/>
    <col min="5" max="5" width="26.5703125" style="4" customWidth="1"/>
    <col min="6" max="6" width="44.140625" style="4" customWidth="1"/>
    <col min="7" max="7" width="23.85546875" style="4" customWidth="1"/>
    <col min="8" max="8" width="16.7109375" style="3" customWidth="1"/>
    <col min="9" max="10" width="15.85546875" style="3" customWidth="1"/>
    <col min="11" max="14" width="13.28515625" style="3" customWidth="1"/>
    <col min="15" max="16" width="16.7109375" style="3" customWidth="1" outlineLevel="1"/>
    <col min="17" max="17" width="70.7109375" style="3" customWidth="1" outlineLevel="1"/>
    <col min="18" max="33" width="11.42578125" style="3"/>
    <col min="34" max="63" width="11.42578125" style="164"/>
    <col min="64" max="16384" width="11.42578125" style="3"/>
  </cols>
  <sheetData>
    <row r="1" spans="1:63" ht="18">
      <c r="A1" s="167" t="s">
        <v>340</v>
      </c>
      <c r="B1" s="165"/>
      <c r="C1" s="165"/>
      <c r="D1" s="209" t="s">
        <v>75</v>
      </c>
      <c r="E1" s="209"/>
      <c r="F1" s="165"/>
      <c r="G1" s="165"/>
      <c r="H1" s="164"/>
      <c r="I1" s="164"/>
      <c r="J1" s="164"/>
      <c r="K1" s="164"/>
      <c r="L1" s="164"/>
      <c r="M1" s="164"/>
      <c r="N1" s="164"/>
      <c r="O1" s="936" t="s">
        <v>136</v>
      </c>
      <c r="P1" s="936"/>
      <c r="Q1" s="936"/>
      <c r="R1" s="164"/>
      <c r="S1" s="164"/>
      <c r="T1" s="164"/>
      <c r="U1" s="164"/>
      <c r="V1" s="164"/>
      <c r="W1" s="164"/>
      <c r="X1" s="164"/>
      <c r="Y1" s="164"/>
      <c r="Z1" s="164"/>
      <c r="AA1" s="164"/>
      <c r="AB1" s="164"/>
      <c r="AC1" s="164"/>
      <c r="AD1" s="164"/>
      <c r="AE1" s="164"/>
      <c r="AF1" s="164"/>
      <c r="AG1" s="164"/>
    </row>
    <row r="2" spans="1:63">
      <c r="A2" s="164"/>
      <c r="B2" s="169"/>
      <c r="C2" s="169"/>
      <c r="D2" s="169"/>
      <c r="E2" s="169"/>
      <c r="F2" s="165"/>
      <c r="G2" s="165"/>
      <c r="H2" s="164"/>
      <c r="I2" s="164"/>
      <c r="J2" s="164"/>
      <c r="K2" s="164"/>
      <c r="L2" s="164"/>
      <c r="M2" s="164"/>
      <c r="N2" s="164"/>
      <c r="O2" s="936"/>
      <c r="P2" s="936"/>
      <c r="Q2" s="936"/>
      <c r="R2" s="164"/>
      <c r="S2" s="164"/>
      <c r="T2" s="164"/>
      <c r="U2" s="164"/>
      <c r="V2" s="164"/>
      <c r="W2" s="164"/>
      <c r="X2" s="164"/>
      <c r="Y2" s="164"/>
      <c r="Z2" s="164"/>
      <c r="AA2" s="164"/>
      <c r="AB2" s="164"/>
      <c r="AC2" s="164"/>
      <c r="AD2" s="164"/>
      <c r="AE2" s="164"/>
      <c r="AF2" s="164"/>
      <c r="AG2" s="164"/>
    </row>
    <row r="3" spans="1:63" ht="15">
      <c r="A3" s="653" t="s">
        <v>94</v>
      </c>
      <c r="B3" s="165"/>
      <c r="C3" s="165"/>
      <c r="D3" s="165"/>
      <c r="E3" s="165"/>
      <c r="F3" s="165"/>
      <c r="G3" s="165"/>
      <c r="H3" s="164"/>
      <c r="I3" s="164"/>
      <c r="J3" s="164"/>
      <c r="K3" s="164"/>
      <c r="L3" s="164"/>
      <c r="M3" s="164"/>
      <c r="N3" s="164"/>
      <c r="O3" s="936"/>
      <c r="P3" s="936"/>
      <c r="Q3" s="936"/>
      <c r="R3" s="164"/>
      <c r="S3" s="164"/>
      <c r="T3" s="164"/>
      <c r="U3" s="164"/>
      <c r="V3" s="164"/>
      <c r="W3" s="164"/>
      <c r="X3" s="164"/>
      <c r="Y3" s="164"/>
      <c r="Z3" s="164"/>
      <c r="AA3" s="164"/>
      <c r="AB3" s="164"/>
      <c r="AC3" s="164"/>
      <c r="AD3" s="164"/>
      <c r="AE3" s="164"/>
      <c r="AF3" s="164"/>
      <c r="AG3" s="164"/>
    </row>
    <row r="4" spans="1:63" ht="15">
      <c r="A4" s="170"/>
      <c r="B4" s="165"/>
      <c r="C4" s="165"/>
      <c r="D4" s="165"/>
      <c r="E4" s="165"/>
      <c r="F4" s="165"/>
      <c r="G4" s="165"/>
      <c r="H4" s="164"/>
      <c r="I4" s="164"/>
      <c r="J4" s="164"/>
      <c r="K4" s="164"/>
      <c r="L4" s="164"/>
      <c r="M4" s="164"/>
      <c r="N4" s="164"/>
      <c r="O4" s="436"/>
      <c r="P4" s="436"/>
      <c r="Q4" s="436"/>
      <c r="R4" s="164"/>
      <c r="S4" s="164"/>
      <c r="T4" s="164"/>
      <c r="U4" s="164"/>
      <c r="V4" s="164"/>
      <c r="W4" s="164"/>
      <c r="X4" s="164"/>
      <c r="Y4" s="164"/>
      <c r="Z4" s="164"/>
      <c r="AA4" s="164"/>
      <c r="AB4" s="164"/>
      <c r="AC4" s="164"/>
      <c r="AD4" s="164"/>
      <c r="AE4" s="164"/>
      <c r="AF4" s="164"/>
      <c r="AG4" s="164"/>
    </row>
    <row r="5" spans="1:63" s="19" customFormat="1" ht="70.150000000000006" customHeight="1">
      <c r="A5" s="409" t="s">
        <v>12</v>
      </c>
      <c r="B5" s="410" t="s">
        <v>11</v>
      </c>
      <c r="C5" s="411" t="s">
        <v>10</v>
      </c>
      <c r="D5" s="410" t="s">
        <v>8</v>
      </c>
      <c r="E5" s="410" t="s">
        <v>95</v>
      </c>
      <c r="F5" s="652" t="s">
        <v>137</v>
      </c>
      <c r="G5" s="410" t="s">
        <v>401</v>
      </c>
      <c r="H5" s="410" t="s">
        <v>38</v>
      </c>
      <c r="I5" s="410" t="s">
        <v>40</v>
      </c>
      <c r="J5" s="652" t="s">
        <v>88</v>
      </c>
      <c r="K5" s="417" t="s">
        <v>7</v>
      </c>
      <c r="L5" s="667" t="s">
        <v>35</v>
      </c>
      <c r="M5" s="400" t="s">
        <v>369</v>
      </c>
      <c r="N5" s="164"/>
      <c r="O5" s="230" t="s">
        <v>397</v>
      </c>
      <c r="P5" s="230" t="s">
        <v>29</v>
      </c>
      <c r="Q5" s="230" t="s">
        <v>322</v>
      </c>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row>
    <row r="6" spans="1:63">
      <c r="A6" s="415"/>
      <c r="B6" s="159"/>
      <c r="C6" s="159"/>
      <c r="D6" s="159"/>
      <c r="E6" s="159" t="str">
        <f>'BUDGET AJU APPROUVE'!C31</f>
        <v xml:space="preserve">(Compléter la description) </v>
      </c>
      <c r="F6" s="159"/>
      <c r="G6" s="162"/>
      <c r="H6" s="162"/>
      <c r="I6" s="163" t="e">
        <f>+G6/H6</f>
        <v>#DIV/0!</v>
      </c>
      <c r="J6" s="416"/>
      <c r="K6" s="23" t="e">
        <f>+I6*J6</f>
        <v>#DIV/0!</v>
      </c>
      <c r="L6" s="422" t="e">
        <f>I6-K6</f>
        <v>#DIV/0!</v>
      </c>
      <c r="M6" s="624" t="e">
        <f>L6/I6</f>
        <v>#DIV/0!</v>
      </c>
      <c r="N6" s="164"/>
      <c r="O6" s="157">
        <f>J6-P6</f>
        <v>0</v>
      </c>
      <c r="P6" s="157"/>
      <c r="Q6" s="161"/>
      <c r="R6" s="164"/>
      <c r="S6" s="164"/>
      <c r="T6" s="164"/>
      <c r="U6" s="164"/>
      <c r="V6" s="164"/>
      <c r="W6" s="164"/>
      <c r="X6" s="164"/>
      <c r="Y6" s="164"/>
      <c r="Z6" s="164"/>
      <c r="AA6" s="164"/>
      <c r="AB6" s="164"/>
      <c r="AC6" s="164"/>
      <c r="AD6" s="164"/>
      <c r="AE6" s="164"/>
      <c r="AF6" s="164"/>
      <c r="AG6" s="164"/>
    </row>
    <row r="7" spans="1:63">
      <c r="A7" s="415"/>
      <c r="B7" s="159"/>
      <c r="C7" s="159"/>
      <c r="D7" s="159"/>
      <c r="E7" s="159" t="str">
        <f>'BUDGET AJU APPROUVE'!C32</f>
        <v xml:space="preserve">(à compléter) </v>
      </c>
      <c r="F7" s="159"/>
      <c r="G7" s="162"/>
      <c r="H7" s="162"/>
      <c r="I7" s="23" t="e">
        <f t="shared" ref="I7:I9" si="0">+G7/H7</f>
        <v>#DIV/0!</v>
      </c>
      <c r="J7" s="416"/>
      <c r="K7" s="23" t="e">
        <f t="shared" ref="K7:K9" si="1">+I7*J7</f>
        <v>#DIV/0!</v>
      </c>
      <c r="L7" s="422" t="e">
        <f t="shared" ref="L7:L9" si="2">I7-K7</f>
        <v>#DIV/0!</v>
      </c>
      <c r="M7" s="624" t="e">
        <f>L7/I7</f>
        <v>#DIV/0!</v>
      </c>
      <c r="N7" s="164"/>
      <c r="O7" s="157">
        <f t="shared" ref="O7:O9" si="3">J7-P7</f>
        <v>0</v>
      </c>
      <c r="P7" s="157"/>
      <c r="Q7" s="161"/>
      <c r="R7" s="164"/>
      <c r="S7" s="164"/>
      <c r="T7" s="164"/>
      <c r="U7" s="164"/>
      <c r="V7" s="164"/>
      <c r="W7" s="164"/>
      <c r="X7" s="164"/>
      <c r="Y7" s="164"/>
      <c r="Z7" s="164"/>
      <c r="AA7" s="164"/>
      <c r="AB7" s="164"/>
      <c r="AC7" s="164"/>
      <c r="AD7" s="164"/>
      <c r="AE7" s="164"/>
      <c r="AF7" s="164"/>
      <c r="AG7" s="164"/>
    </row>
    <row r="8" spans="1:63">
      <c r="A8" s="415"/>
      <c r="B8" s="159"/>
      <c r="C8" s="159"/>
      <c r="D8" s="159"/>
      <c r="E8" s="159" t="str">
        <f>'BUDGET AJU APPROUVE'!C33</f>
        <v>Imprimante</v>
      </c>
      <c r="F8" s="159"/>
      <c r="G8" s="162"/>
      <c r="H8" s="162"/>
      <c r="I8" s="23" t="e">
        <f t="shared" si="0"/>
        <v>#DIV/0!</v>
      </c>
      <c r="J8" s="416"/>
      <c r="K8" s="23" t="e">
        <f t="shared" si="1"/>
        <v>#DIV/0!</v>
      </c>
      <c r="L8" s="422" t="e">
        <f t="shared" si="2"/>
        <v>#DIV/0!</v>
      </c>
      <c r="M8" s="624" t="e">
        <f>L8/I8</f>
        <v>#DIV/0!</v>
      </c>
      <c r="N8" s="164"/>
      <c r="O8" s="157">
        <f t="shared" si="3"/>
        <v>0</v>
      </c>
      <c r="P8" s="157"/>
      <c r="Q8" s="161"/>
      <c r="R8" s="164"/>
      <c r="S8" s="164"/>
      <c r="T8" s="164"/>
      <c r="U8" s="164"/>
      <c r="V8" s="164"/>
      <c r="W8" s="164"/>
      <c r="X8" s="164"/>
      <c r="Y8" s="164"/>
      <c r="Z8" s="164"/>
      <c r="AA8" s="164"/>
      <c r="AB8" s="164"/>
      <c r="AC8" s="164"/>
      <c r="AD8" s="164"/>
      <c r="AE8" s="164"/>
      <c r="AF8" s="164"/>
      <c r="AG8" s="164"/>
    </row>
    <row r="9" spans="1:63">
      <c r="A9" s="415"/>
      <c r="B9" s="159"/>
      <c r="C9" s="159"/>
      <c r="D9" s="159"/>
      <c r="E9" s="159" t="str">
        <f>'BUDGET AJU APPROUVE'!C34</f>
        <v xml:space="preserve">(à compléter) </v>
      </c>
      <c r="F9" s="159"/>
      <c r="G9" s="162"/>
      <c r="H9" s="162"/>
      <c r="I9" s="23" t="e">
        <f t="shared" si="0"/>
        <v>#DIV/0!</v>
      </c>
      <c r="J9" s="416"/>
      <c r="K9" s="23" t="e">
        <f t="shared" si="1"/>
        <v>#DIV/0!</v>
      </c>
      <c r="L9" s="422" t="e">
        <f t="shared" si="2"/>
        <v>#DIV/0!</v>
      </c>
      <c r="M9" s="624" t="e">
        <f>L9/I9</f>
        <v>#DIV/0!</v>
      </c>
      <c r="N9" s="164"/>
      <c r="O9" s="157">
        <f t="shared" si="3"/>
        <v>0</v>
      </c>
      <c r="P9" s="157"/>
      <c r="Q9" s="161"/>
      <c r="R9" s="164"/>
      <c r="S9" s="164"/>
      <c r="T9" s="164"/>
      <c r="U9" s="164"/>
      <c r="V9" s="164"/>
      <c r="W9" s="164"/>
      <c r="X9" s="164"/>
      <c r="Y9" s="164"/>
      <c r="Z9" s="164"/>
      <c r="AA9" s="164"/>
      <c r="AB9" s="164"/>
      <c r="AC9" s="164"/>
      <c r="AD9" s="164"/>
      <c r="AE9" s="164"/>
      <c r="AF9" s="164"/>
      <c r="AG9" s="164"/>
    </row>
    <row r="10" spans="1:63">
      <c r="A10" s="951" t="s">
        <v>6</v>
      </c>
      <c r="B10" s="952"/>
      <c r="C10" s="969"/>
      <c r="D10" s="971">
        <f>'BUDGET AJU APPROUVE'!K35</f>
        <v>500</v>
      </c>
      <c r="E10" s="420"/>
      <c r="F10" s="420"/>
      <c r="G10" s="420"/>
      <c r="H10" s="973" t="s">
        <v>14</v>
      </c>
      <c r="I10" s="974"/>
      <c r="J10" s="974"/>
      <c r="K10" s="977" t="e">
        <f>SUM(K6:K9)</f>
        <v>#DIV/0!</v>
      </c>
      <c r="L10" s="979" t="e">
        <f>SUM(L6:L9)</f>
        <v>#DIV/0!</v>
      </c>
      <c r="M10" s="418"/>
      <c r="N10" s="164"/>
      <c r="O10" s="967">
        <f>O6+O7+O8+O9</f>
        <v>0</v>
      </c>
      <c r="P10" s="967">
        <f>P6+P7+P8+P9</f>
        <v>0</v>
      </c>
      <c r="Q10" s="957"/>
      <c r="R10" s="164"/>
      <c r="S10" s="164"/>
      <c r="T10" s="164"/>
      <c r="U10" s="164"/>
      <c r="V10" s="164"/>
      <c r="W10" s="164"/>
      <c r="X10" s="164"/>
      <c r="Y10" s="164"/>
      <c r="Z10" s="164"/>
      <c r="AA10" s="164"/>
      <c r="AB10" s="164"/>
      <c r="AC10" s="164"/>
      <c r="AD10" s="164"/>
      <c r="AE10" s="164"/>
      <c r="AF10" s="164"/>
      <c r="AG10" s="164"/>
    </row>
    <row r="11" spans="1:63">
      <c r="A11" s="953"/>
      <c r="B11" s="954"/>
      <c r="C11" s="970"/>
      <c r="D11" s="972"/>
      <c r="E11" s="421"/>
      <c r="F11" s="421"/>
      <c r="G11" s="421"/>
      <c r="H11" s="975"/>
      <c r="I11" s="976"/>
      <c r="J11" s="976"/>
      <c r="K11" s="978"/>
      <c r="L11" s="980"/>
      <c r="M11" s="419"/>
      <c r="N11" s="164"/>
      <c r="O11" s="968"/>
      <c r="P11" s="968"/>
      <c r="Q11" s="956"/>
      <c r="R11" s="164"/>
      <c r="S11" s="164"/>
      <c r="T11" s="164"/>
      <c r="U11" s="164"/>
      <c r="V11" s="164"/>
      <c r="W11" s="164"/>
      <c r="X11" s="164"/>
      <c r="Y11" s="164"/>
      <c r="Z11" s="164"/>
      <c r="AA11" s="164"/>
      <c r="AB11" s="164"/>
      <c r="AC11" s="164"/>
      <c r="AD11" s="164"/>
      <c r="AE11" s="164"/>
      <c r="AF11" s="164"/>
      <c r="AG11" s="164"/>
    </row>
    <row r="12" spans="1:63">
      <c r="A12" s="164"/>
      <c r="B12" s="165"/>
      <c r="C12" s="165"/>
      <c r="D12" s="165"/>
      <c r="E12" s="165"/>
      <c r="F12" s="165"/>
      <c r="G12" s="165"/>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row>
    <row r="13" spans="1:63">
      <c r="A13" s="164"/>
      <c r="B13" s="165"/>
      <c r="C13" s="165"/>
      <c r="D13" s="165"/>
      <c r="E13" s="165"/>
      <c r="F13" s="165"/>
      <c r="G13" s="165"/>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row>
    <row r="14" spans="1:63">
      <c r="A14" s="164"/>
      <c r="B14" s="165"/>
      <c r="C14" s="165"/>
      <c r="D14" s="165"/>
      <c r="E14" s="165"/>
      <c r="F14" s="165"/>
      <c r="G14" s="165"/>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row>
    <row r="15" spans="1:63">
      <c r="A15" s="164"/>
      <c r="B15" s="165"/>
      <c r="C15" s="165"/>
      <c r="D15" s="165"/>
      <c r="E15" s="165"/>
      <c r="F15" s="165"/>
      <c r="G15" s="165"/>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row>
    <row r="16" spans="1:63">
      <c r="A16" s="164"/>
      <c r="B16" s="165"/>
      <c r="C16" s="165"/>
      <c r="D16" s="165"/>
      <c r="E16" s="165"/>
      <c r="F16" s="165"/>
      <c r="G16" s="165"/>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row>
    <row r="17" spans="1:33">
      <c r="A17" s="164"/>
      <c r="B17" s="165"/>
      <c r="C17" s="165"/>
      <c r="D17" s="165"/>
      <c r="E17" s="165"/>
      <c r="F17" s="165"/>
      <c r="G17" s="165"/>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row>
    <row r="18" spans="1:33">
      <c r="A18" s="164"/>
      <c r="B18" s="165"/>
      <c r="C18" s="165"/>
      <c r="D18" s="165"/>
      <c r="E18" s="165"/>
      <c r="F18" s="165"/>
      <c r="G18" s="165"/>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row>
    <row r="19" spans="1:33">
      <c r="A19" s="164"/>
      <c r="B19" s="165"/>
      <c r="C19" s="165"/>
      <c r="D19" s="165"/>
      <c r="E19" s="165"/>
      <c r="F19" s="165"/>
      <c r="G19" s="165"/>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row>
    <row r="20" spans="1:33">
      <c r="A20" s="164"/>
      <c r="B20" s="165"/>
      <c r="C20" s="165"/>
      <c r="D20" s="165"/>
      <c r="E20" s="165"/>
      <c r="F20" s="165"/>
      <c r="G20" s="165"/>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row>
    <row r="21" spans="1:33">
      <c r="A21" s="164"/>
      <c r="B21" s="165"/>
      <c r="C21" s="165"/>
      <c r="D21" s="165"/>
      <c r="E21" s="165"/>
      <c r="F21" s="165"/>
      <c r="G21" s="165"/>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row>
    <row r="22" spans="1:33">
      <c r="A22" s="164"/>
      <c r="B22" s="165"/>
      <c r="C22" s="165"/>
      <c r="D22" s="165"/>
      <c r="E22" s="165"/>
      <c r="F22" s="165"/>
      <c r="G22" s="165"/>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row>
    <row r="23" spans="1:33">
      <c r="A23" s="164"/>
      <c r="B23" s="165"/>
      <c r="C23" s="165"/>
      <c r="D23" s="165"/>
      <c r="E23" s="165"/>
      <c r="F23" s="165"/>
      <c r="G23" s="165"/>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row>
    <row r="24" spans="1:33">
      <c r="A24" s="164"/>
      <c r="B24" s="165"/>
      <c r="C24" s="165"/>
      <c r="D24" s="165"/>
      <c r="E24" s="165"/>
      <c r="F24" s="165"/>
      <c r="G24" s="165"/>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row>
    <row r="25" spans="1:33">
      <c r="A25" s="164"/>
      <c r="B25" s="165"/>
      <c r="C25" s="165"/>
      <c r="D25" s="165"/>
      <c r="E25" s="165"/>
      <c r="F25" s="165"/>
      <c r="G25" s="165"/>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row>
    <row r="26" spans="1:33">
      <c r="A26" s="164"/>
      <c r="B26" s="165"/>
      <c r="C26" s="165"/>
      <c r="D26" s="165"/>
      <c r="E26" s="165"/>
      <c r="F26" s="165"/>
      <c r="G26" s="165"/>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row>
    <row r="27" spans="1:33">
      <c r="A27" s="164"/>
      <c r="B27" s="165"/>
      <c r="C27" s="165"/>
      <c r="D27" s="165"/>
      <c r="E27" s="165"/>
      <c r="F27" s="165"/>
      <c r="G27" s="165"/>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row>
    <row r="28" spans="1:33">
      <c r="A28" s="164"/>
      <c r="B28" s="165"/>
      <c r="C28" s="165"/>
      <c r="D28" s="165"/>
      <c r="E28" s="165"/>
      <c r="F28" s="165"/>
      <c r="G28" s="165"/>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row>
    <row r="29" spans="1:33">
      <c r="A29" s="164"/>
      <c r="B29" s="165"/>
      <c r="C29" s="165"/>
      <c r="D29" s="165"/>
      <c r="E29" s="165"/>
      <c r="F29" s="165"/>
      <c r="G29" s="165"/>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row>
    <row r="30" spans="1:33">
      <c r="A30" s="164"/>
      <c r="B30" s="165"/>
      <c r="C30" s="165"/>
      <c r="D30" s="165"/>
      <c r="E30" s="165"/>
      <c r="F30" s="165"/>
      <c r="G30" s="165"/>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row>
    <row r="31" spans="1:33">
      <c r="A31" s="164"/>
      <c r="B31" s="165"/>
      <c r="C31" s="165"/>
      <c r="D31" s="165"/>
      <c r="E31" s="165"/>
      <c r="F31" s="165"/>
      <c r="G31" s="165"/>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row>
    <row r="32" spans="1:33">
      <c r="A32" s="164"/>
      <c r="B32" s="165"/>
      <c r="C32" s="165"/>
      <c r="D32" s="165"/>
      <c r="E32" s="165"/>
      <c r="F32" s="165"/>
      <c r="G32" s="165"/>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row>
    <row r="33" spans="1:33">
      <c r="A33" s="164"/>
      <c r="B33" s="165"/>
      <c r="C33" s="165"/>
      <c r="D33" s="165"/>
      <c r="E33" s="165"/>
      <c r="F33" s="165"/>
      <c r="G33" s="165"/>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row>
    <row r="34" spans="1:33">
      <c r="A34" s="164"/>
      <c r="B34" s="165"/>
      <c r="C34" s="165"/>
      <c r="D34" s="165"/>
      <c r="E34" s="165"/>
      <c r="F34" s="165"/>
      <c r="G34" s="165"/>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row>
    <row r="35" spans="1:33">
      <c r="A35" s="164"/>
      <c r="B35" s="165"/>
      <c r="C35" s="165"/>
      <c r="D35" s="165"/>
      <c r="E35" s="165"/>
      <c r="F35" s="165"/>
      <c r="G35" s="165"/>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row>
    <row r="36" spans="1:33">
      <c r="A36" s="164"/>
      <c r="B36" s="165"/>
      <c r="C36" s="165"/>
      <c r="D36" s="165"/>
      <c r="E36" s="165"/>
      <c r="F36" s="165"/>
      <c r="G36" s="165"/>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row>
    <row r="37" spans="1:33">
      <c r="A37" s="164"/>
      <c r="B37" s="165"/>
      <c r="C37" s="165"/>
      <c r="D37" s="165"/>
      <c r="E37" s="165"/>
      <c r="F37" s="165"/>
      <c r="G37" s="165"/>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row>
    <row r="38" spans="1:33">
      <c r="A38" s="164"/>
      <c r="B38" s="165"/>
      <c r="C38" s="165"/>
      <c r="D38" s="165"/>
      <c r="E38" s="165"/>
      <c r="F38" s="165"/>
      <c r="G38" s="165"/>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row>
    <row r="39" spans="1:33">
      <c r="A39" s="164"/>
      <c r="B39" s="165"/>
      <c r="C39" s="165"/>
      <c r="D39" s="165"/>
      <c r="E39" s="165"/>
      <c r="F39" s="165"/>
      <c r="G39" s="165"/>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row>
    <row r="40" spans="1:33">
      <c r="A40" s="164"/>
      <c r="B40" s="165"/>
      <c r="C40" s="165"/>
      <c r="D40" s="165"/>
      <c r="E40" s="165"/>
      <c r="F40" s="165"/>
      <c r="G40" s="165"/>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row>
    <row r="41" spans="1:33">
      <c r="A41" s="164"/>
      <c r="B41" s="165"/>
      <c r="C41" s="165"/>
      <c r="D41" s="165"/>
      <c r="E41" s="165"/>
      <c r="F41" s="165"/>
      <c r="G41" s="165"/>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row>
    <row r="42" spans="1:33">
      <c r="A42" s="164"/>
      <c r="B42" s="165"/>
      <c r="C42" s="165"/>
      <c r="D42" s="165"/>
      <c r="E42" s="165"/>
      <c r="F42" s="165"/>
      <c r="G42" s="165"/>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row>
    <row r="43" spans="1:33">
      <c r="A43" s="164"/>
      <c r="B43" s="165"/>
      <c r="C43" s="165"/>
      <c r="D43" s="165"/>
      <c r="E43" s="165"/>
      <c r="F43" s="165"/>
      <c r="G43" s="165"/>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row>
    <row r="44" spans="1:33">
      <c r="A44" s="164"/>
      <c r="B44" s="165"/>
      <c r="C44" s="165"/>
      <c r="D44" s="165"/>
      <c r="E44" s="165"/>
      <c r="F44" s="165"/>
      <c r="G44" s="165"/>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row>
    <row r="45" spans="1:33">
      <c r="A45" s="164"/>
      <c r="B45" s="165"/>
      <c r="C45" s="165"/>
      <c r="D45" s="165"/>
      <c r="E45" s="165"/>
      <c r="F45" s="165"/>
      <c r="G45" s="165"/>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row>
    <row r="46" spans="1:33">
      <c r="A46" s="164"/>
      <c r="B46" s="165"/>
      <c r="C46" s="165"/>
      <c r="D46" s="165"/>
      <c r="E46" s="165"/>
      <c r="F46" s="165"/>
      <c r="G46" s="165"/>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row>
    <row r="47" spans="1:33">
      <c r="A47" s="164"/>
      <c r="B47" s="165"/>
      <c r="C47" s="165"/>
      <c r="D47" s="165"/>
      <c r="E47" s="165"/>
      <c r="F47" s="165"/>
      <c r="G47" s="165"/>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row>
    <row r="48" spans="1:33">
      <c r="A48" s="164"/>
      <c r="B48" s="165"/>
      <c r="C48" s="165"/>
      <c r="D48" s="165"/>
      <c r="E48" s="165"/>
      <c r="F48" s="165"/>
      <c r="G48" s="165"/>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row>
    <row r="49" spans="1:33">
      <c r="A49" s="164"/>
      <c r="B49" s="165"/>
      <c r="C49" s="165"/>
      <c r="D49" s="165"/>
      <c r="E49" s="165"/>
      <c r="F49" s="165"/>
      <c r="G49" s="165"/>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row>
    <row r="50" spans="1:33">
      <c r="A50" s="164"/>
      <c r="B50" s="165"/>
      <c r="C50" s="165"/>
      <c r="D50" s="165"/>
      <c r="E50" s="165"/>
      <c r="F50" s="165"/>
      <c r="G50" s="165"/>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row>
    <row r="51" spans="1:33">
      <c r="A51" s="164"/>
      <c r="B51" s="165"/>
      <c r="C51" s="165"/>
      <c r="D51" s="165"/>
      <c r="E51" s="165"/>
      <c r="F51" s="165"/>
      <c r="G51" s="165"/>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row>
    <row r="52" spans="1:33">
      <c r="A52" s="164"/>
      <c r="B52" s="165"/>
      <c r="C52" s="165"/>
      <c r="D52" s="165"/>
      <c r="E52" s="165"/>
      <c r="F52" s="165"/>
      <c r="G52" s="165"/>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row>
    <row r="53" spans="1:33">
      <c r="A53" s="164"/>
      <c r="B53" s="165"/>
      <c r="C53" s="165"/>
      <c r="D53" s="165"/>
      <c r="E53" s="165"/>
      <c r="F53" s="165"/>
      <c r="G53" s="165"/>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row>
    <row r="54" spans="1:33">
      <c r="A54" s="164"/>
      <c r="B54" s="165"/>
      <c r="C54" s="165"/>
      <c r="D54" s="165"/>
      <c r="E54" s="165"/>
      <c r="F54" s="165"/>
      <c r="G54" s="165"/>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row>
    <row r="55" spans="1:33">
      <c r="A55" s="164"/>
      <c r="B55" s="165"/>
      <c r="C55" s="165"/>
      <c r="D55" s="165"/>
      <c r="E55" s="165"/>
      <c r="F55" s="165"/>
      <c r="G55" s="165"/>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row>
    <row r="56" spans="1:33">
      <c r="A56" s="164"/>
      <c r="B56" s="165"/>
      <c r="C56" s="165"/>
      <c r="D56" s="165"/>
      <c r="E56" s="165"/>
      <c r="F56" s="165"/>
      <c r="G56" s="165"/>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row>
    <row r="57" spans="1:33">
      <c r="A57" s="164"/>
      <c r="B57" s="165"/>
      <c r="C57" s="165"/>
      <c r="D57" s="165"/>
      <c r="E57" s="165"/>
      <c r="F57" s="165"/>
      <c r="G57" s="165"/>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1:33">
      <c r="A58" s="164"/>
      <c r="B58" s="165"/>
      <c r="C58" s="165"/>
      <c r="D58" s="165"/>
      <c r="E58" s="165"/>
      <c r="F58" s="165"/>
      <c r="G58" s="165"/>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1:33">
      <c r="A59" s="164"/>
      <c r="B59" s="165"/>
      <c r="C59" s="165"/>
      <c r="D59" s="165"/>
      <c r="E59" s="165"/>
      <c r="F59" s="165"/>
      <c r="G59" s="165"/>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row>
    <row r="60" spans="1:33">
      <c r="A60" s="164"/>
      <c r="B60" s="165"/>
      <c r="C60" s="165"/>
      <c r="D60" s="165"/>
      <c r="E60" s="165"/>
      <c r="F60" s="165"/>
      <c r="G60" s="165"/>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row>
    <row r="61" spans="1:33">
      <c r="A61" s="164"/>
      <c r="B61" s="165"/>
      <c r="C61" s="165"/>
      <c r="D61" s="165"/>
      <c r="E61" s="165"/>
      <c r="F61" s="165"/>
      <c r="G61" s="165"/>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1:33">
      <c r="A62" s="164"/>
      <c r="B62" s="165"/>
      <c r="C62" s="165"/>
      <c r="D62" s="165"/>
      <c r="E62" s="165"/>
      <c r="F62" s="165"/>
      <c r="G62" s="165"/>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row>
    <row r="63" spans="1:33">
      <c r="A63" s="164"/>
      <c r="B63" s="165"/>
      <c r="C63" s="165"/>
      <c r="D63" s="165"/>
      <c r="E63" s="165"/>
      <c r="F63" s="165"/>
      <c r="G63" s="165"/>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row>
    <row r="64" spans="1:33">
      <c r="A64" s="164"/>
      <c r="B64" s="165"/>
      <c r="C64" s="165"/>
      <c r="D64" s="165"/>
      <c r="E64" s="165"/>
      <c r="F64" s="165"/>
      <c r="G64" s="165"/>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row>
    <row r="65" spans="18:33">
      <c r="R65" s="164"/>
      <c r="S65" s="164"/>
      <c r="T65" s="164"/>
      <c r="U65" s="164"/>
      <c r="V65" s="164"/>
      <c r="W65" s="164"/>
      <c r="X65" s="164"/>
      <c r="Y65" s="164"/>
      <c r="Z65" s="164"/>
      <c r="AA65" s="164"/>
      <c r="AB65" s="164"/>
      <c r="AC65" s="164"/>
      <c r="AD65" s="164"/>
      <c r="AE65" s="164"/>
      <c r="AF65" s="164"/>
      <c r="AG65" s="164"/>
    </row>
    <row r="66" spans="18:33">
      <c r="R66" s="164"/>
      <c r="S66" s="164"/>
      <c r="T66" s="164"/>
      <c r="U66" s="164"/>
      <c r="V66" s="164"/>
      <c r="W66" s="164"/>
      <c r="X66" s="164"/>
      <c r="Y66" s="164"/>
      <c r="Z66" s="164"/>
      <c r="AA66" s="164"/>
      <c r="AB66" s="164"/>
      <c r="AC66" s="164"/>
      <c r="AD66" s="164"/>
      <c r="AE66" s="164"/>
      <c r="AF66" s="164"/>
      <c r="AG66" s="164"/>
    </row>
    <row r="67" spans="18:33">
      <c r="R67" s="164"/>
      <c r="S67" s="164"/>
      <c r="T67" s="164"/>
      <c r="U67" s="164"/>
      <c r="V67" s="164"/>
      <c r="W67" s="164"/>
      <c r="X67" s="164"/>
      <c r="Y67" s="164"/>
      <c r="Z67" s="164"/>
      <c r="AA67" s="164"/>
      <c r="AB67" s="164"/>
      <c r="AC67" s="164"/>
      <c r="AD67" s="164"/>
      <c r="AE67" s="164"/>
      <c r="AF67" s="164"/>
      <c r="AG67" s="164"/>
    </row>
    <row r="68" spans="18:33">
      <c r="R68" s="164"/>
      <c r="S68" s="164"/>
      <c r="T68" s="164"/>
      <c r="U68" s="164"/>
      <c r="V68" s="164"/>
      <c r="W68" s="164"/>
      <c r="X68" s="164"/>
      <c r="Y68" s="164"/>
      <c r="Z68" s="164"/>
      <c r="AA68" s="164"/>
      <c r="AB68" s="164"/>
      <c r="AC68" s="164"/>
      <c r="AD68" s="164"/>
      <c r="AE68" s="164"/>
      <c r="AF68" s="164"/>
      <c r="AG68" s="164"/>
    </row>
    <row r="69" spans="18:33">
      <c r="R69" s="164"/>
      <c r="S69" s="164"/>
      <c r="T69" s="164"/>
      <c r="U69" s="164"/>
      <c r="V69" s="164"/>
      <c r="W69" s="164"/>
      <c r="X69" s="164"/>
      <c r="Y69" s="164"/>
      <c r="Z69" s="164"/>
      <c r="AA69" s="164"/>
      <c r="AB69" s="164"/>
      <c r="AC69" s="164"/>
      <c r="AD69" s="164"/>
      <c r="AE69" s="164"/>
      <c r="AF69" s="164"/>
      <c r="AG69" s="164"/>
    </row>
    <row r="70" spans="18:33">
      <c r="R70" s="164"/>
      <c r="S70" s="164"/>
      <c r="T70" s="164"/>
      <c r="U70" s="164"/>
      <c r="V70" s="164"/>
      <c r="W70" s="164"/>
      <c r="X70" s="164"/>
      <c r="Y70" s="164"/>
      <c r="Z70" s="164"/>
      <c r="AA70" s="164"/>
      <c r="AB70" s="164"/>
      <c r="AC70" s="164"/>
      <c r="AD70" s="164"/>
      <c r="AE70" s="164"/>
      <c r="AF70" s="164"/>
      <c r="AG70" s="164"/>
    </row>
    <row r="71" spans="18:33">
      <c r="R71" s="164"/>
      <c r="S71" s="164"/>
      <c r="T71" s="164"/>
      <c r="U71" s="164"/>
      <c r="V71" s="164"/>
      <c r="W71" s="164"/>
      <c r="X71" s="164"/>
      <c r="Y71" s="164"/>
      <c r="Z71" s="164"/>
      <c r="AA71" s="164"/>
      <c r="AB71" s="164"/>
      <c r="AC71" s="164"/>
      <c r="AD71" s="164"/>
      <c r="AE71" s="164"/>
      <c r="AF71" s="164"/>
      <c r="AG71" s="164"/>
    </row>
    <row r="72" spans="18:33">
      <c r="R72" s="164"/>
      <c r="S72" s="164"/>
      <c r="T72" s="164"/>
      <c r="U72" s="164"/>
      <c r="V72" s="164"/>
      <c r="W72" s="164"/>
      <c r="X72" s="164"/>
      <c r="Y72" s="164"/>
      <c r="Z72" s="164"/>
      <c r="AA72" s="164"/>
      <c r="AB72" s="164"/>
      <c r="AC72" s="164"/>
      <c r="AD72" s="164"/>
      <c r="AE72" s="164"/>
      <c r="AF72" s="164"/>
      <c r="AG72" s="164"/>
    </row>
    <row r="73" spans="18:33">
      <c r="R73" s="164"/>
      <c r="S73" s="164"/>
      <c r="T73" s="164"/>
      <c r="U73" s="164"/>
      <c r="V73" s="164"/>
      <c r="W73" s="164"/>
      <c r="X73" s="164"/>
      <c r="Y73" s="164"/>
      <c r="Z73" s="164"/>
      <c r="AA73" s="164"/>
      <c r="AB73" s="164"/>
      <c r="AC73" s="164"/>
      <c r="AD73" s="164"/>
      <c r="AE73" s="164"/>
      <c r="AF73" s="164"/>
      <c r="AG73" s="164"/>
    </row>
    <row r="74" spans="18:33">
      <c r="R74" s="164"/>
      <c r="S74" s="164"/>
      <c r="T74" s="164"/>
      <c r="U74" s="164"/>
      <c r="V74" s="164"/>
      <c r="W74" s="164"/>
      <c r="X74" s="164"/>
      <c r="Y74" s="164"/>
      <c r="Z74" s="164"/>
      <c r="AA74" s="164"/>
      <c r="AB74" s="164"/>
      <c r="AC74" s="164"/>
      <c r="AD74" s="164"/>
      <c r="AE74" s="164"/>
      <c r="AF74" s="164"/>
      <c r="AG74" s="164"/>
    </row>
    <row r="75" spans="18:33">
      <c r="R75" s="164"/>
      <c r="S75" s="164"/>
      <c r="T75" s="164"/>
      <c r="U75" s="164"/>
      <c r="V75" s="164"/>
      <c r="W75" s="164"/>
      <c r="X75" s="164"/>
      <c r="Y75" s="164"/>
      <c r="Z75" s="164"/>
      <c r="AA75" s="164"/>
      <c r="AB75" s="164"/>
      <c r="AC75" s="164"/>
      <c r="AD75" s="164"/>
      <c r="AE75" s="164"/>
      <c r="AF75" s="164"/>
      <c r="AG75" s="164"/>
    </row>
    <row r="76" spans="18:33">
      <c r="R76" s="164"/>
      <c r="S76" s="164"/>
      <c r="T76" s="164"/>
      <c r="U76" s="164"/>
      <c r="V76" s="164"/>
      <c r="W76" s="164"/>
      <c r="X76" s="164"/>
      <c r="Y76" s="164"/>
      <c r="Z76" s="164"/>
      <c r="AA76" s="164"/>
      <c r="AB76" s="164"/>
      <c r="AC76" s="164"/>
      <c r="AD76" s="164"/>
      <c r="AE76" s="164"/>
      <c r="AF76" s="164"/>
      <c r="AG76" s="164"/>
    </row>
    <row r="77" spans="18:33">
      <c r="R77" s="164"/>
      <c r="S77" s="164"/>
      <c r="T77" s="164"/>
      <c r="U77" s="164"/>
      <c r="V77" s="164"/>
      <c r="W77" s="164"/>
      <c r="X77" s="164"/>
      <c r="Y77" s="164"/>
      <c r="Z77" s="164"/>
      <c r="AA77" s="164"/>
      <c r="AB77" s="164"/>
      <c r="AC77" s="164"/>
      <c r="AD77" s="164"/>
      <c r="AE77" s="164"/>
      <c r="AF77" s="164"/>
      <c r="AG77" s="164"/>
    </row>
    <row r="78" spans="18:33">
      <c r="R78" s="164"/>
      <c r="S78" s="164"/>
      <c r="T78" s="164"/>
      <c r="U78" s="164"/>
      <c r="V78" s="164"/>
      <c r="W78" s="164"/>
      <c r="X78" s="164"/>
      <c r="Y78" s="164"/>
      <c r="Z78" s="164"/>
      <c r="AA78" s="164"/>
      <c r="AB78" s="164"/>
      <c r="AC78" s="164"/>
      <c r="AD78" s="164"/>
      <c r="AE78" s="164"/>
      <c r="AF78" s="164"/>
      <c r="AG78" s="164"/>
    </row>
    <row r="79" spans="18:33">
      <c r="R79" s="164"/>
      <c r="S79" s="164"/>
      <c r="T79" s="164"/>
      <c r="U79" s="164"/>
      <c r="V79" s="164"/>
      <c r="W79" s="164"/>
      <c r="X79" s="164"/>
      <c r="Y79" s="164"/>
      <c r="Z79" s="164"/>
      <c r="AA79" s="164"/>
      <c r="AB79" s="164"/>
      <c r="AC79" s="164"/>
      <c r="AD79" s="164"/>
      <c r="AE79" s="164"/>
      <c r="AF79" s="164"/>
      <c r="AG79" s="164"/>
    </row>
    <row r="80" spans="18:33">
      <c r="R80" s="164"/>
      <c r="S80" s="164"/>
      <c r="T80" s="164"/>
      <c r="U80" s="164"/>
      <c r="V80" s="164"/>
      <c r="W80" s="164"/>
      <c r="X80" s="164"/>
      <c r="Y80" s="164"/>
      <c r="Z80" s="164"/>
      <c r="AA80" s="164"/>
      <c r="AB80" s="164"/>
      <c r="AC80" s="164"/>
      <c r="AD80" s="164"/>
      <c r="AE80" s="164"/>
      <c r="AF80" s="164"/>
      <c r="AG80" s="164"/>
    </row>
    <row r="81" spans="18:33">
      <c r="R81" s="164"/>
      <c r="S81" s="164"/>
      <c r="T81" s="164"/>
      <c r="U81" s="164"/>
      <c r="V81" s="164"/>
      <c r="W81" s="164"/>
      <c r="X81" s="164"/>
      <c r="Y81" s="164"/>
      <c r="Z81" s="164"/>
      <c r="AA81" s="164"/>
      <c r="AB81" s="164"/>
      <c r="AC81" s="164"/>
      <c r="AD81" s="164"/>
      <c r="AE81" s="164"/>
      <c r="AF81" s="164"/>
      <c r="AG81" s="164"/>
    </row>
    <row r="82" spans="18:33">
      <c r="R82" s="164"/>
      <c r="S82" s="164"/>
      <c r="T82" s="164"/>
      <c r="U82" s="164"/>
      <c r="V82" s="164"/>
      <c r="W82" s="164"/>
      <c r="X82" s="164"/>
      <c r="Y82" s="164"/>
      <c r="Z82" s="164"/>
      <c r="AA82" s="164"/>
      <c r="AB82" s="164"/>
      <c r="AC82" s="164"/>
      <c r="AD82" s="164"/>
      <c r="AE82" s="164"/>
      <c r="AF82" s="164"/>
      <c r="AG82" s="164"/>
    </row>
    <row r="83" spans="18:33">
      <c r="R83" s="164"/>
      <c r="S83" s="164"/>
      <c r="T83" s="164"/>
      <c r="U83" s="164"/>
      <c r="V83" s="164"/>
      <c r="W83" s="164"/>
      <c r="X83" s="164"/>
      <c r="Y83" s="164"/>
      <c r="Z83" s="164"/>
      <c r="AA83" s="164"/>
      <c r="AB83" s="164"/>
      <c r="AC83" s="164"/>
      <c r="AD83" s="164"/>
      <c r="AE83" s="164"/>
      <c r="AF83" s="164"/>
      <c r="AG83" s="164"/>
    </row>
    <row r="84" spans="18:33">
      <c r="R84" s="164"/>
      <c r="S84" s="164"/>
      <c r="T84" s="164"/>
      <c r="U84" s="164"/>
      <c r="V84" s="164"/>
      <c r="W84" s="164"/>
      <c r="X84" s="164"/>
      <c r="Y84" s="164"/>
      <c r="Z84" s="164"/>
      <c r="AA84" s="164"/>
      <c r="AB84" s="164"/>
      <c r="AC84" s="164"/>
      <c r="AD84" s="164"/>
      <c r="AE84" s="164"/>
      <c r="AF84" s="164"/>
      <c r="AG84" s="164"/>
    </row>
    <row r="85" spans="18:33">
      <c r="R85" s="164"/>
      <c r="S85" s="164"/>
      <c r="T85" s="164"/>
      <c r="U85" s="164"/>
      <c r="V85" s="164"/>
      <c r="W85" s="164"/>
      <c r="X85" s="164"/>
      <c r="Y85" s="164"/>
      <c r="Z85" s="164"/>
      <c r="AA85" s="164"/>
      <c r="AB85" s="164"/>
      <c r="AC85" s="164"/>
      <c r="AD85" s="164"/>
      <c r="AE85" s="164"/>
      <c r="AF85" s="164"/>
      <c r="AG85" s="164"/>
    </row>
    <row r="86" spans="18:33">
      <c r="R86" s="164"/>
      <c r="S86" s="164"/>
      <c r="T86" s="164"/>
      <c r="U86" s="164"/>
      <c r="V86" s="164"/>
      <c r="W86" s="164"/>
      <c r="X86" s="164"/>
      <c r="Y86" s="164"/>
      <c r="Z86" s="164"/>
      <c r="AA86" s="164"/>
      <c r="AB86" s="164"/>
      <c r="AC86" s="164"/>
      <c r="AD86" s="164"/>
      <c r="AE86" s="164"/>
      <c r="AF86" s="164"/>
      <c r="AG86" s="164"/>
    </row>
    <row r="87" spans="18:33">
      <c r="R87" s="164"/>
      <c r="S87" s="164"/>
      <c r="T87" s="164"/>
      <c r="U87" s="164"/>
      <c r="V87" s="164"/>
      <c r="W87" s="164"/>
      <c r="X87" s="164"/>
      <c r="Y87" s="164"/>
      <c r="Z87" s="164"/>
      <c r="AA87" s="164"/>
      <c r="AB87" s="164"/>
      <c r="AC87" s="164"/>
      <c r="AD87" s="164"/>
      <c r="AE87" s="164"/>
      <c r="AF87" s="164"/>
      <c r="AG87" s="164"/>
    </row>
    <row r="88" spans="18:33">
      <c r="R88" s="164"/>
      <c r="S88" s="164"/>
      <c r="T88" s="164"/>
      <c r="U88" s="164"/>
      <c r="V88" s="164"/>
      <c r="W88" s="164"/>
      <c r="X88" s="164"/>
      <c r="Y88" s="164"/>
      <c r="Z88" s="164"/>
      <c r="AA88" s="164"/>
      <c r="AB88" s="164"/>
      <c r="AC88" s="164"/>
      <c r="AD88" s="164"/>
      <c r="AE88" s="164"/>
      <c r="AF88" s="164"/>
      <c r="AG88" s="164"/>
    </row>
    <row r="89" spans="18:33">
      <c r="R89" s="164"/>
      <c r="S89" s="164"/>
      <c r="T89" s="164"/>
      <c r="U89" s="164"/>
      <c r="V89" s="164"/>
      <c r="W89" s="164"/>
      <c r="X89" s="164"/>
      <c r="Y89" s="164"/>
      <c r="Z89" s="164"/>
      <c r="AA89" s="164"/>
      <c r="AB89" s="164"/>
      <c r="AC89" s="164"/>
      <c r="AD89" s="164"/>
      <c r="AE89" s="164"/>
      <c r="AF89" s="164"/>
      <c r="AG89" s="164"/>
    </row>
    <row r="90" spans="18:33">
      <c r="R90" s="164"/>
      <c r="S90" s="164"/>
      <c r="T90" s="164"/>
      <c r="U90" s="164"/>
      <c r="V90" s="164"/>
      <c r="W90" s="164"/>
      <c r="X90" s="164"/>
      <c r="Y90" s="164"/>
      <c r="Z90" s="164"/>
      <c r="AA90" s="164"/>
      <c r="AB90" s="164"/>
      <c r="AC90" s="164"/>
      <c r="AD90" s="164"/>
      <c r="AE90" s="164"/>
      <c r="AF90" s="164"/>
      <c r="AG90" s="164"/>
    </row>
    <row r="91" spans="18:33">
      <c r="R91" s="164"/>
      <c r="S91" s="164"/>
      <c r="T91" s="164"/>
      <c r="U91" s="164"/>
      <c r="V91" s="164"/>
      <c r="W91" s="164"/>
      <c r="X91" s="164"/>
      <c r="Y91" s="164"/>
      <c r="Z91" s="164"/>
      <c r="AA91" s="164"/>
      <c r="AB91" s="164"/>
      <c r="AC91" s="164"/>
      <c r="AD91" s="164"/>
      <c r="AE91" s="164"/>
      <c r="AF91" s="164"/>
      <c r="AG91" s="164"/>
    </row>
    <row r="92" spans="18:33">
      <c r="R92" s="164"/>
      <c r="S92" s="164"/>
      <c r="T92" s="164"/>
      <c r="U92" s="164"/>
      <c r="V92" s="164"/>
      <c r="W92" s="164"/>
      <c r="X92" s="164"/>
      <c r="Y92" s="164"/>
      <c r="Z92" s="164"/>
      <c r="AA92" s="164"/>
      <c r="AB92" s="164"/>
      <c r="AC92" s="164"/>
      <c r="AD92" s="164"/>
      <c r="AE92" s="164"/>
      <c r="AF92" s="164"/>
      <c r="AG92" s="164"/>
    </row>
    <row r="93" spans="18:33">
      <c r="R93" s="164"/>
      <c r="S93" s="164"/>
      <c r="T93" s="164"/>
      <c r="U93" s="164"/>
      <c r="V93" s="164"/>
      <c r="W93" s="164"/>
      <c r="X93" s="164"/>
      <c r="Y93" s="164"/>
      <c r="Z93" s="164"/>
      <c r="AA93" s="164"/>
      <c r="AB93" s="164"/>
      <c r="AC93" s="164"/>
      <c r="AD93" s="164"/>
      <c r="AE93" s="164"/>
      <c r="AF93" s="164"/>
      <c r="AG93" s="164"/>
    </row>
    <row r="94" spans="18:33">
      <c r="R94" s="164"/>
      <c r="S94" s="164"/>
      <c r="T94" s="164"/>
      <c r="U94" s="164"/>
      <c r="V94" s="164"/>
      <c r="W94" s="164"/>
      <c r="X94" s="164"/>
      <c r="Y94" s="164"/>
      <c r="Z94" s="164"/>
      <c r="AA94" s="164"/>
      <c r="AB94" s="164"/>
      <c r="AC94" s="164"/>
      <c r="AD94" s="164"/>
      <c r="AE94" s="164"/>
      <c r="AF94" s="164"/>
      <c r="AG94" s="164"/>
    </row>
    <row r="95" spans="18:33">
      <c r="R95" s="164"/>
      <c r="S95" s="164"/>
      <c r="T95" s="164"/>
      <c r="U95" s="164"/>
      <c r="V95" s="164"/>
      <c r="W95" s="164"/>
      <c r="X95" s="164"/>
      <c r="Y95" s="164"/>
      <c r="Z95" s="164"/>
      <c r="AA95" s="164"/>
      <c r="AB95" s="164"/>
      <c r="AC95" s="164"/>
      <c r="AD95" s="164"/>
      <c r="AE95" s="164"/>
      <c r="AF95" s="164"/>
      <c r="AG95" s="164"/>
    </row>
    <row r="96" spans="18:33">
      <c r="R96" s="164"/>
      <c r="S96" s="164"/>
      <c r="T96" s="164"/>
      <c r="U96" s="164"/>
      <c r="V96" s="164"/>
      <c r="W96" s="164"/>
      <c r="X96" s="164"/>
      <c r="Y96" s="164"/>
      <c r="Z96" s="164"/>
      <c r="AA96" s="164"/>
      <c r="AB96" s="164"/>
      <c r="AC96" s="164"/>
      <c r="AD96" s="164"/>
      <c r="AE96" s="164"/>
      <c r="AF96" s="164"/>
      <c r="AG96" s="164"/>
    </row>
    <row r="97" spans="18:33">
      <c r="R97" s="164"/>
      <c r="S97" s="164"/>
      <c r="T97" s="164"/>
      <c r="U97" s="164"/>
      <c r="V97" s="164"/>
      <c r="W97" s="164"/>
      <c r="X97" s="164"/>
      <c r="Y97" s="164"/>
      <c r="Z97" s="164"/>
      <c r="AA97" s="164"/>
      <c r="AB97" s="164"/>
      <c r="AC97" s="164"/>
      <c r="AD97" s="164"/>
      <c r="AE97" s="164"/>
      <c r="AF97" s="164"/>
      <c r="AG97" s="164"/>
    </row>
    <row r="98" spans="18:33">
      <c r="R98" s="164"/>
      <c r="S98" s="164"/>
      <c r="T98" s="164"/>
      <c r="U98" s="164"/>
      <c r="V98" s="164"/>
      <c r="W98" s="164"/>
      <c r="X98" s="164"/>
      <c r="Y98" s="164"/>
      <c r="Z98" s="164"/>
      <c r="AA98" s="164"/>
      <c r="AB98" s="164"/>
      <c r="AC98" s="164"/>
      <c r="AD98" s="164"/>
      <c r="AE98" s="164"/>
      <c r="AF98" s="164"/>
      <c r="AG98" s="164"/>
    </row>
    <row r="99" spans="18:33">
      <c r="R99" s="164"/>
      <c r="S99" s="164"/>
      <c r="T99" s="164"/>
      <c r="U99" s="164"/>
      <c r="V99" s="164"/>
      <c r="W99" s="164"/>
      <c r="X99" s="164"/>
      <c r="Y99" s="164"/>
      <c r="Z99" s="164"/>
      <c r="AA99" s="164"/>
      <c r="AB99" s="164"/>
      <c r="AC99" s="164"/>
      <c r="AD99" s="164"/>
      <c r="AE99" s="164"/>
      <c r="AF99" s="164"/>
      <c r="AG99" s="164"/>
    </row>
    <row r="100" spans="18:33">
      <c r="R100" s="164"/>
      <c r="S100" s="164"/>
      <c r="T100" s="164"/>
      <c r="U100" s="164"/>
      <c r="V100" s="164"/>
      <c r="W100" s="164"/>
      <c r="X100" s="164"/>
      <c r="Y100" s="164"/>
      <c r="Z100" s="164"/>
      <c r="AA100" s="164"/>
      <c r="AB100" s="164"/>
      <c r="AC100" s="164"/>
      <c r="AD100" s="164"/>
      <c r="AE100" s="164"/>
      <c r="AF100" s="164"/>
      <c r="AG100" s="164"/>
    </row>
    <row r="101" spans="18:33">
      <c r="R101" s="164"/>
      <c r="S101" s="164"/>
      <c r="T101" s="164"/>
      <c r="U101" s="164"/>
      <c r="V101" s="164"/>
      <c r="W101" s="164"/>
      <c r="X101" s="164"/>
      <c r="Y101" s="164"/>
      <c r="Z101" s="164"/>
      <c r="AA101" s="164"/>
      <c r="AB101" s="164"/>
      <c r="AC101" s="164"/>
      <c r="AD101" s="164"/>
      <c r="AE101" s="164"/>
      <c r="AF101" s="164"/>
      <c r="AG101" s="164"/>
    </row>
    <row r="102" spans="18:33">
      <c r="R102" s="164"/>
      <c r="S102" s="164"/>
      <c r="T102" s="164"/>
      <c r="U102" s="164"/>
      <c r="V102" s="164"/>
      <c r="W102" s="164"/>
      <c r="X102" s="164"/>
      <c r="Y102" s="164"/>
      <c r="Z102" s="164"/>
      <c r="AA102" s="164"/>
      <c r="AB102" s="164"/>
      <c r="AC102" s="164"/>
      <c r="AD102" s="164"/>
      <c r="AE102" s="164"/>
      <c r="AF102" s="164"/>
      <c r="AG102" s="164"/>
    </row>
    <row r="103" spans="18:33">
      <c r="R103" s="164"/>
      <c r="S103" s="164"/>
      <c r="T103" s="164"/>
      <c r="U103" s="164"/>
      <c r="V103" s="164"/>
      <c r="W103" s="164"/>
      <c r="X103" s="164"/>
      <c r="Y103" s="164"/>
      <c r="Z103" s="164"/>
      <c r="AA103" s="164"/>
      <c r="AB103" s="164"/>
      <c r="AC103" s="164"/>
      <c r="AD103" s="164"/>
      <c r="AE103" s="164"/>
      <c r="AF103" s="164"/>
      <c r="AG103" s="164"/>
    </row>
    <row r="104" spans="18:33">
      <c r="R104" s="164"/>
      <c r="S104" s="164"/>
      <c r="T104" s="164"/>
      <c r="U104" s="164"/>
      <c r="V104" s="164"/>
      <c r="W104" s="164"/>
      <c r="X104" s="164"/>
      <c r="Y104" s="164"/>
      <c r="Z104" s="164"/>
      <c r="AA104" s="164"/>
      <c r="AB104" s="164"/>
      <c r="AC104" s="164"/>
      <c r="AD104" s="164"/>
      <c r="AE104" s="164"/>
      <c r="AF104" s="164"/>
      <c r="AG104" s="164"/>
    </row>
    <row r="105" spans="18:33">
      <c r="R105" s="164"/>
      <c r="S105" s="164"/>
      <c r="T105" s="164"/>
      <c r="U105" s="164"/>
      <c r="V105" s="164"/>
      <c r="W105" s="164"/>
      <c r="X105" s="164"/>
      <c r="Y105" s="164"/>
      <c r="Z105" s="164"/>
      <c r="AA105" s="164"/>
      <c r="AB105" s="164"/>
      <c r="AC105" s="164"/>
      <c r="AD105" s="164"/>
      <c r="AE105" s="164"/>
      <c r="AF105" s="164"/>
      <c r="AG105" s="164"/>
    </row>
    <row r="106" spans="18:33">
      <c r="R106" s="164"/>
      <c r="S106" s="164"/>
      <c r="T106" s="164"/>
      <c r="U106" s="164"/>
      <c r="V106" s="164"/>
      <c r="W106" s="164"/>
      <c r="X106" s="164"/>
      <c r="Y106" s="164"/>
      <c r="Z106" s="164"/>
      <c r="AA106" s="164"/>
      <c r="AB106" s="164"/>
      <c r="AC106" s="164"/>
      <c r="AD106" s="164"/>
      <c r="AE106" s="164"/>
      <c r="AF106" s="164"/>
      <c r="AG106" s="164"/>
    </row>
    <row r="107" spans="18:33">
      <c r="R107" s="164"/>
      <c r="S107" s="164"/>
      <c r="T107" s="164"/>
      <c r="U107" s="164"/>
      <c r="V107" s="164"/>
      <c r="W107" s="164"/>
      <c r="X107" s="164"/>
      <c r="Y107" s="164"/>
      <c r="Z107" s="164"/>
      <c r="AA107" s="164"/>
      <c r="AB107" s="164"/>
      <c r="AC107" s="164"/>
      <c r="AD107" s="164"/>
      <c r="AE107" s="164"/>
      <c r="AF107" s="164"/>
      <c r="AG107" s="164"/>
    </row>
    <row r="108" spans="18:33">
      <c r="R108" s="164"/>
      <c r="S108" s="164"/>
      <c r="T108" s="164"/>
      <c r="U108" s="164"/>
      <c r="V108" s="164"/>
      <c r="W108" s="164"/>
      <c r="X108" s="164"/>
      <c r="Y108" s="164"/>
      <c r="Z108" s="164"/>
      <c r="AA108" s="164"/>
      <c r="AB108" s="164"/>
      <c r="AC108" s="164"/>
      <c r="AD108" s="164"/>
      <c r="AE108" s="164"/>
      <c r="AF108" s="164"/>
      <c r="AG108" s="164"/>
    </row>
    <row r="109" spans="18:33">
      <c r="R109" s="164"/>
      <c r="S109" s="164"/>
      <c r="T109" s="164"/>
      <c r="U109" s="164"/>
      <c r="V109" s="164"/>
      <c r="W109" s="164"/>
      <c r="X109" s="164"/>
      <c r="Y109" s="164"/>
      <c r="Z109" s="164"/>
      <c r="AA109" s="164"/>
      <c r="AB109" s="164"/>
      <c r="AC109" s="164"/>
      <c r="AD109" s="164"/>
      <c r="AE109" s="164"/>
      <c r="AF109" s="164"/>
      <c r="AG109" s="164"/>
    </row>
    <row r="110" spans="18:33">
      <c r="R110" s="164"/>
      <c r="S110" s="164"/>
      <c r="T110" s="164"/>
      <c r="U110" s="164"/>
      <c r="V110" s="164"/>
      <c r="W110" s="164"/>
      <c r="X110" s="164"/>
      <c r="Y110" s="164"/>
      <c r="Z110" s="164"/>
      <c r="AA110" s="164"/>
      <c r="AB110" s="164"/>
      <c r="AC110" s="164"/>
      <c r="AD110" s="164"/>
      <c r="AE110" s="164"/>
      <c r="AF110" s="164"/>
      <c r="AG110" s="164"/>
    </row>
    <row r="111" spans="18:33">
      <c r="R111" s="164"/>
      <c r="S111" s="164"/>
      <c r="T111" s="164"/>
      <c r="U111" s="164"/>
      <c r="V111" s="164"/>
      <c r="W111" s="164"/>
      <c r="X111" s="164"/>
      <c r="Y111" s="164"/>
      <c r="Z111" s="164"/>
      <c r="AA111" s="164"/>
      <c r="AB111" s="164"/>
      <c r="AC111" s="164"/>
      <c r="AD111" s="164"/>
      <c r="AE111" s="164"/>
      <c r="AF111" s="164"/>
      <c r="AG111" s="164"/>
    </row>
    <row r="112" spans="18:33">
      <c r="R112" s="164"/>
      <c r="S112" s="164"/>
      <c r="T112" s="164"/>
      <c r="U112" s="164"/>
      <c r="V112" s="164"/>
      <c r="W112" s="164"/>
      <c r="X112" s="164"/>
      <c r="Y112" s="164"/>
      <c r="Z112" s="164"/>
      <c r="AA112" s="164"/>
      <c r="AB112" s="164"/>
      <c r="AC112" s="164"/>
      <c r="AD112" s="164"/>
      <c r="AE112" s="164"/>
      <c r="AF112" s="164"/>
      <c r="AG112" s="164"/>
    </row>
    <row r="113" spans="18:33">
      <c r="R113" s="164"/>
      <c r="S113" s="164"/>
      <c r="T113" s="164"/>
      <c r="U113" s="164"/>
      <c r="V113" s="164"/>
      <c r="W113" s="164"/>
      <c r="X113" s="164"/>
      <c r="Y113" s="164"/>
      <c r="Z113" s="164"/>
      <c r="AA113" s="164"/>
      <c r="AB113" s="164"/>
      <c r="AC113" s="164"/>
      <c r="AD113" s="164"/>
      <c r="AE113" s="164"/>
      <c r="AF113" s="164"/>
      <c r="AG113" s="164"/>
    </row>
    <row r="114" spans="18:33">
      <c r="R114" s="164"/>
      <c r="S114" s="164"/>
      <c r="T114" s="164"/>
      <c r="U114" s="164"/>
      <c r="V114" s="164"/>
      <c r="W114" s="164"/>
      <c r="X114" s="164"/>
      <c r="Y114" s="164"/>
      <c r="Z114" s="164"/>
      <c r="AA114" s="164"/>
      <c r="AB114" s="164"/>
      <c r="AC114" s="164"/>
      <c r="AD114" s="164"/>
      <c r="AE114" s="164"/>
      <c r="AF114" s="164"/>
      <c r="AG114" s="164"/>
    </row>
    <row r="115" spans="18:33">
      <c r="R115" s="164"/>
      <c r="S115" s="164"/>
      <c r="T115" s="164"/>
      <c r="U115" s="164"/>
      <c r="V115" s="164"/>
      <c r="W115" s="164"/>
      <c r="X115" s="164"/>
      <c r="Y115" s="164"/>
      <c r="Z115" s="164"/>
      <c r="AA115" s="164"/>
      <c r="AB115" s="164"/>
      <c r="AC115" s="164"/>
      <c r="AD115" s="164"/>
      <c r="AE115" s="164"/>
      <c r="AF115" s="164"/>
      <c r="AG115" s="164"/>
    </row>
    <row r="116" spans="18:33">
      <c r="R116" s="164"/>
      <c r="S116" s="164"/>
      <c r="T116" s="164"/>
      <c r="U116" s="164"/>
      <c r="V116" s="164"/>
      <c r="W116" s="164"/>
      <c r="X116" s="164"/>
      <c r="Y116" s="164"/>
      <c r="Z116" s="164"/>
      <c r="AA116" s="164"/>
      <c r="AB116" s="164"/>
      <c r="AC116" s="164"/>
      <c r="AD116" s="164"/>
      <c r="AE116" s="164"/>
      <c r="AF116" s="164"/>
      <c r="AG116" s="164"/>
    </row>
    <row r="117" spans="18:33">
      <c r="R117" s="164"/>
      <c r="S117" s="164"/>
      <c r="T117" s="164"/>
      <c r="U117" s="164"/>
      <c r="V117" s="164"/>
      <c r="W117" s="164"/>
      <c r="X117" s="164"/>
      <c r="Y117" s="164"/>
      <c r="Z117" s="164"/>
      <c r="AA117" s="164"/>
      <c r="AB117" s="164"/>
      <c r="AC117" s="164"/>
      <c r="AD117" s="164"/>
      <c r="AE117" s="164"/>
      <c r="AF117" s="164"/>
      <c r="AG117" s="164"/>
    </row>
    <row r="118" spans="18:33">
      <c r="R118" s="164"/>
      <c r="S118" s="164"/>
      <c r="T118" s="164"/>
      <c r="U118" s="164"/>
      <c r="V118" s="164"/>
      <c r="W118" s="164"/>
      <c r="X118" s="164"/>
      <c r="Y118" s="164"/>
      <c r="Z118" s="164"/>
      <c r="AA118" s="164"/>
      <c r="AB118" s="164"/>
      <c r="AC118" s="164"/>
      <c r="AD118" s="164"/>
      <c r="AE118" s="164"/>
      <c r="AF118" s="164"/>
      <c r="AG118" s="164"/>
    </row>
    <row r="119" spans="18:33">
      <c r="R119" s="164"/>
      <c r="S119" s="164"/>
      <c r="T119" s="164"/>
      <c r="U119" s="164"/>
      <c r="V119" s="164"/>
      <c r="W119" s="164"/>
      <c r="X119" s="164"/>
      <c r="Y119" s="164"/>
      <c r="Z119" s="164"/>
      <c r="AA119" s="164"/>
      <c r="AB119" s="164"/>
      <c r="AC119" s="164"/>
      <c r="AD119" s="164"/>
      <c r="AE119" s="164"/>
      <c r="AF119" s="164"/>
      <c r="AG119" s="164"/>
    </row>
    <row r="120" spans="18:33">
      <c r="R120" s="164"/>
      <c r="S120" s="164"/>
      <c r="T120" s="164"/>
      <c r="U120" s="164"/>
      <c r="V120" s="164"/>
      <c r="W120" s="164"/>
      <c r="X120" s="164"/>
      <c r="Y120" s="164"/>
      <c r="Z120" s="164"/>
      <c r="AA120" s="164"/>
      <c r="AB120" s="164"/>
      <c r="AC120" s="164"/>
      <c r="AD120" s="164"/>
      <c r="AE120" s="164"/>
      <c r="AF120" s="164"/>
      <c r="AG120" s="164"/>
    </row>
    <row r="121" spans="18:33">
      <c r="R121" s="164"/>
      <c r="S121" s="164"/>
      <c r="T121" s="164"/>
      <c r="U121" s="164"/>
      <c r="V121" s="164"/>
      <c r="W121" s="164"/>
      <c r="X121" s="164"/>
      <c r="Y121" s="164"/>
      <c r="Z121" s="164"/>
      <c r="AA121" s="164"/>
      <c r="AB121" s="164"/>
      <c r="AC121" s="164"/>
      <c r="AD121" s="164"/>
      <c r="AE121" s="164"/>
      <c r="AF121" s="164"/>
      <c r="AG121" s="164"/>
    </row>
    <row r="122" spans="18:33">
      <c r="R122" s="164"/>
      <c r="S122" s="164"/>
      <c r="T122" s="164"/>
      <c r="U122" s="164"/>
      <c r="V122" s="164"/>
      <c r="W122" s="164"/>
      <c r="X122" s="164"/>
      <c r="Y122" s="164"/>
      <c r="Z122" s="164"/>
      <c r="AA122" s="164"/>
      <c r="AB122" s="164"/>
      <c r="AC122" s="164"/>
      <c r="AD122" s="164"/>
      <c r="AE122" s="164"/>
      <c r="AF122" s="164"/>
      <c r="AG122" s="164"/>
    </row>
    <row r="123" spans="18:33">
      <c r="R123" s="164"/>
      <c r="S123" s="164"/>
      <c r="T123" s="164"/>
      <c r="U123" s="164"/>
      <c r="V123" s="164"/>
      <c r="W123" s="164"/>
      <c r="X123" s="164"/>
      <c r="Y123" s="164"/>
      <c r="Z123" s="164"/>
      <c r="AA123" s="164"/>
      <c r="AB123" s="164"/>
      <c r="AC123" s="164"/>
      <c r="AD123" s="164"/>
      <c r="AE123" s="164"/>
      <c r="AF123" s="164"/>
      <c r="AG123" s="164"/>
    </row>
    <row r="124" spans="18:33">
      <c r="R124" s="164"/>
      <c r="S124" s="164"/>
      <c r="T124" s="164"/>
      <c r="U124" s="164"/>
      <c r="V124" s="164"/>
      <c r="W124" s="164"/>
      <c r="X124" s="164"/>
      <c r="Y124" s="164"/>
      <c r="Z124" s="164"/>
      <c r="AA124" s="164"/>
      <c r="AB124" s="164"/>
      <c r="AC124" s="164"/>
      <c r="AD124" s="164"/>
      <c r="AE124" s="164"/>
      <c r="AF124" s="164"/>
      <c r="AG124" s="164"/>
    </row>
    <row r="125" spans="18:33">
      <c r="R125" s="164"/>
      <c r="S125" s="164"/>
      <c r="T125" s="164"/>
      <c r="U125" s="164"/>
      <c r="V125" s="164"/>
      <c r="W125" s="164"/>
      <c r="X125" s="164"/>
      <c r="Y125" s="164"/>
      <c r="Z125" s="164"/>
      <c r="AA125" s="164"/>
      <c r="AB125" s="164"/>
      <c r="AC125" s="164"/>
      <c r="AD125" s="164"/>
      <c r="AE125" s="164"/>
      <c r="AF125" s="164"/>
      <c r="AG125" s="164"/>
    </row>
    <row r="126" spans="18:33">
      <c r="R126" s="164"/>
      <c r="S126" s="164"/>
      <c r="T126" s="164"/>
      <c r="U126" s="164"/>
      <c r="V126" s="164"/>
      <c r="W126" s="164"/>
      <c r="X126" s="164"/>
      <c r="Y126" s="164"/>
      <c r="Z126" s="164"/>
      <c r="AA126" s="164"/>
      <c r="AB126" s="164"/>
      <c r="AC126" s="164"/>
      <c r="AD126" s="164"/>
      <c r="AE126" s="164"/>
      <c r="AF126" s="164"/>
      <c r="AG126" s="164"/>
    </row>
    <row r="127" spans="18:33">
      <c r="R127" s="164"/>
      <c r="S127" s="164"/>
      <c r="T127" s="164"/>
      <c r="U127" s="164"/>
      <c r="V127" s="164"/>
      <c r="W127" s="164"/>
      <c r="X127" s="164"/>
      <c r="Y127" s="164"/>
      <c r="Z127" s="164"/>
      <c r="AA127" s="164"/>
      <c r="AB127" s="164"/>
      <c r="AC127" s="164"/>
      <c r="AD127" s="164"/>
      <c r="AE127" s="164"/>
      <c r="AF127" s="164"/>
      <c r="AG127" s="164"/>
    </row>
    <row r="128" spans="18:33">
      <c r="R128" s="164"/>
      <c r="S128" s="164"/>
      <c r="T128" s="164"/>
      <c r="U128" s="164"/>
      <c r="V128" s="164"/>
      <c r="W128" s="164"/>
      <c r="X128" s="164"/>
      <c r="Y128" s="164"/>
      <c r="Z128" s="164"/>
      <c r="AA128" s="164"/>
      <c r="AB128" s="164"/>
      <c r="AC128" s="164"/>
      <c r="AD128" s="164"/>
      <c r="AE128" s="164"/>
      <c r="AF128" s="164"/>
      <c r="AG128" s="164"/>
    </row>
    <row r="129" spans="18:33">
      <c r="R129" s="164"/>
      <c r="S129" s="164"/>
      <c r="T129" s="164"/>
      <c r="U129" s="164"/>
      <c r="V129" s="164"/>
      <c r="W129" s="164"/>
      <c r="X129" s="164"/>
      <c r="Y129" s="164"/>
      <c r="Z129" s="164"/>
      <c r="AA129" s="164"/>
      <c r="AB129" s="164"/>
      <c r="AC129" s="164"/>
      <c r="AD129" s="164"/>
      <c r="AE129" s="164"/>
      <c r="AF129" s="164"/>
      <c r="AG129" s="164"/>
    </row>
    <row r="130" spans="18:33">
      <c r="R130" s="164"/>
      <c r="S130" s="164"/>
      <c r="T130" s="164"/>
      <c r="U130" s="164"/>
      <c r="V130" s="164"/>
      <c r="W130" s="164"/>
      <c r="X130" s="164"/>
      <c r="Y130" s="164"/>
      <c r="Z130" s="164"/>
      <c r="AA130" s="164"/>
      <c r="AB130" s="164"/>
      <c r="AC130" s="164"/>
      <c r="AD130" s="164"/>
      <c r="AE130" s="164"/>
      <c r="AF130" s="164"/>
      <c r="AG130" s="164"/>
    </row>
    <row r="131" spans="18:33">
      <c r="R131" s="164"/>
      <c r="S131" s="164"/>
      <c r="T131" s="164"/>
      <c r="U131" s="164"/>
      <c r="V131" s="164"/>
      <c r="W131" s="164"/>
      <c r="X131" s="164"/>
      <c r="Y131" s="164"/>
      <c r="Z131" s="164"/>
      <c r="AA131" s="164"/>
      <c r="AB131" s="164"/>
      <c r="AC131" s="164"/>
      <c r="AD131" s="164"/>
      <c r="AE131" s="164"/>
      <c r="AF131" s="164"/>
      <c r="AG131" s="164"/>
    </row>
    <row r="132" spans="18:33">
      <c r="R132" s="164"/>
      <c r="S132" s="164"/>
      <c r="T132" s="164"/>
      <c r="U132" s="164"/>
      <c r="V132" s="164"/>
      <c r="W132" s="164"/>
      <c r="X132" s="164"/>
      <c r="Y132" s="164"/>
      <c r="Z132" s="164"/>
      <c r="AA132" s="164"/>
      <c r="AB132" s="164"/>
      <c r="AC132" s="164"/>
      <c r="AD132" s="164"/>
      <c r="AE132" s="164"/>
      <c r="AF132" s="164"/>
      <c r="AG132" s="164"/>
    </row>
    <row r="133" spans="18:33">
      <c r="R133" s="164"/>
      <c r="S133" s="164"/>
      <c r="T133" s="164"/>
      <c r="U133" s="164"/>
      <c r="V133" s="164"/>
      <c r="W133" s="164"/>
      <c r="X133" s="164"/>
      <c r="Y133" s="164"/>
      <c r="Z133" s="164"/>
      <c r="AA133" s="164"/>
      <c r="AB133" s="164"/>
      <c r="AC133" s="164"/>
      <c r="AD133" s="164"/>
      <c r="AE133" s="164"/>
      <c r="AF133" s="164"/>
      <c r="AG133" s="164"/>
    </row>
    <row r="134" spans="18:33">
      <c r="R134" s="164"/>
      <c r="S134" s="164"/>
      <c r="T134" s="164"/>
      <c r="U134" s="164"/>
      <c r="V134" s="164"/>
      <c r="W134" s="164"/>
      <c r="X134" s="164"/>
      <c r="Y134" s="164"/>
      <c r="Z134" s="164"/>
      <c r="AA134" s="164"/>
      <c r="AB134" s="164"/>
      <c r="AC134" s="164"/>
      <c r="AD134" s="164"/>
      <c r="AE134" s="164"/>
      <c r="AF134" s="164"/>
      <c r="AG134" s="164"/>
    </row>
    <row r="135" spans="18:33">
      <c r="R135" s="164"/>
      <c r="S135" s="164"/>
      <c r="T135" s="164"/>
      <c r="U135" s="164"/>
      <c r="V135" s="164"/>
      <c r="W135" s="164"/>
      <c r="X135" s="164"/>
      <c r="Y135" s="164"/>
      <c r="Z135" s="164"/>
      <c r="AA135" s="164"/>
      <c r="AB135" s="164"/>
      <c r="AC135" s="164"/>
      <c r="AD135" s="164"/>
      <c r="AE135" s="164"/>
      <c r="AF135" s="164"/>
      <c r="AG135" s="164"/>
    </row>
    <row r="136" spans="18:33">
      <c r="R136" s="164"/>
      <c r="S136" s="164"/>
      <c r="T136" s="164"/>
      <c r="U136" s="164"/>
      <c r="V136" s="164"/>
      <c r="W136" s="164"/>
      <c r="X136" s="164"/>
      <c r="Y136" s="164"/>
      <c r="Z136" s="164"/>
      <c r="AA136" s="164"/>
      <c r="AB136" s="164"/>
      <c r="AC136" s="164"/>
      <c r="AD136" s="164"/>
      <c r="AE136" s="164"/>
      <c r="AF136" s="164"/>
      <c r="AG136" s="164"/>
    </row>
    <row r="137" spans="18:33">
      <c r="R137" s="164"/>
      <c r="S137" s="164"/>
      <c r="T137" s="164"/>
      <c r="U137" s="164"/>
      <c r="V137" s="164"/>
      <c r="W137" s="164"/>
      <c r="X137" s="164"/>
      <c r="Y137" s="164"/>
      <c r="Z137" s="164"/>
      <c r="AA137" s="164"/>
      <c r="AB137" s="164"/>
      <c r="AC137" s="164"/>
      <c r="AD137" s="164"/>
      <c r="AE137" s="164"/>
      <c r="AF137" s="164"/>
      <c r="AG137" s="164"/>
    </row>
    <row r="138" spans="18:33">
      <c r="R138" s="164"/>
      <c r="S138" s="164"/>
      <c r="T138" s="164"/>
      <c r="U138" s="164"/>
      <c r="V138" s="164"/>
      <c r="W138" s="164"/>
      <c r="X138" s="164"/>
      <c r="Y138" s="164"/>
      <c r="Z138" s="164"/>
      <c r="AA138" s="164"/>
      <c r="AB138" s="164"/>
      <c r="AC138" s="164"/>
      <c r="AD138" s="164"/>
      <c r="AE138" s="164"/>
      <c r="AF138" s="164"/>
      <c r="AG138" s="164"/>
    </row>
    <row r="139" spans="18:33">
      <c r="R139" s="164"/>
      <c r="S139" s="164"/>
      <c r="T139" s="164"/>
      <c r="U139" s="164"/>
      <c r="V139" s="164"/>
      <c r="W139" s="164"/>
      <c r="X139" s="164"/>
      <c r="Y139" s="164"/>
      <c r="Z139" s="164"/>
      <c r="AA139" s="164"/>
      <c r="AB139" s="164"/>
      <c r="AC139" s="164"/>
      <c r="AD139" s="164"/>
      <c r="AE139" s="164"/>
      <c r="AF139" s="164"/>
      <c r="AG139" s="164"/>
    </row>
    <row r="140" spans="18:33">
      <c r="R140" s="164"/>
      <c r="S140" s="164"/>
      <c r="T140" s="164"/>
      <c r="U140" s="164"/>
      <c r="V140" s="164"/>
      <c r="W140" s="164"/>
      <c r="X140" s="164"/>
      <c r="Y140" s="164"/>
      <c r="Z140" s="164"/>
      <c r="AA140" s="164"/>
      <c r="AB140" s="164"/>
      <c r="AC140" s="164"/>
      <c r="AD140" s="164"/>
      <c r="AE140" s="164"/>
      <c r="AF140" s="164"/>
      <c r="AG140" s="164"/>
    </row>
    <row r="141" spans="18:33">
      <c r="R141" s="164"/>
      <c r="S141" s="164"/>
      <c r="T141" s="164"/>
      <c r="U141" s="164"/>
      <c r="V141" s="164"/>
      <c r="W141" s="164"/>
      <c r="X141" s="164"/>
      <c r="Y141" s="164"/>
      <c r="Z141" s="164"/>
      <c r="AA141" s="164"/>
      <c r="AB141" s="164"/>
      <c r="AC141" s="164"/>
      <c r="AD141" s="164"/>
      <c r="AE141" s="164"/>
      <c r="AF141" s="164"/>
      <c r="AG141" s="164"/>
    </row>
    <row r="142" spans="18:33">
      <c r="R142" s="164"/>
      <c r="S142" s="164"/>
      <c r="T142" s="164"/>
      <c r="U142" s="164"/>
      <c r="V142" s="164"/>
      <c r="W142" s="164"/>
      <c r="X142" s="164"/>
      <c r="Y142" s="164"/>
      <c r="Z142" s="164"/>
      <c r="AA142" s="164"/>
      <c r="AB142" s="164"/>
      <c r="AC142" s="164"/>
      <c r="AD142" s="164"/>
      <c r="AE142" s="164"/>
      <c r="AF142" s="164"/>
      <c r="AG142" s="164"/>
    </row>
    <row r="143" spans="18:33">
      <c r="R143" s="164"/>
      <c r="S143" s="164"/>
      <c r="T143" s="164"/>
      <c r="U143" s="164"/>
      <c r="V143" s="164"/>
      <c r="W143" s="164"/>
      <c r="X143" s="164"/>
      <c r="Y143" s="164"/>
      <c r="Z143" s="164"/>
      <c r="AA143" s="164"/>
      <c r="AB143" s="164"/>
      <c r="AC143" s="164"/>
      <c r="AD143" s="164"/>
      <c r="AE143" s="164"/>
      <c r="AF143" s="164"/>
      <c r="AG143" s="164"/>
    </row>
    <row r="144" spans="18:33">
      <c r="R144" s="164"/>
      <c r="S144" s="164"/>
      <c r="T144" s="164"/>
      <c r="U144" s="164"/>
      <c r="V144" s="164"/>
      <c r="W144" s="164"/>
      <c r="X144" s="164"/>
      <c r="Y144" s="164"/>
      <c r="Z144" s="164"/>
      <c r="AA144" s="164"/>
      <c r="AB144" s="164"/>
      <c r="AC144" s="164"/>
      <c r="AD144" s="164"/>
      <c r="AE144" s="164"/>
      <c r="AF144" s="164"/>
      <c r="AG144" s="164"/>
    </row>
    <row r="145" spans="18:33">
      <c r="R145" s="164"/>
      <c r="S145" s="164"/>
      <c r="T145" s="164"/>
      <c r="U145" s="164"/>
      <c r="V145" s="164"/>
      <c r="W145" s="164"/>
      <c r="X145" s="164"/>
      <c r="Y145" s="164"/>
      <c r="Z145" s="164"/>
      <c r="AA145" s="164"/>
      <c r="AB145" s="164"/>
      <c r="AC145" s="164"/>
      <c r="AD145" s="164"/>
      <c r="AE145" s="164"/>
      <c r="AF145" s="164"/>
      <c r="AG145" s="164"/>
    </row>
    <row r="146" spans="18:33">
      <c r="R146" s="164"/>
      <c r="S146" s="164"/>
      <c r="T146" s="164"/>
      <c r="U146" s="164"/>
      <c r="V146" s="164"/>
      <c r="W146" s="164"/>
      <c r="X146" s="164"/>
      <c r="Y146" s="164"/>
      <c r="Z146" s="164"/>
      <c r="AA146" s="164"/>
      <c r="AB146" s="164"/>
      <c r="AC146" s="164"/>
      <c r="AD146" s="164"/>
      <c r="AE146" s="164"/>
      <c r="AF146" s="164"/>
      <c r="AG146" s="164"/>
    </row>
    <row r="147" spans="18:33">
      <c r="R147" s="164"/>
      <c r="S147" s="164"/>
      <c r="T147" s="164"/>
      <c r="U147" s="164"/>
      <c r="V147" s="164"/>
      <c r="W147" s="164"/>
      <c r="X147" s="164"/>
      <c r="Y147" s="164"/>
      <c r="Z147" s="164"/>
      <c r="AA147" s="164"/>
      <c r="AB147" s="164"/>
      <c r="AC147" s="164"/>
      <c r="AD147" s="164"/>
      <c r="AE147" s="164"/>
      <c r="AF147" s="164"/>
      <c r="AG147" s="164"/>
    </row>
    <row r="148" spans="18:33">
      <c r="R148" s="164"/>
      <c r="S148" s="164"/>
      <c r="T148" s="164"/>
      <c r="U148" s="164"/>
      <c r="V148" s="164"/>
      <c r="W148" s="164"/>
      <c r="X148" s="164"/>
      <c r="Y148" s="164"/>
      <c r="Z148" s="164"/>
      <c r="AA148" s="164"/>
      <c r="AB148" s="164"/>
      <c r="AC148" s="164"/>
      <c r="AD148" s="164"/>
      <c r="AE148" s="164"/>
      <c r="AF148" s="164"/>
      <c r="AG148" s="164"/>
    </row>
    <row r="149" spans="18:33">
      <c r="R149" s="164"/>
      <c r="S149" s="164"/>
      <c r="T149" s="164"/>
      <c r="U149" s="164"/>
      <c r="V149" s="164"/>
      <c r="W149" s="164"/>
      <c r="X149" s="164"/>
      <c r="Y149" s="164"/>
      <c r="Z149" s="164"/>
      <c r="AA149" s="164"/>
      <c r="AB149" s="164"/>
      <c r="AC149" s="164"/>
      <c r="AD149" s="164"/>
      <c r="AE149" s="164"/>
      <c r="AF149" s="164"/>
      <c r="AG149" s="164"/>
    </row>
    <row r="150" spans="18:33">
      <c r="R150" s="164"/>
      <c r="S150" s="164"/>
      <c r="T150" s="164"/>
      <c r="U150" s="164"/>
      <c r="V150" s="164"/>
      <c r="W150" s="164"/>
      <c r="X150" s="164"/>
      <c r="Y150" s="164"/>
      <c r="Z150" s="164"/>
      <c r="AA150" s="164"/>
      <c r="AB150" s="164"/>
      <c r="AC150" s="164"/>
      <c r="AD150" s="164"/>
      <c r="AE150" s="164"/>
      <c r="AF150" s="164"/>
      <c r="AG150" s="164"/>
    </row>
    <row r="151" spans="18:33">
      <c r="R151" s="164"/>
      <c r="S151" s="164"/>
      <c r="T151" s="164"/>
      <c r="U151" s="164"/>
      <c r="V151" s="164"/>
      <c r="W151" s="164"/>
      <c r="X151" s="164"/>
      <c r="Y151" s="164"/>
      <c r="Z151" s="164"/>
      <c r="AA151" s="164"/>
      <c r="AB151" s="164"/>
      <c r="AC151" s="164"/>
      <c r="AD151" s="164"/>
      <c r="AE151" s="164"/>
      <c r="AF151" s="164"/>
      <c r="AG151" s="164"/>
    </row>
    <row r="152" spans="18:33">
      <c r="R152" s="164"/>
      <c r="S152" s="164"/>
      <c r="T152" s="164"/>
      <c r="U152" s="164"/>
      <c r="V152" s="164"/>
      <c r="W152" s="164"/>
      <c r="X152" s="164"/>
      <c r="Y152" s="164"/>
      <c r="Z152" s="164"/>
      <c r="AA152" s="164"/>
      <c r="AB152" s="164"/>
      <c r="AC152" s="164"/>
      <c r="AD152" s="164"/>
      <c r="AE152" s="164"/>
      <c r="AF152" s="164"/>
      <c r="AG152" s="164"/>
    </row>
    <row r="153" spans="18:33">
      <c r="R153" s="164"/>
      <c r="S153" s="164"/>
      <c r="T153" s="164"/>
      <c r="U153" s="164"/>
      <c r="V153" s="164"/>
      <c r="W153" s="164"/>
      <c r="X153" s="164"/>
      <c r="Y153" s="164"/>
      <c r="Z153" s="164"/>
      <c r="AA153" s="164"/>
      <c r="AB153" s="164"/>
      <c r="AC153" s="164"/>
      <c r="AD153" s="164"/>
      <c r="AE153" s="164"/>
      <c r="AF153" s="164"/>
      <c r="AG153" s="164"/>
    </row>
    <row r="154" spans="18:33">
      <c r="R154" s="164"/>
      <c r="S154" s="164"/>
      <c r="T154" s="164"/>
      <c r="U154" s="164"/>
      <c r="V154" s="164"/>
      <c r="W154" s="164"/>
      <c r="X154" s="164"/>
      <c r="Y154" s="164"/>
      <c r="Z154" s="164"/>
      <c r="AA154" s="164"/>
      <c r="AB154" s="164"/>
      <c r="AC154" s="164"/>
      <c r="AD154" s="164"/>
      <c r="AE154" s="164"/>
      <c r="AF154" s="164"/>
      <c r="AG154" s="164"/>
    </row>
    <row r="155" spans="18:33">
      <c r="R155" s="164"/>
      <c r="S155" s="164"/>
      <c r="T155" s="164"/>
      <c r="U155" s="164"/>
      <c r="V155" s="164"/>
      <c r="W155" s="164"/>
      <c r="X155" s="164"/>
      <c r="Y155" s="164"/>
      <c r="Z155" s="164"/>
      <c r="AA155" s="164"/>
      <c r="AB155" s="164"/>
      <c r="AC155" s="164"/>
      <c r="AD155" s="164"/>
      <c r="AE155" s="164"/>
      <c r="AF155" s="164"/>
      <c r="AG155" s="164"/>
    </row>
    <row r="156" spans="18:33">
      <c r="R156" s="164"/>
      <c r="S156" s="164"/>
      <c r="T156" s="164"/>
      <c r="U156" s="164"/>
      <c r="V156" s="164"/>
      <c r="W156" s="164"/>
      <c r="X156" s="164"/>
      <c r="Y156" s="164"/>
      <c r="Z156" s="164"/>
      <c r="AA156" s="164"/>
      <c r="AB156" s="164"/>
      <c r="AC156" s="164"/>
      <c r="AD156" s="164"/>
      <c r="AE156" s="164"/>
      <c r="AF156" s="164"/>
      <c r="AG156" s="164"/>
    </row>
    <row r="157" spans="18:33">
      <c r="R157" s="164"/>
      <c r="S157" s="164"/>
      <c r="T157" s="164"/>
      <c r="U157" s="164"/>
      <c r="V157" s="164"/>
      <c r="W157" s="164"/>
      <c r="X157" s="164"/>
      <c r="Y157" s="164"/>
      <c r="Z157" s="164"/>
      <c r="AA157" s="164"/>
      <c r="AB157" s="164"/>
      <c r="AC157" s="164"/>
      <c r="AD157" s="164"/>
      <c r="AE157" s="164"/>
      <c r="AF157" s="164"/>
      <c r="AG157" s="164"/>
    </row>
    <row r="158" spans="18:33">
      <c r="R158" s="164"/>
      <c r="S158" s="164"/>
      <c r="T158" s="164"/>
      <c r="U158" s="164"/>
      <c r="V158" s="164"/>
      <c r="W158" s="164"/>
      <c r="X158" s="164"/>
      <c r="Y158" s="164"/>
      <c r="Z158" s="164"/>
      <c r="AA158" s="164"/>
      <c r="AB158" s="164"/>
      <c r="AC158" s="164"/>
      <c r="AD158" s="164"/>
      <c r="AE158" s="164"/>
      <c r="AF158" s="164"/>
      <c r="AG158" s="164"/>
    </row>
    <row r="159" spans="18:33">
      <c r="R159" s="164"/>
      <c r="S159" s="164"/>
      <c r="T159" s="164"/>
      <c r="U159" s="164"/>
      <c r="V159" s="164"/>
      <c r="W159" s="164"/>
      <c r="X159" s="164"/>
      <c r="Y159" s="164"/>
      <c r="Z159" s="164"/>
      <c r="AA159" s="164"/>
      <c r="AB159" s="164"/>
      <c r="AC159" s="164"/>
      <c r="AD159" s="164"/>
      <c r="AE159" s="164"/>
      <c r="AF159" s="164"/>
      <c r="AG159" s="164"/>
    </row>
    <row r="160" spans="18:33">
      <c r="R160" s="164"/>
      <c r="S160" s="164"/>
      <c r="T160" s="164"/>
      <c r="U160" s="164"/>
      <c r="V160" s="164"/>
      <c r="W160" s="164"/>
      <c r="X160" s="164"/>
      <c r="Y160" s="164"/>
      <c r="Z160" s="164"/>
      <c r="AA160" s="164"/>
      <c r="AB160" s="164"/>
      <c r="AC160" s="164"/>
      <c r="AD160" s="164"/>
      <c r="AE160" s="164"/>
      <c r="AF160" s="164"/>
      <c r="AG160" s="164"/>
    </row>
    <row r="161" spans="18:33">
      <c r="R161" s="164"/>
      <c r="S161" s="164"/>
      <c r="T161" s="164"/>
      <c r="U161" s="164"/>
      <c r="V161" s="164"/>
      <c r="W161" s="164"/>
      <c r="X161" s="164"/>
      <c r="Y161" s="164"/>
      <c r="Z161" s="164"/>
      <c r="AA161" s="164"/>
      <c r="AB161" s="164"/>
      <c r="AC161" s="164"/>
      <c r="AD161" s="164"/>
      <c r="AE161" s="164"/>
      <c r="AF161" s="164"/>
      <c r="AG161" s="164"/>
    </row>
    <row r="162" spans="18:33">
      <c r="R162" s="164"/>
      <c r="S162" s="164"/>
      <c r="T162" s="164"/>
      <c r="U162" s="164"/>
      <c r="V162" s="164"/>
      <c r="W162" s="164"/>
      <c r="X162" s="164"/>
      <c r="Y162" s="164"/>
      <c r="Z162" s="164"/>
      <c r="AA162" s="164"/>
      <c r="AB162" s="164"/>
      <c r="AC162" s="164"/>
      <c r="AD162" s="164"/>
      <c r="AE162" s="164"/>
      <c r="AF162" s="164"/>
      <c r="AG162" s="164"/>
    </row>
    <row r="163" spans="18:33">
      <c r="R163" s="164"/>
      <c r="S163" s="164"/>
      <c r="T163" s="164"/>
      <c r="U163" s="164"/>
      <c r="V163" s="164"/>
      <c r="W163" s="164"/>
      <c r="X163" s="164"/>
      <c r="Y163" s="164"/>
      <c r="Z163" s="164"/>
      <c r="AA163" s="164"/>
      <c r="AB163" s="164"/>
      <c r="AC163" s="164"/>
      <c r="AD163" s="164"/>
      <c r="AE163" s="164"/>
      <c r="AF163" s="164"/>
      <c r="AG163" s="164"/>
    </row>
    <row r="164" spans="18:33">
      <c r="R164" s="164"/>
      <c r="S164" s="164"/>
      <c r="T164" s="164"/>
      <c r="U164" s="164"/>
      <c r="V164" s="164"/>
      <c r="W164" s="164"/>
      <c r="X164" s="164"/>
      <c r="Y164" s="164"/>
      <c r="Z164" s="164"/>
      <c r="AA164" s="164"/>
      <c r="AB164" s="164"/>
      <c r="AC164" s="164"/>
      <c r="AD164" s="164"/>
      <c r="AE164" s="164"/>
      <c r="AF164" s="164"/>
      <c r="AG164" s="164"/>
    </row>
    <row r="165" spans="18:33">
      <c r="R165" s="164"/>
      <c r="S165" s="164"/>
      <c r="T165" s="164"/>
      <c r="U165" s="164"/>
      <c r="V165" s="164"/>
      <c r="W165" s="164"/>
      <c r="X165" s="164"/>
      <c r="Y165" s="164"/>
      <c r="Z165" s="164"/>
      <c r="AA165" s="164"/>
      <c r="AB165" s="164"/>
      <c r="AC165" s="164"/>
      <c r="AD165" s="164"/>
      <c r="AE165" s="164"/>
      <c r="AF165" s="164"/>
      <c r="AG165" s="164"/>
    </row>
    <row r="166" spans="18:33">
      <c r="R166" s="164"/>
      <c r="S166" s="164"/>
      <c r="T166" s="164"/>
      <c r="U166" s="164"/>
      <c r="V166" s="164"/>
      <c r="W166" s="164"/>
      <c r="X166" s="164"/>
      <c r="Y166" s="164"/>
      <c r="Z166" s="164"/>
      <c r="AA166" s="164"/>
      <c r="AB166" s="164"/>
      <c r="AC166" s="164"/>
      <c r="AD166" s="164"/>
      <c r="AE166" s="164"/>
      <c r="AF166" s="164"/>
      <c r="AG166" s="164"/>
    </row>
    <row r="167" spans="18:33">
      <c r="R167" s="164"/>
      <c r="S167" s="164"/>
      <c r="T167" s="164"/>
      <c r="U167" s="164"/>
      <c r="V167" s="164"/>
      <c r="W167" s="164"/>
      <c r="X167" s="164"/>
      <c r="Y167" s="164"/>
      <c r="Z167" s="164"/>
      <c r="AA167" s="164"/>
      <c r="AB167" s="164"/>
      <c r="AC167" s="164"/>
      <c r="AD167" s="164"/>
      <c r="AE167" s="164"/>
      <c r="AF167" s="164"/>
      <c r="AG167" s="164"/>
    </row>
    <row r="168" spans="18:33">
      <c r="R168" s="164"/>
      <c r="S168" s="164"/>
      <c r="T168" s="164"/>
      <c r="U168" s="164"/>
      <c r="V168" s="164"/>
      <c r="W168" s="164"/>
      <c r="X168" s="164"/>
      <c r="Y168" s="164"/>
      <c r="Z168" s="164"/>
      <c r="AA168" s="164"/>
      <c r="AB168" s="164"/>
      <c r="AC168" s="164"/>
      <c r="AD168" s="164"/>
      <c r="AE168" s="164"/>
      <c r="AF168" s="164"/>
      <c r="AG168" s="164"/>
    </row>
    <row r="169" spans="18:33">
      <c r="R169" s="164"/>
      <c r="S169" s="164"/>
      <c r="T169" s="164"/>
      <c r="U169" s="164"/>
      <c r="V169" s="164"/>
      <c r="W169" s="164"/>
      <c r="X169" s="164"/>
      <c r="Y169" s="164"/>
      <c r="Z169" s="164"/>
      <c r="AA169" s="164"/>
      <c r="AB169" s="164"/>
      <c r="AC169" s="164"/>
      <c r="AD169" s="164"/>
      <c r="AE169" s="164"/>
      <c r="AF169" s="164"/>
      <c r="AG169" s="164"/>
    </row>
    <row r="170" spans="18:33">
      <c r="R170" s="164"/>
      <c r="S170" s="164"/>
      <c r="T170" s="164"/>
      <c r="U170" s="164"/>
      <c r="V170" s="164"/>
      <c r="W170" s="164"/>
      <c r="X170" s="164"/>
      <c r="Y170" s="164"/>
      <c r="Z170" s="164"/>
      <c r="AA170" s="164"/>
      <c r="AB170" s="164"/>
      <c r="AC170" s="164"/>
      <c r="AD170" s="164"/>
      <c r="AE170" s="164"/>
      <c r="AF170" s="164"/>
      <c r="AG170" s="164"/>
    </row>
    <row r="171" spans="18:33">
      <c r="R171" s="164"/>
      <c r="S171" s="164"/>
      <c r="T171" s="164"/>
      <c r="U171" s="164"/>
      <c r="V171" s="164"/>
      <c r="W171" s="164"/>
      <c r="X171" s="164"/>
      <c r="Y171" s="164"/>
      <c r="Z171" s="164"/>
      <c r="AA171" s="164"/>
      <c r="AB171" s="164"/>
      <c r="AC171" s="164"/>
      <c r="AD171" s="164"/>
      <c r="AE171" s="164"/>
      <c r="AF171" s="164"/>
      <c r="AG171" s="164"/>
    </row>
    <row r="172" spans="18:33">
      <c r="R172" s="164"/>
      <c r="S172" s="164"/>
      <c r="T172" s="164"/>
      <c r="U172" s="164"/>
      <c r="V172" s="164"/>
      <c r="W172" s="164"/>
      <c r="X172" s="164"/>
      <c r="Y172" s="164"/>
      <c r="Z172" s="164"/>
      <c r="AA172" s="164"/>
      <c r="AB172" s="164"/>
      <c r="AC172" s="164"/>
      <c r="AD172" s="164"/>
      <c r="AE172" s="164"/>
      <c r="AF172" s="164"/>
      <c r="AG172" s="164"/>
    </row>
    <row r="173" spans="18:33">
      <c r="R173" s="164"/>
      <c r="S173" s="164"/>
      <c r="T173" s="164"/>
      <c r="U173" s="164"/>
      <c r="V173" s="164"/>
      <c r="W173" s="164"/>
      <c r="X173" s="164"/>
      <c r="Y173" s="164"/>
      <c r="Z173" s="164"/>
      <c r="AA173" s="164"/>
      <c r="AB173" s="164"/>
      <c r="AC173" s="164"/>
      <c r="AD173" s="164"/>
      <c r="AE173" s="164"/>
      <c r="AF173" s="164"/>
      <c r="AG173" s="164"/>
    </row>
    <row r="174" spans="18:33">
      <c r="R174" s="164"/>
      <c r="S174" s="164"/>
      <c r="T174" s="164"/>
      <c r="U174" s="164"/>
      <c r="V174" s="164"/>
      <c r="W174" s="164"/>
      <c r="X174" s="164"/>
      <c r="Y174" s="164"/>
      <c r="Z174" s="164"/>
      <c r="AA174" s="164"/>
      <c r="AB174" s="164"/>
      <c r="AC174" s="164"/>
      <c r="AD174" s="164"/>
      <c r="AE174" s="164"/>
      <c r="AF174" s="164"/>
      <c r="AG174" s="164"/>
    </row>
    <row r="175" spans="18:33">
      <c r="R175" s="164"/>
      <c r="S175" s="164"/>
      <c r="T175" s="164"/>
      <c r="U175" s="164"/>
      <c r="V175" s="164"/>
      <c r="W175" s="164"/>
      <c r="X175" s="164"/>
      <c r="Y175" s="164"/>
      <c r="Z175" s="164"/>
      <c r="AA175" s="164"/>
      <c r="AB175" s="164"/>
      <c r="AC175" s="164"/>
      <c r="AD175" s="164"/>
      <c r="AE175" s="164"/>
      <c r="AF175" s="164"/>
      <c r="AG175" s="164"/>
    </row>
    <row r="176" spans="18:33">
      <c r="R176" s="164"/>
      <c r="S176" s="164"/>
      <c r="T176" s="164"/>
      <c r="U176" s="164"/>
      <c r="V176" s="164"/>
      <c r="W176" s="164"/>
      <c r="X176" s="164"/>
      <c r="Y176" s="164"/>
      <c r="Z176" s="164"/>
      <c r="AA176" s="164"/>
      <c r="AB176" s="164"/>
      <c r="AC176" s="164"/>
      <c r="AD176" s="164"/>
      <c r="AE176" s="164"/>
      <c r="AF176" s="164"/>
      <c r="AG176" s="164"/>
    </row>
    <row r="177" spans="18:33">
      <c r="R177" s="164"/>
      <c r="S177" s="164"/>
      <c r="T177" s="164"/>
      <c r="U177" s="164"/>
      <c r="V177" s="164"/>
      <c r="W177" s="164"/>
      <c r="X177" s="164"/>
      <c r="Y177" s="164"/>
      <c r="Z177" s="164"/>
      <c r="AA177" s="164"/>
      <c r="AB177" s="164"/>
      <c r="AC177" s="164"/>
      <c r="AD177" s="164"/>
      <c r="AE177" s="164"/>
      <c r="AF177" s="164"/>
      <c r="AG177" s="164"/>
    </row>
    <row r="178" spans="18:33">
      <c r="R178" s="164"/>
      <c r="S178" s="164"/>
      <c r="T178" s="164"/>
      <c r="U178" s="164"/>
      <c r="V178" s="164"/>
      <c r="W178" s="164"/>
      <c r="X178" s="164"/>
      <c r="Y178" s="164"/>
      <c r="Z178" s="164"/>
      <c r="AA178" s="164"/>
      <c r="AB178" s="164"/>
      <c r="AC178" s="164"/>
      <c r="AD178" s="164"/>
      <c r="AE178" s="164"/>
      <c r="AF178" s="164"/>
      <c r="AG178" s="164"/>
    </row>
    <row r="179" spans="18:33">
      <c r="R179" s="164"/>
      <c r="S179" s="164"/>
      <c r="T179" s="164"/>
      <c r="U179" s="164"/>
      <c r="V179" s="164"/>
      <c r="W179" s="164"/>
      <c r="X179" s="164"/>
      <c r="Y179" s="164"/>
      <c r="Z179" s="164"/>
      <c r="AA179" s="164"/>
      <c r="AB179" s="164"/>
      <c r="AC179" s="164"/>
      <c r="AD179" s="164"/>
      <c r="AE179" s="164"/>
      <c r="AF179" s="164"/>
      <c r="AG179" s="164"/>
    </row>
    <row r="180" spans="18:33">
      <c r="R180" s="164"/>
      <c r="S180" s="164"/>
      <c r="T180" s="164"/>
      <c r="U180" s="164"/>
      <c r="V180" s="164"/>
      <c r="W180" s="164"/>
      <c r="X180" s="164"/>
      <c r="Y180" s="164"/>
      <c r="Z180" s="164"/>
      <c r="AA180" s="164"/>
      <c r="AB180" s="164"/>
      <c r="AC180" s="164"/>
      <c r="AD180" s="164"/>
      <c r="AE180" s="164"/>
      <c r="AF180" s="164"/>
      <c r="AG180" s="164"/>
    </row>
    <row r="181" spans="18:33">
      <c r="R181" s="164"/>
      <c r="S181" s="164"/>
      <c r="T181" s="164"/>
      <c r="U181" s="164"/>
      <c r="V181" s="164"/>
      <c r="W181" s="164"/>
      <c r="X181" s="164"/>
      <c r="Y181" s="164"/>
      <c r="Z181" s="164"/>
      <c r="AA181" s="164"/>
      <c r="AB181" s="164"/>
      <c r="AC181" s="164"/>
      <c r="AD181" s="164"/>
      <c r="AE181" s="164"/>
      <c r="AF181" s="164"/>
      <c r="AG181" s="164"/>
    </row>
    <row r="182" spans="18:33">
      <c r="R182" s="164"/>
      <c r="S182" s="164"/>
      <c r="T182" s="164"/>
      <c r="U182" s="164"/>
      <c r="V182" s="164"/>
      <c r="W182" s="164"/>
      <c r="X182" s="164"/>
      <c r="Y182" s="164"/>
      <c r="Z182" s="164"/>
      <c r="AA182" s="164"/>
      <c r="AB182" s="164"/>
      <c r="AC182" s="164"/>
      <c r="AD182" s="164"/>
      <c r="AE182" s="164"/>
      <c r="AF182" s="164"/>
      <c r="AG182" s="164"/>
    </row>
    <row r="183" spans="18:33">
      <c r="R183" s="164"/>
      <c r="S183" s="164"/>
      <c r="T183" s="164"/>
      <c r="U183" s="164"/>
      <c r="V183" s="164"/>
      <c r="W183" s="164"/>
      <c r="X183" s="164"/>
      <c r="Y183" s="164"/>
      <c r="Z183" s="164"/>
      <c r="AA183" s="164"/>
      <c r="AB183" s="164"/>
      <c r="AC183" s="164"/>
      <c r="AD183" s="164"/>
      <c r="AE183" s="164"/>
      <c r="AF183" s="164"/>
      <c r="AG183" s="164"/>
    </row>
    <row r="184" spans="18:33">
      <c r="R184" s="164"/>
      <c r="S184" s="164"/>
      <c r="T184" s="164"/>
      <c r="U184" s="164"/>
      <c r="V184" s="164"/>
      <c r="W184" s="164"/>
      <c r="X184" s="164"/>
      <c r="Y184" s="164"/>
      <c r="Z184" s="164"/>
      <c r="AA184" s="164"/>
      <c r="AB184" s="164"/>
      <c r="AC184" s="164"/>
      <c r="AD184" s="164"/>
      <c r="AE184" s="164"/>
      <c r="AF184" s="164"/>
      <c r="AG184" s="164"/>
    </row>
    <row r="185" spans="18:33">
      <c r="R185" s="164"/>
      <c r="S185" s="164"/>
      <c r="T185" s="164"/>
      <c r="U185" s="164"/>
      <c r="V185" s="164"/>
      <c r="W185" s="164"/>
      <c r="X185" s="164"/>
      <c r="Y185" s="164"/>
      <c r="Z185" s="164"/>
      <c r="AA185" s="164"/>
      <c r="AB185" s="164"/>
      <c r="AC185" s="164"/>
      <c r="AD185" s="164"/>
      <c r="AE185" s="164"/>
      <c r="AF185" s="164"/>
      <c r="AG185" s="164"/>
    </row>
    <row r="186" spans="18:33">
      <c r="R186" s="164"/>
      <c r="S186" s="164"/>
      <c r="T186" s="164"/>
      <c r="U186" s="164"/>
      <c r="V186" s="164"/>
      <c r="W186" s="164"/>
      <c r="X186" s="164"/>
      <c r="Y186" s="164"/>
      <c r="Z186" s="164"/>
      <c r="AA186" s="164"/>
      <c r="AB186" s="164"/>
      <c r="AC186" s="164"/>
      <c r="AD186" s="164"/>
      <c r="AE186" s="164"/>
      <c r="AF186" s="164"/>
      <c r="AG186" s="164"/>
    </row>
    <row r="187" spans="18:33">
      <c r="R187" s="164"/>
      <c r="S187" s="164"/>
      <c r="T187" s="164"/>
      <c r="U187" s="164"/>
      <c r="V187" s="164"/>
      <c r="W187" s="164"/>
      <c r="X187" s="164"/>
      <c r="Y187" s="164"/>
      <c r="Z187" s="164"/>
      <c r="AA187" s="164"/>
      <c r="AB187" s="164"/>
      <c r="AC187" s="164"/>
      <c r="AD187" s="164"/>
      <c r="AE187" s="164"/>
      <c r="AF187" s="164"/>
      <c r="AG187" s="164"/>
    </row>
    <row r="188" spans="18:33">
      <c r="R188" s="164"/>
      <c r="S188" s="164"/>
      <c r="T188" s="164"/>
      <c r="U188" s="164"/>
      <c r="V188" s="164"/>
      <c r="W188" s="164"/>
      <c r="X188" s="164"/>
      <c r="Y188" s="164"/>
      <c r="Z188" s="164"/>
      <c r="AA188" s="164"/>
      <c r="AB188" s="164"/>
      <c r="AC188" s="164"/>
      <c r="AD188" s="164"/>
      <c r="AE188" s="164"/>
      <c r="AF188" s="164"/>
      <c r="AG188" s="164"/>
    </row>
    <row r="189" spans="18:33">
      <c r="R189" s="164"/>
      <c r="S189" s="164"/>
      <c r="T189" s="164"/>
      <c r="U189" s="164"/>
      <c r="V189" s="164"/>
      <c r="W189" s="164"/>
      <c r="X189" s="164"/>
      <c r="Y189" s="164"/>
      <c r="Z189" s="164"/>
      <c r="AA189" s="164"/>
      <c r="AB189" s="164"/>
      <c r="AC189" s="164"/>
      <c r="AD189" s="164"/>
      <c r="AE189" s="164"/>
      <c r="AF189" s="164"/>
      <c r="AG189" s="164"/>
    </row>
    <row r="190" spans="18:33">
      <c r="R190" s="164"/>
      <c r="S190" s="164"/>
      <c r="T190" s="164"/>
      <c r="U190" s="164"/>
      <c r="V190" s="164"/>
      <c r="W190" s="164"/>
      <c r="X190" s="164"/>
      <c r="Y190" s="164"/>
      <c r="Z190" s="164"/>
      <c r="AA190" s="164"/>
      <c r="AB190" s="164"/>
      <c r="AC190" s="164"/>
      <c r="AD190" s="164"/>
      <c r="AE190" s="164"/>
      <c r="AF190" s="164"/>
      <c r="AG190" s="164"/>
    </row>
    <row r="191" spans="18:33">
      <c r="R191" s="164"/>
      <c r="S191" s="164"/>
      <c r="T191" s="164"/>
      <c r="U191" s="164"/>
      <c r="V191" s="164"/>
      <c r="W191" s="164"/>
      <c r="X191" s="164"/>
      <c r="Y191" s="164"/>
      <c r="Z191" s="164"/>
      <c r="AA191" s="164"/>
      <c r="AB191" s="164"/>
      <c r="AC191" s="164"/>
      <c r="AD191" s="164"/>
      <c r="AE191" s="164"/>
      <c r="AF191" s="164"/>
      <c r="AG191" s="164"/>
    </row>
    <row r="192" spans="18:33">
      <c r="R192" s="164"/>
      <c r="S192" s="164"/>
      <c r="T192" s="164"/>
      <c r="U192" s="164"/>
      <c r="V192" s="164"/>
      <c r="W192" s="164"/>
      <c r="X192" s="164"/>
      <c r="Y192" s="164"/>
      <c r="Z192" s="164"/>
      <c r="AA192" s="164"/>
      <c r="AB192" s="164"/>
      <c r="AC192" s="164"/>
      <c r="AD192" s="164"/>
      <c r="AE192" s="164"/>
      <c r="AF192" s="164"/>
      <c r="AG192" s="164"/>
    </row>
  </sheetData>
  <mergeCells count="9">
    <mergeCell ref="O10:O11"/>
    <mergeCell ref="P10:P11"/>
    <mergeCell ref="Q10:Q11"/>
    <mergeCell ref="O1:Q3"/>
    <mergeCell ref="A10:C11"/>
    <mergeCell ref="D10:D11"/>
    <mergeCell ref="H10:J11"/>
    <mergeCell ref="K10:K11"/>
    <mergeCell ref="L10:L11"/>
  </mergeCells>
  <conditionalFormatting sqref="O6:O9">
    <cfRule type="notContainsBlanks" dxfId="281" priority="7">
      <formula>LEN(TRIM(O6))&gt;0</formula>
    </cfRule>
  </conditionalFormatting>
  <conditionalFormatting sqref="P6:P9">
    <cfRule type="notContainsBlanks" dxfId="280" priority="6">
      <formula>LEN(TRIM(P6))&gt;0</formula>
    </cfRule>
  </conditionalFormatting>
  <conditionalFormatting sqref="Q6:Q9">
    <cfRule type="notContainsBlanks" dxfId="279" priority="5">
      <formula>LEN(TRIM(Q6))&gt;0</formula>
    </cfRule>
  </conditionalFormatting>
  <conditionalFormatting sqref="A6:D9 F6:H9 J6:J9 L6:L9">
    <cfRule type="notContainsBlanks" dxfId="278" priority="4">
      <formula>LEN(TRIM(A6))&gt;0</formula>
    </cfRule>
  </conditionalFormatting>
  <conditionalFormatting sqref="E6:E9">
    <cfRule type="notContainsBlanks" dxfId="277" priority="3">
      <formula>LEN(TRIM(E6))&gt;0</formula>
    </cfRule>
  </conditionalFormatting>
  <conditionalFormatting sqref="D10:D11">
    <cfRule type="cellIs" dxfId="276" priority="2" operator="greaterThan">
      <formula>$D$58</formula>
    </cfRule>
  </conditionalFormatting>
  <conditionalFormatting sqref="K10:K11">
    <cfRule type="cellIs" dxfId="275" priority="1" operator="greaterThan">
      <formula>$D$10</formula>
    </cfRule>
  </conditionalFormatting>
  <pageMargins left="0.74803149606299202" right="0.74803149606299202" top="0.74803149606299202" bottom="0.43307086614173201" header="0.196850393700787" footer="0.23622047244094499"/>
  <pageSetup paperSize="9" scale="10" orientation="landscape" r:id="rId1"/>
  <headerFooter alignWithMargins="0">
    <oddHeader>&amp;L&amp;G</oddHeader>
    <oddFooter>&amp;C&amp;F&amp;R&amp;D</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pageSetUpPr fitToPage="1"/>
  </sheetPr>
  <dimension ref="A1:CU1445"/>
  <sheetViews>
    <sheetView zoomScale="70" zoomScaleNormal="70" workbookViewId="0">
      <pane xSplit="5" ySplit="5" topLeftCell="F120" activePane="bottomRight" state="frozen"/>
      <selection pane="topRight" activeCell="F1" sqref="F1"/>
      <selection pane="bottomLeft" activeCell="A5" sqref="A5"/>
      <selection pane="bottomRight" activeCell="G6" sqref="G6"/>
    </sheetView>
  </sheetViews>
  <sheetFormatPr baseColWidth="10" defaultColWidth="11.42578125" defaultRowHeight="12.75" outlineLevelCol="1"/>
  <cols>
    <col min="1" max="1" width="9.140625" style="4" customWidth="1"/>
    <col min="2" max="3" width="13.42578125" style="4" customWidth="1"/>
    <col min="4" max="4" width="11.42578125" style="4"/>
    <col min="5" max="5" width="25.5703125" style="4" customWidth="1"/>
    <col min="6" max="6" width="51.28515625" style="4" customWidth="1"/>
    <col min="7" max="7" width="18.7109375" style="4" customWidth="1"/>
    <col min="8" max="8" width="17.7109375" style="13" customWidth="1"/>
    <col min="9" max="9" width="17.7109375" style="4" customWidth="1"/>
    <col min="10" max="10" width="16.7109375" style="4" customWidth="1"/>
    <col min="11" max="11" width="10.42578125" style="13" bestFit="1" customWidth="1"/>
    <col min="12" max="12" width="11.42578125" style="4"/>
    <col min="13" max="14" width="16.7109375" style="4" hidden="1" customWidth="1" outlineLevel="1"/>
    <col min="15" max="15" width="70.7109375" style="4" hidden="1" customWidth="1" outlineLevel="1"/>
    <col min="16" max="17" width="11.42578125" style="4" hidden="1" customWidth="1"/>
    <col min="18" max="16384" width="11.42578125" style="4"/>
  </cols>
  <sheetData>
    <row r="1" spans="1:99" ht="29.45" customHeight="1">
      <c r="A1" s="167" t="s">
        <v>344</v>
      </c>
      <c r="B1" s="165"/>
      <c r="C1" s="165"/>
      <c r="D1" s="168"/>
      <c r="E1" s="168"/>
      <c r="F1" s="981" t="s">
        <v>5</v>
      </c>
      <c r="G1" s="982"/>
      <c r="H1" s="982"/>
      <c r="I1" s="982"/>
      <c r="J1" s="982"/>
      <c r="K1" s="982"/>
      <c r="L1" s="165"/>
      <c r="M1" s="936" t="s">
        <v>136</v>
      </c>
      <c r="N1" s="936"/>
      <c r="O1" s="936"/>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row>
    <row r="2" spans="1:99">
      <c r="A2" s="171"/>
      <c r="B2" s="165"/>
      <c r="C2" s="165"/>
      <c r="D2" s="165"/>
      <c r="E2" s="165"/>
      <c r="F2" s="165"/>
      <c r="G2" s="165"/>
      <c r="H2" s="178"/>
      <c r="I2" s="165"/>
      <c r="J2" s="165"/>
      <c r="K2" s="178"/>
      <c r="L2" s="165"/>
      <c r="M2" s="936"/>
      <c r="N2" s="936"/>
      <c r="O2" s="936"/>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row>
    <row r="3" spans="1:99" ht="15">
      <c r="A3" s="653" t="s">
        <v>163</v>
      </c>
      <c r="B3" s="165"/>
      <c r="C3" s="165"/>
      <c r="D3" s="165"/>
      <c r="E3" s="165"/>
      <c r="F3" s="165"/>
      <c r="G3" s="165"/>
      <c r="H3" s="178"/>
      <c r="I3" s="165"/>
      <c r="J3" s="165"/>
      <c r="K3" s="178"/>
      <c r="L3" s="165"/>
      <c r="M3" s="936"/>
      <c r="N3" s="936"/>
      <c r="O3" s="936"/>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row>
    <row r="4" spans="1:99" ht="15">
      <c r="A4" s="170"/>
      <c r="B4" s="165"/>
      <c r="C4" s="165"/>
      <c r="D4" s="165"/>
      <c r="E4" s="165"/>
      <c r="F4" s="165"/>
      <c r="G4" s="165"/>
      <c r="H4" s="178"/>
      <c r="I4" s="165"/>
      <c r="J4" s="165"/>
      <c r="K4" s="178"/>
      <c r="L4" s="165"/>
      <c r="M4" s="436"/>
      <c r="N4" s="436"/>
      <c r="O4" s="436"/>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row>
    <row r="5" spans="1:99" s="12" customFormat="1" ht="70.150000000000006" customHeight="1">
      <c r="A5" s="409" t="s">
        <v>12</v>
      </c>
      <c r="B5" s="410" t="s">
        <v>11</v>
      </c>
      <c r="C5" s="410" t="s">
        <v>10</v>
      </c>
      <c r="D5" s="410" t="s">
        <v>345</v>
      </c>
      <c r="E5" s="410" t="s">
        <v>8</v>
      </c>
      <c r="F5" s="652" t="s">
        <v>341</v>
      </c>
      <c r="G5" s="410" t="s">
        <v>402</v>
      </c>
      <c r="H5" s="410" t="s">
        <v>342</v>
      </c>
      <c r="I5" s="410" t="s">
        <v>7</v>
      </c>
      <c r="J5" s="392" t="s">
        <v>35</v>
      </c>
      <c r="K5" s="400" t="s">
        <v>369</v>
      </c>
      <c r="L5" s="166"/>
      <c r="M5" s="230" t="s">
        <v>96</v>
      </c>
      <c r="N5" s="230" t="s">
        <v>97</v>
      </c>
      <c r="O5" s="230" t="s">
        <v>98</v>
      </c>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9"/>
    </row>
    <row r="6" spans="1:99" s="1" customFormat="1" ht="63.75">
      <c r="A6" s="412"/>
      <c r="B6" s="161"/>
      <c r="C6" s="161"/>
      <c r="D6" s="6" t="str">
        <f>'BUDGET AJU APPROUVE'!C37</f>
        <v>Choisissez dans la liste Frais de fonctionnement directs</v>
      </c>
      <c r="E6" s="6"/>
      <c r="F6" s="161"/>
      <c r="G6" s="215"/>
      <c r="H6" s="216"/>
      <c r="I6" s="24">
        <f>G6*H6</f>
        <v>0</v>
      </c>
      <c r="J6" s="428">
        <f>G6-I6</f>
        <v>0</v>
      </c>
      <c r="K6" s="402" t="e">
        <f t="shared" ref="K6:K16" si="0">+J6/G6</f>
        <v>#DIV/0!</v>
      </c>
      <c r="L6" s="164"/>
      <c r="M6" s="215">
        <f>I6-N6</f>
        <v>0</v>
      </c>
      <c r="N6" s="215"/>
      <c r="O6" s="161"/>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3"/>
    </row>
    <row r="7" spans="1:99" s="2" customFormat="1">
      <c r="A7" s="412"/>
      <c r="B7" s="161"/>
      <c r="C7" s="161"/>
      <c r="D7" s="6"/>
      <c r="E7" s="6"/>
      <c r="F7" s="161"/>
      <c r="G7" s="215"/>
      <c r="H7" s="216"/>
      <c r="I7" s="24">
        <f t="shared" ref="I7:I28" si="1">G7*H7</f>
        <v>0</v>
      </c>
      <c r="J7" s="428">
        <f t="shared" ref="J7:J70" si="2">G7-I7</f>
        <v>0</v>
      </c>
      <c r="K7" s="402" t="e">
        <f t="shared" si="0"/>
        <v>#DIV/0!</v>
      </c>
      <c r="L7" s="164"/>
      <c r="M7" s="215">
        <f t="shared" ref="M7:M16" si="3">I7-N7</f>
        <v>0</v>
      </c>
      <c r="N7" s="215"/>
      <c r="O7" s="161"/>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3"/>
    </row>
    <row r="8" spans="1:99" s="1" customFormat="1">
      <c r="A8" s="412"/>
      <c r="B8" s="161"/>
      <c r="C8" s="161"/>
      <c r="D8" s="6"/>
      <c r="E8" s="6"/>
      <c r="F8" s="161"/>
      <c r="G8" s="215"/>
      <c r="H8" s="216"/>
      <c r="I8" s="24">
        <f t="shared" si="1"/>
        <v>0</v>
      </c>
      <c r="J8" s="428">
        <f t="shared" si="2"/>
        <v>0</v>
      </c>
      <c r="K8" s="402" t="e">
        <f t="shared" si="0"/>
        <v>#DIV/0!</v>
      </c>
      <c r="L8" s="164"/>
      <c r="M8" s="215">
        <f t="shared" si="3"/>
        <v>0</v>
      </c>
      <c r="N8" s="215"/>
      <c r="O8" s="161"/>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3"/>
    </row>
    <row r="9" spans="1:99" s="1" customFormat="1">
      <c r="A9" s="412"/>
      <c r="B9" s="161"/>
      <c r="C9" s="161"/>
      <c r="D9" s="6"/>
      <c r="E9" s="6"/>
      <c r="F9" s="161"/>
      <c r="G9" s="215"/>
      <c r="H9" s="216"/>
      <c r="I9" s="24">
        <f t="shared" si="1"/>
        <v>0</v>
      </c>
      <c r="J9" s="428">
        <f t="shared" si="2"/>
        <v>0</v>
      </c>
      <c r="K9" s="402" t="e">
        <f t="shared" si="0"/>
        <v>#DIV/0!</v>
      </c>
      <c r="L9" s="164"/>
      <c r="M9" s="215">
        <f t="shared" si="3"/>
        <v>0</v>
      </c>
      <c r="N9" s="215"/>
      <c r="O9" s="161"/>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3"/>
    </row>
    <row r="10" spans="1:99" s="2" customFormat="1">
      <c r="A10" s="412"/>
      <c r="B10" s="161"/>
      <c r="C10" s="161"/>
      <c r="D10" s="6"/>
      <c r="E10" s="6"/>
      <c r="F10" s="161"/>
      <c r="G10" s="215"/>
      <c r="H10" s="216"/>
      <c r="I10" s="24">
        <f t="shared" si="1"/>
        <v>0</v>
      </c>
      <c r="J10" s="428">
        <f t="shared" si="2"/>
        <v>0</v>
      </c>
      <c r="K10" s="402" t="e">
        <f t="shared" si="0"/>
        <v>#DIV/0!</v>
      </c>
      <c r="L10" s="164"/>
      <c r="M10" s="215">
        <f t="shared" si="3"/>
        <v>0</v>
      </c>
      <c r="N10" s="215"/>
      <c r="O10" s="161"/>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3"/>
    </row>
    <row r="11" spans="1:99" s="1" customFormat="1">
      <c r="A11" s="412"/>
      <c r="B11" s="161"/>
      <c r="C11" s="161"/>
      <c r="D11" s="6"/>
      <c r="E11" s="6"/>
      <c r="F11" s="161"/>
      <c r="G11" s="215"/>
      <c r="H11" s="216"/>
      <c r="I11" s="24">
        <f t="shared" si="1"/>
        <v>0</v>
      </c>
      <c r="J11" s="428">
        <f t="shared" si="2"/>
        <v>0</v>
      </c>
      <c r="K11" s="402" t="e">
        <f t="shared" si="0"/>
        <v>#DIV/0!</v>
      </c>
      <c r="L11" s="164"/>
      <c r="M11" s="215">
        <f t="shared" si="3"/>
        <v>0</v>
      </c>
      <c r="N11" s="215"/>
      <c r="O11" s="161"/>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3"/>
    </row>
    <row r="12" spans="1:99" s="2" customFormat="1">
      <c r="A12" s="412"/>
      <c r="B12" s="161"/>
      <c r="C12" s="161"/>
      <c r="D12" s="6"/>
      <c r="E12" s="6"/>
      <c r="F12" s="161"/>
      <c r="G12" s="215"/>
      <c r="H12" s="216"/>
      <c r="I12" s="24">
        <f t="shared" si="1"/>
        <v>0</v>
      </c>
      <c r="J12" s="428">
        <f t="shared" si="2"/>
        <v>0</v>
      </c>
      <c r="K12" s="402" t="e">
        <f t="shared" si="0"/>
        <v>#DIV/0!</v>
      </c>
      <c r="L12" s="164"/>
      <c r="M12" s="215">
        <f t="shared" si="3"/>
        <v>0</v>
      </c>
      <c r="N12" s="215"/>
      <c r="O12" s="161"/>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3"/>
    </row>
    <row r="13" spans="1:99" s="1" customFormat="1">
      <c r="A13" s="412"/>
      <c r="B13" s="161"/>
      <c r="C13" s="161"/>
      <c r="D13" s="6"/>
      <c r="E13" s="6"/>
      <c r="F13" s="161"/>
      <c r="G13" s="215"/>
      <c r="H13" s="216"/>
      <c r="I13" s="24">
        <f t="shared" si="1"/>
        <v>0</v>
      </c>
      <c r="J13" s="428">
        <f t="shared" si="2"/>
        <v>0</v>
      </c>
      <c r="K13" s="402" t="e">
        <f t="shared" si="0"/>
        <v>#DIV/0!</v>
      </c>
      <c r="L13" s="164"/>
      <c r="M13" s="215">
        <f t="shared" si="3"/>
        <v>0</v>
      </c>
      <c r="N13" s="215"/>
      <c r="O13" s="161"/>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3"/>
    </row>
    <row r="14" spans="1:99" s="2" customFormat="1">
      <c r="A14" s="412"/>
      <c r="B14" s="161"/>
      <c r="C14" s="161"/>
      <c r="D14" s="6"/>
      <c r="E14" s="6"/>
      <c r="F14" s="161"/>
      <c r="G14" s="215"/>
      <c r="H14" s="216"/>
      <c r="I14" s="24">
        <f t="shared" si="1"/>
        <v>0</v>
      </c>
      <c r="J14" s="428">
        <f t="shared" si="2"/>
        <v>0</v>
      </c>
      <c r="K14" s="402" t="e">
        <f t="shared" si="0"/>
        <v>#DIV/0!</v>
      </c>
      <c r="L14" s="164"/>
      <c r="M14" s="215">
        <f t="shared" si="3"/>
        <v>0</v>
      </c>
      <c r="N14" s="215"/>
      <c r="O14" s="161"/>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3"/>
    </row>
    <row r="15" spans="1:99" s="2" customFormat="1">
      <c r="A15" s="412"/>
      <c r="B15" s="161"/>
      <c r="C15" s="161"/>
      <c r="D15" s="6"/>
      <c r="E15" s="6"/>
      <c r="F15" s="161"/>
      <c r="G15" s="215"/>
      <c r="H15" s="216"/>
      <c r="I15" s="24">
        <f t="shared" si="1"/>
        <v>0</v>
      </c>
      <c r="J15" s="428">
        <f t="shared" si="2"/>
        <v>0</v>
      </c>
      <c r="K15" s="402" t="e">
        <f t="shared" si="0"/>
        <v>#DIV/0!</v>
      </c>
      <c r="L15" s="164"/>
      <c r="M15" s="215">
        <f t="shared" si="3"/>
        <v>0</v>
      </c>
      <c r="N15" s="215"/>
      <c r="O15" s="161"/>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3"/>
    </row>
    <row r="16" spans="1:99" s="1" customFormat="1">
      <c r="A16" s="412"/>
      <c r="B16" s="161"/>
      <c r="C16" s="161"/>
      <c r="D16" s="6"/>
      <c r="E16" s="6"/>
      <c r="F16" s="161"/>
      <c r="G16" s="215"/>
      <c r="H16" s="216"/>
      <c r="I16" s="24">
        <f t="shared" si="1"/>
        <v>0</v>
      </c>
      <c r="J16" s="428">
        <f t="shared" si="2"/>
        <v>0</v>
      </c>
      <c r="K16" s="402" t="e">
        <f t="shared" si="0"/>
        <v>#DIV/0!</v>
      </c>
      <c r="L16" s="164"/>
      <c r="M16" s="215">
        <f t="shared" si="3"/>
        <v>0</v>
      </c>
      <c r="N16" s="215"/>
      <c r="O16" s="161"/>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3"/>
    </row>
    <row r="17" spans="1:99" s="2" customFormat="1">
      <c r="A17" s="423"/>
      <c r="B17" s="213"/>
      <c r="C17" s="213"/>
      <c r="D17" s="154"/>
      <c r="E17" s="154"/>
      <c r="F17" s="154"/>
      <c r="G17" s="154" t="s">
        <v>298</v>
      </c>
      <c r="H17" s="154"/>
      <c r="I17" s="214">
        <f>SUM(I6:I16)</f>
        <v>0</v>
      </c>
      <c r="J17" s="214">
        <f>SUM(J6:J16)</f>
        <v>0</v>
      </c>
      <c r="K17" s="625"/>
      <c r="L17" s="164"/>
      <c r="M17" s="429">
        <f>SUM(M6:M16)</f>
        <v>0</v>
      </c>
      <c r="N17" s="429">
        <f>SUM(N6:N16)</f>
        <v>0</v>
      </c>
      <c r="O17" s="15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3"/>
    </row>
    <row r="18" spans="1:99" s="1" customFormat="1" ht="63.75">
      <c r="A18" s="412"/>
      <c r="B18" s="161"/>
      <c r="C18" s="161"/>
      <c r="D18" s="6" t="str">
        <f>'BUDGET AJU APPROUVE'!C38</f>
        <v>Choisissez dans la liste Frais de fonctionnement directs</v>
      </c>
      <c r="E18" s="6"/>
      <c r="F18" s="161"/>
      <c r="G18" s="215"/>
      <c r="H18" s="216"/>
      <c r="I18" s="24">
        <f t="shared" si="1"/>
        <v>0</v>
      </c>
      <c r="J18" s="428">
        <f t="shared" si="2"/>
        <v>0</v>
      </c>
      <c r="K18" s="402" t="e">
        <f t="shared" ref="K18:K28" si="4">+J18/G18</f>
        <v>#DIV/0!</v>
      </c>
      <c r="L18" s="164"/>
      <c r="M18" s="215">
        <f>I18-N18</f>
        <v>0</v>
      </c>
      <c r="N18" s="215"/>
      <c r="O18" s="161"/>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3"/>
    </row>
    <row r="19" spans="1:99" s="2" customFormat="1">
      <c r="A19" s="412"/>
      <c r="B19" s="161"/>
      <c r="C19" s="161"/>
      <c r="D19" s="6"/>
      <c r="E19" s="6"/>
      <c r="F19" s="161"/>
      <c r="G19" s="215"/>
      <c r="H19" s="216"/>
      <c r="I19" s="24">
        <f t="shared" si="1"/>
        <v>0</v>
      </c>
      <c r="J19" s="428">
        <f t="shared" si="2"/>
        <v>0</v>
      </c>
      <c r="K19" s="402" t="e">
        <f t="shared" si="4"/>
        <v>#DIV/0!</v>
      </c>
      <c r="L19" s="164"/>
      <c r="M19" s="215">
        <f t="shared" ref="M19:M28" si="5">I19-N19</f>
        <v>0</v>
      </c>
      <c r="N19" s="215"/>
      <c r="O19" s="161"/>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3"/>
    </row>
    <row r="20" spans="1:99" s="1" customFormat="1">
      <c r="A20" s="412"/>
      <c r="B20" s="161"/>
      <c r="C20" s="161"/>
      <c r="D20" s="6"/>
      <c r="E20" s="6"/>
      <c r="F20" s="161"/>
      <c r="G20" s="215"/>
      <c r="H20" s="216"/>
      <c r="I20" s="24">
        <f t="shared" si="1"/>
        <v>0</v>
      </c>
      <c r="J20" s="428">
        <f t="shared" si="2"/>
        <v>0</v>
      </c>
      <c r="K20" s="402" t="e">
        <f t="shared" si="4"/>
        <v>#DIV/0!</v>
      </c>
      <c r="L20" s="164"/>
      <c r="M20" s="215">
        <f t="shared" si="5"/>
        <v>0</v>
      </c>
      <c r="N20" s="215"/>
      <c r="O20" s="161"/>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3"/>
    </row>
    <row r="21" spans="1:99" s="2" customFormat="1">
      <c r="A21" s="412"/>
      <c r="B21" s="161"/>
      <c r="C21" s="161"/>
      <c r="D21" s="6"/>
      <c r="E21" s="6"/>
      <c r="F21" s="161"/>
      <c r="G21" s="215"/>
      <c r="H21" s="216"/>
      <c r="I21" s="24">
        <f t="shared" si="1"/>
        <v>0</v>
      </c>
      <c r="J21" s="428">
        <f t="shared" si="2"/>
        <v>0</v>
      </c>
      <c r="K21" s="402" t="e">
        <f t="shared" si="4"/>
        <v>#DIV/0!</v>
      </c>
      <c r="L21" s="164"/>
      <c r="M21" s="215">
        <f>I21-N21</f>
        <v>0</v>
      </c>
      <c r="N21" s="215"/>
      <c r="O21" s="161"/>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3"/>
    </row>
    <row r="22" spans="1:99" s="1" customFormat="1">
      <c r="A22" s="412"/>
      <c r="B22" s="161"/>
      <c r="C22" s="161"/>
      <c r="D22" s="6"/>
      <c r="E22" s="6"/>
      <c r="F22" s="161"/>
      <c r="G22" s="215"/>
      <c r="H22" s="216"/>
      <c r="I22" s="24">
        <f t="shared" si="1"/>
        <v>0</v>
      </c>
      <c r="J22" s="428">
        <f t="shared" si="2"/>
        <v>0</v>
      </c>
      <c r="K22" s="402" t="e">
        <f t="shared" si="4"/>
        <v>#DIV/0!</v>
      </c>
      <c r="L22" s="164"/>
      <c r="M22" s="215">
        <f t="shared" si="5"/>
        <v>0</v>
      </c>
      <c r="N22" s="215"/>
      <c r="O22" s="161"/>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3"/>
    </row>
    <row r="23" spans="1:99" s="2" customFormat="1">
      <c r="A23" s="412"/>
      <c r="B23" s="161"/>
      <c r="C23" s="161"/>
      <c r="D23" s="6"/>
      <c r="E23" s="6"/>
      <c r="F23" s="161"/>
      <c r="G23" s="215"/>
      <c r="H23" s="216"/>
      <c r="I23" s="24">
        <f t="shared" si="1"/>
        <v>0</v>
      </c>
      <c r="J23" s="428">
        <f t="shared" si="2"/>
        <v>0</v>
      </c>
      <c r="K23" s="402" t="e">
        <f t="shared" si="4"/>
        <v>#DIV/0!</v>
      </c>
      <c r="L23" s="164"/>
      <c r="M23" s="215">
        <f t="shared" si="5"/>
        <v>0</v>
      </c>
      <c r="N23" s="215"/>
      <c r="O23" s="161"/>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3"/>
    </row>
    <row r="24" spans="1:99" s="1" customFormat="1">
      <c r="A24" s="412"/>
      <c r="B24" s="161"/>
      <c r="C24" s="161"/>
      <c r="D24" s="6"/>
      <c r="E24" s="6"/>
      <c r="F24" s="161"/>
      <c r="G24" s="215"/>
      <c r="H24" s="216"/>
      <c r="I24" s="24">
        <f t="shared" si="1"/>
        <v>0</v>
      </c>
      <c r="J24" s="428">
        <f t="shared" si="2"/>
        <v>0</v>
      </c>
      <c r="K24" s="402" t="e">
        <f t="shared" si="4"/>
        <v>#DIV/0!</v>
      </c>
      <c r="L24" s="164"/>
      <c r="M24" s="215">
        <f t="shared" si="5"/>
        <v>0</v>
      </c>
      <c r="N24" s="215"/>
      <c r="O24" s="161"/>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3"/>
    </row>
    <row r="25" spans="1:99" s="2" customFormat="1">
      <c r="A25" s="412"/>
      <c r="B25" s="161"/>
      <c r="C25" s="161"/>
      <c r="D25" s="6"/>
      <c r="E25" s="6"/>
      <c r="F25" s="161"/>
      <c r="G25" s="215"/>
      <c r="H25" s="216"/>
      <c r="I25" s="24">
        <f t="shared" si="1"/>
        <v>0</v>
      </c>
      <c r="J25" s="428">
        <f t="shared" si="2"/>
        <v>0</v>
      </c>
      <c r="K25" s="402" t="e">
        <f t="shared" si="4"/>
        <v>#DIV/0!</v>
      </c>
      <c r="L25" s="164"/>
      <c r="M25" s="215">
        <f t="shared" si="5"/>
        <v>0</v>
      </c>
      <c r="N25" s="215"/>
      <c r="O25" s="161"/>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3"/>
    </row>
    <row r="26" spans="1:99" s="3" customFormat="1">
      <c r="A26" s="412"/>
      <c r="B26" s="161"/>
      <c r="C26" s="161"/>
      <c r="D26" s="6"/>
      <c r="E26" s="6"/>
      <c r="F26" s="161"/>
      <c r="G26" s="215"/>
      <c r="H26" s="216"/>
      <c r="I26" s="24">
        <f t="shared" si="1"/>
        <v>0</v>
      </c>
      <c r="J26" s="428">
        <f t="shared" si="2"/>
        <v>0</v>
      </c>
      <c r="K26" s="402" t="e">
        <f t="shared" si="4"/>
        <v>#DIV/0!</v>
      </c>
      <c r="L26" s="164"/>
      <c r="M26" s="215">
        <f t="shared" si="5"/>
        <v>0</v>
      </c>
      <c r="N26" s="215"/>
      <c r="O26" s="161"/>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row>
    <row r="27" spans="1:99" s="3" customFormat="1">
      <c r="A27" s="412"/>
      <c r="B27" s="161"/>
      <c r="C27" s="161"/>
      <c r="D27" s="6"/>
      <c r="E27" s="6"/>
      <c r="F27" s="161"/>
      <c r="G27" s="215"/>
      <c r="H27" s="216"/>
      <c r="I27" s="24">
        <f t="shared" si="1"/>
        <v>0</v>
      </c>
      <c r="J27" s="428">
        <f t="shared" si="2"/>
        <v>0</v>
      </c>
      <c r="K27" s="402" t="e">
        <f t="shared" si="4"/>
        <v>#DIV/0!</v>
      </c>
      <c r="L27" s="164"/>
      <c r="M27" s="215">
        <f t="shared" si="5"/>
        <v>0</v>
      </c>
      <c r="N27" s="215"/>
      <c r="O27" s="161"/>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row>
    <row r="28" spans="1:99" s="3" customFormat="1">
      <c r="A28" s="412"/>
      <c r="B28" s="161"/>
      <c r="C28" s="161"/>
      <c r="D28" s="6"/>
      <c r="E28" s="6"/>
      <c r="F28" s="161"/>
      <c r="G28" s="215"/>
      <c r="H28" s="216"/>
      <c r="I28" s="24">
        <f t="shared" si="1"/>
        <v>0</v>
      </c>
      <c r="J28" s="428">
        <f t="shared" si="2"/>
        <v>0</v>
      </c>
      <c r="K28" s="402" t="e">
        <f t="shared" si="4"/>
        <v>#DIV/0!</v>
      </c>
      <c r="L28" s="164"/>
      <c r="M28" s="215">
        <f t="shared" si="5"/>
        <v>0</v>
      </c>
      <c r="N28" s="215"/>
      <c r="O28" s="161"/>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row>
    <row r="29" spans="1:99" s="1" customFormat="1">
      <c r="A29" s="423"/>
      <c r="B29" s="213"/>
      <c r="C29" s="213"/>
      <c r="D29" s="154"/>
      <c r="E29" s="154"/>
      <c r="F29" s="154"/>
      <c r="G29" s="154" t="s">
        <v>298</v>
      </c>
      <c r="H29" s="154"/>
      <c r="I29" s="214">
        <f>SUM(I18:I28)</f>
        <v>0</v>
      </c>
      <c r="J29" s="214">
        <f>SUM(J18:J28)</f>
        <v>0</v>
      </c>
      <c r="K29" s="625"/>
      <c r="L29" s="164"/>
      <c r="M29" s="429">
        <f>SUM(M18:M28)</f>
        <v>0</v>
      </c>
      <c r="N29" s="429">
        <f>SUM(N18:N28)</f>
        <v>0</v>
      </c>
      <c r="O29" s="15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3"/>
    </row>
    <row r="30" spans="1:99" s="3" customFormat="1" ht="63.75">
      <c r="A30" s="412"/>
      <c r="B30" s="161"/>
      <c r="C30" s="161"/>
      <c r="D30" s="6" t="str">
        <f>'BUDGET AJU APPROUVE'!C39</f>
        <v>Choisissez dans la liste Frais de fonctionnement directs</v>
      </c>
      <c r="E30" s="6"/>
      <c r="F30" s="161"/>
      <c r="G30" s="215"/>
      <c r="H30" s="216"/>
      <c r="I30" s="24">
        <f t="shared" ref="I30:I40" si="6">G30*H30</f>
        <v>0</v>
      </c>
      <c r="J30" s="428">
        <f t="shared" si="2"/>
        <v>0</v>
      </c>
      <c r="K30" s="402" t="e">
        <f t="shared" ref="K30:K40" si="7">+J30/G30</f>
        <v>#DIV/0!</v>
      </c>
      <c r="L30" s="164"/>
      <c r="M30" s="215">
        <f>I30-N30</f>
        <v>0</v>
      </c>
      <c r="N30" s="215"/>
      <c r="O30" s="161"/>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row>
    <row r="31" spans="1:99" s="3" customFormat="1">
      <c r="A31" s="412"/>
      <c r="B31" s="161"/>
      <c r="C31" s="161"/>
      <c r="D31" s="6"/>
      <c r="E31" s="6"/>
      <c r="F31" s="161"/>
      <c r="G31" s="215"/>
      <c r="H31" s="216"/>
      <c r="I31" s="24">
        <f t="shared" si="6"/>
        <v>0</v>
      </c>
      <c r="J31" s="428">
        <f t="shared" si="2"/>
        <v>0</v>
      </c>
      <c r="K31" s="402" t="e">
        <f t="shared" si="7"/>
        <v>#DIV/0!</v>
      </c>
      <c r="L31" s="164"/>
      <c r="M31" s="215">
        <f t="shared" ref="M31:M40" si="8">I31-N31</f>
        <v>0</v>
      </c>
      <c r="N31" s="215"/>
      <c r="O31" s="161"/>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row>
    <row r="32" spans="1:99" s="3" customFormat="1">
      <c r="A32" s="412"/>
      <c r="B32" s="161"/>
      <c r="C32" s="161"/>
      <c r="D32" s="6"/>
      <c r="E32" s="6"/>
      <c r="F32" s="161"/>
      <c r="G32" s="215"/>
      <c r="H32" s="216"/>
      <c r="I32" s="24">
        <f t="shared" si="6"/>
        <v>0</v>
      </c>
      <c r="J32" s="428">
        <f t="shared" si="2"/>
        <v>0</v>
      </c>
      <c r="K32" s="402" t="e">
        <f t="shared" si="7"/>
        <v>#DIV/0!</v>
      </c>
      <c r="L32" s="164"/>
      <c r="M32" s="215">
        <f t="shared" si="8"/>
        <v>0</v>
      </c>
      <c r="N32" s="215"/>
      <c r="O32" s="161"/>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row>
    <row r="33" spans="1:98" s="3" customFormat="1">
      <c r="A33" s="412"/>
      <c r="B33" s="161"/>
      <c r="C33" s="161"/>
      <c r="D33" s="6"/>
      <c r="E33" s="6"/>
      <c r="F33" s="161"/>
      <c r="G33" s="215"/>
      <c r="H33" s="216"/>
      <c r="I33" s="24">
        <f t="shared" si="6"/>
        <v>0</v>
      </c>
      <c r="J33" s="428">
        <f t="shared" si="2"/>
        <v>0</v>
      </c>
      <c r="K33" s="402" t="e">
        <f t="shared" si="7"/>
        <v>#DIV/0!</v>
      </c>
      <c r="L33" s="164"/>
      <c r="M33" s="215">
        <f>I33-N33</f>
        <v>0</v>
      </c>
      <c r="N33" s="215"/>
      <c r="O33" s="161"/>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row>
    <row r="34" spans="1:98" s="3" customFormat="1">
      <c r="A34" s="412"/>
      <c r="B34" s="161"/>
      <c r="C34" s="161"/>
      <c r="D34" s="6"/>
      <c r="E34" s="6"/>
      <c r="F34" s="161"/>
      <c r="G34" s="215"/>
      <c r="H34" s="216"/>
      <c r="I34" s="24">
        <f t="shared" si="6"/>
        <v>0</v>
      </c>
      <c r="J34" s="428">
        <f t="shared" si="2"/>
        <v>0</v>
      </c>
      <c r="K34" s="402" t="e">
        <f t="shared" si="7"/>
        <v>#DIV/0!</v>
      </c>
      <c r="L34" s="164"/>
      <c r="M34" s="215">
        <f t="shared" si="8"/>
        <v>0</v>
      </c>
      <c r="N34" s="215"/>
      <c r="O34" s="161"/>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row>
    <row r="35" spans="1:98" s="3" customFormat="1">
      <c r="A35" s="412"/>
      <c r="B35" s="161"/>
      <c r="C35" s="161"/>
      <c r="D35" s="6"/>
      <c r="E35" s="6"/>
      <c r="F35" s="161"/>
      <c r="G35" s="215"/>
      <c r="H35" s="216"/>
      <c r="I35" s="24">
        <f t="shared" si="6"/>
        <v>0</v>
      </c>
      <c r="J35" s="428">
        <f t="shared" si="2"/>
        <v>0</v>
      </c>
      <c r="K35" s="402" t="e">
        <f t="shared" si="7"/>
        <v>#DIV/0!</v>
      </c>
      <c r="L35" s="164"/>
      <c r="M35" s="215">
        <f t="shared" si="8"/>
        <v>0</v>
      </c>
      <c r="N35" s="215"/>
      <c r="O35" s="161"/>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row>
    <row r="36" spans="1:98" s="3" customFormat="1">
      <c r="A36" s="412"/>
      <c r="B36" s="161"/>
      <c r="C36" s="161"/>
      <c r="D36" s="6"/>
      <c r="E36" s="6"/>
      <c r="F36" s="161"/>
      <c r="G36" s="215"/>
      <c r="H36" s="216"/>
      <c r="I36" s="24">
        <f t="shared" si="6"/>
        <v>0</v>
      </c>
      <c r="J36" s="428">
        <f t="shared" si="2"/>
        <v>0</v>
      </c>
      <c r="K36" s="402" t="e">
        <f t="shared" si="7"/>
        <v>#DIV/0!</v>
      </c>
      <c r="L36" s="164"/>
      <c r="M36" s="215">
        <f t="shared" si="8"/>
        <v>0</v>
      </c>
      <c r="N36" s="215"/>
      <c r="O36" s="161"/>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row>
    <row r="37" spans="1:98" s="3" customFormat="1">
      <c r="A37" s="412"/>
      <c r="B37" s="161"/>
      <c r="C37" s="161"/>
      <c r="D37" s="6"/>
      <c r="E37" s="6"/>
      <c r="F37" s="161"/>
      <c r="G37" s="215"/>
      <c r="H37" s="216"/>
      <c r="I37" s="24">
        <f t="shared" si="6"/>
        <v>0</v>
      </c>
      <c r="J37" s="428">
        <f t="shared" si="2"/>
        <v>0</v>
      </c>
      <c r="K37" s="402" t="e">
        <f t="shared" si="7"/>
        <v>#DIV/0!</v>
      </c>
      <c r="L37" s="164"/>
      <c r="M37" s="215">
        <f t="shared" si="8"/>
        <v>0</v>
      </c>
      <c r="N37" s="215"/>
      <c r="O37" s="161"/>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row>
    <row r="38" spans="1:98" s="3" customFormat="1">
      <c r="A38" s="412"/>
      <c r="B38" s="161"/>
      <c r="C38" s="161"/>
      <c r="D38" s="6"/>
      <c r="E38" s="6"/>
      <c r="F38" s="161"/>
      <c r="G38" s="215"/>
      <c r="H38" s="216"/>
      <c r="I38" s="24">
        <f t="shared" si="6"/>
        <v>0</v>
      </c>
      <c r="J38" s="428">
        <f t="shared" si="2"/>
        <v>0</v>
      </c>
      <c r="K38" s="402" t="e">
        <f t="shared" si="7"/>
        <v>#DIV/0!</v>
      </c>
      <c r="L38" s="164"/>
      <c r="M38" s="215">
        <f t="shared" si="8"/>
        <v>0</v>
      </c>
      <c r="N38" s="215"/>
      <c r="O38" s="161"/>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row>
    <row r="39" spans="1:98" s="3" customFormat="1">
      <c r="A39" s="412"/>
      <c r="B39" s="161"/>
      <c r="C39" s="161"/>
      <c r="D39" s="6"/>
      <c r="E39" s="6"/>
      <c r="F39" s="161"/>
      <c r="G39" s="215"/>
      <c r="H39" s="216"/>
      <c r="I39" s="24">
        <f t="shared" si="6"/>
        <v>0</v>
      </c>
      <c r="J39" s="428">
        <f t="shared" si="2"/>
        <v>0</v>
      </c>
      <c r="K39" s="402" t="e">
        <f t="shared" si="7"/>
        <v>#DIV/0!</v>
      </c>
      <c r="L39" s="164"/>
      <c r="M39" s="215">
        <f t="shared" si="8"/>
        <v>0</v>
      </c>
      <c r="N39" s="215"/>
      <c r="O39" s="161"/>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row>
    <row r="40" spans="1:98" s="3" customFormat="1">
      <c r="A40" s="412"/>
      <c r="B40" s="161"/>
      <c r="C40" s="161"/>
      <c r="D40" s="6"/>
      <c r="E40" s="6"/>
      <c r="F40" s="161"/>
      <c r="G40" s="215"/>
      <c r="H40" s="216"/>
      <c r="I40" s="24">
        <f t="shared" si="6"/>
        <v>0</v>
      </c>
      <c r="J40" s="428">
        <f t="shared" si="2"/>
        <v>0</v>
      </c>
      <c r="K40" s="402" t="e">
        <f t="shared" si="7"/>
        <v>#DIV/0!</v>
      </c>
      <c r="L40" s="164"/>
      <c r="M40" s="215">
        <f t="shared" si="8"/>
        <v>0</v>
      </c>
      <c r="N40" s="215"/>
      <c r="O40" s="161"/>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row>
    <row r="41" spans="1:98" s="3" customFormat="1">
      <c r="A41" s="423"/>
      <c r="B41" s="213"/>
      <c r="C41" s="213"/>
      <c r="D41" s="154"/>
      <c r="E41" s="154"/>
      <c r="F41" s="154"/>
      <c r="G41" s="154" t="s">
        <v>298</v>
      </c>
      <c r="H41" s="154"/>
      <c r="I41" s="214">
        <f>SUM(I30:I40)</f>
        <v>0</v>
      </c>
      <c r="J41" s="214">
        <f>SUM(J30:J40)</f>
        <v>0</v>
      </c>
      <c r="K41" s="625"/>
      <c r="L41" s="164"/>
      <c r="M41" s="429">
        <f>SUM(M30:M40)</f>
        <v>0</v>
      </c>
      <c r="N41" s="429">
        <f>SUM(N30:N40)</f>
        <v>0</v>
      </c>
      <c r="O41" s="15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row>
    <row r="42" spans="1:98" s="3" customFormat="1" ht="63.75">
      <c r="A42" s="412"/>
      <c r="B42" s="161"/>
      <c r="C42" s="161"/>
      <c r="D42" s="6" t="str">
        <f>'BUDGET AJU APPROUVE'!C40</f>
        <v>Choisissez dans la liste Frais de fonctionnement directs</v>
      </c>
      <c r="E42" s="6"/>
      <c r="F42" s="161"/>
      <c r="G42" s="215"/>
      <c r="H42" s="216"/>
      <c r="I42" s="24">
        <f t="shared" ref="I42:I52" si="9">G42*H42</f>
        <v>0</v>
      </c>
      <c r="J42" s="428">
        <f t="shared" si="2"/>
        <v>0</v>
      </c>
      <c r="K42" s="402" t="e">
        <f t="shared" ref="K42:K52" si="10">+J42/G42</f>
        <v>#DIV/0!</v>
      </c>
      <c r="L42" s="164"/>
      <c r="M42" s="215">
        <f>I42-N42</f>
        <v>0</v>
      </c>
      <c r="N42" s="215"/>
      <c r="O42" s="161"/>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row>
    <row r="43" spans="1:98" s="3" customFormat="1">
      <c r="A43" s="412"/>
      <c r="B43" s="161"/>
      <c r="C43" s="161"/>
      <c r="D43" s="6"/>
      <c r="E43" s="6"/>
      <c r="F43" s="161"/>
      <c r="G43" s="215"/>
      <c r="H43" s="216"/>
      <c r="I43" s="24">
        <f t="shared" si="9"/>
        <v>0</v>
      </c>
      <c r="J43" s="428">
        <f t="shared" si="2"/>
        <v>0</v>
      </c>
      <c r="K43" s="402" t="e">
        <f t="shared" si="10"/>
        <v>#DIV/0!</v>
      </c>
      <c r="L43" s="164"/>
      <c r="M43" s="215">
        <f t="shared" ref="M43:M52" si="11">I43-N43</f>
        <v>0</v>
      </c>
      <c r="N43" s="215"/>
      <c r="O43" s="161"/>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c r="BP43" s="164"/>
      <c r="BQ43" s="164"/>
      <c r="BR43" s="164"/>
      <c r="BS43" s="164"/>
      <c r="BT43" s="164"/>
      <c r="BU43" s="164"/>
      <c r="BV43" s="164"/>
      <c r="BW43" s="164"/>
      <c r="BX43" s="164"/>
      <c r="BY43" s="164"/>
      <c r="BZ43" s="164"/>
      <c r="CA43" s="164"/>
      <c r="CB43" s="164"/>
      <c r="CC43" s="164"/>
      <c r="CD43" s="164"/>
      <c r="CE43" s="164"/>
      <c r="CF43" s="164"/>
      <c r="CG43" s="164"/>
      <c r="CH43" s="164"/>
      <c r="CI43" s="164"/>
      <c r="CJ43" s="164"/>
      <c r="CK43" s="164"/>
      <c r="CL43" s="164"/>
      <c r="CM43" s="164"/>
      <c r="CN43" s="164"/>
      <c r="CO43" s="164"/>
      <c r="CP43" s="164"/>
      <c r="CQ43" s="164"/>
      <c r="CR43" s="164"/>
      <c r="CS43" s="164"/>
      <c r="CT43" s="164"/>
    </row>
    <row r="44" spans="1:98" s="3" customFormat="1">
      <c r="A44" s="412"/>
      <c r="B44" s="161"/>
      <c r="C44" s="161"/>
      <c r="D44" s="6"/>
      <c r="E44" s="6"/>
      <c r="F44" s="161"/>
      <c r="G44" s="215"/>
      <c r="H44" s="216"/>
      <c r="I44" s="24">
        <f t="shared" si="9"/>
        <v>0</v>
      </c>
      <c r="J44" s="428">
        <f t="shared" si="2"/>
        <v>0</v>
      </c>
      <c r="K44" s="402" t="e">
        <f t="shared" si="10"/>
        <v>#DIV/0!</v>
      </c>
      <c r="L44" s="164"/>
      <c r="M44" s="215">
        <f t="shared" si="11"/>
        <v>0</v>
      </c>
      <c r="N44" s="215"/>
      <c r="O44" s="161"/>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row>
    <row r="45" spans="1:98" s="3" customFormat="1">
      <c r="A45" s="412"/>
      <c r="B45" s="161"/>
      <c r="C45" s="161"/>
      <c r="D45" s="6"/>
      <c r="E45" s="6"/>
      <c r="F45" s="161"/>
      <c r="G45" s="215"/>
      <c r="H45" s="216"/>
      <c r="I45" s="24">
        <f t="shared" si="9"/>
        <v>0</v>
      </c>
      <c r="J45" s="428">
        <f t="shared" si="2"/>
        <v>0</v>
      </c>
      <c r="K45" s="402" t="e">
        <f t="shared" si="10"/>
        <v>#DIV/0!</v>
      </c>
      <c r="L45" s="164"/>
      <c r="M45" s="215">
        <f>I45-N45</f>
        <v>0</v>
      </c>
      <c r="N45" s="215"/>
      <c r="O45" s="161"/>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c r="BM45" s="164"/>
      <c r="BN45" s="164"/>
      <c r="BO45" s="164"/>
      <c r="BP45" s="164"/>
      <c r="BQ45" s="164"/>
      <c r="BR45" s="164"/>
      <c r="BS45" s="164"/>
      <c r="BT45" s="164"/>
      <c r="BU45" s="164"/>
      <c r="BV45" s="164"/>
      <c r="BW45" s="164"/>
      <c r="BX45" s="164"/>
      <c r="BY45" s="164"/>
      <c r="BZ45" s="164"/>
      <c r="CA45" s="164"/>
      <c r="CB45" s="164"/>
      <c r="CC45" s="164"/>
      <c r="CD45" s="164"/>
      <c r="CE45" s="164"/>
      <c r="CF45" s="164"/>
      <c r="CG45" s="164"/>
      <c r="CH45" s="164"/>
      <c r="CI45" s="164"/>
      <c r="CJ45" s="164"/>
      <c r="CK45" s="164"/>
      <c r="CL45" s="164"/>
      <c r="CM45" s="164"/>
      <c r="CN45" s="164"/>
      <c r="CO45" s="164"/>
      <c r="CP45" s="164"/>
      <c r="CQ45" s="164"/>
      <c r="CR45" s="164"/>
      <c r="CS45" s="164"/>
      <c r="CT45" s="164"/>
    </row>
    <row r="46" spans="1:98" s="3" customFormat="1">
      <c r="A46" s="412"/>
      <c r="B46" s="161"/>
      <c r="C46" s="161"/>
      <c r="D46" s="6"/>
      <c r="E46" s="6"/>
      <c r="F46" s="161"/>
      <c r="G46" s="215"/>
      <c r="H46" s="216"/>
      <c r="I46" s="24">
        <f t="shared" si="9"/>
        <v>0</v>
      </c>
      <c r="J46" s="428">
        <f t="shared" si="2"/>
        <v>0</v>
      </c>
      <c r="K46" s="402" t="e">
        <f t="shared" si="10"/>
        <v>#DIV/0!</v>
      </c>
      <c r="L46" s="164"/>
      <c r="M46" s="215">
        <f t="shared" si="11"/>
        <v>0</v>
      </c>
      <c r="N46" s="215"/>
      <c r="O46" s="161"/>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c r="BM46" s="164"/>
      <c r="BN46" s="164"/>
      <c r="BO46" s="164"/>
      <c r="BP46" s="164"/>
      <c r="BQ46" s="164"/>
      <c r="BR46" s="164"/>
      <c r="BS46" s="164"/>
      <c r="BT46" s="164"/>
      <c r="BU46" s="164"/>
      <c r="BV46" s="164"/>
      <c r="BW46" s="164"/>
      <c r="BX46" s="164"/>
      <c r="BY46" s="164"/>
      <c r="BZ46" s="164"/>
      <c r="CA46" s="164"/>
      <c r="CB46" s="164"/>
      <c r="CC46" s="164"/>
      <c r="CD46" s="164"/>
      <c r="CE46" s="164"/>
      <c r="CF46" s="164"/>
      <c r="CG46" s="164"/>
      <c r="CH46" s="164"/>
      <c r="CI46" s="164"/>
      <c r="CJ46" s="164"/>
      <c r="CK46" s="164"/>
      <c r="CL46" s="164"/>
      <c r="CM46" s="164"/>
      <c r="CN46" s="164"/>
      <c r="CO46" s="164"/>
      <c r="CP46" s="164"/>
      <c r="CQ46" s="164"/>
      <c r="CR46" s="164"/>
      <c r="CS46" s="164"/>
      <c r="CT46" s="164"/>
    </row>
    <row r="47" spans="1:98" s="3" customFormat="1">
      <c r="A47" s="412"/>
      <c r="B47" s="161"/>
      <c r="C47" s="161"/>
      <c r="D47" s="6"/>
      <c r="E47" s="6"/>
      <c r="F47" s="161"/>
      <c r="G47" s="215"/>
      <c r="H47" s="216"/>
      <c r="I47" s="24">
        <f t="shared" si="9"/>
        <v>0</v>
      </c>
      <c r="J47" s="428">
        <f t="shared" si="2"/>
        <v>0</v>
      </c>
      <c r="K47" s="402" t="e">
        <f t="shared" si="10"/>
        <v>#DIV/0!</v>
      </c>
      <c r="L47" s="164"/>
      <c r="M47" s="215">
        <f t="shared" si="11"/>
        <v>0</v>
      </c>
      <c r="N47" s="215"/>
      <c r="O47" s="161"/>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c r="BP47" s="164"/>
      <c r="BQ47" s="164"/>
      <c r="BR47" s="164"/>
      <c r="BS47" s="164"/>
      <c r="BT47" s="164"/>
      <c r="BU47" s="164"/>
      <c r="BV47" s="164"/>
      <c r="BW47" s="164"/>
      <c r="BX47" s="164"/>
      <c r="BY47" s="164"/>
      <c r="BZ47" s="164"/>
      <c r="CA47" s="164"/>
      <c r="CB47" s="164"/>
      <c r="CC47" s="164"/>
      <c r="CD47" s="164"/>
      <c r="CE47" s="164"/>
      <c r="CF47" s="164"/>
      <c r="CG47" s="164"/>
      <c r="CH47" s="164"/>
      <c r="CI47" s="164"/>
      <c r="CJ47" s="164"/>
      <c r="CK47" s="164"/>
      <c r="CL47" s="164"/>
      <c r="CM47" s="164"/>
      <c r="CN47" s="164"/>
      <c r="CO47" s="164"/>
      <c r="CP47" s="164"/>
      <c r="CQ47" s="164"/>
      <c r="CR47" s="164"/>
      <c r="CS47" s="164"/>
      <c r="CT47" s="164"/>
    </row>
    <row r="48" spans="1:98" s="3" customFormat="1">
      <c r="A48" s="412"/>
      <c r="B48" s="161"/>
      <c r="C48" s="161"/>
      <c r="D48" s="6"/>
      <c r="E48" s="6"/>
      <c r="F48" s="161"/>
      <c r="G48" s="215"/>
      <c r="H48" s="216"/>
      <c r="I48" s="24">
        <f t="shared" si="9"/>
        <v>0</v>
      </c>
      <c r="J48" s="428">
        <f t="shared" si="2"/>
        <v>0</v>
      </c>
      <c r="K48" s="402" t="e">
        <f t="shared" si="10"/>
        <v>#DIV/0!</v>
      </c>
      <c r="L48" s="164"/>
      <c r="M48" s="215">
        <f t="shared" si="11"/>
        <v>0</v>
      </c>
      <c r="N48" s="215"/>
      <c r="O48" s="161"/>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c r="BM48" s="164"/>
      <c r="BN48" s="164"/>
      <c r="BO48" s="164"/>
      <c r="BP48" s="164"/>
      <c r="BQ48" s="164"/>
      <c r="BR48" s="164"/>
      <c r="BS48" s="164"/>
      <c r="BT48" s="164"/>
      <c r="BU48" s="164"/>
      <c r="BV48" s="164"/>
      <c r="BW48" s="164"/>
      <c r="BX48" s="164"/>
      <c r="BY48" s="164"/>
      <c r="BZ48" s="164"/>
      <c r="CA48" s="164"/>
      <c r="CB48" s="164"/>
      <c r="CC48" s="164"/>
      <c r="CD48" s="164"/>
      <c r="CE48" s="164"/>
      <c r="CF48" s="164"/>
      <c r="CG48" s="164"/>
      <c r="CH48" s="164"/>
      <c r="CI48" s="164"/>
      <c r="CJ48" s="164"/>
      <c r="CK48" s="164"/>
      <c r="CL48" s="164"/>
      <c r="CM48" s="164"/>
      <c r="CN48" s="164"/>
      <c r="CO48" s="164"/>
      <c r="CP48" s="164"/>
      <c r="CQ48" s="164"/>
      <c r="CR48" s="164"/>
      <c r="CS48" s="164"/>
      <c r="CT48" s="164"/>
    </row>
    <row r="49" spans="1:98" s="3" customFormat="1">
      <c r="A49" s="412"/>
      <c r="B49" s="161"/>
      <c r="C49" s="161"/>
      <c r="D49" s="6"/>
      <c r="E49" s="6"/>
      <c r="F49" s="161"/>
      <c r="G49" s="215"/>
      <c r="H49" s="216"/>
      <c r="I49" s="24">
        <f t="shared" si="9"/>
        <v>0</v>
      </c>
      <c r="J49" s="428">
        <f t="shared" si="2"/>
        <v>0</v>
      </c>
      <c r="K49" s="402" t="e">
        <f t="shared" si="10"/>
        <v>#DIV/0!</v>
      </c>
      <c r="L49" s="164"/>
      <c r="M49" s="215">
        <f t="shared" si="11"/>
        <v>0</v>
      </c>
      <c r="N49" s="215"/>
      <c r="O49" s="161"/>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row>
    <row r="50" spans="1:98" s="3" customFormat="1">
      <c r="A50" s="412"/>
      <c r="B50" s="161"/>
      <c r="C50" s="161"/>
      <c r="D50" s="6"/>
      <c r="E50" s="6"/>
      <c r="F50" s="161"/>
      <c r="G50" s="215"/>
      <c r="H50" s="216"/>
      <c r="I50" s="24">
        <f t="shared" si="9"/>
        <v>0</v>
      </c>
      <c r="J50" s="428">
        <f t="shared" si="2"/>
        <v>0</v>
      </c>
      <c r="K50" s="402" t="e">
        <f t="shared" si="10"/>
        <v>#DIV/0!</v>
      </c>
      <c r="L50" s="164"/>
      <c r="M50" s="215">
        <f t="shared" si="11"/>
        <v>0</v>
      </c>
      <c r="N50" s="215"/>
      <c r="O50" s="161"/>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row>
    <row r="51" spans="1:98" s="3" customFormat="1">
      <c r="A51" s="412"/>
      <c r="B51" s="161"/>
      <c r="C51" s="161"/>
      <c r="D51" s="6"/>
      <c r="E51" s="6"/>
      <c r="F51" s="161"/>
      <c r="G51" s="215"/>
      <c r="H51" s="216"/>
      <c r="I51" s="24">
        <f t="shared" si="9"/>
        <v>0</v>
      </c>
      <c r="J51" s="428">
        <f t="shared" si="2"/>
        <v>0</v>
      </c>
      <c r="K51" s="402" t="e">
        <f t="shared" si="10"/>
        <v>#DIV/0!</v>
      </c>
      <c r="L51" s="164"/>
      <c r="M51" s="215">
        <f t="shared" si="11"/>
        <v>0</v>
      </c>
      <c r="N51" s="215"/>
      <c r="O51" s="161"/>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c r="BP51" s="164"/>
      <c r="BQ51" s="164"/>
      <c r="BR51" s="164"/>
      <c r="BS51" s="164"/>
      <c r="BT51" s="164"/>
      <c r="BU51" s="164"/>
      <c r="BV51" s="164"/>
      <c r="BW51" s="164"/>
      <c r="BX51" s="164"/>
      <c r="BY51" s="164"/>
      <c r="BZ51" s="164"/>
      <c r="CA51" s="164"/>
      <c r="CB51" s="164"/>
      <c r="CC51" s="164"/>
      <c r="CD51" s="164"/>
      <c r="CE51" s="164"/>
      <c r="CF51" s="164"/>
      <c r="CG51" s="164"/>
      <c r="CH51" s="164"/>
      <c r="CI51" s="164"/>
      <c r="CJ51" s="164"/>
      <c r="CK51" s="164"/>
      <c r="CL51" s="164"/>
      <c r="CM51" s="164"/>
      <c r="CN51" s="164"/>
      <c r="CO51" s="164"/>
      <c r="CP51" s="164"/>
      <c r="CQ51" s="164"/>
      <c r="CR51" s="164"/>
      <c r="CS51" s="164"/>
      <c r="CT51" s="164"/>
    </row>
    <row r="52" spans="1:98" s="3" customFormat="1">
      <c r="A52" s="412"/>
      <c r="B52" s="161"/>
      <c r="C52" s="161"/>
      <c r="D52" s="6"/>
      <c r="E52" s="6"/>
      <c r="F52" s="161"/>
      <c r="G52" s="215"/>
      <c r="H52" s="216"/>
      <c r="I52" s="24">
        <f t="shared" si="9"/>
        <v>0</v>
      </c>
      <c r="J52" s="428">
        <f t="shared" si="2"/>
        <v>0</v>
      </c>
      <c r="K52" s="402" t="e">
        <f t="shared" si="10"/>
        <v>#DIV/0!</v>
      </c>
      <c r="L52" s="164"/>
      <c r="M52" s="215">
        <f t="shared" si="11"/>
        <v>0</v>
      </c>
      <c r="N52" s="215"/>
      <c r="O52" s="161"/>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row>
    <row r="53" spans="1:98" s="3" customFormat="1">
      <c r="A53" s="423"/>
      <c r="B53" s="213"/>
      <c r="C53" s="213"/>
      <c r="D53" s="154"/>
      <c r="E53" s="154"/>
      <c r="F53" s="154"/>
      <c r="G53" s="154" t="s">
        <v>298</v>
      </c>
      <c r="H53" s="154"/>
      <c r="I53" s="214">
        <f>SUM(I42:I52)</f>
        <v>0</v>
      </c>
      <c r="J53" s="214">
        <f>SUM(J42:J52)</f>
        <v>0</v>
      </c>
      <c r="K53" s="625"/>
      <c r="L53" s="164"/>
      <c r="M53" s="429">
        <f>SUM(M42:M52)</f>
        <v>0</v>
      </c>
      <c r="N53" s="429">
        <f>SUM(N42:N52)</f>
        <v>0</v>
      </c>
      <c r="O53" s="15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row>
    <row r="54" spans="1:98" s="3" customFormat="1" ht="63.75">
      <c r="A54" s="412"/>
      <c r="B54" s="161"/>
      <c r="C54" s="161"/>
      <c r="D54" s="6" t="str">
        <f>'BUDGET AJU APPROUVE'!C41</f>
        <v>Choisissez dans la liste Frais de fonctionnement directs</v>
      </c>
      <c r="E54" s="6"/>
      <c r="F54" s="161"/>
      <c r="G54" s="215"/>
      <c r="H54" s="216"/>
      <c r="I54" s="24">
        <f t="shared" ref="I54:I64" si="12">G54*H54</f>
        <v>0</v>
      </c>
      <c r="J54" s="428">
        <f t="shared" si="2"/>
        <v>0</v>
      </c>
      <c r="K54" s="402" t="e">
        <f t="shared" ref="K54:K64" si="13">+J54/G54</f>
        <v>#DIV/0!</v>
      </c>
      <c r="L54" s="164"/>
      <c r="M54" s="215">
        <f>I54-N54</f>
        <v>0</v>
      </c>
      <c r="N54" s="215"/>
      <c r="O54" s="161"/>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c r="BM54" s="164"/>
      <c r="BN54" s="164"/>
      <c r="BO54" s="164"/>
      <c r="BP54" s="164"/>
      <c r="BQ54" s="164"/>
      <c r="BR54" s="164"/>
      <c r="BS54" s="164"/>
      <c r="BT54" s="164"/>
      <c r="BU54" s="164"/>
      <c r="BV54" s="164"/>
      <c r="BW54" s="164"/>
      <c r="BX54" s="164"/>
      <c r="BY54" s="164"/>
      <c r="BZ54" s="164"/>
      <c r="CA54" s="164"/>
      <c r="CB54" s="164"/>
      <c r="CC54" s="164"/>
      <c r="CD54" s="164"/>
      <c r="CE54" s="164"/>
      <c r="CF54" s="164"/>
      <c r="CG54" s="164"/>
      <c r="CH54" s="164"/>
      <c r="CI54" s="164"/>
      <c r="CJ54" s="164"/>
      <c r="CK54" s="164"/>
      <c r="CL54" s="164"/>
      <c r="CM54" s="164"/>
      <c r="CN54" s="164"/>
      <c r="CO54" s="164"/>
      <c r="CP54" s="164"/>
      <c r="CQ54" s="164"/>
      <c r="CR54" s="164"/>
      <c r="CS54" s="164"/>
      <c r="CT54" s="164"/>
    </row>
    <row r="55" spans="1:98" s="3" customFormat="1">
      <c r="A55" s="412"/>
      <c r="B55" s="161"/>
      <c r="C55" s="161"/>
      <c r="D55" s="6"/>
      <c r="E55" s="6"/>
      <c r="F55" s="161"/>
      <c r="G55" s="215"/>
      <c r="H55" s="216"/>
      <c r="I55" s="24">
        <f t="shared" si="12"/>
        <v>0</v>
      </c>
      <c r="J55" s="428">
        <f t="shared" si="2"/>
        <v>0</v>
      </c>
      <c r="K55" s="402" t="e">
        <f t="shared" si="13"/>
        <v>#DIV/0!</v>
      </c>
      <c r="L55" s="164"/>
      <c r="M55" s="215">
        <f t="shared" ref="M55:M64" si="14">I55-N55</f>
        <v>0</v>
      </c>
      <c r="N55" s="215"/>
      <c r="O55" s="161"/>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row>
    <row r="56" spans="1:98" s="3" customFormat="1">
      <c r="A56" s="412"/>
      <c r="B56" s="161"/>
      <c r="C56" s="161"/>
      <c r="D56" s="6"/>
      <c r="E56" s="6"/>
      <c r="F56" s="161"/>
      <c r="G56" s="215"/>
      <c r="H56" s="216"/>
      <c r="I56" s="24">
        <f t="shared" si="12"/>
        <v>0</v>
      </c>
      <c r="J56" s="428">
        <f t="shared" si="2"/>
        <v>0</v>
      </c>
      <c r="K56" s="402" t="e">
        <f t="shared" si="13"/>
        <v>#DIV/0!</v>
      </c>
      <c r="L56" s="164"/>
      <c r="M56" s="215">
        <f t="shared" si="14"/>
        <v>0</v>
      </c>
      <c r="N56" s="215"/>
      <c r="O56" s="161"/>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c r="BP56" s="164"/>
      <c r="BQ56" s="164"/>
      <c r="BR56" s="164"/>
      <c r="BS56" s="164"/>
      <c r="BT56" s="164"/>
      <c r="BU56" s="164"/>
      <c r="BV56" s="16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row>
    <row r="57" spans="1:98" s="3" customFormat="1">
      <c r="A57" s="412"/>
      <c r="B57" s="161"/>
      <c r="C57" s="161"/>
      <c r="D57" s="6"/>
      <c r="E57" s="6"/>
      <c r="F57" s="161"/>
      <c r="G57" s="215"/>
      <c r="H57" s="216"/>
      <c r="I57" s="24">
        <f t="shared" si="12"/>
        <v>0</v>
      </c>
      <c r="J57" s="428">
        <f t="shared" si="2"/>
        <v>0</v>
      </c>
      <c r="K57" s="402" t="e">
        <f t="shared" si="13"/>
        <v>#DIV/0!</v>
      </c>
      <c r="L57" s="164"/>
      <c r="M57" s="215">
        <f>I57-N57</f>
        <v>0</v>
      </c>
      <c r="N57" s="215"/>
      <c r="O57" s="161"/>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4"/>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row>
    <row r="58" spans="1:98" s="3" customFormat="1">
      <c r="A58" s="412"/>
      <c r="B58" s="161"/>
      <c r="C58" s="161"/>
      <c r="D58" s="6"/>
      <c r="E58" s="6"/>
      <c r="F58" s="161"/>
      <c r="G58" s="215"/>
      <c r="H58" s="216"/>
      <c r="I58" s="24">
        <f t="shared" si="12"/>
        <v>0</v>
      </c>
      <c r="J58" s="428">
        <f t="shared" si="2"/>
        <v>0</v>
      </c>
      <c r="K58" s="402" t="e">
        <f t="shared" si="13"/>
        <v>#DIV/0!</v>
      </c>
      <c r="L58" s="164"/>
      <c r="M58" s="215">
        <f t="shared" si="14"/>
        <v>0</v>
      </c>
      <c r="N58" s="215"/>
      <c r="O58" s="161"/>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4"/>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row>
    <row r="59" spans="1:98" s="3" customFormat="1">
      <c r="A59" s="412"/>
      <c r="B59" s="161"/>
      <c r="C59" s="161"/>
      <c r="D59" s="6"/>
      <c r="E59" s="6"/>
      <c r="F59" s="161"/>
      <c r="G59" s="215"/>
      <c r="H59" s="216"/>
      <c r="I59" s="24">
        <f t="shared" si="12"/>
        <v>0</v>
      </c>
      <c r="J59" s="428">
        <f t="shared" si="2"/>
        <v>0</v>
      </c>
      <c r="K59" s="402" t="e">
        <f t="shared" si="13"/>
        <v>#DIV/0!</v>
      </c>
      <c r="L59" s="164"/>
      <c r="M59" s="215">
        <f t="shared" si="14"/>
        <v>0</v>
      </c>
      <c r="N59" s="215"/>
      <c r="O59" s="161"/>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4"/>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row>
    <row r="60" spans="1:98" s="3" customFormat="1">
      <c r="A60" s="412"/>
      <c r="B60" s="161"/>
      <c r="C60" s="161"/>
      <c r="D60" s="6"/>
      <c r="E60" s="6"/>
      <c r="F60" s="161"/>
      <c r="G60" s="215"/>
      <c r="H60" s="216"/>
      <c r="I60" s="24">
        <f t="shared" si="12"/>
        <v>0</v>
      </c>
      <c r="J60" s="428">
        <f t="shared" si="2"/>
        <v>0</v>
      </c>
      <c r="K60" s="402" t="e">
        <f t="shared" si="13"/>
        <v>#DIV/0!</v>
      </c>
      <c r="L60" s="164"/>
      <c r="M60" s="215">
        <f t="shared" si="14"/>
        <v>0</v>
      </c>
      <c r="N60" s="215"/>
      <c r="O60" s="161"/>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c r="BP60" s="164"/>
      <c r="BQ60" s="164"/>
      <c r="BR60" s="164"/>
      <c r="BS60" s="164"/>
      <c r="BT60" s="164"/>
      <c r="BU60" s="164"/>
      <c r="BV60" s="164"/>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row>
    <row r="61" spans="1:98" s="3" customFormat="1">
      <c r="A61" s="412"/>
      <c r="B61" s="161"/>
      <c r="C61" s="161"/>
      <c r="D61" s="6"/>
      <c r="E61" s="6"/>
      <c r="F61" s="161"/>
      <c r="G61" s="215"/>
      <c r="H61" s="216"/>
      <c r="I61" s="24">
        <f t="shared" si="12"/>
        <v>0</v>
      </c>
      <c r="J61" s="428">
        <f t="shared" si="2"/>
        <v>0</v>
      </c>
      <c r="K61" s="402" t="e">
        <f t="shared" si="13"/>
        <v>#DIV/0!</v>
      </c>
      <c r="L61" s="164"/>
      <c r="M61" s="215">
        <f t="shared" si="14"/>
        <v>0</v>
      </c>
      <c r="N61" s="215"/>
      <c r="O61" s="161"/>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row>
    <row r="62" spans="1:98" s="3" customFormat="1">
      <c r="A62" s="412"/>
      <c r="B62" s="161"/>
      <c r="C62" s="161"/>
      <c r="D62" s="6"/>
      <c r="E62" s="6"/>
      <c r="F62" s="161"/>
      <c r="G62" s="215"/>
      <c r="H62" s="216"/>
      <c r="I62" s="24">
        <f t="shared" si="12"/>
        <v>0</v>
      </c>
      <c r="J62" s="428">
        <f t="shared" si="2"/>
        <v>0</v>
      </c>
      <c r="K62" s="402" t="e">
        <f t="shared" si="13"/>
        <v>#DIV/0!</v>
      </c>
      <c r="L62" s="164"/>
      <c r="M62" s="215">
        <f t="shared" si="14"/>
        <v>0</v>
      </c>
      <c r="N62" s="215"/>
      <c r="O62" s="161"/>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row>
    <row r="63" spans="1:98" s="3" customFormat="1">
      <c r="A63" s="412"/>
      <c r="B63" s="161"/>
      <c r="C63" s="161"/>
      <c r="D63" s="6"/>
      <c r="E63" s="6"/>
      <c r="F63" s="161"/>
      <c r="G63" s="215"/>
      <c r="H63" s="216"/>
      <c r="I63" s="24">
        <f t="shared" si="12"/>
        <v>0</v>
      </c>
      <c r="J63" s="428">
        <f t="shared" si="2"/>
        <v>0</v>
      </c>
      <c r="K63" s="402" t="e">
        <f t="shared" si="13"/>
        <v>#DIV/0!</v>
      </c>
      <c r="L63" s="164"/>
      <c r="M63" s="215">
        <f t="shared" si="14"/>
        <v>0</v>
      </c>
      <c r="N63" s="215"/>
      <c r="O63" s="161"/>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row>
    <row r="64" spans="1:98" s="3" customFormat="1">
      <c r="A64" s="412"/>
      <c r="B64" s="161"/>
      <c r="C64" s="161"/>
      <c r="D64" s="6"/>
      <c r="E64" s="6"/>
      <c r="F64" s="161"/>
      <c r="G64" s="215"/>
      <c r="H64" s="216"/>
      <c r="I64" s="24">
        <f t="shared" si="12"/>
        <v>0</v>
      </c>
      <c r="J64" s="428">
        <f t="shared" si="2"/>
        <v>0</v>
      </c>
      <c r="K64" s="402" t="e">
        <f t="shared" si="13"/>
        <v>#DIV/0!</v>
      </c>
      <c r="L64" s="164"/>
      <c r="M64" s="215">
        <f t="shared" si="14"/>
        <v>0</v>
      </c>
      <c r="N64" s="215"/>
      <c r="O64" s="161"/>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row>
    <row r="65" spans="1:98" s="3" customFormat="1">
      <c r="A65" s="423"/>
      <c r="B65" s="213"/>
      <c r="C65" s="213"/>
      <c r="D65" s="154"/>
      <c r="E65" s="154"/>
      <c r="F65" s="154"/>
      <c r="G65" s="154" t="s">
        <v>298</v>
      </c>
      <c r="H65" s="154"/>
      <c r="I65" s="214">
        <f>SUM(I54:I64)</f>
        <v>0</v>
      </c>
      <c r="J65" s="214">
        <f>SUM(J54:J64)</f>
        <v>0</v>
      </c>
      <c r="K65" s="625"/>
      <c r="L65" s="164"/>
      <c r="M65" s="429">
        <f>SUM(M54:M64)</f>
        <v>0</v>
      </c>
      <c r="N65" s="429">
        <f>SUM(N54:N64)</f>
        <v>0</v>
      </c>
      <c r="O65" s="15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c r="BY65" s="164"/>
      <c r="BZ65" s="164"/>
      <c r="CA65" s="164"/>
      <c r="CB65" s="164"/>
      <c r="CC65" s="164"/>
      <c r="CD65" s="164"/>
      <c r="CE65" s="164"/>
      <c r="CF65" s="164"/>
      <c r="CG65" s="164"/>
      <c r="CH65" s="164"/>
      <c r="CI65" s="164"/>
      <c r="CJ65" s="164"/>
      <c r="CK65" s="164"/>
      <c r="CL65" s="164"/>
      <c r="CM65" s="164"/>
      <c r="CN65" s="164"/>
      <c r="CO65" s="164"/>
      <c r="CP65" s="164"/>
      <c r="CQ65" s="164"/>
      <c r="CR65" s="164"/>
      <c r="CS65" s="164"/>
      <c r="CT65" s="164"/>
    </row>
    <row r="66" spans="1:98" s="3" customFormat="1" ht="63.75">
      <c r="A66" s="412"/>
      <c r="B66" s="161"/>
      <c r="C66" s="161"/>
      <c r="D66" s="6" t="str">
        <f>'BUDGET AJU APPROUVE'!C42</f>
        <v>Choisissez dans la liste Frais de fonctionnement directs</v>
      </c>
      <c r="E66" s="6"/>
      <c r="F66" s="161"/>
      <c r="G66" s="215"/>
      <c r="H66" s="216"/>
      <c r="I66" s="24">
        <f t="shared" ref="I66:I76" si="15">G66*H66</f>
        <v>0</v>
      </c>
      <c r="J66" s="428">
        <f t="shared" si="2"/>
        <v>0</v>
      </c>
      <c r="K66" s="402" t="e">
        <f t="shared" ref="K66:K76" si="16">+J66/G66</f>
        <v>#DIV/0!</v>
      </c>
      <c r="L66" s="164"/>
      <c r="M66" s="215">
        <f>I66-N66</f>
        <v>0</v>
      </c>
      <c r="N66" s="215"/>
      <c r="O66" s="161"/>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row>
    <row r="67" spans="1:98" s="3" customFormat="1">
      <c r="A67" s="412"/>
      <c r="B67" s="161"/>
      <c r="C67" s="161"/>
      <c r="D67" s="6"/>
      <c r="E67" s="6"/>
      <c r="F67" s="161"/>
      <c r="G67" s="215"/>
      <c r="H67" s="216"/>
      <c r="I67" s="24">
        <f t="shared" si="15"/>
        <v>0</v>
      </c>
      <c r="J67" s="428">
        <f t="shared" si="2"/>
        <v>0</v>
      </c>
      <c r="K67" s="402" t="e">
        <f t="shared" si="16"/>
        <v>#DIV/0!</v>
      </c>
      <c r="L67" s="164"/>
      <c r="M67" s="215">
        <f t="shared" ref="M67:M76" si="17">I67-N67</f>
        <v>0</v>
      </c>
      <c r="N67" s="215"/>
      <c r="O67" s="161"/>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row>
    <row r="68" spans="1:98" s="3" customFormat="1">
      <c r="A68" s="412"/>
      <c r="B68" s="161"/>
      <c r="C68" s="161"/>
      <c r="D68" s="6"/>
      <c r="E68" s="6"/>
      <c r="F68" s="161"/>
      <c r="G68" s="215"/>
      <c r="H68" s="216"/>
      <c r="I68" s="24">
        <f t="shared" si="15"/>
        <v>0</v>
      </c>
      <c r="J68" s="428">
        <f t="shared" si="2"/>
        <v>0</v>
      </c>
      <c r="K68" s="402" t="e">
        <f t="shared" si="16"/>
        <v>#DIV/0!</v>
      </c>
      <c r="L68" s="164"/>
      <c r="M68" s="215">
        <f t="shared" si="17"/>
        <v>0</v>
      </c>
      <c r="N68" s="215"/>
      <c r="O68" s="161"/>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row>
    <row r="69" spans="1:98" s="3" customFormat="1">
      <c r="A69" s="412"/>
      <c r="B69" s="161"/>
      <c r="C69" s="161"/>
      <c r="D69" s="6"/>
      <c r="E69" s="6"/>
      <c r="F69" s="161"/>
      <c r="G69" s="215"/>
      <c r="H69" s="216"/>
      <c r="I69" s="24">
        <f t="shared" si="15"/>
        <v>0</v>
      </c>
      <c r="J69" s="428">
        <f t="shared" si="2"/>
        <v>0</v>
      </c>
      <c r="K69" s="402" t="e">
        <f t="shared" si="16"/>
        <v>#DIV/0!</v>
      </c>
      <c r="L69" s="164"/>
      <c r="M69" s="215">
        <f>I69-N69</f>
        <v>0</v>
      </c>
      <c r="N69" s="215"/>
      <c r="O69" s="161"/>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row>
    <row r="70" spans="1:98" s="3" customFormat="1">
      <c r="A70" s="412"/>
      <c r="B70" s="161"/>
      <c r="C70" s="161"/>
      <c r="D70" s="6"/>
      <c r="E70" s="6"/>
      <c r="F70" s="161"/>
      <c r="G70" s="215"/>
      <c r="H70" s="216"/>
      <c r="I70" s="24">
        <f t="shared" si="15"/>
        <v>0</v>
      </c>
      <c r="J70" s="428">
        <f t="shared" si="2"/>
        <v>0</v>
      </c>
      <c r="K70" s="402" t="e">
        <f t="shared" si="16"/>
        <v>#DIV/0!</v>
      </c>
      <c r="L70" s="164"/>
      <c r="M70" s="215">
        <f t="shared" si="17"/>
        <v>0</v>
      </c>
      <c r="N70" s="215"/>
      <c r="O70" s="161"/>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c r="BR70" s="164"/>
      <c r="BS70" s="164"/>
      <c r="BT70" s="164"/>
      <c r="BU70" s="164"/>
      <c r="BV70" s="164"/>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row>
    <row r="71" spans="1:98" s="3" customFormat="1">
      <c r="A71" s="412"/>
      <c r="B71" s="161"/>
      <c r="C71" s="161"/>
      <c r="D71" s="6"/>
      <c r="E71" s="6"/>
      <c r="F71" s="161"/>
      <c r="G71" s="215"/>
      <c r="H71" s="216"/>
      <c r="I71" s="24">
        <f t="shared" si="15"/>
        <v>0</v>
      </c>
      <c r="J71" s="428">
        <f t="shared" ref="J71:J134" si="18">G71-I71</f>
        <v>0</v>
      </c>
      <c r="K71" s="402" t="e">
        <f t="shared" si="16"/>
        <v>#DIV/0!</v>
      </c>
      <c r="L71" s="164"/>
      <c r="M71" s="215">
        <f t="shared" si="17"/>
        <v>0</v>
      </c>
      <c r="N71" s="215"/>
      <c r="O71" s="161"/>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c r="BR71" s="164"/>
      <c r="BS71" s="164"/>
      <c r="BT71" s="164"/>
      <c r="BU71" s="164"/>
      <c r="BV71" s="164"/>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row>
    <row r="72" spans="1:98" s="3" customFormat="1">
      <c r="A72" s="412"/>
      <c r="B72" s="161"/>
      <c r="C72" s="161"/>
      <c r="D72" s="6"/>
      <c r="E72" s="6"/>
      <c r="F72" s="161"/>
      <c r="G72" s="215"/>
      <c r="H72" s="216"/>
      <c r="I72" s="24">
        <f t="shared" si="15"/>
        <v>0</v>
      </c>
      <c r="J72" s="428">
        <f t="shared" si="18"/>
        <v>0</v>
      </c>
      <c r="K72" s="402" t="e">
        <f t="shared" si="16"/>
        <v>#DIV/0!</v>
      </c>
      <c r="L72" s="164"/>
      <c r="M72" s="215">
        <f t="shared" si="17"/>
        <v>0</v>
      </c>
      <c r="N72" s="215"/>
      <c r="O72" s="161"/>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row>
    <row r="73" spans="1:98" s="3" customFormat="1">
      <c r="A73" s="412"/>
      <c r="B73" s="161"/>
      <c r="C73" s="161"/>
      <c r="D73" s="6"/>
      <c r="E73" s="6"/>
      <c r="F73" s="161"/>
      <c r="G73" s="215"/>
      <c r="H73" s="216"/>
      <c r="I73" s="24">
        <f t="shared" si="15"/>
        <v>0</v>
      </c>
      <c r="J73" s="428">
        <f t="shared" si="18"/>
        <v>0</v>
      </c>
      <c r="K73" s="402" t="e">
        <f t="shared" si="16"/>
        <v>#DIV/0!</v>
      </c>
      <c r="L73" s="164"/>
      <c r="M73" s="215">
        <f t="shared" si="17"/>
        <v>0</v>
      </c>
      <c r="N73" s="215"/>
      <c r="O73" s="161"/>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row>
    <row r="74" spans="1:98" s="3" customFormat="1">
      <c r="A74" s="412"/>
      <c r="B74" s="161"/>
      <c r="C74" s="161"/>
      <c r="D74" s="6"/>
      <c r="E74" s="6"/>
      <c r="F74" s="161"/>
      <c r="G74" s="215"/>
      <c r="H74" s="216"/>
      <c r="I74" s="24">
        <f t="shared" si="15"/>
        <v>0</v>
      </c>
      <c r="J74" s="428">
        <f t="shared" si="18"/>
        <v>0</v>
      </c>
      <c r="K74" s="402" t="e">
        <f t="shared" si="16"/>
        <v>#DIV/0!</v>
      </c>
      <c r="L74" s="164"/>
      <c r="M74" s="215">
        <f t="shared" si="17"/>
        <v>0</v>
      </c>
      <c r="N74" s="215"/>
      <c r="O74" s="161"/>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row>
    <row r="75" spans="1:98" s="3" customFormat="1">
      <c r="A75" s="412"/>
      <c r="B75" s="161"/>
      <c r="C75" s="161"/>
      <c r="D75" s="6"/>
      <c r="E75" s="6"/>
      <c r="F75" s="161"/>
      <c r="G75" s="215"/>
      <c r="H75" s="216"/>
      <c r="I75" s="24">
        <f t="shared" si="15"/>
        <v>0</v>
      </c>
      <c r="J75" s="428">
        <f t="shared" si="18"/>
        <v>0</v>
      </c>
      <c r="K75" s="402" t="e">
        <f t="shared" si="16"/>
        <v>#DIV/0!</v>
      </c>
      <c r="L75" s="164"/>
      <c r="M75" s="215">
        <f t="shared" si="17"/>
        <v>0</v>
      </c>
      <c r="N75" s="215"/>
      <c r="O75" s="161"/>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164"/>
      <c r="BY75" s="164"/>
      <c r="BZ75" s="164"/>
      <c r="CA75" s="164"/>
      <c r="CB75" s="164"/>
      <c r="CC75" s="164"/>
      <c r="CD75" s="164"/>
      <c r="CE75" s="164"/>
      <c r="CF75" s="164"/>
      <c r="CG75" s="164"/>
      <c r="CH75" s="164"/>
      <c r="CI75" s="164"/>
      <c r="CJ75" s="164"/>
      <c r="CK75" s="164"/>
      <c r="CL75" s="164"/>
      <c r="CM75" s="164"/>
      <c r="CN75" s="164"/>
      <c r="CO75" s="164"/>
      <c r="CP75" s="164"/>
      <c r="CQ75" s="164"/>
      <c r="CR75" s="164"/>
      <c r="CS75" s="164"/>
      <c r="CT75" s="164"/>
    </row>
    <row r="76" spans="1:98" s="3" customFormat="1">
      <c r="A76" s="412"/>
      <c r="B76" s="161"/>
      <c r="C76" s="161"/>
      <c r="D76" s="6"/>
      <c r="E76" s="6"/>
      <c r="F76" s="161"/>
      <c r="G76" s="215"/>
      <c r="H76" s="216"/>
      <c r="I76" s="24">
        <f t="shared" si="15"/>
        <v>0</v>
      </c>
      <c r="J76" s="428">
        <f t="shared" si="18"/>
        <v>0</v>
      </c>
      <c r="K76" s="402" t="e">
        <f t="shared" si="16"/>
        <v>#DIV/0!</v>
      </c>
      <c r="L76" s="164"/>
      <c r="M76" s="215">
        <f t="shared" si="17"/>
        <v>0</v>
      </c>
      <c r="N76" s="215"/>
      <c r="O76" s="161"/>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row>
    <row r="77" spans="1:98" s="3" customFormat="1">
      <c r="A77" s="423"/>
      <c r="B77" s="213"/>
      <c r="C77" s="213"/>
      <c r="D77" s="154"/>
      <c r="E77" s="154"/>
      <c r="F77" s="154"/>
      <c r="G77" s="154" t="s">
        <v>298</v>
      </c>
      <c r="H77" s="154"/>
      <c r="I77" s="214">
        <f>SUM(I66:I76)</f>
        <v>0</v>
      </c>
      <c r="J77" s="214">
        <f>SUM(J66:J76)</f>
        <v>0</v>
      </c>
      <c r="K77" s="625"/>
      <c r="L77" s="164"/>
      <c r="M77" s="429">
        <f>SUM(M66:M76)</f>
        <v>0</v>
      </c>
      <c r="N77" s="429">
        <f>SUM(N66:N76)</f>
        <v>0</v>
      </c>
      <c r="O77" s="15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4"/>
      <c r="BW77" s="164"/>
      <c r="BX77" s="164"/>
      <c r="BY77" s="164"/>
      <c r="BZ77" s="164"/>
      <c r="CA77" s="164"/>
      <c r="CB77" s="164"/>
      <c r="CC77" s="164"/>
      <c r="CD77" s="164"/>
      <c r="CE77" s="164"/>
      <c r="CF77" s="164"/>
      <c r="CG77" s="164"/>
      <c r="CH77" s="164"/>
      <c r="CI77" s="164"/>
      <c r="CJ77" s="164"/>
      <c r="CK77" s="164"/>
      <c r="CL77" s="164"/>
      <c r="CM77" s="164"/>
      <c r="CN77" s="164"/>
      <c r="CO77" s="164"/>
      <c r="CP77" s="164"/>
      <c r="CQ77" s="164"/>
      <c r="CR77" s="164"/>
      <c r="CS77" s="164"/>
      <c r="CT77" s="164"/>
    </row>
    <row r="78" spans="1:98" s="3" customFormat="1" ht="63.75">
      <c r="A78" s="412"/>
      <c r="B78" s="161"/>
      <c r="C78" s="161"/>
      <c r="D78" s="6" t="str">
        <f>'BUDGET AJU APPROUVE'!C43</f>
        <v>Choisissez dans la liste Frais de fonctionnement directs</v>
      </c>
      <c r="E78" s="6"/>
      <c r="F78" s="161"/>
      <c r="G78" s="215"/>
      <c r="H78" s="216"/>
      <c r="I78" s="24">
        <f t="shared" ref="I78:I88" si="19">G78*H78</f>
        <v>0</v>
      </c>
      <c r="J78" s="428">
        <f t="shared" si="18"/>
        <v>0</v>
      </c>
      <c r="K78" s="402" t="e">
        <f t="shared" ref="K78:K88" si="20">+J78/G78</f>
        <v>#DIV/0!</v>
      </c>
      <c r="L78" s="164"/>
      <c r="M78" s="215">
        <f>I78-N78</f>
        <v>0</v>
      </c>
      <c r="N78" s="215"/>
      <c r="O78" s="161"/>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c r="BT78" s="164"/>
      <c r="BU78" s="164"/>
      <c r="BV78" s="164"/>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row>
    <row r="79" spans="1:98" s="3" customFormat="1">
      <c r="A79" s="412"/>
      <c r="B79" s="161"/>
      <c r="C79" s="161"/>
      <c r="D79" s="6"/>
      <c r="E79" s="6"/>
      <c r="F79" s="161"/>
      <c r="G79" s="215"/>
      <c r="H79" s="216"/>
      <c r="I79" s="24">
        <f t="shared" si="19"/>
        <v>0</v>
      </c>
      <c r="J79" s="428">
        <f t="shared" si="18"/>
        <v>0</v>
      </c>
      <c r="K79" s="402" t="e">
        <f t="shared" si="20"/>
        <v>#DIV/0!</v>
      </c>
      <c r="L79" s="164"/>
      <c r="M79" s="215">
        <f t="shared" ref="M79:M88" si="21">I79-N79</f>
        <v>0</v>
      </c>
      <c r="N79" s="215"/>
      <c r="O79" s="161"/>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c r="BR79" s="164"/>
      <c r="BS79" s="164"/>
      <c r="BT79" s="164"/>
      <c r="BU79" s="164"/>
      <c r="BV79" s="164"/>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row>
    <row r="80" spans="1:98" s="3" customFormat="1">
      <c r="A80" s="412"/>
      <c r="B80" s="161"/>
      <c r="C80" s="161"/>
      <c r="D80" s="6"/>
      <c r="E80" s="6"/>
      <c r="F80" s="161"/>
      <c r="G80" s="215"/>
      <c r="H80" s="216"/>
      <c r="I80" s="24">
        <f t="shared" si="19"/>
        <v>0</v>
      </c>
      <c r="J80" s="428">
        <f t="shared" si="18"/>
        <v>0</v>
      </c>
      <c r="K80" s="402" t="e">
        <f t="shared" si="20"/>
        <v>#DIV/0!</v>
      </c>
      <c r="L80" s="164"/>
      <c r="M80" s="215">
        <f t="shared" si="21"/>
        <v>0</v>
      </c>
      <c r="N80" s="215"/>
      <c r="O80" s="161"/>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row>
    <row r="81" spans="1:98" s="3" customFormat="1">
      <c r="A81" s="412"/>
      <c r="B81" s="161"/>
      <c r="C81" s="161"/>
      <c r="D81" s="6"/>
      <c r="E81" s="6"/>
      <c r="F81" s="161"/>
      <c r="G81" s="215"/>
      <c r="H81" s="216"/>
      <c r="I81" s="24">
        <f t="shared" si="19"/>
        <v>0</v>
      </c>
      <c r="J81" s="428">
        <f t="shared" si="18"/>
        <v>0</v>
      </c>
      <c r="K81" s="402" t="e">
        <f t="shared" si="20"/>
        <v>#DIV/0!</v>
      </c>
      <c r="L81" s="164"/>
      <c r="M81" s="215">
        <f>I81-N81</f>
        <v>0</v>
      </c>
      <c r="N81" s="215"/>
      <c r="O81" s="161"/>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4"/>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row>
    <row r="82" spans="1:98" s="3" customFormat="1">
      <c r="A82" s="412"/>
      <c r="B82" s="161"/>
      <c r="C82" s="161"/>
      <c r="D82" s="6"/>
      <c r="E82" s="6"/>
      <c r="F82" s="161"/>
      <c r="G82" s="215"/>
      <c r="H82" s="216"/>
      <c r="I82" s="24">
        <f t="shared" si="19"/>
        <v>0</v>
      </c>
      <c r="J82" s="428">
        <f t="shared" si="18"/>
        <v>0</v>
      </c>
      <c r="K82" s="402" t="e">
        <f t="shared" si="20"/>
        <v>#DIV/0!</v>
      </c>
      <c r="L82" s="164"/>
      <c r="M82" s="215">
        <f t="shared" si="21"/>
        <v>0</v>
      </c>
      <c r="N82" s="215"/>
      <c r="O82" s="161"/>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164"/>
      <c r="BM82" s="164"/>
      <c r="BN82" s="164"/>
      <c r="BO82" s="164"/>
      <c r="BP82" s="164"/>
      <c r="BQ82" s="164"/>
      <c r="BR82" s="164"/>
      <c r="BS82" s="164"/>
      <c r="BT82" s="164"/>
      <c r="BU82" s="164"/>
      <c r="BV82" s="164"/>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row>
    <row r="83" spans="1:98" s="3" customFormat="1">
      <c r="A83" s="412"/>
      <c r="B83" s="161"/>
      <c r="C83" s="161"/>
      <c r="D83" s="6"/>
      <c r="E83" s="6"/>
      <c r="F83" s="161"/>
      <c r="G83" s="215"/>
      <c r="H83" s="216"/>
      <c r="I83" s="24">
        <f t="shared" si="19"/>
        <v>0</v>
      </c>
      <c r="J83" s="428">
        <f t="shared" si="18"/>
        <v>0</v>
      </c>
      <c r="K83" s="402" t="e">
        <f t="shared" si="20"/>
        <v>#DIV/0!</v>
      </c>
      <c r="L83" s="164"/>
      <c r="M83" s="215">
        <f t="shared" si="21"/>
        <v>0</v>
      </c>
      <c r="N83" s="215"/>
      <c r="O83" s="161"/>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c r="BM83" s="164"/>
      <c r="BN83" s="164"/>
      <c r="BO83" s="164"/>
      <c r="BP83" s="164"/>
      <c r="BQ83" s="164"/>
      <c r="BR83" s="164"/>
      <c r="BS83" s="164"/>
      <c r="BT83" s="164"/>
      <c r="BU83" s="164"/>
      <c r="BV83" s="164"/>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row>
    <row r="84" spans="1:98" s="3" customFormat="1">
      <c r="A84" s="412"/>
      <c r="B84" s="161"/>
      <c r="C84" s="161"/>
      <c r="D84" s="6"/>
      <c r="E84" s="6"/>
      <c r="F84" s="161"/>
      <c r="G84" s="215"/>
      <c r="H84" s="216"/>
      <c r="I84" s="24">
        <f t="shared" si="19"/>
        <v>0</v>
      </c>
      <c r="J84" s="428">
        <f t="shared" si="18"/>
        <v>0</v>
      </c>
      <c r="K84" s="402" t="e">
        <f t="shared" si="20"/>
        <v>#DIV/0!</v>
      </c>
      <c r="L84" s="164"/>
      <c r="M84" s="215">
        <f t="shared" si="21"/>
        <v>0</v>
      </c>
      <c r="N84" s="215"/>
      <c r="O84" s="161"/>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row>
    <row r="85" spans="1:98" s="3" customFormat="1">
      <c r="A85" s="412"/>
      <c r="B85" s="161"/>
      <c r="C85" s="161"/>
      <c r="D85" s="6"/>
      <c r="E85" s="6"/>
      <c r="F85" s="161"/>
      <c r="G85" s="215"/>
      <c r="H85" s="216"/>
      <c r="I85" s="24">
        <f t="shared" si="19"/>
        <v>0</v>
      </c>
      <c r="J85" s="428">
        <f t="shared" si="18"/>
        <v>0</v>
      </c>
      <c r="K85" s="402" t="e">
        <f t="shared" si="20"/>
        <v>#DIV/0!</v>
      </c>
      <c r="L85" s="164"/>
      <c r="M85" s="215">
        <f t="shared" si="21"/>
        <v>0</v>
      </c>
      <c r="N85" s="215"/>
      <c r="O85" s="161"/>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c r="BM85" s="164"/>
      <c r="BN85" s="164"/>
      <c r="BO85" s="164"/>
      <c r="BP85" s="164"/>
      <c r="BQ85" s="164"/>
      <c r="BR85" s="164"/>
      <c r="BS85" s="164"/>
      <c r="BT85" s="164"/>
      <c r="BU85" s="164"/>
      <c r="BV85" s="164"/>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row>
    <row r="86" spans="1:98" s="3" customFormat="1">
      <c r="A86" s="412"/>
      <c r="B86" s="161"/>
      <c r="C86" s="161"/>
      <c r="D86" s="6"/>
      <c r="E86" s="6"/>
      <c r="F86" s="161"/>
      <c r="G86" s="215"/>
      <c r="H86" s="216"/>
      <c r="I86" s="24">
        <f t="shared" si="19"/>
        <v>0</v>
      </c>
      <c r="J86" s="428">
        <f t="shared" si="18"/>
        <v>0</v>
      </c>
      <c r="K86" s="402" t="e">
        <f t="shared" si="20"/>
        <v>#DIV/0!</v>
      </c>
      <c r="L86" s="164"/>
      <c r="M86" s="215">
        <f t="shared" si="21"/>
        <v>0</v>
      </c>
      <c r="N86" s="215"/>
      <c r="O86" s="161"/>
      <c r="P86" s="164"/>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64"/>
      <c r="AS86" s="164"/>
      <c r="AT86" s="164"/>
      <c r="AU86" s="164"/>
      <c r="AV86" s="164"/>
      <c r="AW86" s="164"/>
      <c r="AX86" s="164"/>
      <c r="AY86" s="164"/>
      <c r="AZ86" s="164"/>
      <c r="BA86" s="164"/>
      <c r="BB86" s="164"/>
      <c r="BC86" s="164"/>
      <c r="BD86" s="164"/>
      <c r="BE86" s="164"/>
      <c r="BF86" s="164"/>
      <c r="BG86" s="164"/>
      <c r="BH86" s="164"/>
      <c r="BI86" s="164"/>
      <c r="BJ86" s="164"/>
      <c r="BK86" s="164"/>
      <c r="BL86" s="164"/>
      <c r="BM86" s="164"/>
      <c r="BN86" s="164"/>
      <c r="BO86" s="164"/>
      <c r="BP86" s="164"/>
      <c r="BQ86" s="164"/>
      <c r="BR86" s="164"/>
      <c r="BS86" s="164"/>
      <c r="BT86" s="164"/>
      <c r="BU86" s="164"/>
      <c r="BV86" s="164"/>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row>
    <row r="87" spans="1:98" s="3" customFormat="1">
      <c r="A87" s="412"/>
      <c r="B87" s="161"/>
      <c r="C87" s="161"/>
      <c r="D87" s="6"/>
      <c r="E87" s="6"/>
      <c r="F87" s="161"/>
      <c r="G87" s="215"/>
      <c r="H87" s="216"/>
      <c r="I87" s="24">
        <f t="shared" si="19"/>
        <v>0</v>
      </c>
      <c r="J87" s="428">
        <f t="shared" si="18"/>
        <v>0</v>
      </c>
      <c r="K87" s="402" t="e">
        <f t="shared" si="20"/>
        <v>#DIV/0!</v>
      </c>
      <c r="L87" s="164"/>
      <c r="M87" s="215">
        <f t="shared" si="21"/>
        <v>0</v>
      </c>
      <c r="N87" s="215"/>
      <c r="O87" s="161"/>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c r="BM87" s="164"/>
      <c r="BN87" s="164"/>
      <c r="BO87" s="164"/>
      <c r="BP87" s="164"/>
      <c r="BQ87" s="164"/>
      <c r="BR87" s="164"/>
      <c r="BS87" s="164"/>
      <c r="BT87" s="164"/>
      <c r="BU87" s="164"/>
      <c r="BV87" s="164"/>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row>
    <row r="88" spans="1:98" s="3" customFormat="1">
      <c r="A88" s="412"/>
      <c r="B88" s="161"/>
      <c r="C88" s="161"/>
      <c r="D88" s="6"/>
      <c r="E88" s="6"/>
      <c r="F88" s="161"/>
      <c r="G88" s="215"/>
      <c r="H88" s="216"/>
      <c r="I88" s="24">
        <f t="shared" si="19"/>
        <v>0</v>
      </c>
      <c r="J88" s="428">
        <f t="shared" si="18"/>
        <v>0</v>
      </c>
      <c r="K88" s="402" t="e">
        <f t="shared" si="20"/>
        <v>#DIV/0!</v>
      </c>
      <c r="L88" s="164"/>
      <c r="M88" s="215">
        <f t="shared" si="21"/>
        <v>0</v>
      </c>
      <c r="N88" s="215"/>
      <c r="O88" s="161"/>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64"/>
      <c r="AW88" s="164"/>
      <c r="AX88" s="164"/>
      <c r="AY88" s="164"/>
      <c r="AZ88" s="164"/>
      <c r="BA88" s="164"/>
      <c r="BB88" s="164"/>
      <c r="BC88" s="164"/>
      <c r="BD88" s="164"/>
      <c r="BE88" s="164"/>
      <c r="BF88" s="164"/>
      <c r="BG88" s="164"/>
      <c r="BH88" s="164"/>
      <c r="BI88" s="164"/>
      <c r="BJ88" s="164"/>
      <c r="BK88" s="164"/>
      <c r="BL88" s="164"/>
      <c r="BM88" s="164"/>
      <c r="BN88" s="164"/>
      <c r="BO88" s="164"/>
      <c r="BP88" s="164"/>
      <c r="BQ88" s="164"/>
      <c r="BR88" s="164"/>
      <c r="BS88" s="164"/>
      <c r="BT88" s="164"/>
      <c r="BU88" s="164"/>
      <c r="BV88" s="164"/>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row>
    <row r="89" spans="1:98" s="3" customFormat="1">
      <c r="A89" s="423"/>
      <c r="B89" s="213"/>
      <c r="C89" s="213"/>
      <c r="D89" s="154"/>
      <c r="E89" s="154"/>
      <c r="F89" s="154"/>
      <c r="G89" s="154" t="s">
        <v>298</v>
      </c>
      <c r="H89" s="154"/>
      <c r="I89" s="214">
        <f>SUM(I78:I88)</f>
        <v>0</v>
      </c>
      <c r="J89" s="214">
        <f>SUM(J78:J88)</f>
        <v>0</v>
      </c>
      <c r="K89" s="625"/>
      <c r="L89" s="164"/>
      <c r="M89" s="429">
        <f>SUM(M78:M88)</f>
        <v>0</v>
      </c>
      <c r="N89" s="429">
        <f>SUM(N78:N88)</f>
        <v>0</v>
      </c>
      <c r="O89" s="15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164"/>
      <c r="BN89" s="164"/>
      <c r="BO89" s="164"/>
      <c r="BP89" s="164"/>
      <c r="BQ89" s="164"/>
      <c r="BR89" s="164"/>
      <c r="BS89" s="164"/>
      <c r="BT89" s="164"/>
      <c r="BU89" s="164"/>
      <c r="BV89" s="164"/>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row>
    <row r="90" spans="1:98" s="3" customFormat="1" ht="63.75">
      <c r="A90" s="412"/>
      <c r="B90" s="161"/>
      <c r="C90" s="161"/>
      <c r="D90" s="6" t="str">
        <f>'BUDGET AJU APPROUVE'!C44</f>
        <v>Choisissez dans la liste Frais de fonctionnement directs</v>
      </c>
      <c r="E90" s="6"/>
      <c r="F90" s="161"/>
      <c r="G90" s="215"/>
      <c r="H90" s="216"/>
      <c r="I90" s="24">
        <f t="shared" ref="I90:I100" si="22">G90*H90</f>
        <v>0</v>
      </c>
      <c r="J90" s="428">
        <f t="shared" si="18"/>
        <v>0</v>
      </c>
      <c r="K90" s="402" t="e">
        <f t="shared" ref="K90:K100" si="23">+J90/G90</f>
        <v>#DIV/0!</v>
      </c>
      <c r="L90" s="164"/>
      <c r="M90" s="215">
        <f>I90-N90</f>
        <v>0</v>
      </c>
      <c r="N90" s="215"/>
      <c r="O90" s="161"/>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64"/>
      <c r="BK90" s="164"/>
      <c r="BL90" s="164"/>
      <c r="BM90" s="164"/>
      <c r="BN90" s="164"/>
      <c r="BO90" s="164"/>
      <c r="BP90" s="164"/>
      <c r="BQ90" s="164"/>
      <c r="BR90" s="164"/>
      <c r="BS90" s="164"/>
      <c r="BT90" s="164"/>
      <c r="BU90" s="164"/>
      <c r="BV90" s="164"/>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row>
    <row r="91" spans="1:98" s="3" customFormat="1">
      <c r="A91" s="412"/>
      <c r="B91" s="161"/>
      <c r="C91" s="161"/>
      <c r="D91" s="6"/>
      <c r="E91" s="6"/>
      <c r="F91" s="161"/>
      <c r="G91" s="215"/>
      <c r="H91" s="216"/>
      <c r="I91" s="24">
        <f t="shared" si="22"/>
        <v>0</v>
      </c>
      <c r="J91" s="428">
        <f t="shared" si="18"/>
        <v>0</v>
      </c>
      <c r="K91" s="402" t="e">
        <f t="shared" si="23"/>
        <v>#DIV/0!</v>
      </c>
      <c r="L91" s="164"/>
      <c r="M91" s="215">
        <f t="shared" ref="M91:M100" si="24">I91-N91</f>
        <v>0</v>
      </c>
      <c r="N91" s="215"/>
      <c r="O91" s="161"/>
      <c r="P91" s="164"/>
      <c r="Q91" s="164"/>
      <c r="R91" s="164"/>
      <c r="S91" s="164"/>
      <c r="T91" s="164"/>
      <c r="U91" s="164"/>
      <c r="V91" s="164"/>
      <c r="W91" s="164"/>
      <c r="X91" s="164"/>
      <c r="Y91" s="164"/>
      <c r="Z91" s="164"/>
      <c r="AA91" s="164"/>
      <c r="AB91" s="164"/>
      <c r="AC91" s="164"/>
      <c r="AD91" s="164"/>
      <c r="AE91" s="164"/>
      <c r="AF91" s="164"/>
      <c r="AG91" s="164"/>
      <c r="AH91" s="164"/>
      <c r="AI91" s="164"/>
      <c r="AJ91" s="164"/>
      <c r="AK91" s="164"/>
      <c r="AL91" s="164"/>
      <c r="AM91" s="164"/>
      <c r="AN91" s="164"/>
      <c r="AO91" s="164"/>
      <c r="AP91" s="164"/>
      <c r="AQ91" s="164"/>
      <c r="AR91" s="164"/>
      <c r="AS91" s="164"/>
      <c r="AT91" s="164"/>
      <c r="AU91" s="164"/>
      <c r="AV91" s="164"/>
      <c r="AW91" s="164"/>
      <c r="AX91" s="164"/>
      <c r="AY91" s="164"/>
      <c r="AZ91" s="164"/>
      <c r="BA91" s="164"/>
      <c r="BB91" s="164"/>
      <c r="BC91" s="164"/>
      <c r="BD91" s="164"/>
      <c r="BE91" s="164"/>
      <c r="BF91" s="164"/>
      <c r="BG91" s="164"/>
      <c r="BH91" s="164"/>
      <c r="BI91" s="164"/>
      <c r="BJ91" s="164"/>
      <c r="BK91" s="164"/>
      <c r="BL91" s="164"/>
      <c r="BM91" s="164"/>
      <c r="BN91" s="164"/>
      <c r="BO91" s="164"/>
      <c r="BP91" s="164"/>
      <c r="BQ91" s="164"/>
      <c r="BR91" s="164"/>
      <c r="BS91" s="164"/>
      <c r="BT91" s="164"/>
      <c r="BU91" s="164"/>
      <c r="BV91" s="164"/>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row>
    <row r="92" spans="1:98" s="3" customFormat="1">
      <c r="A92" s="412"/>
      <c r="B92" s="161"/>
      <c r="C92" s="161"/>
      <c r="D92" s="6"/>
      <c r="E92" s="6"/>
      <c r="F92" s="161"/>
      <c r="G92" s="215"/>
      <c r="H92" s="216"/>
      <c r="I92" s="24">
        <f t="shared" si="22"/>
        <v>0</v>
      </c>
      <c r="J92" s="428">
        <f t="shared" si="18"/>
        <v>0</v>
      </c>
      <c r="K92" s="402" t="e">
        <f t="shared" si="23"/>
        <v>#DIV/0!</v>
      </c>
      <c r="L92" s="164"/>
      <c r="M92" s="215">
        <f t="shared" si="24"/>
        <v>0</v>
      </c>
      <c r="N92" s="215"/>
      <c r="O92" s="161"/>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4"/>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row>
    <row r="93" spans="1:98" s="3" customFormat="1">
      <c r="A93" s="412"/>
      <c r="B93" s="161"/>
      <c r="C93" s="161"/>
      <c r="D93" s="6"/>
      <c r="E93" s="6"/>
      <c r="F93" s="161"/>
      <c r="G93" s="215"/>
      <c r="H93" s="216"/>
      <c r="I93" s="24">
        <f t="shared" si="22"/>
        <v>0</v>
      </c>
      <c r="J93" s="428">
        <f t="shared" si="18"/>
        <v>0</v>
      </c>
      <c r="K93" s="402" t="e">
        <f t="shared" si="23"/>
        <v>#DIV/0!</v>
      </c>
      <c r="L93" s="164"/>
      <c r="M93" s="215">
        <f>I93-N93</f>
        <v>0</v>
      </c>
      <c r="N93" s="215"/>
      <c r="O93" s="161"/>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row>
    <row r="94" spans="1:98" s="3" customFormat="1">
      <c r="A94" s="412"/>
      <c r="B94" s="161"/>
      <c r="C94" s="161"/>
      <c r="D94" s="6"/>
      <c r="E94" s="6"/>
      <c r="F94" s="161"/>
      <c r="G94" s="215"/>
      <c r="H94" s="216"/>
      <c r="I94" s="24">
        <f t="shared" si="22"/>
        <v>0</v>
      </c>
      <c r="J94" s="428">
        <f t="shared" si="18"/>
        <v>0</v>
      </c>
      <c r="K94" s="402" t="e">
        <f t="shared" si="23"/>
        <v>#DIV/0!</v>
      </c>
      <c r="L94" s="164"/>
      <c r="M94" s="215">
        <f t="shared" si="24"/>
        <v>0</v>
      </c>
      <c r="N94" s="215"/>
      <c r="O94" s="161"/>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c r="BR94" s="164"/>
      <c r="BS94" s="164"/>
      <c r="BT94" s="164"/>
      <c r="BU94" s="164"/>
      <c r="BV94" s="164"/>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row>
    <row r="95" spans="1:98" s="3" customFormat="1">
      <c r="A95" s="412"/>
      <c r="B95" s="161"/>
      <c r="C95" s="161"/>
      <c r="D95" s="6"/>
      <c r="E95" s="6"/>
      <c r="F95" s="161"/>
      <c r="G95" s="215"/>
      <c r="H95" s="216"/>
      <c r="I95" s="24">
        <f t="shared" si="22"/>
        <v>0</v>
      </c>
      <c r="J95" s="428">
        <f t="shared" si="18"/>
        <v>0</v>
      </c>
      <c r="K95" s="402" t="e">
        <f t="shared" si="23"/>
        <v>#DIV/0!</v>
      </c>
      <c r="L95" s="164"/>
      <c r="M95" s="215">
        <f t="shared" si="24"/>
        <v>0</v>
      </c>
      <c r="N95" s="215"/>
      <c r="O95" s="161"/>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row>
    <row r="96" spans="1:98" s="3" customFormat="1">
      <c r="A96" s="412"/>
      <c r="B96" s="161"/>
      <c r="C96" s="161"/>
      <c r="D96" s="6"/>
      <c r="E96" s="6"/>
      <c r="F96" s="161"/>
      <c r="G96" s="215"/>
      <c r="H96" s="216"/>
      <c r="I96" s="24">
        <f t="shared" si="22"/>
        <v>0</v>
      </c>
      <c r="J96" s="428">
        <f t="shared" si="18"/>
        <v>0</v>
      </c>
      <c r="K96" s="402" t="e">
        <f t="shared" si="23"/>
        <v>#DIV/0!</v>
      </c>
      <c r="L96" s="164"/>
      <c r="M96" s="215">
        <f t="shared" si="24"/>
        <v>0</v>
      </c>
      <c r="N96" s="215"/>
      <c r="O96" s="161"/>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row>
    <row r="97" spans="1:98" s="3" customFormat="1">
      <c r="A97" s="412"/>
      <c r="B97" s="161"/>
      <c r="C97" s="161"/>
      <c r="D97" s="6"/>
      <c r="E97" s="6"/>
      <c r="F97" s="161"/>
      <c r="G97" s="215"/>
      <c r="H97" s="216"/>
      <c r="I97" s="24">
        <f t="shared" si="22"/>
        <v>0</v>
      </c>
      <c r="J97" s="428">
        <f t="shared" si="18"/>
        <v>0</v>
      </c>
      <c r="K97" s="402" t="e">
        <f t="shared" si="23"/>
        <v>#DIV/0!</v>
      </c>
      <c r="L97" s="164"/>
      <c r="M97" s="215">
        <f t="shared" si="24"/>
        <v>0</v>
      </c>
      <c r="N97" s="215"/>
      <c r="O97" s="161"/>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c r="BT97" s="164"/>
      <c r="BU97" s="164"/>
      <c r="BV97" s="164"/>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row>
    <row r="98" spans="1:98" s="3" customFormat="1">
      <c r="A98" s="412"/>
      <c r="B98" s="161"/>
      <c r="C98" s="161"/>
      <c r="D98" s="6"/>
      <c r="E98" s="6"/>
      <c r="F98" s="161"/>
      <c r="G98" s="215"/>
      <c r="H98" s="216"/>
      <c r="I98" s="24">
        <f t="shared" si="22"/>
        <v>0</v>
      </c>
      <c r="J98" s="428">
        <f t="shared" si="18"/>
        <v>0</v>
      </c>
      <c r="K98" s="402" t="e">
        <f t="shared" si="23"/>
        <v>#DIV/0!</v>
      </c>
      <c r="L98" s="164"/>
      <c r="M98" s="215">
        <f t="shared" si="24"/>
        <v>0</v>
      </c>
      <c r="N98" s="215"/>
      <c r="O98" s="161"/>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c r="BT98" s="164"/>
      <c r="BU98" s="164"/>
      <c r="BV98" s="164"/>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row>
    <row r="99" spans="1:98" s="3" customFormat="1">
      <c r="A99" s="412"/>
      <c r="B99" s="161"/>
      <c r="C99" s="161"/>
      <c r="D99" s="6"/>
      <c r="E99" s="6"/>
      <c r="F99" s="161"/>
      <c r="G99" s="215"/>
      <c r="H99" s="216"/>
      <c r="I99" s="24">
        <f t="shared" si="22"/>
        <v>0</v>
      </c>
      <c r="J99" s="428">
        <f t="shared" si="18"/>
        <v>0</v>
      </c>
      <c r="K99" s="402" t="e">
        <f t="shared" si="23"/>
        <v>#DIV/0!</v>
      </c>
      <c r="L99" s="164"/>
      <c r="M99" s="215">
        <f t="shared" si="24"/>
        <v>0</v>
      </c>
      <c r="N99" s="215"/>
      <c r="O99" s="161"/>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c r="BU99" s="164"/>
      <c r="BV99" s="164"/>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row>
    <row r="100" spans="1:98" s="3" customFormat="1">
      <c r="A100" s="412"/>
      <c r="B100" s="161"/>
      <c r="C100" s="161"/>
      <c r="D100" s="6"/>
      <c r="E100" s="6"/>
      <c r="F100" s="161"/>
      <c r="G100" s="215"/>
      <c r="H100" s="216"/>
      <c r="I100" s="24">
        <f t="shared" si="22"/>
        <v>0</v>
      </c>
      <c r="J100" s="428">
        <f t="shared" si="18"/>
        <v>0</v>
      </c>
      <c r="K100" s="402" t="e">
        <f t="shared" si="23"/>
        <v>#DIV/0!</v>
      </c>
      <c r="L100" s="164"/>
      <c r="M100" s="215">
        <f t="shared" si="24"/>
        <v>0</v>
      </c>
      <c r="N100" s="215"/>
      <c r="O100" s="161"/>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c r="BU100" s="164"/>
      <c r="BV100" s="164"/>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row>
    <row r="101" spans="1:98" s="3" customFormat="1">
      <c r="A101" s="423"/>
      <c r="B101" s="213"/>
      <c r="C101" s="213"/>
      <c r="D101" s="154"/>
      <c r="E101" s="154"/>
      <c r="F101" s="154"/>
      <c r="G101" s="154" t="s">
        <v>298</v>
      </c>
      <c r="H101" s="154"/>
      <c r="I101" s="214">
        <f>SUM(I90:I100)</f>
        <v>0</v>
      </c>
      <c r="J101" s="214">
        <f>SUM(J90:J100)</f>
        <v>0</v>
      </c>
      <c r="K101" s="625"/>
      <c r="L101" s="164"/>
      <c r="M101" s="429">
        <f>SUM(M90:M100)</f>
        <v>0</v>
      </c>
      <c r="N101" s="429">
        <f>SUM(N90:N100)</f>
        <v>0</v>
      </c>
      <c r="O101" s="15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c r="BU101" s="164"/>
      <c r="BV101" s="164"/>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row>
    <row r="102" spans="1:98" s="3" customFormat="1" ht="63.75">
      <c r="A102" s="412"/>
      <c r="B102" s="161"/>
      <c r="C102" s="161"/>
      <c r="D102" s="6" t="str">
        <f>'BUDGET AJU APPROUVE'!C45</f>
        <v>Choisissez dans la liste Frais de fonctionnement directs</v>
      </c>
      <c r="E102" s="6"/>
      <c r="F102" s="161"/>
      <c r="G102" s="215"/>
      <c r="H102" s="216"/>
      <c r="I102" s="24">
        <f t="shared" ref="I102:I112" si="25">G102*H102</f>
        <v>0</v>
      </c>
      <c r="J102" s="428">
        <f t="shared" si="18"/>
        <v>0</v>
      </c>
      <c r="K102" s="402" t="e">
        <f t="shared" ref="K102:K112" si="26">+J102/G102</f>
        <v>#DIV/0!</v>
      </c>
      <c r="L102" s="164"/>
      <c r="M102" s="215">
        <f>I102-N102</f>
        <v>0</v>
      </c>
      <c r="N102" s="215"/>
      <c r="O102" s="161"/>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c r="BT102" s="164"/>
      <c r="BU102" s="164"/>
      <c r="BV102" s="164"/>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row>
    <row r="103" spans="1:98" s="3" customFormat="1">
      <c r="A103" s="412"/>
      <c r="B103" s="161"/>
      <c r="C103" s="161"/>
      <c r="D103" s="6"/>
      <c r="E103" s="6"/>
      <c r="F103" s="161"/>
      <c r="G103" s="215"/>
      <c r="H103" s="216"/>
      <c r="I103" s="24">
        <f t="shared" si="25"/>
        <v>0</v>
      </c>
      <c r="J103" s="428">
        <f t="shared" si="18"/>
        <v>0</v>
      </c>
      <c r="K103" s="402" t="e">
        <f t="shared" si="26"/>
        <v>#DIV/0!</v>
      </c>
      <c r="L103" s="164"/>
      <c r="M103" s="215">
        <f t="shared" ref="M103:M112" si="27">I103-N103</f>
        <v>0</v>
      </c>
      <c r="N103" s="215"/>
      <c r="O103" s="161"/>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row>
    <row r="104" spans="1:98" s="3" customFormat="1">
      <c r="A104" s="412"/>
      <c r="B104" s="161"/>
      <c r="C104" s="161"/>
      <c r="D104" s="6"/>
      <c r="E104" s="6"/>
      <c r="F104" s="161"/>
      <c r="G104" s="215"/>
      <c r="H104" s="216"/>
      <c r="I104" s="24">
        <f t="shared" si="25"/>
        <v>0</v>
      </c>
      <c r="J104" s="428">
        <f t="shared" si="18"/>
        <v>0</v>
      </c>
      <c r="K104" s="402" t="e">
        <f t="shared" si="26"/>
        <v>#DIV/0!</v>
      </c>
      <c r="L104" s="164"/>
      <c r="M104" s="215">
        <f t="shared" si="27"/>
        <v>0</v>
      </c>
      <c r="N104" s="215"/>
      <c r="O104" s="161"/>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row>
    <row r="105" spans="1:98" s="3" customFormat="1">
      <c r="A105" s="412"/>
      <c r="B105" s="161"/>
      <c r="C105" s="161"/>
      <c r="D105" s="6"/>
      <c r="E105" s="6"/>
      <c r="F105" s="161"/>
      <c r="G105" s="215"/>
      <c r="H105" s="216"/>
      <c r="I105" s="24">
        <f t="shared" si="25"/>
        <v>0</v>
      </c>
      <c r="J105" s="428">
        <f t="shared" si="18"/>
        <v>0</v>
      </c>
      <c r="K105" s="402" t="e">
        <f t="shared" si="26"/>
        <v>#DIV/0!</v>
      </c>
      <c r="L105" s="164"/>
      <c r="M105" s="215">
        <f>I105-N105</f>
        <v>0</v>
      </c>
      <c r="N105" s="215"/>
      <c r="O105" s="161"/>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row>
    <row r="106" spans="1:98" s="3" customFormat="1">
      <c r="A106" s="412"/>
      <c r="B106" s="161"/>
      <c r="C106" s="161"/>
      <c r="D106" s="6"/>
      <c r="E106" s="6"/>
      <c r="F106" s="161"/>
      <c r="G106" s="215"/>
      <c r="H106" s="216"/>
      <c r="I106" s="24">
        <f t="shared" si="25"/>
        <v>0</v>
      </c>
      <c r="J106" s="428">
        <f t="shared" si="18"/>
        <v>0</v>
      </c>
      <c r="K106" s="402" t="e">
        <f t="shared" si="26"/>
        <v>#DIV/0!</v>
      </c>
      <c r="L106" s="164"/>
      <c r="M106" s="215">
        <f t="shared" si="27"/>
        <v>0</v>
      </c>
      <c r="N106" s="215"/>
      <c r="O106" s="161"/>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row>
    <row r="107" spans="1:98" s="3" customFormat="1">
      <c r="A107" s="412"/>
      <c r="B107" s="161"/>
      <c r="C107" s="161"/>
      <c r="D107" s="6"/>
      <c r="E107" s="6"/>
      <c r="F107" s="161"/>
      <c r="G107" s="215"/>
      <c r="H107" s="216"/>
      <c r="I107" s="24">
        <f t="shared" si="25"/>
        <v>0</v>
      </c>
      <c r="J107" s="428">
        <f t="shared" si="18"/>
        <v>0</v>
      </c>
      <c r="K107" s="402" t="e">
        <f t="shared" si="26"/>
        <v>#DIV/0!</v>
      </c>
      <c r="L107" s="164"/>
      <c r="M107" s="215">
        <f t="shared" si="27"/>
        <v>0</v>
      </c>
      <c r="N107" s="215"/>
      <c r="O107" s="161"/>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row>
    <row r="108" spans="1:98" s="3" customFormat="1">
      <c r="A108" s="412"/>
      <c r="B108" s="161"/>
      <c r="C108" s="161"/>
      <c r="D108" s="6"/>
      <c r="E108" s="6"/>
      <c r="F108" s="161"/>
      <c r="G108" s="215"/>
      <c r="H108" s="216"/>
      <c r="I108" s="24">
        <f t="shared" si="25"/>
        <v>0</v>
      </c>
      <c r="J108" s="428">
        <f t="shared" si="18"/>
        <v>0</v>
      </c>
      <c r="K108" s="402" t="e">
        <f t="shared" si="26"/>
        <v>#DIV/0!</v>
      </c>
      <c r="L108" s="164"/>
      <c r="M108" s="215">
        <f t="shared" si="27"/>
        <v>0</v>
      </c>
      <c r="N108" s="215"/>
      <c r="O108" s="161"/>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c r="BP108" s="164"/>
      <c r="BQ108" s="164"/>
      <c r="BR108" s="164"/>
      <c r="BS108" s="164"/>
      <c r="BT108" s="164"/>
      <c r="BU108" s="164"/>
      <c r="BV108" s="164"/>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row>
    <row r="109" spans="1:98" s="3" customFormat="1">
      <c r="A109" s="412"/>
      <c r="B109" s="161"/>
      <c r="C109" s="161"/>
      <c r="D109" s="6"/>
      <c r="E109" s="6"/>
      <c r="F109" s="161"/>
      <c r="G109" s="215"/>
      <c r="H109" s="216"/>
      <c r="I109" s="24">
        <f t="shared" si="25"/>
        <v>0</v>
      </c>
      <c r="J109" s="428">
        <f t="shared" si="18"/>
        <v>0</v>
      </c>
      <c r="K109" s="402" t="e">
        <f t="shared" si="26"/>
        <v>#DIV/0!</v>
      </c>
      <c r="L109" s="164"/>
      <c r="M109" s="215">
        <f t="shared" si="27"/>
        <v>0</v>
      </c>
      <c r="N109" s="215"/>
      <c r="O109" s="161"/>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c r="BP109" s="164"/>
      <c r="BQ109" s="164"/>
      <c r="BR109" s="164"/>
      <c r="BS109" s="164"/>
      <c r="BT109" s="164"/>
      <c r="BU109" s="164"/>
      <c r="BV109" s="164"/>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row>
    <row r="110" spans="1:98" s="3" customFormat="1">
      <c r="A110" s="412"/>
      <c r="B110" s="161"/>
      <c r="C110" s="161"/>
      <c r="D110" s="6"/>
      <c r="E110" s="6"/>
      <c r="F110" s="161"/>
      <c r="G110" s="215"/>
      <c r="H110" s="216"/>
      <c r="I110" s="24">
        <f t="shared" si="25"/>
        <v>0</v>
      </c>
      <c r="J110" s="428">
        <f t="shared" si="18"/>
        <v>0</v>
      </c>
      <c r="K110" s="402" t="e">
        <f t="shared" si="26"/>
        <v>#DIV/0!</v>
      </c>
      <c r="L110" s="164"/>
      <c r="M110" s="215">
        <f t="shared" si="27"/>
        <v>0</v>
      </c>
      <c r="N110" s="215"/>
      <c r="O110" s="161"/>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c r="BJ110" s="164"/>
      <c r="BK110" s="164"/>
      <c r="BL110" s="164"/>
      <c r="BM110" s="164"/>
      <c r="BN110" s="164"/>
      <c r="BO110" s="164"/>
      <c r="BP110" s="164"/>
      <c r="BQ110" s="164"/>
      <c r="BR110" s="164"/>
      <c r="BS110" s="164"/>
      <c r="BT110" s="164"/>
      <c r="BU110" s="164"/>
      <c r="BV110" s="164"/>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row>
    <row r="111" spans="1:98" s="3" customFormat="1">
      <c r="A111" s="412"/>
      <c r="B111" s="161"/>
      <c r="C111" s="161"/>
      <c r="D111" s="6"/>
      <c r="E111" s="6"/>
      <c r="F111" s="161"/>
      <c r="G111" s="215"/>
      <c r="H111" s="216"/>
      <c r="I111" s="24">
        <f t="shared" si="25"/>
        <v>0</v>
      </c>
      <c r="J111" s="428">
        <f t="shared" si="18"/>
        <v>0</v>
      </c>
      <c r="K111" s="402" t="e">
        <f t="shared" si="26"/>
        <v>#DIV/0!</v>
      </c>
      <c r="L111" s="164"/>
      <c r="M111" s="215">
        <f t="shared" si="27"/>
        <v>0</v>
      </c>
      <c r="N111" s="215"/>
      <c r="O111" s="161"/>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T111" s="164"/>
      <c r="BU111" s="164"/>
      <c r="BV111" s="164"/>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row>
    <row r="112" spans="1:98" s="3" customFormat="1">
      <c r="A112" s="412"/>
      <c r="B112" s="161"/>
      <c r="C112" s="161"/>
      <c r="D112" s="6"/>
      <c r="E112" s="6"/>
      <c r="F112" s="161"/>
      <c r="G112" s="215"/>
      <c r="H112" s="216"/>
      <c r="I112" s="24">
        <f t="shared" si="25"/>
        <v>0</v>
      </c>
      <c r="J112" s="428">
        <f t="shared" si="18"/>
        <v>0</v>
      </c>
      <c r="K112" s="402" t="e">
        <f t="shared" si="26"/>
        <v>#DIV/0!</v>
      </c>
      <c r="L112" s="164"/>
      <c r="M112" s="215">
        <f t="shared" si="27"/>
        <v>0</v>
      </c>
      <c r="N112" s="215"/>
      <c r="O112" s="161"/>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164"/>
      <c r="BM112" s="164"/>
      <c r="BN112" s="164"/>
      <c r="BO112" s="164"/>
      <c r="BP112" s="164"/>
      <c r="BQ112" s="164"/>
      <c r="BR112" s="164"/>
      <c r="BS112" s="164"/>
      <c r="BT112" s="164"/>
      <c r="BU112" s="164"/>
      <c r="BV112" s="164"/>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row>
    <row r="113" spans="1:98" s="3" customFormat="1">
      <c r="A113" s="423"/>
      <c r="B113" s="213"/>
      <c r="C113" s="213"/>
      <c r="D113" s="154"/>
      <c r="E113" s="154"/>
      <c r="F113" s="154"/>
      <c r="G113" s="154" t="s">
        <v>343</v>
      </c>
      <c r="H113" s="154"/>
      <c r="I113" s="214">
        <f>SUM(I102:I112)</f>
        <v>0</v>
      </c>
      <c r="J113" s="154"/>
      <c r="K113" s="625"/>
      <c r="L113" s="164"/>
      <c r="M113" s="429">
        <f>SUM(M102:M112)</f>
        <v>0</v>
      </c>
      <c r="N113" s="429">
        <f>SUM(N102:N112)</f>
        <v>0</v>
      </c>
      <c r="O113" s="15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row>
    <row r="114" spans="1:98" s="3" customFormat="1">
      <c r="A114" s="412"/>
      <c r="B114" s="161"/>
      <c r="C114" s="161"/>
      <c r="D114" s="6" t="e">
        <f>'BUDGET AJU APPROUVE'!C46</f>
        <v>#REF!</v>
      </c>
      <c r="E114" s="6"/>
      <c r="F114" s="161"/>
      <c r="G114" s="215"/>
      <c r="H114" s="216"/>
      <c r="I114" s="24">
        <f t="shared" ref="I114:I124" si="28">G114*H114</f>
        <v>0</v>
      </c>
      <c r="J114" s="428">
        <f t="shared" si="18"/>
        <v>0</v>
      </c>
      <c r="K114" s="402" t="e">
        <f t="shared" ref="K114:K124" si="29">+J114/G114</f>
        <v>#DIV/0!</v>
      </c>
      <c r="L114" s="164"/>
      <c r="M114" s="215">
        <f>I114-N114</f>
        <v>0</v>
      </c>
      <c r="N114" s="215"/>
      <c r="O114" s="161"/>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64"/>
      <c r="BP114" s="164"/>
      <c r="BQ114" s="164"/>
      <c r="BR114" s="164"/>
      <c r="BS114" s="164"/>
      <c r="BT114" s="164"/>
      <c r="BU114" s="164"/>
      <c r="BV114" s="164"/>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row>
    <row r="115" spans="1:98" s="3" customFormat="1">
      <c r="A115" s="412"/>
      <c r="B115" s="161"/>
      <c r="C115" s="161"/>
      <c r="D115" s="6"/>
      <c r="E115" s="6"/>
      <c r="F115" s="161"/>
      <c r="G115" s="215"/>
      <c r="H115" s="216"/>
      <c r="I115" s="24">
        <f t="shared" si="28"/>
        <v>0</v>
      </c>
      <c r="J115" s="428">
        <f t="shared" si="18"/>
        <v>0</v>
      </c>
      <c r="K115" s="402" t="e">
        <f t="shared" si="29"/>
        <v>#DIV/0!</v>
      </c>
      <c r="L115" s="164"/>
      <c r="M115" s="215">
        <f t="shared" ref="M115:M124" si="30">I115-N115</f>
        <v>0</v>
      </c>
      <c r="N115" s="215"/>
      <c r="O115" s="161"/>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4"/>
      <c r="BO115" s="164"/>
      <c r="BP115" s="164"/>
      <c r="BQ115" s="164"/>
      <c r="BR115" s="164"/>
      <c r="BS115" s="164"/>
      <c r="BT115" s="164"/>
      <c r="BU115" s="164"/>
      <c r="BV115" s="164"/>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row>
    <row r="116" spans="1:98" s="3" customFormat="1">
      <c r="A116" s="412"/>
      <c r="B116" s="161"/>
      <c r="C116" s="161"/>
      <c r="D116" s="6"/>
      <c r="E116" s="6"/>
      <c r="F116" s="161"/>
      <c r="G116" s="215"/>
      <c r="H116" s="216"/>
      <c r="I116" s="24">
        <f t="shared" si="28"/>
        <v>0</v>
      </c>
      <c r="J116" s="428">
        <f t="shared" si="18"/>
        <v>0</v>
      </c>
      <c r="K116" s="402" t="e">
        <f t="shared" si="29"/>
        <v>#DIV/0!</v>
      </c>
      <c r="L116" s="164"/>
      <c r="M116" s="215">
        <f t="shared" si="30"/>
        <v>0</v>
      </c>
      <c r="N116" s="215"/>
      <c r="O116" s="161"/>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c r="BL116" s="164"/>
      <c r="BM116" s="164"/>
      <c r="BN116" s="164"/>
      <c r="BO116" s="164"/>
      <c r="BP116" s="164"/>
      <c r="BQ116" s="164"/>
      <c r="BR116" s="164"/>
      <c r="BS116" s="164"/>
      <c r="BT116" s="164"/>
      <c r="BU116" s="164"/>
      <c r="BV116" s="164"/>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row>
    <row r="117" spans="1:98" s="3" customFormat="1">
      <c r="A117" s="412"/>
      <c r="B117" s="161"/>
      <c r="C117" s="161"/>
      <c r="D117" s="6"/>
      <c r="E117" s="6"/>
      <c r="F117" s="161"/>
      <c r="G117" s="215"/>
      <c r="H117" s="216"/>
      <c r="I117" s="24">
        <f t="shared" si="28"/>
        <v>0</v>
      </c>
      <c r="J117" s="428">
        <f t="shared" si="18"/>
        <v>0</v>
      </c>
      <c r="K117" s="402" t="e">
        <f t="shared" si="29"/>
        <v>#DIV/0!</v>
      </c>
      <c r="L117" s="164"/>
      <c r="M117" s="215">
        <f>I117-N117</f>
        <v>0</v>
      </c>
      <c r="N117" s="215"/>
      <c r="O117" s="161"/>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164"/>
      <c r="BM117" s="164"/>
      <c r="BN117" s="164"/>
      <c r="BO117" s="164"/>
      <c r="BP117" s="164"/>
      <c r="BQ117" s="164"/>
      <c r="BR117" s="164"/>
      <c r="BS117" s="164"/>
      <c r="BT117" s="164"/>
      <c r="BU117" s="164"/>
      <c r="BV117" s="164"/>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row>
    <row r="118" spans="1:98" s="3" customFormat="1">
      <c r="A118" s="412"/>
      <c r="B118" s="161"/>
      <c r="C118" s="161"/>
      <c r="D118" s="6"/>
      <c r="E118" s="6"/>
      <c r="F118" s="161"/>
      <c r="G118" s="215"/>
      <c r="H118" s="216"/>
      <c r="I118" s="24">
        <f t="shared" si="28"/>
        <v>0</v>
      </c>
      <c r="J118" s="428">
        <f t="shared" si="18"/>
        <v>0</v>
      </c>
      <c r="K118" s="402" t="e">
        <f t="shared" si="29"/>
        <v>#DIV/0!</v>
      </c>
      <c r="L118" s="164"/>
      <c r="M118" s="215">
        <f t="shared" si="30"/>
        <v>0</v>
      </c>
      <c r="N118" s="215"/>
      <c r="O118" s="161"/>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c r="BJ118" s="164"/>
      <c r="BK118" s="164"/>
      <c r="BL118" s="164"/>
      <c r="BM118" s="164"/>
      <c r="BN118" s="164"/>
      <c r="BO118" s="164"/>
      <c r="BP118" s="164"/>
      <c r="BQ118" s="164"/>
      <c r="BR118" s="164"/>
      <c r="BS118" s="164"/>
      <c r="BT118" s="164"/>
      <c r="BU118" s="164"/>
      <c r="BV118" s="164"/>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row>
    <row r="119" spans="1:98" s="3" customFormat="1">
      <c r="A119" s="412"/>
      <c r="B119" s="161"/>
      <c r="C119" s="161"/>
      <c r="D119" s="6"/>
      <c r="E119" s="6"/>
      <c r="F119" s="161"/>
      <c r="G119" s="215"/>
      <c r="H119" s="216"/>
      <c r="I119" s="24">
        <f t="shared" si="28"/>
        <v>0</v>
      </c>
      <c r="J119" s="428">
        <f t="shared" si="18"/>
        <v>0</v>
      </c>
      <c r="K119" s="402" t="e">
        <f t="shared" si="29"/>
        <v>#DIV/0!</v>
      </c>
      <c r="L119" s="164"/>
      <c r="M119" s="215">
        <f t="shared" si="30"/>
        <v>0</v>
      </c>
      <c r="N119" s="215"/>
      <c r="O119" s="161"/>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row>
    <row r="120" spans="1:98" s="3" customFormat="1">
      <c r="A120" s="412"/>
      <c r="B120" s="161"/>
      <c r="C120" s="161"/>
      <c r="D120" s="6"/>
      <c r="E120" s="6"/>
      <c r="F120" s="161"/>
      <c r="G120" s="215"/>
      <c r="H120" s="216"/>
      <c r="I120" s="24">
        <f t="shared" si="28"/>
        <v>0</v>
      </c>
      <c r="J120" s="428">
        <f t="shared" si="18"/>
        <v>0</v>
      </c>
      <c r="K120" s="402" t="e">
        <f t="shared" si="29"/>
        <v>#DIV/0!</v>
      </c>
      <c r="L120" s="164"/>
      <c r="M120" s="215">
        <f t="shared" si="30"/>
        <v>0</v>
      </c>
      <c r="N120" s="215"/>
      <c r="O120" s="161"/>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64"/>
      <c r="AW120" s="164"/>
      <c r="AX120" s="164"/>
      <c r="AY120" s="164"/>
      <c r="AZ120" s="164"/>
      <c r="BA120" s="164"/>
      <c r="BB120" s="164"/>
      <c r="BC120" s="164"/>
      <c r="BD120" s="164"/>
      <c r="BE120" s="164"/>
      <c r="BF120" s="164"/>
      <c r="BG120" s="164"/>
      <c r="BH120" s="164"/>
      <c r="BI120" s="164"/>
      <c r="BJ120" s="164"/>
      <c r="BK120" s="164"/>
      <c r="BL120" s="164"/>
      <c r="BM120" s="164"/>
      <c r="BN120" s="164"/>
      <c r="BO120" s="164"/>
      <c r="BP120" s="164"/>
      <c r="BQ120" s="164"/>
      <c r="BR120" s="164"/>
      <c r="BS120" s="164"/>
      <c r="BT120" s="164"/>
      <c r="BU120" s="164"/>
      <c r="BV120" s="164"/>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row>
    <row r="121" spans="1:98" s="3" customFormat="1">
      <c r="A121" s="412"/>
      <c r="B121" s="161"/>
      <c r="C121" s="161"/>
      <c r="D121" s="6"/>
      <c r="E121" s="6"/>
      <c r="F121" s="161"/>
      <c r="G121" s="215"/>
      <c r="H121" s="216"/>
      <c r="I121" s="24">
        <f t="shared" si="28"/>
        <v>0</v>
      </c>
      <c r="J121" s="428">
        <f t="shared" si="18"/>
        <v>0</v>
      </c>
      <c r="K121" s="402" t="e">
        <f t="shared" si="29"/>
        <v>#DIV/0!</v>
      </c>
      <c r="L121" s="164"/>
      <c r="M121" s="215">
        <f t="shared" si="30"/>
        <v>0</v>
      </c>
      <c r="N121" s="215"/>
      <c r="O121" s="161"/>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4"/>
      <c r="AY121" s="164"/>
      <c r="AZ121" s="164"/>
      <c r="BA121" s="164"/>
      <c r="BB121" s="164"/>
      <c r="BC121" s="164"/>
      <c r="BD121" s="164"/>
      <c r="BE121" s="164"/>
      <c r="BF121" s="164"/>
      <c r="BG121" s="164"/>
      <c r="BH121" s="164"/>
      <c r="BI121" s="164"/>
      <c r="BJ121" s="164"/>
      <c r="BK121" s="164"/>
      <c r="BL121" s="164"/>
      <c r="BM121" s="164"/>
      <c r="BN121" s="164"/>
      <c r="BO121" s="164"/>
      <c r="BP121" s="164"/>
      <c r="BQ121" s="164"/>
      <c r="BR121" s="164"/>
      <c r="BS121" s="164"/>
      <c r="BT121" s="164"/>
      <c r="BU121" s="164"/>
      <c r="BV121" s="164"/>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row>
    <row r="122" spans="1:98" s="3" customFormat="1">
      <c r="A122" s="412"/>
      <c r="B122" s="161"/>
      <c r="C122" s="161"/>
      <c r="D122" s="6"/>
      <c r="E122" s="6"/>
      <c r="F122" s="161"/>
      <c r="G122" s="215"/>
      <c r="H122" s="216"/>
      <c r="I122" s="24">
        <f t="shared" si="28"/>
        <v>0</v>
      </c>
      <c r="J122" s="428">
        <f t="shared" si="18"/>
        <v>0</v>
      </c>
      <c r="K122" s="402" t="e">
        <f t="shared" si="29"/>
        <v>#DIV/0!</v>
      </c>
      <c r="L122" s="164"/>
      <c r="M122" s="215">
        <f t="shared" si="30"/>
        <v>0</v>
      </c>
      <c r="N122" s="215"/>
      <c r="O122" s="161"/>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c r="BJ122" s="164"/>
      <c r="BK122" s="164"/>
      <c r="BL122" s="164"/>
      <c r="BM122" s="164"/>
      <c r="BN122" s="164"/>
      <c r="BO122" s="164"/>
      <c r="BP122" s="164"/>
      <c r="BQ122" s="164"/>
      <c r="BR122" s="164"/>
      <c r="BS122" s="164"/>
      <c r="BT122" s="164"/>
      <c r="BU122" s="164"/>
      <c r="BV122" s="164"/>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row>
    <row r="123" spans="1:98" s="3" customFormat="1">
      <c r="A123" s="412"/>
      <c r="B123" s="161"/>
      <c r="C123" s="161"/>
      <c r="D123" s="6"/>
      <c r="E123" s="6"/>
      <c r="F123" s="161"/>
      <c r="G123" s="215"/>
      <c r="H123" s="216"/>
      <c r="I123" s="24">
        <f t="shared" si="28"/>
        <v>0</v>
      </c>
      <c r="J123" s="428">
        <f t="shared" si="18"/>
        <v>0</v>
      </c>
      <c r="K123" s="402" t="e">
        <f t="shared" si="29"/>
        <v>#DIV/0!</v>
      </c>
      <c r="L123" s="164"/>
      <c r="M123" s="215">
        <f t="shared" si="30"/>
        <v>0</v>
      </c>
      <c r="N123" s="215"/>
      <c r="O123" s="161"/>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row>
    <row r="124" spans="1:98" s="3" customFormat="1">
      <c r="A124" s="412"/>
      <c r="B124" s="161"/>
      <c r="C124" s="161"/>
      <c r="D124" s="6"/>
      <c r="E124" s="6"/>
      <c r="F124" s="161"/>
      <c r="G124" s="215"/>
      <c r="H124" s="216"/>
      <c r="I124" s="24">
        <f t="shared" si="28"/>
        <v>0</v>
      </c>
      <c r="J124" s="428">
        <f t="shared" si="18"/>
        <v>0</v>
      </c>
      <c r="K124" s="402" t="e">
        <f t="shared" si="29"/>
        <v>#DIV/0!</v>
      </c>
      <c r="L124" s="164"/>
      <c r="M124" s="215">
        <f t="shared" si="30"/>
        <v>0</v>
      </c>
      <c r="N124" s="215"/>
      <c r="O124" s="161"/>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c r="BL124" s="164"/>
      <c r="BM124" s="164"/>
      <c r="BN124" s="164"/>
      <c r="BO124" s="164"/>
      <c r="BP124" s="164"/>
      <c r="BQ124" s="164"/>
      <c r="BR124" s="164"/>
      <c r="BS124" s="164"/>
      <c r="BT124" s="164"/>
      <c r="BU124" s="164"/>
      <c r="BV124" s="164"/>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row>
    <row r="125" spans="1:98" s="3" customFormat="1">
      <c r="A125" s="423"/>
      <c r="B125" s="213"/>
      <c r="C125" s="213"/>
      <c r="D125" s="154"/>
      <c r="E125" s="154"/>
      <c r="F125" s="154"/>
      <c r="G125" s="154" t="s">
        <v>298</v>
      </c>
      <c r="H125" s="154"/>
      <c r="I125" s="214">
        <f>SUM(I114:I124)</f>
        <v>0</v>
      </c>
      <c r="J125" s="154"/>
      <c r="K125" s="625"/>
      <c r="L125" s="164"/>
      <c r="M125" s="429">
        <f>SUM(M114:M124)</f>
        <v>0</v>
      </c>
      <c r="N125" s="429">
        <f>SUM(N114:N124)</f>
        <v>0</v>
      </c>
      <c r="O125" s="15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c r="BL125" s="164"/>
      <c r="BM125" s="164"/>
      <c r="BN125" s="164"/>
      <c r="BO125" s="164"/>
      <c r="BP125" s="164"/>
      <c r="BQ125" s="164"/>
      <c r="BR125" s="164"/>
      <c r="BS125" s="164"/>
      <c r="BT125" s="164"/>
      <c r="BU125" s="164"/>
      <c r="BV125" s="164"/>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row>
    <row r="126" spans="1:98" s="3" customFormat="1" ht="38.25">
      <c r="A126" s="412"/>
      <c r="B126" s="161"/>
      <c r="C126" s="161"/>
      <c r="D126" s="6" t="str">
        <f>'BUDGET AJU APPROUVE'!C47</f>
        <v>Autre : (compléter soi-même)</v>
      </c>
      <c r="E126" s="6"/>
      <c r="F126" s="161"/>
      <c r="G126" s="215"/>
      <c r="H126" s="216"/>
      <c r="I126" s="24">
        <f t="shared" ref="I126:I136" si="31">G126*H126</f>
        <v>0</v>
      </c>
      <c r="J126" s="428">
        <f t="shared" si="18"/>
        <v>0</v>
      </c>
      <c r="K126" s="402" t="e">
        <f t="shared" ref="K126:K136" si="32">+J126/G126</f>
        <v>#DIV/0!</v>
      </c>
      <c r="L126" s="164"/>
      <c r="M126" s="215">
        <f>I126-N126</f>
        <v>0</v>
      </c>
      <c r="N126" s="215"/>
      <c r="O126" s="161"/>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row>
    <row r="127" spans="1:98" s="3" customFormat="1">
      <c r="A127" s="412"/>
      <c r="B127" s="161"/>
      <c r="C127" s="161"/>
      <c r="D127" s="6"/>
      <c r="E127" s="6"/>
      <c r="F127" s="161"/>
      <c r="G127" s="215"/>
      <c r="H127" s="216"/>
      <c r="I127" s="24">
        <f t="shared" si="31"/>
        <v>0</v>
      </c>
      <c r="J127" s="428">
        <f t="shared" si="18"/>
        <v>0</v>
      </c>
      <c r="K127" s="402" t="e">
        <f t="shared" si="32"/>
        <v>#DIV/0!</v>
      </c>
      <c r="L127" s="164"/>
      <c r="M127" s="215">
        <f t="shared" ref="M127:M136" si="33">I127-N127</f>
        <v>0</v>
      </c>
      <c r="N127" s="215"/>
      <c r="O127" s="161"/>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row>
    <row r="128" spans="1:98" s="3" customFormat="1">
      <c r="A128" s="412"/>
      <c r="B128" s="161"/>
      <c r="C128" s="161"/>
      <c r="D128" s="6"/>
      <c r="E128" s="6"/>
      <c r="F128" s="161"/>
      <c r="G128" s="215"/>
      <c r="H128" s="216"/>
      <c r="I128" s="24">
        <f t="shared" si="31"/>
        <v>0</v>
      </c>
      <c r="J128" s="428">
        <f t="shared" si="18"/>
        <v>0</v>
      </c>
      <c r="K128" s="402" t="e">
        <f t="shared" si="32"/>
        <v>#DIV/0!</v>
      </c>
      <c r="L128" s="164"/>
      <c r="M128" s="215">
        <f t="shared" si="33"/>
        <v>0</v>
      </c>
      <c r="N128" s="215"/>
      <c r="O128" s="161"/>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4"/>
      <c r="AR128" s="164"/>
      <c r="AS128" s="164"/>
      <c r="AT128" s="164"/>
      <c r="AU128" s="164"/>
      <c r="AV128" s="164"/>
      <c r="AW128" s="164"/>
      <c r="AX128" s="164"/>
      <c r="AY128" s="164"/>
      <c r="AZ128" s="164"/>
      <c r="BA128" s="164"/>
      <c r="BB128" s="164"/>
      <c r="BC128" s="164"/>
      <c r="BD128" s="164"/>
      <c r="BE128" s="164"/>
      <c r="BF128" s="164"/>
      <c r="BG128" s="164"/>
      <c r="BH128" s="164"/>
      <c r="BI128" s="164"/>
      <c r="BJ128" s="164"/>
      <c r="BK128" s="164"/>
      <c r="BL128" s="164"/>
      <c r="BM128" s="164"/>
      <c r="BN128" s="164"/>
      <c r="BO128" s="164"/>
      <c r="BP128" s="164"/>
      <c r="BQ128" s="164"/>
      <c r="BR128" s="164"/>
      <c r="BS128" s="164"/>
      <c r="BT128" s="164"/>
      <c r="BU128" s="164"/>
      <c r="BV128" s="164"/>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row>
    <row r="129" spans="1:99" s="3" customFormat="1">
      <c r="A129" s="412"/>
      <c r="B129" s="161"/>
      <c r="C129" s="161"/>
      <c r="D129" s="6"/>
      <c r="E129" s="6"/>
      <c r="F129" s="161"/>
      <c r="G129" s="215"/>
      <c r="H129" s="216"/>
      <c r="I129" s="24">
        <f t="shared" si="31"/>
        <v>0</v>
      </c>
      <c r="J129" s="428">
        <f t="shared" si="18"/>
        <v>0</v>
      </c>
      <c r="K129" s="402" t="e">
        <f t="shared" si="32"/>
        <v>#DIV/0!</v>
      </c>
      <c r="L129" s="164"/>
      <c r="M129" s="215">
        <f>I129-N129</f>
        <v>0</v>
      </c>
      <c r="N129" s="215"/>
      <c r="O129" s="161"/>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64"/>
      <c r="BK129" s="164"/>
      <c r="BL129" s="164"/>
      <c r="BM129" s="164"/>
      <c r="BN129" s="164"/>
      <c r="BO129" s="164"/>
      <c r="BP129" s="164"/>
      <c r="BQ129" s="164"/>
      <c r="BR129" s="164"/>
      <c r="BS129" s="164"/>
      <c r="BT129" s="164"/>
      <c r="BU129" s="164"/>
      <c r="BV129" s="164"/>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row>
    <row r="130" spans="1:99" s="3" customFormat="1">
      <c r="A130" s="412"/>
      <c r="B130" s="161"/>
      <c r="C130" s="161"/>
      <c r="D130" s="6"/>
      <c r="E130" s="6"/>
      <c r="F130" s="161"/>
      <c r="G130" s="215"/>
      <c r="H130" s="216"/>
      <c r="I130" s="24">
        <f t="shared" si="31"/>
        <v>0</v>
      </c>
      <c r="J130" s="428">
        <f t="shared" si="18"/>
        <v>0</v>
      </c>
      <c r="K130" s="402" t="e">
        <f t="shared" si="32"/>
        <v>#DIV/0!</v>
      </c>
      <c r="L130" s="164"/>
      <c r="M130" s="215">
        <f t="shared" si="33"/>
        <v>0</v>
      </c>
      <c r="N130" s="215"/>
      <c r="O130" s="161"/>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64"/>
      <c r="BL130" s="164"/>
      <c r="BM130" s="164"/>
      <c r="BN130" s="164"/>
      <c r="BO130" s="164"/>
      <c r="BP130" s="164"/>
      <c r="BQ130" s="164"/>
      <c r="BR130" s="164"/>
      <c r="BS130" s="164"/>
      <c r="BT130" s="164"/>
      <c r="BU130" s="164"/>
      <c r="BV130" s="164"/>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row>
    <row r="131" spans="1:99" s="3" customFormat="1">
      <c r="A131" s="412"/>
      <c r="B131" s="161"/>
      <c r="C131" s="161"/>
      <c r="D131" s="6"/>
      <c r="E131" s="6"/>
      <c r="F131" s="161"/>
      <c r="G131" s="215"/>
      <c r="H131" s="216"/>
      <c r="I131" s="24">
        <f t="shared" si="31"/>
        <v>0</v>
      </c>
      <c r="J131" s="428">
        <f t="shared" si="18"/>
        <v>0</v>
      </c>
      <c r="K131" s="402" t="e">
        <f t="shared" si="32"/>
        <v>#DIV/0!</v>
      </c>
      <c r="L131" s="164"/>
      <c r="M131" s="215">
        <f t="shared" si="33"/>
        <v>0</v>
      </c>
      <c r="N131" s="215"/>
      <c r="O131" s="161"/>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64"/>
      <c r="BL131" s="164"/>
      <c r="BM131" s="164"/>
      <c r="BN131" s="164"/>
      <c r="BO131" s="164"/>
      <c r="BP131" s="164"/>
      <c r="BQ131" s="164"/>
      <c r="BR131" s="164"/>
      <c r="BS131" s="164"/>
      <c r="BT131" s="164"/>
      <c r="BU131" s="164"/>
      <c r="BV131" s="164"/>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row>
    <row r="132" spans="1:99" s="3" customFormat="1">
      <c r="A132" s="412"/>
      <c r="B132" s="161"/>
      <c r="C132" s="161"/>
      <c r="D132" s="6"/>
      <c r="E132" s="6"/>
      <c r="F132" s="161"/>
      <c r="G132" s="215"/>
      <c r="H132" s="216"/>
      <c r="I132" s="24">
        <f t="shared" si="31"/>
        <v>0</v>
      </c>
      <c r="J132" s="428">
        <f t="shared" si="18"/>
        <v>0</v>
      </c>
      <c r="K132" s="402" t="e">
        <f t="shared" si="32"/>
        <v>#DIV/0!</v>
      </c>
      <c r="L132" s="164"/>
      <c r="M132" s="215">
        <f t="shared" si="33"/>
        <v>0</v>
      </c>
      <c r="N132" s="215"/>
      <c r="O132" s="161"/>
      <c r="P132" s="164"/>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64"/>
      <c r="AW132" s="164"/>
      <c r="AX132" s="164"/>
      <c r="AY132" s="164"/>
      <c r="AZ132" s="164"/>
      <c r="BA132" s="164"/>
      <c r="BB132" s="164"/>
      <c r="BC132" s="164"/>
      <c r="BD132" s="164"/>
      <c r="BE132" s="164"/>
      <c r="BF132" s="164"/>
      <c r="BG132" s="164"/>
      <c r="BH132" s="164"/>
      <c r="BI132" s="164"/>
      <c r="BJ132" s="164"/>
      <c r="BK132" s="164"/>
      <c r="BL132" s="164"/>
      <c r="BM132" s="164"/>
      <c r="BN132" s="164"/>
      <c r="BO132" s="164"/>
      <c r="BP132" s="164"/>
      <c r="BQ132" s="164"/>
      <c r="BR132" s="164"/>
      <c r="BS132" s="164"/>
      <c r="BT132" s="164"/>
      <c r="BU132" s="164"/>
      <c r="BV132" s="164"/>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row>
    <row r="133" spans="1:99" s="3" customFormat="1">
      <c r="A133" s="412"/>
      <c r="B133" s="161"/>
      <c r="C133" s="161"/>
      <c r="D133" s="6"/>
      <c r="E133" s="6"/>
      <c r="F133" s="161"/>
      <c r="G133" s="215"/>
      <c r="H133" s="216"/>
      <c r="I133" s="24">
        <f t="shared" si="31"/>
        <v>0</v>
      </c>
      <c r="J133" s="428">
        <f t="shared" si="18"/>
        <v>0</v>
      </c>
      <c r="K133" s="402" t="e">
        <f t="shared" si="32"/>
        <v>#DIV/0!</v>
      </c>
      <c r="L133" s="164"/>
      <c r="M133" s="215">
        <f t="shared" si="33"/>
        <v>0</v>
      </c>
      <c r="N133" s="215"/>
      <c r="O133" s="161"/>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64"/>
      <c r="AW133" s="164"/>
      <c r="AX133" s="164"/>
      <c r="AY133" s="164"/>
      <c r="AZ133" s="164"/>
      <c r="BA133" s="164"/>
      <c r="BB133" s="164"/>
      <c r="BC133" s="164"/>
      <c r="BD133" s="164"/>
      <c r="BE133" s="164"/>
      <c r="BF133" s="164"/>
      <c r="BG133" s="164"/>
      <c r="BH133" s="164"/>
      <c r="BI133" s="164"/>
      <c r="BJ133" s="164"/>
      <c r="BK133" s="164"/>
      <c r="BL133" s="164"/>
      <c r="BM133" s="164"/>
      <c r="BN133" s="164"/>
      <c r="BO133" s="164"/>
      <c r="BP133" s="164"/>
      <c r="BQ133" s="164"/>
      <c r="BR133" s="164"/>
      <c r="BS133" s="164"/>
      <c r="BT133" s="164"/>
      <c r="BU133" s="164"/>
      <c r="BV133" s="164"/>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row>
    <row r="134" spans="1:99" s="3" customFormat="1">
      <c r="A134" s="412"/>
      <c r="B134" s="161"/>
      <c r="C134" s="161"/>
      <c r="D134" s="6"/>
      <c r="E134" s="6"/>
      <c r="F134" s="161"/>
      <c r="G134" s="215"/>
      <c r="H134" s="216"/>
      <c r="I134" s="24">
        <f t="shared" si="31"/>
        <v>0</v>
      </c>
      <c r="J134" s="428">
        <f t="shared" si="18"/>
        <v>0</v>
      </c>
      <c r="K134" s="402" t="e">
        <f t="shared" si="32"/>
        <v>#DIV/0!</v>
      </c>
      <c r="L134" s="164"/>
      <c r="M134" s="215">
        <f t="shared" si="33"/>
        <v>0</v>
      </c>
      <c r="N134" s="215"/>
      <c r="O134" s="161"/>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c r="BL134" s="164"/>
      <c r="BM134" s="164"/>
      <c r="BN134" s="164"/>
      <c r="BO134" s="164"/>
      <c r="BP134" s="164"/>
      <c r="BQ134" s="164"/>
      <c r="BR134" s="164"/>
      <c r="BS134" s="164"/>
      <c r="BT134" s="164"/>
      <c r="BU134" s="164"/>
      <c r="BV134" s="164"/>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row>
    <row r="135" spans="1:99" s="3" customFormat="1">
      <c r="A135" s="412"/>
      <c r="B135" s="161"/>
      <c r="C135" s="161"/>
      <c r="D135" s="6"/>
      <c r="E135" s="6"/>
      <c r="F135" s="161"/>
      <c r="G135" s="215"/>
      <c r="H135" s="216"/>
      <c r="I135" s="24">
        <f t="shared" si="31"/>
        <v>0</v>
      </c>
      <c r="J135" s="428">
        <f t="shared" ref="J135:J136" si="34">G135-I135</f>
        <v>0</v>
      </c>
      <c r="K135" s="402" t="e">
        <f t="shared" si="32"/>
        <v>#DIV/0!</v>
      </c>
      <c r="L135" s="164"/>
      <c r="M135" s="215">
        <f t="shared" si="33"/>
        <v>0</v>
      </c>
      <c r="N135" s="215"/>
      <c r="O135" s="161"/>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c r="BJ135" s="164"/>
      <c r="BK135" s="164"/>
      <c r="BL135" s="164"/>
      <c r="BM135" s="164"/>
      <c r="BN135" s="164"/>
      <c r="BO135" s="164"/>
      <c r="BP135" s="164"/>
      <c r="BQ135" s="164"/>
      <c r="BR135" s="164"/>
      <c r="BS135" s="164"/>
      <c r="BT135" s="164"/>
      <c r="BU135" s="164"/>
      <c r="BV135" s="164"/>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row>
    <row r="136" spans="1:99" s="3" customFormat="1">
      <c r="A136" s="412"/>
      <c r="B136" s="161"/>
      <c r="C136" s="161"/>
      <c r="D136" s="6"/>
      <c r="E136" s="6"/>
      <c r="F136" s="161"/>
      <c r="G136" s="215"/>
      <c r="H136" s="216"/>
      <c r="I136" s="24">
        <f t="shared" si="31"/>
        <v>0</v>
      </c>
      <c r="J136" s="428">
        <f t="shared" si="34"/>
        <v>0</v>
      </c>
      <c r="K136" s="402" t="e">
        <f t="shared" si="32"/>
        <v>#DIV/0!</v>
      </c>
      <c r="L136" s="164"/>
      <c r="M136" s="215">
        <f t="shared" si="33"/>
        <v>0</v>
      </c>
      <c r="N136" s="215"/>
      <c r="O136" s="161"/>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c r="BL136" s="164"/>
      <c r="BM136" s="164"/>
      <c r="BN136" s="164"/>
      <c r="BO136" s="164"/>
      <c r="BP136" s="164"/>
      <c r="BQ136" s="164"/>
      <c r="BR136" s="164"/>
      <c r="BS136" s="164"/>
      <c r="BT136" s="164"/>
      <c r="BU136" s="164"/>
      <c r="BV136" s="164"/>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row>
    <row r="137" spans="1:99" s="3" customFormat="1">
      <c r="A137" s="423"/>
      <c r="B137" s="213"/>
      <c r="C137" s="213"/>
      <c r="D137" s="154"/>
      <c r="E137" s="154"/>
      <c r="F137" s="154"/>
      <c r="G137" s="154" t="s">
        <v>298</v>
      </c>
      <c r="H137" s="154"/>
      <c r="I137" s="214">
        <f>SUM(I126:I136)</f>
        <v>0</v>
      </c>
      <c r="J137" s="154"/>
      <c r="K137" s="625"/>
      <c r="L137" s="164"/>
      <c r="M137" s="429">
        <f>SUM(M126:M136)</f>
        <v>0</v>
      </c>
      <c r="N137" s="429">
        <f>SUM(N126:N136)</f>
        <v>0</v>
      </c>
      <c r="O137" s="15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64"/>
      <c r="AW137" s="164"/>
      <c r="AX137" s="164"/>
      <c r="AY137" s="164"/>
      <c r="AZ137" s="164"/>
      <c r="BA137" s="164"/>
      <c r="BB137" s="164"/>
      <c r="BC137" s="164"/>
      <c r="BD137" s="164"/>
      <c r="BE137" s="164"/>
      <c r="BF137" s="164"/>
      <c r="BG137" s="164"/>
      <c r="BH137" s="164"/>
      <c r="BI137" s="164"/>
      <c r="BJ137" s="164"/>
      <c r="BK137" s="164"/>
      <c r="BL137" s="164"/>
      <c r="BM137" s="164"/>
      <c r="BN137" s="164"/>
      <c r="BO137" s="164"/>
      <c r="BP137" s="164"/>
      <c r="BQ137" s="164"/>
      <c r="BR137" s="164"/>
      <c r="BS137" s="164"/>
      <c r="BT137" s="164"/>
      <c r="BU137" s="164"/>
      <c r="BV137" s="164"/>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row>
    <row r="138" spans="1:99" s="1" customFormat="1">
      <c r="A138" s="951" t="s">
        <v>76</v>
      </c>
      <c r="B138" s="952"/>
      <c r="C138" s="952"/>
      <c r="D138" s="942" t="e">
        <f>'BUDGET AJU APPROUVE'!K48</f>
        <v>#REF!</v>
      </c>
      <c r="E138" s="229"/>
      <c r="F138" s="987"/>
      <c r="G138" s="977" t="s">
        <v>14</v>
      </c>
      <c r="H138" s="971"/>
      <c r="I138" s="983">
        <f>I17+I29+I41+I53+I65+I77+I89+I101+I125+I137</f>
        <v>0</v>
      </c>
      <c r="J138" s="985">
        <f>J17+J29+J41+J53+J65+J77+J89+J101+J113+J125+J137</f>
        <v>0</v>
      </c>
      <c r="K138" s="425"/>
      <c r="L138" s="164"/>
      <c r="M138" s="955">
        <f>M17+M41+M53+M65+M89+M101+M125+M137+M29+M113</f>
        <v>0</v>
      </c>
      <c r="N138" s="955">
        <f>N17+N41+N53+N65+N89+N101+N125+N137+N29+N113</f>
        <v>0</v>
      </c>
      <c r="O138" s="957"/>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c r="BA138" s="164"/>
      <c r="BB138" s="164"/>
      <c r="BC138" s="164"/>
      <c r="BD138" s="164"/>
      <c r="BE138" s="164"/>
      <c r="BF138" s="164"/>
      <c r="BG138" s="164"/>
      <c r="BH138" s="164"/>
      <c r="BI138" s="164"/>
      <c r="BJ138" s="164"/>
      <c r="BK138" s="164"/>
      <c r="BL138" s="164"/>
      <c r="BM138" s="164"/>
      <c r="BN138" s="164"/>
      <c r="BO138" s="164"/>
      <c r="BP138" s="164"/>
      <c r="BQ138" s="164"/>
      <c r="BR138" s="164"/>
      <c r="BS138" s="164"/>
      <c r="BT138" s="164"/>
      <c r="BU138" s="164"/>
      <c r="BV138" s="164"/>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3"/>
    </row>
    <row r="139" spans="1:99" s="2" customFormat="1">
      <c r="A139" s="953"/>
      <c r="B139" s="954"/>
      <c r="C139" s="954"/>
      <c r="D139" s="943"/>
      <c r="E139" s="426"/>
      <c r="F139" s="988"/>
      <c r="G139" s="978"/>
      <c r="H139" s="972"/>
      <c r="I139" s="984"/>
      <c r="J139" s="986"/>
      <c r="K139" s="427"/>
      <c r="L139" s="164"/>
      <c r="M139" s="956"/>
      <c r="N139" s="956"/>
      <c r="O139" s="956"/>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c r="BL139" s="164"/>
      <c r="BM139" s="164"/>
      <c r="BN139" s="164"/>
      <c r="BO139" s="164"/>
      <c r="BP139" s="164"/>
      <c r="BQ139" s="164"/>
      <c r="BR139" s="164"/>
      <c r="BS139" s="164"/>
      <c r="BT139" s="164"/>
      <c r="BU139" s="164"/>
      <c r="BV139" s="164"/>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3"/>
    </row>
    <row r="140" spans="1:99">
      <c r="A140" s="165"/>
      <c r="B140" s="165"/>
      <c r="C140" s="165"/>
      <c r="D140" s="165"/>
      <c r="E140" s="165"/>
      <c r="F140" s="165"/>
      <c r="G140" s="165"/>
      <c r="H140" s="178"/>
      <c r="I140" s="165"/>
      <c r="J140" s="165"/>
      <c r="K140" s="178"/>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c r="BJ140" s="164"/>
      <c r="BK140" s="164"/>
      <c r="BL140" s="164"/>
      <c r="BM140" s="164"/>
      <c r="BN140" s="164"/>
      <c r="BO140" s="164"/>
      <c r="BP140" s="164"/>
      <c r="BQ140" s="164"/>
      <c r="BR140" s="164"/>
      <c r="BS140" s="164"/>
      <c r="BT140" s="164"/>
      <c r="BU140" s="164"/>
      <c r="BV140" s="164"/>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3"/>
    </row>
    <row r="141" spans="1:99">
      <c r="A141" s="165"/>
      <c r="B141" s="165"/>
      <c r="C141" s="165"/>
      <c r="D141" s="165"/>
      <c r="E141" s="165"/>
      <c r="F141" s="165"/>
      <c r="G141" s="165"/>
      <c r="H141" s="178"/>
      <c r="I141" s="165"/>
      <c r="J141" s="165"/>
      <c r="K141" s="178"/>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c r="BJ141" s="164"/>
      <c r="BK141" s="164"/>
      <c r="BL141" s="164"/>
      <c r="BM141" s="164"/>
      <c r="BN141" s="164"/>
      <c r="BO141" s="164"/>
      <c r="BP141" s="164"/>
      <c r="BQ141" s="164"/>
      <c r="BR141" s="164"/>
      <c r="BS141" s="164"/>
      <c r="BT141" s="164"/>
      <c r="BU141" s="164"/>
      <c r="BV141" s="164"/>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3"/>
    </row>
    <row r="142" spans="1:99">
      <c r="A142" s="165"/>
      <c r="B142" s="165"/>
      <c r="C142" s="165"/>
      <c r="D142" s="165"/>
      <c r="E142" s="165"/>
      <c r="F142" s="165"/>
      <c r="G142" s="165"/>
      <c r="H142" s="178"/>
      <c r="I142" s="165"/>
      <c r="J142" s="165"/>
      <c r="K142" s="178"/>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64"/>
      <c r="BK142" s="164"/>
      <c r="BL142" s="164"/>
      <c r="BM142" s="164"/>
      <c r="BN142" s="164"/>
      <c r="BO142" s="164"/>
      <c r="BP142" s="164"/>
      <c r="BQ142" s="164"/>
      <c r="BR142" s="164"/>
      <c r="BS142" s="164"/>
      <c r="BT142" s="164"/>
      <c r="BU142" s="164"/>
      <c r="BV142" s="164"/>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3"/>
    </row>
    <row r="143" spans="1:99">
      <c r="A143" s="165"/>
      <c r="B143" s="165"/>
      <c r="C143" s="165"/>
      <c r="D143" s="165"/>
      <c r="E143" s="165"/>
      <c r="F143" s="165"/>
      <c r="G143" s="165"/>
      <c r="H143" s="178"/>
      <c r="I143" s="165"/>
      <c r="J143" s="165"/>
      <c r="K143" s="178"/>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65"/>
      <c r="BG143" s="165"/>
      <c r="BH143" s="165"/>
      <c r="BI143" s="165"/>
      <c r="BJ143" s="165"/>
      <c r="BK143" s="165"/>
      <c r="BL143" s="165"/>
      <c r="BM143" s="165"/>
      <c r="BN143" s="165"/>
      <c r="BO143" s="165"/>
      <c r="BP143" s="165"/>
      <c r="BQ143" s="165"/>
      <c r="BR143" s="165"/>
      <c r="BS143" s="165"/>
      <c r="BT143" s="165"/>
      <c r="BU143" s="165"/>
      <c r="BV143" s="165"/>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row>
    <row r="144" spans="1:99">
      <c r="A144" s="165"/>
      <c r="B144" s="165"/>
      <c r="C144" s="165"/>
      <c r="D144" s="165"/>
      <c r="E144" s="165"/>
      <c r="F144" s="165"/>
      <c r="G144" s="165"/>
      <c r="H144" s="178"/>
      <c r="I144" s="165"/>
      <c r="J144" s="165"/>
      <c r="K144" s="178"/>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row>
    <row r="145" spans="1:98">
      <c r="A145" s="165"/>
      <c r="B145" s="165"/>
      <c r="C145" s="165"/>
      <c r="D145" s="165"/>
      <c r="E145" s="165"/>
      <c r="F145" s="165"/>
      <c r="G145" s="165"/>
      <c r="H145" s="178"/>
      <c r="I145" s="165"/>
      <c r="J145" s="165"/>
      <c r="K145" s="178"/>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row>
    <row r="146" spans="1:98">
      <c r="A146" s="165"/>
      <c r="B146" s="165"/>
      <c r="C146" s="165"/>
      <c r="D146" s="165"/>
      <c r="E146" s="165"/>
      <c r="F146" s="165"/>
      <c r="G146" s="165"/>
      <c r="H146" s="178"/>
      <c r="I146" s="165"/>
      <c r="J146" s="165"/>
      <c r="K146" s="178"/>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row>
    <row r="147" spans="1:98">
      <c r="A147" s="165"/>
      <c r="B147" s="165"/>
      <c r="C147" s="165"/>
      <c r="D147" s="165"/>
      <c r="E147" s="165"/>
      <c r="F147" s="165"/>
      <c r="G147" s="165"/>
      <c r="H147" s="178"/>
      <c r="I147" s="165"/>
      <c r="J147" s="165"/>
      <c r="K147" s="178"/>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row>
    <row r="148" spans="1:98">
      <c r="A148" s="165"/>
      <c r="B148" s="165"/>
      <c r="C148" s="165"/>
      <c r="D148" s="165"/>
      <c r="E148" s="165"/>
      <c r="F148" s="165"/>
      <c r="G148" s="165"/>
      <c r="H148" s="178"/>
      <c r="I148" s="165"/>
      <c r="J148" s="165"/>
      <c r="K148" s="178"/>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row>
    <row r="149" spans="1:98">
      <c r="A149" s="165"/>
      <c r="B149" s="165"/>
      <c r="C149" s="165"/>
      <c r="D149" s="165"/>
      <c r="E149" s="165"/>
      <c r="F149" s="165"/>
      <c r="G149" s="165"/>
      <c r="H149" s="178"/>
      <c r="I149" s="165"/>
      <c r="J149" s="165"/>
      <c r="K149" s="178"/>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65"/>
      <c r="BG149" s="165"/>
      <c r="BH149" s="165"/>
      <c r="BI149" s="165"/>
      <c r="BJ149" s="165"/>
      <c r="BK149" s="165"/>
      <c r="BL149" s="165"/>
      <c r="BM149" s="165"/>
      <c r="BN149" s="165"/>
      <c r="BO149" s="165"/>
      <c r="BP149" s="165"/>
      <c r="BQ149" s="165"/>
      <c r="BR149" s="165"/>
      <c r="BS149" s="165"/>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row>
    <row r="150" spans="1:98">
      <c r="A150" s="165"/>
      <c r="B150" s="165"/>
      <c r="C150" s="165"/>
      <c r="D150" s="165"/>
      <c r="E150" s="165"/>
      <c r="F150" s="165"/>
      <c r="G150" s="165"/>
      <c r="H150" s="178"/>
      <c r="I150" s="165"/>
      <c r="J150" s="165"/>
      <c r="K150" s="178"/>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65"/>
      <c r="BG150" s="165"/>
      <c r="BH150" s="165"/>
      <c r="BI150" s="165"/>
      <c r="BJ150" s="165"/>
      <c r="BK150" s="165"/>
      <c r="BL150" s="165"/>
      <c r="BM150" s="165"/>
      <c r="BN150" s="165"/>
      <c r="BO150" s="165"/>
      <c r="BP150" s="165"/>
      <c r="BQ150" s="165"/>
      <c r="BR150" s="165"/>
      <c r="BS150" s="165"/>
      <c r="BT150" s="165"/>
      <c r="BU150" s="165"/>
      <c r="BV150" s="165"/>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row>
    <row r="151" spans="1:98">
      <c r="A151" s="165"/>
      <c r="B151" s="165"/>
      <c r="C151" s="165"/>
      <c r="D151" s="165"/>
      <c r="E151" s="165"/>
      <c r="F151" s="165"/>
      <c r="G151" s="165"/>
      <c r="H151" s="178"/>
      <c r="I151" s="165"/>
      <c r="J151" s="165"/>
      <c r="K151" s="178"/>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c r="AV151" s="165"/>
      <c r="AW151" s="165"/>
      <c r="AX151" s="165"/>
      <c r="AY151" s="165"/>
      <c r="AZ151" s="165"/>
      <c r="BA151" s="165"/>
      <c r="BB151" s="165"/>
      <c r="BC151" s="165"/>
      <c r="BD151" s="165"/>
      <c r="BE151" s="165"/>
      <c r="BF151" s="165"/>
      <c r="BG151" s="165"/>
      <c r="BH151" s="165"/>
      <c r="BI151" s="165"/>
      <c r="BJ151" s="165"/>
      <c r="BK151" s="165"/>
      <c r="BL151" s="165"/>
      <c r="BM151" s="165"/>
      <c r="BN151" s="165"/>
      <c r="BO151" s="165"/>
      <c r="BP151" s="165"/>
      <c r="BQ151" s="165"/>
      <c r="BR151" s="165"/>
      <c r="BS151" s="165"/>
      <c r="BT151" s="165"/>
      <c r="BU151" s="165"/>
      <c r="BV151" s="165"/>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row>
    <row r="152" spans="1:98">
      <c r="A152" s="165"/>
      <c r="B152" s="165"/>
      <c r="C152" s="165"/>
      <c r="D152" s="165"/>
      <c r="E152" s="165"/>
      <c r="F152" s="165"/>
      <c r="G152" s="165"/>
      <c r="H152" s="178"/>
      <c r="I152" s="165"/>
      <c r="J152" s="165"/>
      <c r="K152" s="178"/>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5"/>
      <c r="AW152" s="165"/>
      <c r="AX152" s="165"/>
      <c r="AY152" s="165"/>
      <c r="AZ152" s="165"/>
      <c r="BA152" s="165"/>
      <c r="BB152" s="165"/>
      <c r="BC152" s="165"/>
      <c r="BD152" s="165"/>
      <c r="BE152" s="165"/>
      <c r="BF152" s="165"/>
      <c r="BG152" s="165"/>
      <c r="BH152" s="165"/>
      <c r="BI152" s="165"/>
      <c r="BJ152" s="165"/>
      <c r="BK152" s="165"/>
      <c r="BL152" s="165"/>
      <c r="BM152" s="165"/>
      <c r="BN152" s="165"/>
      <c r="BO152" s="165"/>
      <c r="BP152" s="165"/>
      <c r="BQ152" s="165"/>
      <c r="BR152" s="165"/>
      <c r="BS152" s="165"/>
      <c r="BT152" s="165"/>
      <c r="BU152" s="165"/>
      <c r="BV152" s="165"/>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row>
    <row r="153" spans="1:98">
      <c r="A153" s="165"/>
      <c r="B153" s="165"/>
      <c r="C153" s="165"/>
      <c r="D153" s="165"/>
      <c r="E153" s="165"/>
      <c r="F153" s="165"/>
      <c r="G153" s="165"/>
      <c r="H153" s="178"/>
      <c r="I153" s="165"/>
      <c r="J153" s="165"/>
      <c r="K153" s="178"/>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65"/>
      <c r="BG153" s="165"/>
      <c r="BH153" s="165"/>
      <c r="BI153" s="165"/>
      <c r="BJ153" s="165"/>
      <c r="BK153" s="165"/>
      <c r="BL153" s="165"/>
      <c r="BM153" s="165"/>
      <c r="BN153" s="165"/>
      <c r="BO153" s="165"/>
      <c r="BP153" s="165"/>
      <c r="BQ153" s="165"/>
      <c r="BR153" s="165"/>
      <c r="BS153" s="165"/>
      <c r="BT153" s="165"/>
      <c r="BU153" s="165"/>
      <c r="BV153" s="165"/>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row>
    <row r="154" spans="1:98">
      <c r="A154" s="165"/>
      <c r="B154" s="165"/>
      <c r="C154" s="165"/>
      <c r="D154" s="165"/>
      <c r="E154" s="165"/>
      <c r="F154" s="165"/>
      <c r="G154" s="165"/>
      <c r="H154" s="178"/>
      <c r="I154" s="165"/>
      <c r="J154" s="165"/>
      <c r="K154" s="178"/>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165"/>
      <c r="BM154" s="165"/>
      <c r="BN154" s="165"/>
      <c r="BO154" s="165"/>
      <c r="BP154" s="165"/>
      <c r="BQ154" s="165"/>
      <c r="BR154" s="165"/>
      <c r="BS154" s="165"/>
      <c r="BT154" s="165"/>
      <c r="BU154" s="165"/>
      <c r="BV154" s="165"/>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row>
    <row r="155" spans="1:98">
      <c r="A155" s="165"/>
      <c r="B155" s="165"/>
      <c r="C155" s="165"/>
      <c r="D155" s="165"/>
      <c r="E155" s="165"/>
      <c r="F155" s="165"/>
      <c r="G155" s="165"/>
      <c r="H155" s="178"/>
      <c r="I155" s="165"/>
      <c r="J155" s="165"/>
      <c r="K155" s="178"/>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5"/>
      <c r="AW155" s="165"/>
      <c r="AX155" s="165"/>
      <c r="AY155" s="165"/>
      <c r="AZ155" s="165"/>
      <c r="BA155" s="165"/>
      <c r="BB155" s="165"/>
      <c r="BC155" s="165"/>
      <c r="BD155" s="165"/>
      <c r="BE155" s="165"/>
      <c r="BF155" s="165"/>
      <c r="BG155" s="165"/>
      <c r="BH155" s="165"/>
      <c r="BI155" s="165"/>
      <c r="BJ155" s="165"/>
      <c r="BK155" s="165"/>
      <c r="BL155" s="165"/>
      <c r="BM155" s="165"/>
      <c r="BN155" s="165"/>
      <c r="BO155" s="165"/>
      <c r="BP155" s="165"/>
      <c r="BQ155" s="165"/>
      <c r="BR155" s="165"/>
      <c r="BS155" s="165"/>
      <c r="BT155" s="165"/>
      <c r="BU155" s="165"/>
      <c r="BV155" s="165"/>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row>
    <row r="156" spans="1:98">
      <c r="A156" s="165"/>
      <c r="B156" s="165"/>
      <c r="C156" s="165"/>
      <c r="D156" s="165"/>
      <c r="E156" s="165"/>
      <c r="F156" s="165"/>
      <c r="G156" s="165"/>
      <c r="H156" s="178"/>
      <c r="I156" s="165"/>
      <c r="J156" s="165"/>
      <c r="K156" s="178"/>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5"/>
      <c r="AS156" s="165"/>
      <c r="AT156" s="165"/>
      <c r="AU156" s="165"/>
      <c r="AV156" s="165"/>
      <c r="AW156" s="165"/>
      <c r="AX156" s="165"/>
      <c r="AY156" s="165"/>
      <c r="AZ156" s="165"/>
      <c r="BA156" s="165"/>
      <c r="BB156" s="165"/>
      <c r="BC156" s="165"/>
      <c r="BD156" s="165"/>
      <c r="BE156" s="165"/>
      <c r="BF156" s="165"/>
      <c r="BG156" s="165"/>
      <c r="BH156" s="165"/>
      <c r="BI156" s="165"/>
      <c r="BJ156" s="165"/>
      <c r="BK156" s="165"/>
      <c r="BL156" s="165"/>
      <c r="BM156" s="165"/>
      <c r="BN156" s="165"/>
      <c r="BO156" s="165"/>
      <c r="BP156" s="165"/>
      <c r="BQ156" s="165"/>
      <c r="BR156" s="165"/>
      <c r="BS156" s="165"/>
      <c r="BT156" s="165"/>
      <c r="BU156" s="165"/>
      <c r="BV156" s="165"/>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row>
    <row r="157" spans="1:98">
      <c r="A157" s="165"/>
      <c r="B157" s="165"/>
      <c r="C157" s="165"/>
      <c r="D157" s="165"/>
      <c r="E157" s="165"/>
      <c r="F157" s="165"/>
      <c r="G157" s="165"/>
      <c r="H157" s="178"/>
      <c r="I157" s="165"/>
      <c r="J157" s="165"/>
      <c r="K157" s="178"/>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c r="AV157" s="165"/>
      <c r="AW157" s="165"/>
      <c r="AX157" s="165"/>
      <c r="AY157" s="165"/>
      <c r="AZ157" s="165"/>
      <c r="BA157" s="165"/>
      <c r="BB157" s="165"/>
      <c r="BC157" s="165"/>
      <c r="BD157" s="165"/>
      <c r="BE157" s="165"/>
      <c r="BF157" s="165"/>
      <c r="BG157" s="165"/>
      <c r="BH157" s="165"/>
      <c r="BI157" s="165"/>
      <c r="BJ157" s="165"/>
      <c r="BK157" s="165"/>
      <c r="BL157" s="165"/>
      <c r="BM157" s="165"/>
      <c r="BN157" s="165"/>
      <c r="BO157" s="165"/>
      <c r="BP157" s="165"/>
      <c r="BQ157" s="165"/>
      <c r="BR157" s="165"/>
      <c r="BS157" s="165"/>
      <c r="BT157" s="165"/>
      <c r="BU157" s="165"/>
      <c r="BV157" s="165"/>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row>
    <row r="158" spans="1:98">
      <c r="A158" s="165"/>
      <c r="B158" s="165"/>
      <c r="C158" s="165"/>
      <c r="D158" s="165"/>
      <c r="E158" s="165"/>
      <c r="F158" s="165"/>
      <c r="G158" s="165"/>
      <c r="H158" s="178"/>
      <c r="I158" s="165"/>
      <c r="J158" s="165"/>
      <c r="K158" s="178"/>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c r="BE158" s="165"/>
      <c r="BF158" s="165"/>
      <c r="BG158" s="165"/>
      <c r="BH158" s="165"/>
      <c r="BI158" s="165"/>
      <c r="BJ158" s="165"/>
      <c r="BK158" s="165"/>
      <c r="BL158" s="165"/>
      <c r="BM158" s="165"/>
      <c r="BN158" s="165"/>
      <c r="BO158" s="165"/>
      <c r="BP158" s="165"/>
      <c r="BQ158" s="165"/>
      <c r="BR158" s="165"/>
      <c r="BS158" s="165"/>
      <c r="BT158" s="165"/>
      <c r="BU158" s="165"/>
      <c r="BV158" s="165"/>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row>
    <row r="159" spans="1:98">
      <c r="A159" s="165"/>
      <c r="B159" s="165"/>
      <c r="C159" s="165"/>
      <c r="D159" s="165"/>
      <c r="E159" s="165"/>
      <c r="F159" s="165"/>
      <c r="G159" s="165"/>
      <c r="H159" s="178"/>
      <c r="I159" s="165"/>
      <c r="J159" s="165"/>
      <c r="K159" s="178"/>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65"/>
      <c r="BG159" s="165"/>
      <c r="BH159" s="165"/>
      <c r="BI159" s="165"/>
      <c r="BJ159" s="165"/>
      <c r="BK159" s="165"/>
      <c r="BL159" s="165"/>
      <c r="BM159" s="165"/>
      <c r="BN159" s="165"/>
      <c r="BO159" s="165"/>
      <c r="BP159" s="165"/>
      <c r="BQ159" s="165"/>
      <c r="BR159" s="165"/>
      <c r="BS159" s="165"/>
      <c r="BT159" s="165"/>
      <c r="BU159" s="165"/>
      <c r="BV159" s="165"/>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row>
    <row r="160" spans="1:98">
      <c r="A160" s="165"/>
      <c r="B160" s="165"/>
      <c r="C160" s="165"/>
      <c r="D160" s="165"/>
      <c r="E160" s="165"/>
      <c r="F160" s="165"/>
      <c r="G160" s="165"/>
      <c r="H160" s="178"/>
      <c r="I160" s="165"/>
      <c r="J160" s="165"/>
      <c r="K160" s="178"/>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5"/>
      <c r="AS160" s="165"/>
      <c r="AT160" s="165"/>
      <c r="AU160" s="165"/>
      <c r="AV160" s="165"/>
      <c r="AW160" s="165"/>
      <c r="AX160" s="165"/>
      <c r="AY160" s="165"/>
      <c r="AZ160" s="165"/>
      <c r="BA160" s="165"/>
      <c r="BB160" s="165"/>
      <c r="BC160" s="165"/>
      <c r="BD160" s="165"/>
      <c r="BE160" s="165"/>
      <c r="BF160" s="165"/>
      <c r="BG160" s="165"/>
      <c r="BH160" s="165"/>
      <c r="BI160" s="165"/>
      <c r="BJ160" s="165"/>
      <c r="BK160" s="165"/>
      <c r="BL160" s="165"/>
      <c r="BM160" s="165"/>
      <c r="BN160" s="165"/>
      <c r="BO160" s="165"/>
      <c r="BP160" s="165"/>
      <c r="BQ160" s="165"/>
      <c r="BR160" s="165"/>
      <c r="BS160" s="165"/>
      <c r="BT160" s="165"/>
      <c r="BU160" s="165"/>
      <c r="BV160" s="165"/>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row>
    <row r="161" spans="1:98">
      <c r="A161" s="165"/>
      <c r="B161" s="165"/>
      <c r="C161" s="165"/>
      <c r="D161" s="165"/>
      <c r="E161" s="165"/>
      <c r="F161" s="165"/>
      <c r="G161" s="165"/>
      <c r="H161" s="178"/>
      <c r="I161" s="165"/>
      <c r="J161" s="165"/>
      <c r="K161" s="178"/>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5"/>
      <c r="AS161" s="165"/>
      <c r="AT161" s="165"/>
      <c r="AU161" s="165"/>
      <c r="AV161" s="165"/>
      <c r="AW161" s="165"/>
      <c r="AX161" s="165"/>
      <c r="AY161" s="165"/>
      <c r="AZ161" s="165"/>
      <c r="BA161" s="165"/>
      <c r="BB161" s="165"/>
      <c r="BC161" s="165"/>
      <c r="BD161" s="165"/>
      <c r="BE161" s="165"/>
      <c r="BF161" s="165"/>
      <c r="BG161" s="165"/>
      <c r="BH161" s="165"/>
      <c r="BI161" s="165"/>
      <c r="BJ161" s="165"/>
      <c r="BK161" s="165"/>
      <c r="BL161" s="165"/>
      <c r="BM161" s="165"/>
      <c r="BN161" s="165"/>
      <c r="BO161" s="165"/>
      <c r="BP161" s="165"/>
      <c r="BQ161" s="165"/>
      <c r="BR161" s="165"/>
      <c r="BS161" s="165"/>
      <c r="BT161" s="165"/>
      <c r="BU161" s="165"/>
      <c r="BV161" s="165"/>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row>
    <row r="162" spans="1:98">
      <c r="A162" s="165"/>
      <c r="B162" s="165"/>
      <c r="C162" s="165"/>
      <c r="D162" s="165"/>
      <c r="E162" s="165"/>
      <c r="F162" s="165"/>
      <c r="G162" s="165"/>
      <c r="H162" s="178"/>
      <c r="I162" s="165"/>
      <c r="J162" s="165"/>
      <c r="K162" s="178"/>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c r="AO162" s="165"/>
      <c r="AP162" s="165"/>
      <c r="AQ162" s="165"/>
      <c r="AR162" s="165"/>
      <c r="AS162" s="165"/>
      <c r="AT162" s="165"/>
      <c r="AU162" s="165"/>
      <c r="AV162" s="165"/>
      <c r="AW162" s="165"/>
      <c r="AX162" s="165"/>
      <c r="AY162" s="165"/>
      <c r="AZ162" s="165"/>
      <c r="BA162" s="165"/>
      <c r="BB162" s="165"/>
      <c r="BC162" s="165"/>
      <c r="BD162" s="165"/>
      <c r="BE162" s="165"/>
      <c r="BF162" s="165"/>
      <c r="BG162" s="165"/>
      <c r="BH162" s="165"/>
      <c r="BI162" s="165"/>
      <c r="BJ162" s="165"/>
      <c r="BK162" s="165"/>
      <c r="BL162" s="165"/>
      <c r="BM162" s="165"/>
      <c r="BN162" s="165"/>
      <c r="BO162" s="165"/>
      <c r="BP162" s="165"/>
      <c r="BQ162" s="165"/>
      <c r="BR162" s="165"/>
      <c r="BS162" s="165"/>
      <c r="BT162" s="165"/>
      <c r="BU162" s="165"/>
      <c r="BV162" s="165"/>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row>
    <row r="163" spans="1:98">
      <c r="A163" s="165"/>
      <c r="B163" s="165"/>
      <c r="C163" s="165"/>
      <c r="D163" s="165"/>
      <c r="E163" s="165"/>
      <c r="F163" s="165"/>
      <c r="G163" s="165"/>
      <c r="H163" s="178"/>
      <c r="I163" s="165"/>
      <c r="J163" s="165"/>
      <c r="K163" s="178"/>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5"/>
      <c r="AW163" s="165"/>
      <c r="AX163" s="165"/>
      <c r="AY163" s="165"/>
      <c r="AZ163" s="165"/>
      <c r="BA163" s="165"/>
      <c r="BB163" s="165"/>
      <c r="BC163" s="165"/>
      <c r="BD163" s="165"/>
      <c r="BE163" s="165"/>
      <c r="BF163" s="165"/>
      <c r="BG163" s="165"/>
      <c r="BH163" s="165"/>
      <c r="BI163" s="165"/>
      <c r="BJ163" s="165"/>
      <c r="BK163" s="165"/>
      <c r="BL163" s="165"/>
      <c r="BM163" s="165"/>
      <c r="BN163" s="165"/>
      <c r="BO163" s="165"/>
      <c r="BP163" s="165"/>
      <c r="BQ163" s="165"/>
      <c r="BR163" s="165"/>
      <c r="BS163" s="165"/>
      <c r="BT163" s="165"/>
      <c r="BU163" s="165"/>
      <c r="BV163" s="165"/>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row>
    <row r="164" spans="1:98">
      <c r="A164" s="165"/>
      <c r="B164" s="165"/>
      <c r="C164" s="165"/>
      <c r="D164" s="165"/>
      <c r="E164" s="165"/>
      <c r="F164" s="165"/>
      <c r="G164" s="165"/>
      <c r="H164" s="178"/>
      <c r="I164" s="165"/>
      <c r="J164" s="165"/>
      <c r="K164" s="178"/>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row>
    <row r="165" spans="1:98">
      <c r="A165" s="165"/>
      <c r="B165" s="165"/>
      <c r="C165" s="165"/>
      <c r="D165" s="165"/>
      <c r="E165" s="165"/>
      <c r="F165" s="165"/>
      <c r="G165" s="165"/>
      <c r="H165" s="178"/>
      <c r="I165" s="165"/>
      <c r="J165" s="165"/>
      <c r="K165" s="178"/>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5"/>
      <c r="AW165" s="165"/>
      <c r="AX165" s="165"/>
      <c r="AY165" s="165"/>
      <c r="AZ165" s="165"/>
      <c r="BA165" s="165"/>
      <c r="BB165" s="165"/>
      <c r="BC165" s="165"/>
      <c r="BD165" s="165"/>
      <c r="BE165" s="165"/>
      <c r="BF165" s="165"/>
      <c r="BG165" s="165"/>
      <c r="BH165" s="165"/>
      <c r="BI165" s="165"/>
      <c r="BJ165" s="165"/>
      <c r="BK165" s="165"/>
      <c r="BL165" s="165"/>
      <c r="BM165" s="165"/>
      <c r="BN165" s="165"/>
      <c r="BO165" s="165"/>
      <c r="BP165" s="165"/>
      <c r="BQ165" s="165"/>
      <c r="BR165" s="165"/>
      <c r="BS165" s="165"/>
      <c r="BT165" s="165"/>
      <c r="BU165" s="165"/>
      <c r="BV165" s="165"/>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row>
    <row r="166" spans="1:98">
      <c r="A166" s="165"/>
      <c r="B166" s="165"/>
      <c r="C166" s="165"/>
      <c r="D166" s="165"/>
      <c r="E166" s="165"/>
      <c r="F166" s="165"/>
      <c r="G166" s="165"/>
      <c r="H166" s="178"/>
      <c r="I166" s="165"/>
      <c r="J166" s="165"/>
      <c r="K166" s="178"/>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65"/>
      <c r="BG166" s="165"/>
      <c r="BH166" s="165"/>
      <c r="BI166" s="165"/>
      <c r="BJ166" s="165"/>
      <c r="BK166" s="165"/>
      <c r="BL166" s="165"/>
      <c r="BM166" s="165"/>
      <c r="BN166" s="165"/>
      <c r="BO166" s="165"/>
      <c r="BP166" s="165"/>
      <c r="BQ166" s="165"/>
      <c r="BR166" s="165"/>
      <c r="BS166" s="165"/>
      <c r="BT166" s="165"/>
      <c r="BU166" s="165"/>
      <c r="BV166" s="165"/>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row>
    <row r="167" spans="1:98">
      <c r="A167" s="165"/>
      <c r="B167" s="165"/>
      <c r="C167" s="165"/>
      <c r="D167" s="165"/>
      <c r="E167" s="165"/>
      <c r="F167" s="165"/>
      <c r="G167" s="165"/>
      <c r="H167" s="178"/>
      <c r="I167" s="165"/>
      <c r="J167" s="165"/>
      <c r="K167" s="178"/>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5"/>
      <c r="AS167" s="165"/>
      <c r="AT167" s="165"/>
      <c r="AU167" s="165"/>
      <c r="AV167" s="165"/>
      <c r="AW167" s="165"/>
      <c r="AX167" s="165"/>
      <c r="AY167" s="165"/>
      <c r="AZ167" s="165"/>
      <c r="BA167" s="165"/>
      <c r="BB167" s="165"/>
      <c r="BC167" s="165"/>
      <c r="BD167" s="165"/>
      <c r="BE167" s="165"/>
      <c r="BF167" s="165"/>
      <c r="BG167" s="165"/>
      <c r="BH167" s="165"/>
      <c r="BI167" s="165"/>
      <c r="BJ167" s="165"/>
      <c r="BK167" s="165"/>
      <c r="BL167" s="165"/>
      <c r="BM167" s="165"/>
      <c r="BN167" s="165"/>
      <c r="BO167" s="165"/>
      <c r="BP167" s="165"/>
      <c r="BQ167" s="165"/>
      <c r="BR167" s="165"/>
      <c r="BS167" s="165"/>
      <c r="BT167" s="165"/>
      <c r="BU167" s="165"/>
      <c r="BV167" s="165"/>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row>
    <row r="168" spans="1:98">
      <c r="A168" s="165"/>
      <c r="B168" s="165"/>
      <c r="C168" s="165"/>
      <c r="D168" s="165"/>
      <c r="E168" s="165"/>
      <c r="F168" s="165"/>
      <c r="G168" s="165"/>
      <c r="H168" s="178"/>
      <c r="I168" s="165"/>
      <c r="J168" s="165"/>
      <c r="K168" s="178"/>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5"/>
      <c r="AS168" s="165"/>
      <c r="AT168" s="165"/>
      <c r="AU168" s="165"/>
      <c r="AV168" s="165"/>
      <c r="AW168" s="165"/>
      <c r="AX168" s="165"/>
      <c r="AY168" s="165"/>
      <c r="AZ168" s="165"/>
      <c r="BA168" s="165"/>
      <c r="BB168" s="165"/>
      <c r="BC168" s="165"/>
      <c r="BD168" s="165"/>
      <c r="BE168" s="165"/>
      <c r="BF168" s="165"/>
      <c r="BG168" s="165"/>
      <c r="BH168" s="165"/>
      <c r="BI168" s="165"/>
      <c r="BJ168" s="165"/>
      <c r="BK168" s="165"/>
      <c r="BL168" s="165"/>
      <c r="BM168" s="165"/>
      <c r="BN168" s="165"/>
      <c r="BO168" s="165"/>
      <c r="BP168" s="165"/>
      <c r="BQ168" s="165"/>
      <c r="BR168" s="165"/>
      <c r="BS168" s="165"/>
      <c r="BT168" s="165"/>
      <c r="BU168" s="165"/>
      <c r="BV168" s="165"/>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row>
    <row r="169" spans="1:98">
      <c r="A169" s="165"/>
      <c r="B169" s="165"/>
      <c r="C169" s="165"/>
      <c r="D169" s="165"/>
      <c r="E169" s="165"/>
      <c r="F169" s="165"/>
      <c r="G169" s="165"/>
      <c r="H169" s="178"/>
      <c r="I169" s="165"/>
      <c r="J169" s="165"/>
      <c r="K169" s="178"/>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5"/>
      <c r="AS169" s="165"/>
      <c r="AT169" s="165"/>
      <c r="AU169" s="165"/>
      <c r="AV169" s="165"/>
      <c r="AW169" s="165"/>
      <c r="AX169" s="165"/>
      <c r="AY169" s="165"/>
      <c r="AZ169" s="165"/>
      <c r="BA169" s="165"/>
      <c r="BB169" s="165"/>
      <c r="BC169" s="165"/>
      <c r="BD169" s="165"/>
      <c r="BE169" s="165"/>
      <c r="BF169" s="165"/>
      <c r="BG169" s="165"/>
      <c r="BH169" s="165"/>
      <c r="BI169" s="165"/>
      <c r="BJ169" s="165"/>
      <c r="BK169" s="165"/>
      <c r="BL169" s="165"/>
      <c r="BM169" s="165"/>
      <c r="BN169" s="165"/>
      <c r="BO169" s="165"/>
      <c r="BP169" s="165"/>
      <c r="BQ169" s="165"/>
      <c r="BR169" s="165"/>
      <c r="BS169" s="165"/>
      <c r="BT169" s="165"/>
      <c r="BU169" s="165"/>
      <c r="BV169" s="165"/>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row>
    <row r="170" spans="1:98">
      <c r="A170" s="165"/>
      <c r="B170" s="165"/>
      <c r="C170" s="165"/>
      <c r="D170" s="165"/>
      <c r="E170" s="165"/>
      <c r="F170" s="165"/>
      <c r="G170" s="165"/>
      <c r="H170" s="178"/>
      <c r="I170" s="165"/>
      <c r="J170" s="165"/>
      <c r="K170" s="178"/>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BM170" s="165"/>
      <c r="BN170" s="165"/>
      <c r="BO170" s="165"/>
      <c r="BP170" s="165"/>
      <c r="BQ170" s="165"/>
      <c r="BR170" s="165"/>
      <c r="BS170" s="165"/>
      <c r="BT170" s="165"/>
      <c r="BU170" s="165"/>
      <c r="BV170" s="165"/>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row>
    <row r="171" spans="1:98">
      <c r="A171" s="165"/>
      <c r="B171" s="165"/>
      <c r="C171" s="165"/>
      <c r="D171" s="165"/>
      <c r="E171" s="165"/>
      <c r="F171" s="165"/>
      <c r="G171" s="165"/>
      <c r="H171" s="178"/>
      <c r="I171" s="165"/>
      <c r="J171" s="165"/>
      <c r="K171" s="178"/>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165"/>
      <c r="BR171" s="165"/>
      <c r="BS171" s="165"/>
      <c r="BT171" s="165"/>
      <c r="BU171" s="165"/>
      <c r="BV171" s="165"/>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row>
    <row r="172" spans="1:98">
      <c r="A172" s="165"/>
      <c r="B172" s="165"/>
      <c r="C172" s="165"/>
      <c r="D172" s="165"/>
      <c r="E172" s="165"/>
      <c r="F172" s="165"/>
      <c r="G172" s="165"/>
      <c r="H172" s="178"/>
      <c r="I172" s="165"/>
      <c r="J172" s="165"/>
      <c r="K172" s="178"/>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65"/>
      <c r="BG172" s="165"/>
      <c r="BH172" s="165"/>
      <c r="BI172" s="165"/>
      <c r="BJ172" s="165"/>
      <c r="BK172" s="165"/>
      <c r="BL172" s="165"/>
      <c r="BM172" s="165"/>
      <c r="BN172" s="165"/>
      <c r="BO172" s="165"/>
      <c r="BP172" s="165"/>
      <c r="BQ172" s="165"/>
      <c r="BR172" s="165"/>
      <c r="BS172" s="165"/>
      <c r="BT172" s="165"/>
      <c r="BU172" s="165"/>
      <c r="BV172" s="165"/>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row>
    <row r="173" spans="1:98">
      <c r="A173" s="165"/>
      <c r="B173" s="165"/>
      <c r="C173" s="165"/>
      <c r="D173" s="165"/>
      <c r="E173" s="165"/>
      <c r="F173" s="165"/>
      <c r="G173" s="165"/>
      <c r="H173" s="178"/>
      <c r="I173" s="165"/>
      <c r="J173" s="165"/>
      <c r="K173" s="178"/>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c r="BA173" s="165"/>
      <c r="BB173" s="165"/>
      <c r="BC173" s="165"/>
      <c r="BD173" s="165"/>
      <c r="BE173" s="165"/>
      <c r="BF173" s="165"/>
      <c r="BG173" s="165"/>
      <c r="BH173" s="165"/>
      <c r="BI173" s="165"/>
      <c r="BJ173" s="165"/>
      <c r="BK173" s="165"/>
      <c r="BL173" s="165"/>
      <c r="BM173" s="165"/>
      <c r="BN173" s="165"/>
      <c r="BO173" s="165"/>
      <c r="BP173" s="165"/>
      <c r="BQ173" s="165"/>
      <c r="BR173" s="165"/>
      <c r="BS173" s="165"/>
      <c r="BT173" s="165"/>
      <c r="BU173" s="165"/>
      <c r="BV173" s="165"/>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row>
    <row r="174" spans="1:98">
      <c r="A174" s="165"/>
      <c r="B174" s="165"/>
      <c r="C174" s="165"/>
      <c r="D174" s="165"/>
      <c r="E174" s="165"/>
      <c r="F174" s="165"/>
      <c r="G174" s="165"/>
      <c r="H174" s="178"/>
      <c r="I174" s="165"/>
      <c r="J174" s="165"/>
      <c r="K174" s="178"/>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65"/>
      <c r="BG174" s="165"/>
      <c r="BH174" s="165"/>
      <c r="BI174" s="165"/>
      <c r="BJ174" s="165"/>
      <c r="BK174" s="165"/>
      <c r="BL174" s="165"/>
      <c r="BM174" s="165"/>
      <c r="BN174" s="165"/>
      <c r="BO174" s="165"/>
      <c r="BP174" s="165"/>
      <c r="BQ174" s="165"/>
      <c r="BR174" s="165"/>
      <c r="BS174" s="165"/>
      <c r="BT174" s="165"/>
      <c r="BU174" s="165"/>
      <c r="BV174" s="165"/>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row>
    <row r="175" spans="1:98">
      <c r="A175" s="165"/>
      <c r="B175" s="165"/>
      <c r="C175" s="165"/>
      <c r="D175" s="165"/>
      <c r="E175" s="165"/>
      <c r="F175" s="165"/>
      <c r="G175" s="165"/>
      <c r="H175" s="178"/>
      <c r="I175" s="165"/>
      <c r="J175" s="165"/>
      <c r="K175" s="178"/>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165"/>
      <c r="BD175" s="165"/>
      <c r="BE175" s="165"/>
      <c r="BF175" s="165"/>
      <c r="BG175" s="165"/>
      <c r="BH175" s="165"/>
      <c r="BI175" s="165"/>
      <c r="BJ175" s="165"/>
      <c r="BK175" s="165"/>
      <c r="BL175" s="165"/>
      <c r="BM175" s="165"/>
      <c r="BN175" s="165"/>
      <c r="BO175" s="165"/>
      <c r="BP175" s="165"/>
      <c r="BQ175" s="165"/>
      <c r="BR175" s="165"/>
      <c r="BS175" s="165"/>
      <c r="BT175" s="165"/>
      <c r="BU175" s="165"/>
      <c r="BV175" s="165"/>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row>
    <row r="176" spans="1:98">
      <c r="A176" s="165"/>
      <c r="B176" s="165"/>
      <c r="C176" s="165"/>
      <c r="D176" s="165"/>
      <c r="E176" s="165"/>
      <c r="F176" s="165"/>
      <c r="G176" s="165"/>
      <c r="H176" s="178"/>
      <c r="I176" s="165"/>
      <c r="J176" s="165"/>
      <c r="K176" s="178"/>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c r="BA176" s="165"/>
      <c r="BB176" s="165"/>
      <c r="BC176" s="165"/>
      <c r="BD176" s="165"/>
      <c r="BE176" s="165"/>
      <c r="BF176" s="165"/>
      <c r="BG176" s="165"/>
      <c r="BH176" s="165"/>
      <c r="BI176" s="165"/>
      <c r="BJ176" s="165"/>
      <c r="BK176" s="165"/>
      <c r="BL176" s="165"/>
      <c r="BM176" s="165"/>
      <c r="BN176" s="165"/>
      <c r="BO176" s="165"/>
      <c r="BP176" s="165"/>
      <c r="BQ176" s="165"/>
      <c r="BR176" s="165"/>
      <c r="BS176" s="165"/>
      <c r="BT176" s="165"/>
      <c r="BU176" s="165"/>
      <c r="BV176" s="165"/>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row>
    <row r="177" spans="1:98">
      <c r="A177" s="165"/>
      <c r="B177" s="165"/>
      <c r="C177" s="165"/>
      <c r="D177" s="165"/>
      <c r="E177" s="165"/>
      <c r="F177" s="165"/>
      <c r="G177" s="165"/>
      <c r="H177" s="178"/>
      <c r="I177" s="165"/>
      <c r="J177" s="165"/>
      <c r="K177" s="178"/>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5"/>
      <c r="AS177" s="165"/>
      <c r="AT177" s="165"/>
      <c r="AU177" s="165"/>
      <c r="AV177" s="165"/>
      <c r="AW177" s="165"/>
      <c r="AX177" s="165"/>
      <c r="AY177" s="165"/>
      <c r="AZ177" s="165"/>
      <c r="BA177" s="165"/>
      <c r="BB177" s="165"/>
      <c r="BC177" s="165"/>
      <c r="BD177" s="165"/>
      <c r="BE177" s="165"/>
      <c r="BF177" s="165"/>
      <c r="BG177" s="165"/>
      <c r="BH177" s="165"/>
      <c r="BI177" s="165"/>
      <c r="BJ177" s="165"/>
      <c r="BK177" s="165"/>
      <c r="BL177" s="165"/>
      <c r="BM177" s="165"/>
      <c r="BN177" s="165"/>
      <c r="BO177" s="165"/>
      <c r="BP177" s="165"/>
      <c r="BQ177" s="165"/>
      <c r="BR177" s="165"/>
      <c r="BS177" s="165"/>
      <c r="BT177" s="165"/>
      <c r="BU177" s="165"/>
      <c r="BV177" s="165"/>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row>
    <row r="178" spans="1:98">
      <c r="A178" s="165"/>
      <c r="B178" s="165"/>
      <c r="C178" s="165"/>
      <c r="D178" s="165"/>
      <c r="E178" s="165"/>
      <c r="F178" s="165"/>
      <c r="G178" s="165"/>
      <c r="H178" s="178"/>
      <c r="I178" s="165"/>
      <c r="J178" s="165"/>
      <c r="K178" s="178"/>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65"/>
      <c r="BG178" s="165"/>
      <c r="BH178" s="165"/>
      <c r="BI178" s="165"/>
      <c r="BJ178" s="165"/>
      <c r="BK178" s="165"/>
      <c r="BL178" s="165"/>
      <c r="BM178" s="165"/>
      <c r="BN178" s="165"/>
      <c r="BO178" s="165"/>
      <c r="BP178" s="165"/>
      <c r="BQ178" s="165"/>
      <c r="BR178" s="165"/>
      <c r="BS178" s="165"/>
      <c r="BT178" s="165"/>
      <c r="BU178" s="165"/>
      <c r="BV178" s="165"/>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row>
    <row r="179" spans="1:98">
      <c r="A179" s="165"/>
      <c r="B179" s="165"/>
      <c r="C179" s="165"/>
      <c r="D179" s="165"/>
      <c r="E179" s="165"/>
      <c r="F179" s="165"/>
      <c r="G179" s="165"/>
      <c r="H179" s="178"/>
      <c r="I179" s="165"/>
      <c r="J179" s="165"/>
      <c r="K179" s="178"/>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c r="BC179" s="165"/>
      <c r="BD179" s="165"/>
      <c r="BE179" s="165"/>
      <c r="BF179" s="165"/>
      <c r="BG179" s="165"/>
      <c r="BH179" s="165"/>
      <c r="BI179" s="165"/>
      <c r="BJ179" s="165"/>
      <c r="BK179" s="165"/>
      <c r="BL179" s="165"/>
      <c r="BM179" s="165"/>
      <c r="BN179" s="165"/>
      <c r="BO179" s="165"/>
      <c r="BP179" s="165"/>
      <c r="BQ179" s="165"/>
      <c r="BR179" s="165"/>
      <c r="BS179" s="165"/>
      <c r="BT179" s="165"/>
      <c r="BU179" s="165"/>
      <c r="BV179" s="165"/>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row>
    <row r="180" spans="1:98">
      <c r="A180" s="165"/>
      <c r="B180" s="165"/>
      <c r="C180" s="165"/>
      <c r="D180" s="165"/>
      <c r="E180" s="165"/>
      <c r="F180" s="165"/>
      <c r="G180" s="165"/>
      <c r="H180" s="178"/>
      <c r="I180" s="165"/>
      <c r="J180" s="165"/>
      <c r="K180" s="178"/>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65"/>
      <c r="BG180" s="165"/>
      <c r="BH180" s="165"/>
      <c r="BI180" s="165"/>
      <c r="BJ180" s="165"/>
      <c r="BK180" s="165"/>
      <c r="BL180" s="165"/>
      <c r="BM180" s="165"/>
      <c r="BN180" s="165"/>
      <c r="BO180" s="165"/>
      <c r="BP180" s="165"/>
      <c r="BQ180" s="165"/>
      <c r="BR180" s="165"/>
      <c r="BS180" s="165"/>
      <c r="BT180" s="165"/>
      <c r="BU180" s="165"/>
      <c r="BV180" s="165"/>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row>
    <row r="181" spans="1:98">
      <c r="A181" s="165"/>
      <c r="B181" s="165"/>
      <c r="C181" s="165"/>
      <c r="D181" s="165"/>
      <c r="E181" s="165"/>
      <c r="F181" s="165"/>
      <c r="G181" s="165"/>
      <c r="H181" s="178"/>
      <c r="I181" s="165"/>
      <c r="J181" s="165"/>
      <c r="K181" s="178"/>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5"/>
      <c r="AS181" s="165"/>
      <c r="AT181" s="165"/>
      <c r="AU181" s="165"/>
      <c r="AV181" s="165"/>
      <c r="AW181" s="165"/>
      <c r="AX181" s="165"/>
      <c r="AY181" s="165"/>
      <c r="AZ181" s="165"/>
      <c r="BA181" s="165"/>
      <c r="BB181" s="165"/>
      <c r="BC181" s="165"/>
      <c r="BD181" s="165"/>
      <c r="BE181" s="165"/>
      <c r="BF181" s="165"/>
      <c r="BG181" s="165"/>
      <c r="BH181" s="165"/>
      <c r="BI181" s="165"/>
      <c r="BJ181" s="165"/>
      <c r="BK181" s="165"/>
      <c r="BL181" s="165"/>
      <c r="BM181" s="165"/>
      <c r="BN181" s="165"/>
      <c r="BO181" s="165"/>
      <c r="BP181" s="165"/>
      <c r="BQ181" s="165"/>
      <c r="BR181" s="165"/>
      <c r="BS181" s="165"/>
      <c r="BT181" s="165"/>
      <c r="BU181" s="165"/>
      <c r="BV181" s="165"/>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row>
    <row r="182" spans="1:98">
      <c r="A182" s="165"/>
      <c r="B182" s="165"/>
      <c r="C182" s="165"/>
      <c r="D182" s="165"/>
      <c r="E182" s="165"/>
      <c r="F182" s="165"/>
      <c r="G182" s="165"/>
      <c r="H182" s="178"/>
      <c r="I182" s="165"/>
      <c r="J182" s="165"/>
      <c r="K182" s="178"/>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c r="AO182" s="165"/>
      <c r="AP182" s="165"/>
      <c r="AQ182" s="165"/>
      <c r="AR182" s="165"/>
      <c r="AS182" s="165"/>
      <c r="AT182" s="165"/>
      <c r="AU182" s="165"/>
      <c r="AV182" s="165"/>
      <c r="AW182" s="165"/>
      <c r="AX182" s="165"/>
      <c r="AY182" s="165"/>
      <c r="AZ182" s="165"/>
      <c r="BA182" s="165"/>
      <c r="BB182" s="165"/>
      <c r="BC182" s="165"/>
      <c r="BD182" s="165"/>
      <c r="BE182" s="165"/>
      <c r="BF182" s="165"/>
      <c r="BG182" s="165"/>
      <c r="BH182" s="165"/>
      <c r="BI182" s="165"/>
      <c r="BJ182" s="165"/>
      <c r="BK182" s="165"/>
      <c r="BL182" s="165"/>
      <c r="BM182" s="165"/>
      <c r="BN182" s="165"/>
      <c r="BO182" s="165"/>
      <c r="BP182" s="165"/>
      <c r="BQ182" s="165"/>
      <c r="BR182" s="165"/>
      <c r="BS182" s="165"/>
      <c r="BT182" s="165"/>
      <c r="BU182" s="165"/>
      <c r="BV182" s="165"/>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row>
    <row r="183" spans="1:98">
      <c r="A183" s="165"/>
      <c r="B183" s="165"/>
      <c r="C183" s="165"/>
      <c r="D183" s="165"/>
      <c r="E183" s="165"/>
      <c r="F183" s="165"/>
      <c r="G183" s="165"/>
      <c r="H183" s="178"/>
      <c r="I183" s="165"/>
      <c r="J183" s="165"/>
      <c r="K183" s="178"/>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5"/>
      <c r="AS183" s="165"/>
      <c r="AT183" s="165"/>
      <c r="AU183" s="165"/>
      <c r="AV183" s="165"/>
      <c r="AW183" s="165"/>
      <c r="AX183" s="165"/>
      <c r="AY183" s="165"/>
      <c r="AZ183" s="165"/>
      <c r="BA183" s="165"/>
      <c r="BB183" s="165"/>
      <c r="BC183" s="165"/>
      <c r="BD183" s="165"/>
      <c r="BE183" s="165"/>
      <c r="BF183" s="165"/>
      <c r="BG183" s="165"/>
      <c r="BH183" s="165"/>
      <c r="BI183" s="165"/>
      <c r="BJ183" s="165"/>
      <c r="BK183" s="165"/>
      <c r="BL183" s="165"/>
      <c r="BM183" s="165"/>
      <c r="BN183" s="165"/>
      <c r="BO183" s="165"/>
      <c r="BP183" s="165"/>
      <c r="BQ183" s="165"/>
      <c r="BR183" s="165"/>
      <c r="BS183" s="165"/>
      <c r="BT183" s="165"/>
      <c r="BU183" s="165"/>
      <c r="BV183" s="165"/>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row>
    <row r="184" spans="1:98">
      <c r="A184" s="165"/>
      <c r="B184" s="165"/>
      <c r="C184" s="165"/>
      <c r="D184" s="165"/>
      <c r="E184" s="165"/>
      <c r="F184" s="165"/>
      <c r="G184" s="165"/>
      <c r="H184" s="178"/>
      <c r="I184" s="165"/>
      <c r="J184" s="165"/>
      <c r="K184" s="178"/>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5"/>
      <c r="AS184" s="165"/>
      <c r="AT184" s="165"/>
      <c r="AU184" s="165"/>
      <c r="AV184" s="165"/>
      <c r="AW184" s="165"/>
      <c r="AX184" s="165"/>
      <c r="AY184" s="165"/>
      <c r="AZ184" s="165"/>
      <c r="BA184" s="165"/>
      <c r="BB184" s="165"/>
      <c r="BC184" s="165"/>
      <c r="BD184" s="165"/>
      <c r="BE184" s="165"/>
      <c r="BF184" s="165"/>
      <c r="BG184" s="165"/>
      <c r="BH184" s="165"/>
      <c r="BI184" s="165"/>
      <c r="BJ184" s="165"/>
      <c r="BK184" s="165"/>
      <c r="BL184" s="165"/>
      <c r="BM184" s="165"/>
      <c r="BN184" s="165"/>
      <c r="BO184" s="165"/>
      <c r="BP184" s="165"/>
      <c r="BQ184" s="165"/>
      <c r="BR184" s="165"/>
      <c r="BS184" s="165"/>
      <c r="BT184" s="165"/>
      <c r="BU184" s="165"/>
      <c r="BV184" s="165"/>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row>
    <row r="185" spans="1:98">
      <c r="A185" s="165"/>
      <c r="B185" s="165"/>
      <c r="C185" s="165"/>
      <c r="D185" s="165"/>
      <c r="E185" s="165"/>
      <c r="F185" s="165"/>
      <c r="G185" s="165"/>
      <c r="H185" s="178"/>
      <c r="I185" s="165"/>
      <c r="J185" s="165"/>
      <c r="K185" s="178"/>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5"/>
      <c r="AW185" s="165"/>
      <c r="AX185" s="165"/>
      <c r="AY185" s="165"/>
      <c r="AZ185" s="165"/>
      <c r="BA185" s="165"/>
      <c r="BB185" s="165"/>
      <c r="BC185" s="165"/>
      <c r="BD185" s="165"/>
      <c r="BE185" s="165"/>
      <c r="BF185" s="165"/>
      <c r="BG185" s="165"/>
      <c r="BH185" s="165"/>
      <c r="BI185" s="165"/>
      <c r="BJ185" s="165"/>
      <c r="BK185" s="165"/>
      <c r="BL185" s="165"/>
      <c r="BM185" s="165"/>
      <c r="BN185" s="165"/>
      <c r="BO185" s="165"/>
      <c r="BP185" s="165"/>
      <c r="BQ185" s="165"/>
      <c r="BR185" s="165"/>
      <c r="BS185" s="165"/>
      <c r="BT185" s="165"/>
      <c r="BU185" s="165"/>
      <c r="BV185" s="165"/>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row>
    <row r="186" spans="1:98">
      <c r="A186" s="165"/>
      <c r="B186" s="165"/>
      <c r="C186" s="165"/>
      <c r="D186" s="165"/>
      <c r="E186" s="165"/>
      <c r="F186" s="165"/>
      <c r="G186" s="165"/>
      <c r="H186" s="178"/>
      <c r="I186" s="165"/>
      <c r="J186" s="165"/>
      <c r="K186" s="178"/>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5"/>
      <c r="AS186" s="165"/>
      <c r="AT186" s="165"/>
      <c r="AU186" s="165"/>
      <c r="AV186" s="165"/>
      <c r="AW186" s="165"/>
      <c r="AX186" s="165"/>
      <c r="AY186" s="165"/>
      <c r="AZ186" s="165"/>
      <c r="BA186" s="165"/>
      <c r="BB186" s="165"/>
      <c r="BC186" s="165"/>
      <c r="BD186" s="165"/>
      <c r="BE186" s="165"/>
      <c r="BF186" s="165"/>
      <c r="BG186" s="165"/>
      <c r="BH186" s="165"/>
      <c r="BI186" s="165"/>
      <c r="BJ186" s="165"/>
      <c r="BK186" s="165"/>
      <c r="BL186" s="165"/>
      <c r="BM186" s="165"/>
      <c r="BN186" s="165"/>
      <c r="BO186" s="165"/>
      <c r="BP186" s="165"/>
      <c r="BQ186" s="165"/>
      <c r="BR186" s="165"/>
      <c r="BS186" s="165"/>
      <c r="BT186" s="165"/>
      <c r="BU186" s="165"/>
      <c r="BV186" s="165"/>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row>
    <row r="187" spans="1:98">
      <c r="A187" s="165"/>
      <c r="B187" s="165"/>
      <c r="C187" s="165"/>
      <c r="D187" s="165"/>
      <c r="E187" s="165"/>
      <c r="F187" s="165"/>
      <c r="G187" s="165"/>
      <c r="H187" s="178"/>
      <c r="I187" s="165"/>
      <c r="J187" s="165"/>
      <c r="K187" s="178"/>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5"/>
      <c r="AW187" s="165"/>
      <c r="AX187" s="165"/>
      <c r="AY187" s="165"/>
      <c r="AZ187" s="165"/>
      <c r="BA187" s="165"/>
      <c r="BB187" s="165"/>
      <c r="BC187" s="165"/>
      <c r="BD187" s="165"/>
      <c r="BE187" s="165"/>
      <c r="BF187" s="165"/>
      <c r="BG187" s="165"/>
      <c r="BH187" s="165"/>
      <c r="BI187" s="165"/>
      <c r="BJ187" s="165"/>
      <c r="BK187" s="165"/>
      <c r="BL187" s="165"/>
      <c r="BM187" s="165"/>
      <c r="BN187" s="165"/>
      <c r="BO187" s="165"/>
      <c r="BP187" s="165"/>
      <c r="BQ187" s="165"/>
      <c r="BR187" s="165"/>
      <c r="BS187" s="165"/>
      <c r="BT187" s="165"/>
      <c r="BU187" s="165"/>
      <c r="BV187" s="165"/>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row>
    <row r="188" spans="1:98">
      <c r="A188" s="165"/>
      <c r="B188" s="165"/>
      <c r="C188" s="165"/>
      <c r="D188" s="165"/>
      <c r="E188" s="165"/>
      <c r="F188" s="165"/>
      <c r="G188" s="165"/>
      <c r="H188" s="178"/>
      <c r="I188" s="165"/>
      <c r="J188" s="165"/>
      <c r="K188" s="178"/>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5"/>
      <c r="AY188" s="165"/>
      <c r="AZ188" s="165"/>
      <c r="BA188" s="165"/>
      <c r="BB188" s="165"/>
      <c r="BC188" s="165"/>
      <c r="BD188" s="165"/>
      <c r="BE188" s="165"/>
      <c r="BF188" s="165"/>
      <c r="BG188" s="165"/>
      <c r="BH188" s="165"/>
      <c r="BI188" s="165"/>
      <c r="BJ188" s="165"/>
      <c r="BK188" s="165"/>
      <c r="BL188" s="165"/>
      <c r="BM188" s="165"/>
      <c r="BN188" s="165"/>
      <c r="BO188" s="165"/>
      <c r="BP188" s="165"/>
      <c r="BQ188" s="165"/>
      <c r="BR188" s="165"/>
      <c r="BS188" s="165"/>
      <c r="BT188" s="165"/>
      <c r="BU188" s="165"/>
      <c r="BV188" s="165"/>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row>
    <row r="189" spans="1:98">
      <c r="A189" s="165"/>
      <c r="B189" s="165"/>
      <c r="C189" s="165"/>
      <c r="D189" s="165"/>
      <c r="E189" s="165"/>
      <c r="F189" s="165"/>
      <c r="G189" s="165"/>
      <c r="H189" s="178"/>
      <c r="I189" s="165"/>
      <c r="J189" s="165"/>
      <c r="K189" s="178"/>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5"/>
      <c r="AW189" s="165"/>
      <c r="AX189" s="165"/>
      <c r="AY189" s="165"/>
      <c r="AZ189" s="165"/>
      <c r="BA189" s="165"/>
      <c r="BB189" s="165"/>
      <c r="BC189" s="165"/>
      <c r="BD189" s="165"/>
      <c r="BE189" s="165"/>
      <c r="BF189" s="165"/>
      <c r="BG189" s="165"/>
      <c r="BH189" s="165"/>
      <c r="BI189" s="165"/>
      <c r="BJ189" s="165"/>
      <c r="BK189" s="165"/>
      <c r="BL189" s="165"/>
      <c r="BM189" s="165"/>
      <c r="BN189" s="165"/>
      <c r="BO189" s="165"/>
      <c r="BP189" s="165"/>
      <c r="BQ189" s="165"/>
      <c r="BR189" s="165"/>
      <c r="BS189" s="165"/>
      <c r="BT189" s="165"/>
      <c r="BU189" s="165"/>
      <c r="BV189" s="165"/>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row>
    <row r="190" spans="1:98">
      <c r="A190" s="165"/>
      <c r="B190" s="165"/>
      <c r="C190" s="165"/>
      <c r="D190" s="165"/>
      <c r="E190" s="165"/>
      <c r="F190" s="165"/>
      <c r="G190" s="165"/>
      <c r="H190" s="178"/>
      <c r="I190" s="165"/>
      <c r="J190" s="165"/>
      <c r="K190" s="178"/>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5"/>
      <c r="AY190" s="165"/>
      <c r="AZ190" s="165"/>
      <c r="BA190" s="165"/>
      <c r="BB190" s="165"/>
      <c r="BC190" s="165"/>
      <c r="BD190" s="165"/>
      <c r="BE190" s="165"/>
      <c r="BF190" s="165"/>
      <c r="BG190" s="165"/>
      <c r="BH190" s="165"/>
      <c r="BI190" s="165"/>
      <c r="BJ190" s="165"/>
      <c r="BK190" s="165"/>
      <c r="BL190" s="165"/>
      <c r="BM190" s="165"/>
      <c r="BN190" s="165"/>
      <c r="BO190" s="165"/>
      <c r="BP190" s="165"/>
      <c r="BQ190" s="165"/>
      <c r="BR190" s="165"/>
      <c r="BS190" s="165"/>
      <c r="BT190" s="165"/>
      <c r="BU190" s="165"/>
      <c r="BV190" s="165"/>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row>
    <row r="191" spans="1:98">
      <c r="A191" s="165"/>
      <c r="B191" s="165"/>
      <c r="C191" s="165"/>
      <c r="D191" s="165"/>
      <c r="E191" s="165"/>
      <c r="F191" s="165"/>
      <c r="G191" s="165"/>
      <c r="H191" s="178"/>
      <c r="I191" s="165"/>
      <c r="J191" s="165"/>
      <c r="K191" s="178"/>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c r="AV191" s="165"/>
      <c r="AW191" s="165"/>
      <c r="AX191" s="165"/>
      <c r="AY191" s="165"/>
      <c r="AZ191" s="165"/>
      <c r="BA191" s="165"/>
      <c r="BB191" s="165"/>
      <c r="BC191" s="165"/>
      <c r="BD191" s="165"/>
      <c r="BE191" s="165"/>
      <c r="BF191" s="165"/>
      <c r="BG191" s="165"/>
      <c r="BH191" s="165"/>
      <c r="BI191" s="165"/>
      <c r="BJ191" s="165"/>
      <c r="BK191" s="165"/>
      <c r="BL191" s="165"/>
      <c r="BM191" s="165"/>
      <c r="BN191" s="165"/>
      <c r="BO191" s="165"/>
      <c r="BP191" s="165"/>
      <c r="BQ191" s="165"/>
      <c r="BR191" s="165"/>
      <c r="BS191" s="165"/>
      <c r="BT191" s="165"/>
      <c r="BU191" s="165"/>
      <c r="BV191" s="165"/>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row>
    <row r="192" spans="1:98">
      <c r="A192" s="165"/>
      <c r="B192" s="165"/>
      <c r="C192" s="165"/>
      <c r="D192" s="165"/>
      <c r="E192" s="165"/>
      <c r="F192" s="165"/>
      <c r="G192" s="165"/>
      <c r="H192" s="178"/>
      <c r="I192" s="165"/>
      <c r="J192" s="165"/>
      <c r="K192" s="178"/>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5"/>
      <c r="AW192" s="165"/>
      <c r="AX192" s="165"/>
      <c r="AY192" s="165"/>
      <c r="AZ192" s="165"/>
      <c r="BA192" s="165"/>
      <c r="BB192" s="165"/>
      <c r="BC192" s="165"/>
      <c r="BD192" s="165"/>
      <c r="BE192" s="165"/>
      <c r="BF192" s="165"/>
      <c r="BG192" s="165"/>
      <c r="BH192" s="165"/>
      <c r="BI192" s="165"/>
      <c r="BJ192" s="165"/>
      <c r="BK192" s="165"/>
      <c r="BL192" s="165"/>
      <c r="BM192" s="165"/>
      <c r="BN192" s="165"/>
      <c r="BO192" s="165"/>
      <c r="BP192" s="165"/>
      <c r="BQ192" s="165"/>
      <c r="BR192" s="165"/>
      <c r="BS192" s="165"/>
      <c r="BT192" s="165"/>
      <c r="BU192" s="165"/>
      <c r="BV192" s="165"/>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row>
    <row r="193" spans="1:98">
      <c r="A193" s="165"/>
      <c r="B193" s="165"/>
      <c r="C193" s="165"/>
      <c r="D193" s="165"/>
      <c r="E193" s="165"/>
      <c r="F193" s="165"/>
      <c r="G193" s="165"/>
      <c r="H193" s="178"/>
      <c r="I193" s="165"/>
      <c r="J193" s="165"/>
      <c r="K193" s="178"/>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c r="AV193" s="165"/>
      <c r="AW193" s="165"/>
      <c r="AX193" s="165"/>
      <c r="AY193" s="165"/>
      <c r="AZ193" s="165"/>
      <c r="BA193" s="165"/>
      <c r="BB193" s="165"/>
      <c r="BC193" s="165"/>
      <c r="BD193" s="165"/>
      <c r="BE193" s="165"/>
      <c r="BF193" s="165"/>
      <c r="BG193" s="165"/>
      <c r="BH193" s="165"/>
      <c r="BI193" s="165"/>
      <c r="BJ193" s="165"/>
      <c r="BK193" s="165"/>
      <c r="BL193" s="165"/>
      <c r="BM193" s="165"/>
      <c r="BN193" s="165"/>
      <c r="BO193" s="165"/>
      <c r="BP193" s="165"/>
      <c r="BQ193" s="165"/>
      <c r="BR193" s="165"/>
      <c r="BS193" s="165"/>
      <c r="BT193" s="165"/>
      <c r="BU193" s="165"/>
      <c r="BV193" s="165"/>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row>
    <row r="194" spans="1:98">
      <c r="A194" s="165"/>
      <c r="B194" s="165"/>
      <c r="C194" s="165"/>
      <c r="D194" s="165"/>
      <c r="E194" s="165"/>
      <c r="F194" s="165"/>
      <c r="G194" s="165"/>
      <c r="H194" s="178"/>
      <c r="I194" s="165"/>
      <c r="J194" s="165"/>
      <c r="K194" s="178"/>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5"/>
      <c r="AW194" s="165"/>
      <c r="AX194" s="165"/>
      <c r="AY194" s="165"/>
      <c r="AZ194" s="165"/>
      <c r="BA194" s="165"/>
      <c r="BB194" s="165"/>
      <c r="BC194" s="165"/>
      <c r="BD194" s="165"/>
      <c r="BE194" s="165"/>
      <c r="BF194" s="165"/>
      <c r="BG194" s="165"/>
      <c r="BH194" s="165"/>
      <c r="BI194" s="165"/>
      <c r="BJ194" s="165"/>
      <c r="BK194" s="165"/>
      <c r="BL194" s="165"/>
      <c r="BM194" s="165"/>
      <c r="BN194" s="165"/>
      <c r="BO194" s="165"/>
      <c r="BP194" s="165"/>
      <c r="BQ194" s="165"/>
      <c r="BR194" s="165"/>
      <c r="BS194" s="165"/>
      <c r="BT194" s="165"/>
      <c r="BU194" s="165"/>
      <c r="BV194" s="165"/>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row>
    <row r="195" spans="1:98">
      <c r="A195" s="165"/>
      <c r="B195" s="165"/>
      <c r="C195" s="165"/>
      <c r="D195" s="165"/>
      <c r="E195" s="165"/>
      <c r="F195" s="165"/>
      <c r="G195" s="165"/>
      <c r="H195" s="178"/>
      <c r="I195" s="165"/>
      <c r="J195" s="165"/>
      <c r="K195" s="178"/>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c r="BE195" s="165"/>
      <c r="BF195" s="165"/>
      <c r="BG195" s="165"/>
      <c r="BH195" s="165"/>
      <c r="BI195" s="165"/>
      <c r="BJ195" s="165"/>
      <c r="BK195" s="165"/>
      <c r="BL195" s="165"/>
      <c r="BM195" s="165"/>
      <c r="BN195" s="165"/>
      <c r="BO195" s="165"/>
      <c r="BP195" s="165"/>
      <c r="BQ195" s="165"/>
      <c r="BR195" s="165"/>
      <c r="BS195" s="165"/>
      <c r="BT195" s="165"/>
      <c r="BU195" s="165"/>
      <c r="BV195" s="165"/>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row>
    <row r="196" spans="1:98">
      <c r="A196" s="165"/>
      <c r="B196" s="165"/>
      <c r="C196" s="165"/>
      <c r="D196" s="165"/>
      <c r="E196" s="165"/>
      <c r="F196" s="165"/>
      <c r="G196" s="165"/>
      <c r="H196" s="178"/>
      <c r="I196" s="165"/>
      <c r="J196" s="165"/>
      <c r="K196" s="178"/>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c r="AO196" s="165"/>
      <c r="AP196" s="165"/>
      <c r="AQ196" s="165"/>
      <c r="AR196" s="165"/>
      <c r="AS196" s="165"/>
      <c r="AT196" s="165"/>
      <c r="AU196" s="165"/>
      <c r="AV196" s="165"/>
      <c r="AW196" s="165"/>
      <c r="AX196" s="165"/>
      <c r="AY196" s="165"/>
      <c r="AZ196" s="165"/>
      <c r="BA196" s="165"/>
      <c r="BB196" s="165"/>
      <c r="BC196" s="165"/>
      <c r="BD196" s="165"/>
      <c r="BE196" s="165"/>
      <c r="BF196" s="165"/>
      <c r="BG196" s="165"/>
      <c r="BH196" s="165"/>
      <c r="BI196" s="165"/>
      <c r="BJ196" s="165"/>
      <c r="BK196" s="165"/>
      <c r="BL196" s="165"/>
      <c r="BM196" s="165"/>
      <c r="BN196" s="165"/>
      <c r="BO196" s="165"/>
      <c r="BP196" s="165"/>
      <c r="BQ196" s="165"/>
      <c r="BR196" s="165"/>
      <c r="BS196" s="165"/>
      <c r="BT196" s="165"/>
      <c r="BU196" s="165"/>
      <c r="BV196" s="165"/>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row>
    <row r="197" spans="1:98">
      <c r="A197" s="165"/>
      <c r="B197" s="165"/>
      <c r="C197" s="165"/>
      <c r="D197" s="165"/>
      <c r="E197" s="165"/>
      <c r="F197" s="165"/>
      <c r="G197" s="165"/>
      <c r="H197" s="178"/>
      <c r="I197" s="165"/>
      <c r="J197" s="165"/>
      <c r="K197" s="178"/>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5"/>
      <c r="AS197" s="165"/>
      <c r="AT197" s="165"/>
      <c r="AU197" s="165"/>
      <c r="AV197" s="165"/>
      <c r="AW197" s="165"/>
      <c r="AX197" s="165"/>
      <c r="AY197" s="165"/>
      <c r="AZ197" s="165"/>
      <c r="BA197" s="165"/>
      <c r="BB197" s="165"/>
      <c r="BC197" s="165"/>
      <c r="BD197" s="165"/>
      <c r="BE197" s="165"/>
      <c r="BF197" s="165"/>
      <c r="BG197" s="165"/>
      <c r="BH197" s="165"/>
      <c r="BI197" s="165"/>
      <c r="BJ197" s="165"/>
      <c r="BK197" s="165"/>
      <c r="BL197" s="165"/>
      <c r="BM197" s="165"/>
      <c r="BN197" s="165"/>
      <c r="BO197" s="165"/>
      <c r="BP197" s="165"/>
      <c r="BQ197" s="165"/>
      <c r="BR197" s="165"/>
      <c r="BS197" s="165"/>
      <c r="BT197" s="165"/>
      <c r="BU197" s="165"/>
      <c r="BV197" s="165"/>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row>
    <row r="198" spans="1:98">
      <c r="A198" s="165"/>
      <c r="B198" s="165"/>
      <c r="C198" s="165"/>
      <c r="D198" s="165"/>
      <c r="E198" s="165"/>
      <c r="F198" s="165"/>
      <c r="G198" s="165"/>
      <c r="H198" s="178"/>
      <c r="I198" s="165"/>
      <c r="J198" s="165"/>
      <c r="K198" s="178"/>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c r="AN198" s="165"/>
      <c r="AO198" s="165"/>
      <c r="AP198" s="165"/>
      <c r="AQ198" s="165"/>
      <c r="AR198" s="165"/>
      <c r="AS198" s="165"/>
      <c r="AT198" s="165"/>
      <c r="AU198" s="165"/>
      <c r="AV198" s="165"/>
      <c r="AW198" s="165"/>
      <c r="AX198" s="165"/>
      <c r="AY198" s="165"/>
      <c r="AZ198" s="165"/>
      <c r="BA198" s="165"/>
      <c r="BB198" s="165"/>
      <c r="BC198" s="165"/>
      <c r="BD198" s="165"/>
      <c r="BE198" s="165"/>
      <c r="BF198" s="165"/>
      <c r="BG198" s="165"/>
      <c r="BH198" s="165"/>
      <c r="BI198" s="165"/>
      <c r="BJ198" s="165"/>
      <c r="BK198" s="165"/>
      <c r="BL198" s="165"/>
      <c r="BM198" s="165"/>
      <c r="BN198" s="165"/>
      <c r="BO198" s="165"/>
      <c r="BP198" s="165"/>
      <c r="BQ198" s="165"/>
      <c r="BR198" s="165"/>
      <c r="BS198" s="165"/>
      <c r="BT198" s="165"/>
      <c r="BU198" s="165"/>
      <c r="BV198" s="165"/>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row>
    <row r="199" spans="1:98">
      <c r="A199" s="165"/>
      <c r="B199" s="165"/>
      <c r="C199" s="165"/>
      <c r="D199" s="165"/>
      <c r="E199" s="165"/>
      <c r="F199" s="165"/>
      <c r="G199" s="165"/>
      <c r="H199" s="178"/>
      <c r="I199" s="165"/>
      <c r="J199" s="165"/>
      <c r="K199" s="178"/>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c r="AN199" s="165"/>
      <c r="AO199" s="165"/>
      <c r="AP199" s="165"/>
      <c r="AQ199" s="165"/>
      <c r="AR199" s="165"/>
      <c r="AS199" s="165"/>
      <c r="AT199" s="165"/>
      <c r="AU199" s="165"/>
      <c r="AV199" s="165"/>
      <c r="AW199" s="165"/>
      <c r="AX199" s="165"/>
      <c r="AY199" s="165"/>
      <c r="AZ199" s="165"/>
      <c r="BA199" s="165"/>
      <c r="BB199" s="165"/>
      <c r="BC199" s="165"/>
      <c r="BD199" s="165"/>
      <c r="BE199" s="165"/>
      <c r="BF199" s="165"/>
      <c r="BG199" s="165"/>
      <c r="BH199" s="165"/>
      <c r="BI199" s="165"/>
      <c r="BJ199" s="165"/>
      <c r="BK199" s="165"/>
      <c r="BL199" s="165"/>
      <c r="BM199" s="165"/>
      <c r="BN199" s="165"/>
      <c r="BO199" s="165"/>
      <c r="BP199" s="165"/>
      <c r="BQ199" s="165"/>
      <c r="BR199" s="165"/>
      <c r="BS199" s="165"/>
      <c r="BT199" s="165"/>
      <c r="BU199" s="165"/>
      <c r="BV199" s="165"/>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row>
    <row r="200" spans="1:98">
      <c r="A200" s="165"/>
      <c r="B200" s="165"/>
      <c r="C200" s="165"/>
      <c r="D200" s="165"/>
      <c r="E200" s="165"/>
      <c r="F200" s="165"/>
      <c r="G200" s="165"/>
      <c r="H200" s="178"/>
      <c r="I200" s="165"/>
      <c r="J200" s="165"/>
      <c r="K200" s="178"/>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c r="AV200" s="165"/>
      <c r="AW200" s="165"/>
      <c r="AX200" s="165"/>
      <c r="AY200" s="165"/>
      <c r="AZ200" s="165"/>
      <c r="BA200" s="165"/>
      <c r="BB200" s="165"/>
      <c r="BC200" s="165"/>
      <c r="BD200" s="165"/>
      <c r="BE200" s="165"/>
      <c r="BF200" s="165"/>
      <c r="BG200" s="165"/>
      <c r="BH200" s="165"/>
      <c r="BI200" s="165"/>
      <c r="BJ200" s="165"/>
      <c r="BK200" s="165"/>
      <c r="BL200" s="165"/>
      <c r="BM200" s="165"/>
      <c r="BN200" s="165"/>
      <c r="BO200" s="165"/>
      <c r="BP200" s="165"/>
      <c r="BQ200" s="165"/>
      <c r="BR200" s="165"/>
      <c r="BS200" s="165"/>
      <c r="BT200" s="165"/>
      <c r="BU200" s="165"/>
      <c r="BV200" s="165"/>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row>
    <row r="201" spans="1:98">
      <c r="A201" s="165"/>
      <c r="B201" s="165"/>
      <c r="C201" s="165"/>
      <c r="D201" s="165"/>
      <c r="E201" s="165"/>
      <c r="F201" s="165"/>
      <c r="G201" s="165"/>
      <c r="H201" s="178"/>
      <c r="I201" s="165"/>
      <c r="J201" s="165"/>
      <c r="K201" s="178"/>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c r="AN201" s="165"/>
      <c r="AO201" s="165"/>
      <c r="AP201" s="165"/>
      <c r="AQ201" s="165"/>
      <c r="AR201" s="165"/>
      <c r="AS201" s="165"/>
      <c r="AT201" s="165"/>
      <c r="AU201" s="165"/>
      <c r="AV201" s="165"/>
      <c r="AW201" s="165"/>
      <c r="AX201" s="165"/>
      <c r="AY201" s="165"/>
      <c r="AZ201" s="165"/>
      <c r="BA201" s="165"/>
      <c r="BB201" s="165"/>
      <c r="BC201" s="165"/>
      <c r="BD201" s="165"/>
      <c r="BE201" s="165"/>
      <c r="BF201" s="165"/>
      <c r="BG201" s="165"/>
      <c r="BH201" s="165"/>
      <c r="BI201" s="165"/>
      <c r="BJ201" s="165"/>
      <c r="BK201" s="165"/>
      <c r="BL201" s="165"/>
      <c r="BM201" s="165"/>
      <c r="BN201" s="165"/>
      <c r="BO201" s="165"/>
      <c r="BP201" s="165"/>
      <c r="BQ201" s="165"/>
      <c r="BR201" s="165"/>
      <c r="BS201" s="165"/>
      <c r="BT201" s="165"/>
      <c r="BU201" s="165"/>
      <c r="BV201" s="165"/>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row>
    <row r="202" spans="1:98">
      <c r="A202" s="165"/>
      <c r="B202" s="165"/>
      <c r="C202" s="165"/>
      <c r="D202" s="165"/>
      <c r="E202" s="165"/>
      <c r="F202" s="165"/>
      <c r="G202" s="165"/>
      <c r="H202" s="178"/>
      <c r="I202" s="165"/>
      <c r="J202" s="165"/>
      <c r="K202" s="178"/>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5"/>
      <c r="AS202" s="165"/>
      <c r="AT202" s="165"/>
      <c r="AU202" s="165"/>
      <c r="AV202" s="165"/>
      <c r="AW202" s="165"/>
      <c r="AX202" s="165"/>
      <c r="AY202" s="165"/>
      <c r="AZ202" s="165"/>
      <c r="BA202" s="165"/>
      <c r="BB202" s="165"/>
      <c r="BC202" s="165"/>
      <c r="BD202" s="165"/>
      <c r="BE202" s="165"/>
      <c r="BF202" s="165"/>
      <c r="BG202" s="165"/>
      <c r="BH202" s="165"/>
      <c r="BI202" s="165"/>
      <c r="BJ202" s="165"/>
      <c r="BK202" s="165"/>
      <c r="BL202" s="165"/>
      <c r="BM202" s="165"/>
      <c r="BN202" s="165"/>
      <c r="BO202" s="165"/>
      <c r="BP202" s="165"/>
      <c r="BQ202" s="165"/>
      <c r="BR202" s="165"/>
      <c r="BS202" s="165"/>
      <c r="BT202" s="165"/>
      <c r="BU202" s="165"/>
      <c r="BV202" s="165"/>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row>
    <row r="203" spans="1:98">
      <c r="A203" s="165"/>
      <c r="B203" s="165"/>
      <c r="C203" s="165"/>
      <c r="D203" s="165"/>
      <c r="E203" s="165"/>
      <c r="F203" s="165"/>
      <c r="G203" s="165"/>
      <c r="H203" s="178"/>
      <c r="I203" s="165"/>
      <c r="J203" s="165"/>
      <c r="K203" s="178"/>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c r="AN203" s="165"/>
      <c r="AO203" s="165"/>
      <c r="AP203" s="165"/>
      <c r="AQ203" s="165"/>
      <c r="AR203" s="165"/>
      <c r="AS203" s="165"/>
      <c r="AT203" s="165"/>
      <c r="AU203" s="165"/>
      <c r="AV203" s="165"/>
      <c r="AW203" s="165"/>
      <c r="AX203" s="165"/>
      <c r="AY203" s="165"/>
      <c r="AZ203" s="165"/>
      <c r="BA203" s="165"/>
      <c r="BB203" s="165"/>
      <c r="BC203" s="165"/>
      <c r="BD203" s="165"/>
      <c r="BE203" s="165"/>
      <c r="BF203" s="165"/>
      <c r="BG203" s="165"/>
      <c r="BH203" s="165"/>
      <c r="BI203" s="165"/>
      <c r="BJ203" s="165"/>
      <c r="BK203" s="165"/>
      <c r="BL203" s="165"/>
      <c r="BM203" s="165"/>
      <c r="BN203" s="165"/>
      <c r="BO203" s="165"/>
      <c r="BP203" s="165"/>
      <c r="BQ203" s="165"/>
      <c r="BR203" s="165"/>
      <c r="BS203" s="165"/>
      <c r="BT203" s="165"/>
      <c r="BU203" s="165"/>
      <c r="BV203" s="165"/>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row>
    <row r="204" spans="1:98">
      <c r="A204" s="165"/>
      <c r="B204" s="165"/>
      <c r="C204" s="165"/>
      <c r="D204" s="165"/>
      <c r="E204" s="165"/>
      <c r="F204" s="165"/>
      <c r="G204" s="165"/>
      <c r="H204" s="178"/>
      <c r="I204" s="165"/>
      <c r="J204" s="165"/>
      <c r="K204" s="178"/>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c r="AN204" s="165"/>
      <c r="AO204" s="165"/>
      <c r="AP204" s="165"/>
      <c r="AQ204" s="165"/>
      <c r="AR204" s="165"/>
      <c r="AS204" s="165"/>
      <c r="AT204" s="165"/>
      <c r="AU204" s="165"/>
      <c r="AV204" s="165"/>
      <c r="AW204" s="165"/>
      <c r="AX204" s="165"/>
      <c r="AY204" s="165"/>
      <c r="AZ204" s="165"/>
      <c r="BA204" s="165"/>
      <c r="BB204" s="165"/>
      <c r="BC204" s="165"/>
      <c r="BD204" s="165"/>
      <c r="BE204" s="165"/>
      <c r="BF204" s="165"/>
      <c r="BG204" s="165"/>
      <c r="BH204" s="165"/>
      <c r="BI204" s="165"/>
      <c r="BJ204" s="165"/>
      <c r="BK204" s="165"/>
      <c r="BL204" s="165"/>
      <c r="BM204" s="165"/>
      <c r="BN204" s="165"/>
      <c r="BO204" s="165"/>
      <c r="BP204" s="165"/>
      <c r="BQ204" s="165"/>
      <c r="BR204" s="165"/>
      <c r="BS204" s="165"/>
      <c r="BT204" s="165"/>
      <c r="BU204" s="165"/>
      <c r="BV204" s="165"/>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row>
    <row r="205" spans="1:98">
      <c r="A205" s="165"/>
      <c r="B205" s="165"/>
      <c r="C205" s="165"/>
      <c r="D205" s="165"/>
      <c r="E205" s="165"/>
      <c r="F205" s="165"/>
      <c r="G205" s="165"/>
      <c r="H205" s="178"/>
      <c r="I205" s="165"/>
      <c r="J205" s="165"/>
      <c r="K205" s="178"/>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5"/>
      <c r="AS205" s="165"/>
      <c r="AT205" s="165"/>
      <c r="AU205" s="165"/>
      <c r="AV205" s="165"/>
      <c r="AW205" s="165"/>
      <c r="AX205" s="165"/>
      <c r="AY205" s="165"/>
      <c r="AZ205" s="165"/>
      <c r="BA205" s="165"/>
      <c r="BB205" s="165"/>
      <c r="BC205" s="165"/>
      <c r="BD205" s="165"/>
      <c r="BE205" s="165"/>
      <c r="BF205" s="165"/>
      <c r="BG205" s="165"/>
      <c r="BH205" s="165"/>
      <c r="BI205" s="165"/>
      <c r="BJ205" s="165"/>
      <c r="BK205" s="165"/>
      <c r="BL205" s="165"/>
      <c r="BM205" s="165"/>
      <c r="BN205" s="165"/>
      <c r="BO205" s="165"/>
      <c r="BP205" s="165"/>
      <c r="BQ205" s="165"/>
      <c r="BR205" s="165"/>
      <c r="BS205" s="165"/>
      <c r="BT205" s="165"/>
      <c r="BU205" s="165"/>
      <c r="BV205" s="165"/>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row>
    <row r="206" spans="1:98">
      <c r="A206" s="165"/>
      <c r="B206" s="165"/>
      <c r="C206" s="165"/>
      <c r="D206" s="165"/>
      <c r="E206" s="165"/>
      <c r="F206" s="165"/>
      <c r="G206" s="165"/>
      <c r="H206" s="178"/>
      <c r="I206" s="165"/>
      <c r="J206" s="165"/>
      <c r="K206" s="178"/>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5"/>
      <c r="AS206" s="165"/>
      <c r="AT206" s="165"/>
      <c r="AU206" s="165"/>
      <c r="AV206" s="165"/>
      <c r="AW206" s="165"/>
      <c r="AX206" s="165"/>
      <c r="AY206" s="165"/>
      <c r="AZ206" s="165"/>
      <c r="BA206" s="165"/>
      <c r="BB206" s="165"/>
      <c r="BC206" s="165"/>
      <c r="BD206" s="165"/>
      <c r="BE206" s="165"/>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row>
    <row r="207" spans="1:98">
      <c r="A207" s="165"/>
      <c r="B207" s="165"/>
      <c r="C207" s="165"/>
      <c r="D207" s="165"/>
      <c r="E207" s="165"/>
      <c r="F207" s="165"/>
      <c r="G207" s="165"/>
      <c r="H207" s="178"/>
      <c r="I207" s="165"/>
      <c r="J207" s="165"/>
      <c r="K207" s="178"/>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5"/>
      <c r="AS207" s="165"/>
      <c r="AT207" s="165"/>
      <c r="AU207" s="165"/>
      <c r="AV207" s="165"/>
      <c r="AW207" s="165"/>
      <c r="AX207" s="165"/>
      <c r="AY207" s="165"/>
      <c r="AZ207" s="165"/>
      <c r="BA207" s="165"/>
      <c r="BB207" s="165"/>
      <c r="BC207" s="165"/>
      <c r="BD207" s="165"/>
      <c r="BE207" s="165"/>
      <c r="BF207" s="165"/>
      <c r="BG207" s="165"/>
      <c r="BH207" s="165"/>
      <c r="BI207" s="165"/>
      <c r="BJ207" s="165"/>
      <c r="BK207" s="165"/>
      <c r="BL207" s="165"/>
      <c r="BM207" s="165"/>
      <c r="BN207" s="165"/>
      <c r="BO207" s="165"/>
      <c r="BP207" s="165"/>
      <c r="BQ207" s="165"/>
      <c r="BR207" s="165"/>
      <c r="BS207" s="165"/>
      <c r="BT207" s="165"/>
      <c r="BU207" s="165"/>
      <c r="BV207" s="165"/>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row>
    <row r="208" spans="1:98">
      <c r="A208" s="165"/>
      <c r="B208" s="165"/>
      <c r="C208" s="165"/>
      <c r="D208" s="165"/>
      <c r="E208" s="165"/>
      <c r="F208" s="165"/>
      <c r="G208" s="165"/>
      <c r="H208" s="178"/>
      <c r="I208" s="165"/>
      <c r="J208" s="165"/>
      <c r="K208" s="178"/>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c r="AV208" s="165"/>
      <c r="AW208" s="165"/>
      <c r="AX208" s="165"/>
      <c r="AY208" s="165"/>
      <c r="AZ208" s="165"/>
      <c r="BA208" s="165"/>
      <c r="BB208" s="165"/>
      <c r="BC208" s="165"/>
      <c r="BD208" s="165"/>
      <c r="BE208" s="165"/>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row>
    <row r="209" spans="1:98">
      <c r="A209" s="165"/>
      <c r="B209" s="165"/>
      <c r="C209" s="165"/>
      <c r="D209" s="165"/>
      <c r="E209" s="165"/>
      <c r="F209" s="165"/>
      <c r="G209" s="165"/>
      <c r="H209" s="178"/>
      <c r="I209" s="165"/>
      <c r="J209" s="165"/>
      <c r="K209" s="178"/>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5"/>
      <c r="AO209" s="165"/>
      <c r="AP209" s="165"/>
      <c r="AQ209" s="165"/>
      <c r="AR209" s="165"/>
      <c r="AS209" s="165"/>
      <c r="AT209" s="165"/>
      <c r="AU209" s="165"/>
      <c r="AV209" s="165"/>
      <c r="AW209" s="165"/>
      <c r="AX209" s="165"/>
      <c r="AY209" s="165"/>
      <c r="AZ209" s="165"/>
      <c r="BA209" s="165"/>
      <c r="BB209" s="165"/>
      <c r="BC209" s="165"/>
      <c r="BD209" s="165"/>
      <c r="BE209" s="165"/>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row>
    <row r="210" spans="1:98">
      <c r="A210" s="165"/>
      <c r="B210" s="165"/>
      <c r="C210" s="165"/>
      <c r="D210" s="165"/>
      <c r="E210" s="165"/>
      <c r="F210" s="165"/>
      <c r="G210" s="165"/>
      <c r="H210" s="178"/>
      <c r="I210" s="165"/>
      <c r="J210" s="165"/>
      <c r="K210" s="178"/>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c r="AV210" s="165"/>
      <c r="AW210" s="165"/>
      <c r="AX210" s="165"/>
      <c r="AY210" s="165"/>
      <c r="AZ210" s="165"/>
      <c r="BA210" s="165"/>
      <c r="BB210" s="165"/>
      <c r="BC210" s="165"/>
      <c r="BD210" s="165"/>
      <c r="BE210" s="165"/>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row>
    <row r="211" spans="1:98">
      <c r="A211" s="165"/>
      <c r="B211" s="165"/>
      <c r="C211" s="165"/>
      <c r="D211" s="165"/>
      <c r="E211" s="165"/>
      <c r="F211" s="165"/>
      <c r="G211" s="165"/>
      <c r="H211" s="178"/>
      <c r="I211" s="165"/>
      <c r="J211" s="165"/>
      <c r="K211" s="178"/>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5"/>
      <c r="AW211" s="165"/>
      <c r="AX211" s="165"/>
      <c r="AY211" s="165"/>
      <c r="AZ211" s="165"/>
      <c r="BA211" s="165"/>
      <c r="BB211" s="165"/>
      <c r="BC211" s="165"/>
      <c r="BD211" s="165"/>
      <c r="BE211" s="165"/>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row>
    <row r="212" spans="1:98">
      <c r="A212" s="165"/>
      <c r="B212" s="165"/>
      <c r="C212" s="165"/>
      <c r="D212" s="165"/>
      <c r="E212" s="165"/>
      <c r="F212" s="165"/>
      <c r="G212" s="165"/>
      <c r="H212" s="178"/>
      <c r="I212" s="165"/>
      <c r="J212" s="165"/>
      <c r="K212" s="178"/>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5"/>
      <c r="BB212" s="165"/>
      <c r="BC212" s="165"/>
      <c r="BD212" s="165"/>
      <c r="BE212" s="165"/>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row>
    <row r="213" spans="1:98">
      <c r="A213" s="165"/>
      <c r="B213" s="165"/>
      <c r="C213" s="165"/>
      <c r="D213" s="165"/>
      <c r="E213" s="165"/>
      <c r="F213" s="165"/>
      <c r="G213" s="165"/>
      <c r="H213" s="178"/>
      <c r="I213" s="165"/>
      <c r="J213" s="165"/>
      <c r="K213" s="178"/>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5"/>
      <c r="AO213" s="165"/>
      <c r="AP213" s="165"/>
      <c r="AQ213" s="165"/>
      <c r="AR213" s="165"/>
      <c r="AS213" s="165"/>
      <c r="AT213" s="165"/>
      <c r="AU213" s="165"/>
      <c r="AV213" s="165"/>
      <c r="AW213" s="165"/>
      <c r="AX213" s="165"/>
      <c r="AY213" s="165"/>
      <c r="AZ213" s="165"/>
      <c r="BA213" s="165"/>
      <c r="BB213" s="165"/>
      <c r="BC213" s="165"/>
      <c r="BD213" s="165"/>
      <c r="BE213" s="165"/>
      <c r="BF213" s="165"/>
      <c r="BG213" s="165"/>
      <c r="BH213" s="165"/>
      <c r="BI213" s="165"/>
      <c r="BJ213" s="165"/>
      <c r="BK213" s="165"/>
      <c r="BL213" s="165"/>
      <c r="BM213" s="165"/>
      <c r="BN213" s="165"/>
      <c r="BO213" s="165"/>
      <c r="BP213" s="165"/>
      <c r="BQ213" s="165"/>
      <c r="BR213" s="165"/>
      <c r="BS213" s="165"/>
      <c r="BT213" s="165"/>
      <c r="BU213" s="165"/>
      <c r="BV213" s="165"/>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row>
    <row r="214" spans="1:98">
      <c r="A214" s="165"/>
      <c r="B214" s="165"/>
      <c r="C214" s="165"/>
      <c r="D214" s="165"/>
      <c r="E214" s="165"/>
      <c r="F214" s="165"/>
      <c r="G214" s="165"/>
      <c r="H214" s="178"/>
      <c r="I214" s="165"/>
      <c r="J214" s="165"/>
      <c r="K214" s="178"/>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5"/>
      <c r="AW214" s="165"/>
      <c r="AX214" s="165"/>
      <c r="AY214" s="165"/>
      <c r="AZ214" s="165"/>
      <c r="BA214" s="165"/>
      <c r="BB214" s="165"/>
      <c r="BC214" s="165"/>
      <c r="BD214" s="165"/>
      <c r="BE214" s="165"/>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row>
    <row r="215" spans="1:98">
      <c r="A215" s="165"/>
      <c r="B215" s="165"/>
      <c r="C215" s="165"/>
      <c r="D215" s="165"/>
      <c r="E215" s="165"/>
      <c r="F215" s="165"/>
      <c r="G215" s="165"/>
      <c r="H215" s="178"/>
      <c r="I215" s="165"/>
      <c r="J215" s="165"/>
      <c r="K215" s="178"/>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5"/>
      <c r="AW215" s="165"/>
      <c r="AX215" s="165"/>
      <c r="AY215" s="165"/>
      <c r="AZ215" s="165"/>
      <c r="BA215" s="165"/>
      <c r="BB215" s="165"/>
      <c r="BC215" s="165"/>
      <c r="BD215" s="165"/>
      <c r="BE215" s="165"/>
      <c r="BF215" s="165"/>
      <c r="BG215" s="165"/>
      <c r="BH215" s="165"/>
      <c r="BI215" s="165"/>
      <c r="BJ215" s="165"/>
      <c r="BK215" s="165"/>
      <c r="BL215" s="165"/>
      <c r="BM215" s="165"/>
      <c r="BN215" s="165"/>
      <c r="BO215" s="165"/>
      <c r="BP215" s="165"/>
      <c r="BQ215" s="165"/>
      <c r="BR215" s="165"/>
      <c r="BS215" s="165"/>
      <c r="BT215" s="165"/>
      <c r="BU215" s="165"/>
      <c r="BV215" s="165"/>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row>
    <row r="216" spans="1:98">
      <c r="A216" s="165"/>
      <c r="B216" s="165"/>
      <c r="C216" s="165"/>
      <c r="D216" s="165"/>
      <c r="E216" s="165"/>
      <c r="F216" s="165"/>
      <c r="G216" s="165"/>
      <c r="H216" s="178"/>
      <c r="I216" s="165"/>
      <c r="J216" s="165"/>
      <c r="K216" s="178"/>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5"/>
      <c r="AS216" s="165"/>
      <c r="AT216" s="165"/>
      <c r="AU216" s="165"/>
      <c r="AV216" s="165"/>
      <c r="AW216" s="165"/>
      <c r="AX216" s="165"/>
      <c r="AY216" s="165"/>
      <c r="AZ216" s="165"/>
      <c r="BA216" s="165"/>
      <c r="BB216" s="165"/>
      <c r="BC216" s="165"/>
      <c r="BD216" s="165"/>
      <c r="BE216" s="165"/>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row>
    <row r="217" spans="1:98">
      <c r="A217" s="165"/>
      <c r="B217" s="165"/>
      <c r="C217" s="165"/>
      <c r="D217" s="165"/>
      <c r="E217" s="165"/>
      <c r="F217" s="165"/>
      <c r="G217" s="165"/>
      <c r="H217" s="178"/>
      <c r="I217" s="165"/>
      <c r="J217" s="165"/>
      <c r="K217" s="178"/>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5"/>
      <c r="AS217" s="165"/>
      <c r="AT217" s="165"/>
      <c r="AU217" s="165"/>
      <c r="AV217" s="165"/>
      <c r="AW217" s="165"/>
      <c r="AX217" s="165"/>
      <c r="AY217" s="165"/>
      <c r="AZ217" s="165"/>
      <c r="BA217" s="165"/>
      <c r="BB217" s="165"/>
      <c r="BC217" s="165"/>
      <c r="BD217" s="165"/>
      <c r="BE217" s="165"/>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row>
    <row r="218" spans="1:98">
      <c r="A218" s="165"/>
      <c r="B218" s="165"/>
      <c r="C218" s="165"/>
      <c r="D218" s="165"/>
      <c r="E218" s="165"/>
      <c r="F218" s="165"/>
      <c r="G218" s="165"/>
      <c r="H218" s="178"/>
      <c r="I218" s="165"/>
      <c r="J218" s="165"/>
      <c r="K218" s="178"/>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c r="AN218" s="165"/>
      <c r="AO218" s="165"/>
      <c r="AP218" s="165"/>
      <c r="AQ218" s="165"/>
      <c r="AR218" s="165"/>
      <c r="AS218" s="165"/>
      <c r="AT218" s="165"/>
      <c r="AU218" s="165"/>
      <c r="AV218" s="165"/>
      <c r="AW218" s="165"/>
      <c r="AX218" s="165"/>
      <c r="AY218" s="165"/>
      <c r="AZ218" s="165"/>
      <c r="BA218" s="165"/>
      <c r="BB218" s="165"/>
      <c r="BC218" s="165"/>
      <c r="BD218" s="165"/>
      <c r="BE218" s="165"/>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row>
    <row r="219" spans="1:98">
      <c r="A219" s="165"/>
      <c r="B219" s="165"/>
      <c r="C219" s="165"/>
      <c r="D219" s="165"/>
      <c r="E219" s="165"/>
      <c r="F219" s="165"/>
      <c r="G219" s="165"/>
      <c r="H219" s="178"/>
      <c r="I219" s="165"/>
      <c r="J219" s="165"/>
      <c r="K219" s="178"/>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c r="AN219" s="165"/>
      <c r="AO219" s="165"/>
      <c r="AP219" s="165"/>
      <c r="AQ219" s="165"/>
      <c r="AR219" s="165"/>
      <c r="AS219" s="165"/>
      <c r="AT219" s="165"/>
      <c r="AU219" s="165"/>
      <c r="AV219" s="165"/>
      <c r="AW219" s="165"/>
      <c r="AX219" s="165"/>
      <c r="AY219" s="165"/>
      <c r="AZ219" s="165"/>
      <c r="BA219" s="165"/>
      <c r="BB219" s="165"/>
      <c r="BC219" s="165"/>
      <c r="BD219" s="165"/>
      <c r="BE219" s="165"/>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row>
    <row r="220" spans="1:98">
      <c r="A220" s="165"/>
      <c r="B220" s="165"/>
      <c r="C220" s="165"/>
      <c r="D220" s="165"/>
      <c r="E220" s="165"/>
      <c r="F220" s="165"/>
      <c r="G220" s="165"/>
      <c r="H220" s="178"/>
      <c r="I220" s="165"/>
      <c r="J220" s="165"/>
      <c r="K220" s="178"/>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c r="AN220" s="165"/>
      <c r="AO220" s="165"/>
      <c r="AP220" s="165"/>
      <c r="AQ220" s="165"/>
      <c r="AR220" s="165"/>
      <c r="AS220" s="165"/>
      <c r="AT220" s="165"/>
      <c r="AU220" s="165"/>
      <c r="AV220" s="165"/>
      <c r="AW220" s="165"/>
      <c r="AX220" s="165"/>
      <c r="AY220" s="165"/>
      <c r="AZ220" s="165"/>
      <c r="BA220" s="165"/>
      <c r="BB220" s="165"/>
      <c r="BC220" s="165"/>
      <c r="BD220" s="165"/>
      <c r="BE220" s="165"/>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row>
    <row r="221" spans="1:98">
      <c r="A221" s="165"/>
      <c r="B221" s="165"/>
      <c r="C221" s="165"/>
      <c r="D221" s="165"/>
      <c r="E221" s="165"/>
      <c r="F221" s="165"/>
      <c r="G221" s="165"/>
      <c r="H221" s="178"/>
      <c r="I221" s="165"/>
      <c r="J221" s="165"/>
      <c r="K221" s="178"/>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c r="AN221" s="165"/>
      <c r="AO221" s="165"/>
      <c r="AP221" s="165"/>
      <c r="AQ221" s="165"/>
      <c r="AR221" s="165"/>
      <c r="AS221" s="165"/>
      <c r="AT221" s="165"/>
      <c r="AU221" s="165"/>
      <c r="AV221" s="165"/>
      <c r="AW221" s="165"/>
      <c r="AX221" s="165"/>
      <c r="AY221" s="165"/>
      <c r="AZ221" s="165"/>
      <c r="BA221" s="165"/>
      <c r="BB221" s="165"/>
      <c r="BC221" s="165"/>
      <c r="BD221" s="165"/>
      <c r="BE221" s="165"/>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row>
    <row r="222" spans="1:98">
      <c r="A222" s="165"/>
      <c r="B222" s="165"/>
      <c r="C222" s="165"/>
      <c r="D222" s="165"/>
      <c r="E222" s="165"/>
      <c r="F222" s="165"/>
      <c r="G222" s="165"/>
      <c r="H222" s="178"/>
      <c r="I222" s="165"/>
      <c r="J222" s="165"/>
      <c r="K222" s="178"/>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c r="AO222" s="165"/>
      <c r="AP222" s="165"/>
      <c r="AQ222" s="165"/>
      <c r="AR222" s="165"/>
      <c r="AS222" s="165"/>
      <c r="AT222" s="165"/>
      <c r="AU222" s="165"/>
      <c r="AV222" s="165"/>
      <c r="AW222" s="165"/>
      <c r="AX222" s="165"/>
      <c r="AY222" s="165"/>
      <c r="AZ222" s="165"/>
      <c r="BA222" s="165"/>
      <c r="BB222" s="165"/>
      <c r="BC222" s="165"/>
      <c r="BD222" s="165"/>
      <c r="BE222" s="165"/>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row>
    <row r="223" spans="1:98">
      <c r="A223" s="165"/>
      <c r="B223" s="165"/>
      <c r="C223" s="165"/>
      <c r="D223" s="165"/>
      <c r="E223" s="165"/>
      <c r="F223" s="165"/>
      <c r="G223" s="165"/>
      <c r="H223" s="178"/>
      <c r="I223" s="165"/>
      <c r="J223" s="165"/>
      <c r="K223" s="178"/>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c r="AN223" s="165"/>
      <c r="AO223" s="165"/>
      <c r="AP223" s="165"/>
      <c r="AQ223" s="165"/>
      <c r="AR223" s="165"/>
      <c r="AS223" s="165"/>
      <c r="AT223" s="165"/>
      <c r="AU223" s="165"/>
      <c r="AV223" s="165"/>
      <c r="AW223" s="165"/>
      <c r="AX223" s="165"/>
      <c r="AY223" s="165"/>
      <c r="AZ223" s="165"/>
      <c r="BA223" s="165"/>
      <c r="BB223" s="165"/>
      <c r="BC223" s="165"/>
      <c r="BD223" s="165"/>
      <c r="BE223" s="165"/>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row>
    <row r="224" spans="1:98">
      <c r="A224" s="165"/>
      <c r="B224" s="165"/>
      <c r="C224" s="165"/>
      <c r="D224" s="165"/>
      <c r="E224" s="165"/>
      <c r="F224" s="165"/>
      <c r="G224" s="165"/>
      <c r="H224" s="178"/>
      <c r="I224" s="165"/>
      <c r="J224" s="165"/>
      <c r="K224" s="178"/>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c r="AN224" s="165"/>
      <c r="AO224" s="165"/>
      <c r="AP224" s="165"/>
      <c r="AQ224" s="165"/>
      <c r="AR224" s="165"/>
      <c r="AS224" s="165"/>
      <c r="AT224" s="165"/>
      <c r="AU224" s="165"/>
      <c r="AV224" s="165"/>
      <c r="AW224" s="165"/>
      <c r="AX224" s="165"/>
      <c r="AY224" s="165"/>
      <c r="AZ224" s="165"/>
      <c r="BA224" s="165"/>
      <c r="BB224" s="165"/>
      <c r="BC224" s="165"/>
      <c r="BD224" s="165"/>
      <c r="BE224" s="165"/>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row>
    <row r="225" spans="1:98">
      <c r="A225" s="165"/>
      <c r="B225" s="165"/>
      <c r="C225" s="165"/>
      <c r="D225" s="165"/>
      <c r="E225" s="165"/>
      <c r="F225" s="165"/>
      <c r="G225" s="165"/>
      <c r="H225" s="178"/>
      <c r="I225" s="165"/>
      <c r="J225" s="165"/>
      <c r="K225" s="178"/>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c r="AN225" s="165"/>
      <c r="AO225" s="165"/>
      <c r="AP225" s="165"/>
      <c r="AQ225" s="165"/>
      <c r="AR225" s="165"/>
      <c r="AS225" s="165"/>
      <c r="AT225" s="165"/>
      <c r="AU225" s="165"/>
      <c r="AV225" s="165"/>
      <c r="AW225" s="165"/>
      <c r="AX225" s="165"/>
      <c r="AY225" s="165"/>
      <c r="AZ225" s="165"/>
      <c r="BA225" s="165"/>
      <c r="BB225" s="165"/>
      <c r="BC225" s="165"/>
      <c r="BD225" s="165"/>
      <c r="BE225" s="165"/>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row>
    <row r="226" spans="1:98">
      <c r="A226" s="165"/>
      <c r="B226" s="165"/>
      <c r="C226" s="165"/>
      <c r="D226" s="165"/>
      <c r="E226" s="165"/>
      <c r="F226" s="165"/>
      <c r="G226" s="165"/>
      <c r="H226" s="178"/>
      <c r="I226" s="165"/>
      <c r="J226" s="165"/>
      <c r="K226" s="178"/>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c r="AN226" s="165"/>
      <c r="AO226" s="165"/>
      <c r="AP226" s="165"/>
      <c r="AQ226" s="165"/>
      <c r="AR226" s="165"/>
      <c r="AS226" s="165"/>
      <c r="AT226" s="165"/>
      <c r="AU226" s="165"/>
      <c r="AV226" s="165"/>
      <c r="AW226" s="165"/>
      <c r="AX226" s="165"/>
      <c r="AY226" s="165"/>
      <c r="AZ226" s="165"/>
      <c r="BA226" s="165"/>
      <c r="BB226" s="165"/>
      <c r="BC226" s="165"/>
      <c r="BD226" s="165"/>
      <c r="BE226" s="165"/>
      <c r="BF226" s="165"/>
      <c r="BG226" s="165"/>
      <c r="BH226" s="165"/>
      <c r="BI226" s="165"/>
      <c r="BJ226" s="165"/>
      <c r="BK226" s="165"/>
      <c r="BL226" s="165"/>
      <c r="BM226" s="165"/>
      <c r="BN226" s="165"/>
      <c r="BO226" s="165"/>
      <c r="BP226" s="165"/>
      <c r="BQ226" s="165"/>
      <c r="BR226" s="165"/>
      <c r="BS226" s="165"/>
      <c r="BT226" s="165"/>
      <c r="BU226" s="165"/>
      <c r="BV226" s="165"/>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row>
    <row r="227" spans="1:98">
      <c r="A227" s="165"/>
      <c r="B227" s="165"/>
      <c r="C227" s="165"/>
      <c r="D227" s="165"/>
      <c r="E227" s="165"/>
      <c r="F227" s="165"/>
      <c r="G227" s="165"/>
      <c r="H227" s="178"/>
      <c r="I227" s="165"/>
      <c r="J227" s="165"/>
      <c r="K227" s="178"/>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5"/>
      <c r="AS227" s="165"/>
      <c r="AT227" s="165"/>
      <c r="AU227" s="165"/>
      <c r="AV227" s="165"/>
      <c r="AW227" s="165"/>
      <c r="AX227" s="165"/>
      <c r="AY227" s="165"/>
      <c r="AZ227" s="165"/>
      <c r="BA227" s="165"/>
      <c r="BB227" s="165"/>
      <c r="BC227" s="165"/>
      <c r="BD227" s="165"/>
      <c r="BE227" s="165"/>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row>
    <row r="228" spans="1:98">
      <c r="A228" s="165"/>
      <c r="B228" s="165"/>
      <c r="C228" s="165"/>
      <c r="D228" s="165"/>
      <c r="E228" s="165"/>
      <c r="F228" s="165"/>
      <c r="G228" s="165"/>
      <c r="H228" s="178"/>
      <c r="I228" s="165"/>
      <c r="J228" s="165"/>
      <c r="K228" s="178"/>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c r="AN228" s="165"/>
      <c r="AO228" s="165"/>
      <c r="AP228" s="165"/>
      <c r="AQ228" s="165"/>
      <c r="AR228" s="165"/>
      <c r="AS228" s="165"/>
      <c r="AT228" s="165"/>
      <c r="AU228" s="165"/>
      <c r="AV228" s="165"/>
      <c r="AW228" s="165"/>
      <c r="AX228" s="165"/>
      <c r="AY228" s="165"/>
      <c r="AZ228" s="165"/>
      <c r="BA228" s="165"/>
      <c r="BB228" s="165"/>
      <c r="BC228" s="165"/>
      <c r="BD228" s="165"/>
      <c r="BE228" s="165"/>
      <c r="BF228" s="165"/>
      <c r="BG228" s="165"/>
      <c r="BH228" s="165"/>
      <c r="BI228" s="165"/>
      <c r="BJ228" s="165"/>
      <c r="BK228" s="165"/>
      <c r="BL228" s="165"/>
      <c r="BM228" s="165"/>
      <c r="BN228" s="165"/>
      <c r="BO228" s="165"/>
      <c r="BP228" s="165"/>
      <c r="BQ228" s="165"/>
      <c r="BR228" s="165"/>
      <c r="BS228" s="165"/>
      <c r="BT228" s="165"/>
      <c r="BU228" s="165"/>
      <c r="BV228" s="165"/>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row>
    <row r="229" spans="1:98">
      <c r="A229" s="165"/>
      <c r="B229" s="165"/>
      <c r="C229" s="165"/>
      <c r="D229" s="165"/>
      <c r="E229" s="165"/>
      <c r="F229" s="165"/>
      <c r="G229" s="165"/>
      <c r="H229" s="178"/>
      <c r="I229" s="165"/>
      <c r="J229" s="165"/>
      <c r="K229" s="178"/>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c r="AN229" s="165"/>
      <c r="AO229" s="165"/>
      <c r="AP229" s="165"/>
      <c r="AQ229" s="165"/>
      <c r="AR229" s="165"/>
      <c r="AS229" s="165"/>
      <c r="AT229" s="165"/>
      <c r="AU229" s="165"/>
      <c r="AV229" s="165"/>
      <c r="AW229" s="165"/>
      <c r="AX229" s="165"/>
      <c r="AY229" s="165"/>
      <c r="AZ229" s="165"/>
      <c r="BA229" s="165"/>
      <c r="BB229" s="165"/>
      <c r="BC229" s="165"/>
      <c r="BD229" s="165"/>
      <c r="BE229" s="165"/>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row>
    <row r="230" spans="1:98">
      <c r="A230" s="165"/>
      <c r="B230" s="165"/>
      <c r="C230" s="165"/>
      <c r="D230" s="165"/>
      <c r="E230" s="165"/>
      <c r="F230" s="165"/>
      <c r="G230" s="165"/>
      <c r="H230" s="178"/>
      <c r="I230" s="165"/>
      <c r="J230" s="165"/>
      <c r="K230" s="178"/>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5"/>
      <c r="AS230" s="165"/>
      <c r="AT230" s="165"/>
      <c r="AU230" s="165"/>
      <c r="AV230" s="165"/>
      <c r="AW230" s="165"/>
      <c r="AX230" s="165"/>
      <c r="AY230" s="165"/>
      <c r="AZ230" s="165"/>
      <c r="BA230" s="165"/>
      <c r="BB230" s="165"/>
      <c r="BC230" s="165"/>
      <c r="BD230" s="165"/>
      <c r="BE230" s="165"/>
      <c r="BF230" s="165"/>
      <c r="BG230" s="165"/>
      <c r="BH230" s="165"/>
      <c r="BI230" s="165"/>
      <c r="BJ230" s="165"/>
      <c r="BK230" s="165"/>
      <c r="BL230" s="165"/>
      <c r="BM230" s="165"/>
      <c r="BN230" s="165"/>
      <c r="BO230" s="165"/>
      <c r="BP230" s="165"/>
      <c r="BQ230" s="165"/>
      <c r="BR230" s="165"/>
      <c r="BS230" s="165"/>
      <c r="BT230" s="165"/>
      <c r="BU230" s="165"/>
      <c r="BV230" s="165"/>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row>
    <row r="231" spans="1:98">
      <c r="A231" s="165"/>
      <c r="B231" s="165"/>
      <c r="C231" s="165"/>
      <c r="D231" s="165"/>
      <c r="E231" s="165"/>
      <c r="F231" s="165"/>
      <c r="G231" s="165"/>
      <c r="H231" s="178"/>
      <c r="I231" s="165"/>
      <c r="J231" s="165"/>
      <c r="K231" s="178"/>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c r="AN231" s="165"/>
      <c r="AO231" s="165"/>
      <c r="AP231" s="165"/>
      <c r="AQ231" s="165"/>
      <c r="AR231" s="165"/>
      <c r="AS231" s="165"/>
      <c r="AT231" s="165"/>
      <c r="AU231" s="165"/>
      <c r="AV231" s="165"/>
      <c r="AW231" s="165"/>
      <c r="AX231" s="165"/>
      <c r="AY231" s="165"/>
      <c r="AZ231" s="165"/>
      <c r="BA231" s="165"/>
      <c r="BB231" s="165"/>
      <c r="BC231" s="165"/>
      <c r="BD231" s="165"/>
      <c r="BE231" s="165"/>
      <c r="BF231" s="165"/>
      <c r="BG231" s="165"/>
      <c r="BH231" s="165"/>
      <c r="BI231" s="165"/>
      <c r="BJ231" s="165"/>
      <c r="BK231" s="165"/>
      <c r="BL231" s="165"/>
      <c r="BM231" s="165"/>
      <c r="BN231" s="165"/>
      <c r="BO231" s="165"/>
      <c r="BP231" s="165"/>
      <c r="BQ231" s="165"/>
      <c r="BR231" s="165"/>
      <c r="BS231" s="165"/>
      <c r="BT231" s="165"/>
      <c r="BU231" s="165"/>
      <c r="BV231" s="165"/>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row>
    <row r="232" spans="1:98">
      <c r="A232" s="165"/>
      <c r="B232" s="165"/>
      <c r="C232" s="165"/>
      <c r="D232" s="165"/>
      <c r="E232" s="165"/>
      <c r="F232" s="165"/>
      <c r="G232" s="165"/>
      <c r="H232" s="178"/>
      <c r="I232" s="165"/>
      <c r="J232" s="165"/>
      <c r="K232" s="178"/>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c r="AN232" s="165"/>
      <c r="AO232" s="165"/>
      <c r="AP232" s="165"/>
      <c r="AQ232" s="165"/>
      <c r="AR232" s="165"/>
      <c r="AS232" s="165"/>
      <c r="AT232" s="165"/>
      <c r="AU232" s="165"/>
      <c r="AV232" s="165"/>
      <c r="AW232" s="165"/>
      <c r="AX232" s="165"/>
      <c r="AY232" s="165"/>
      <c r="AZ232" s="165"/>
      <c r="BA232" s="165"/>
      <c r="BB232" s="165"/>
      <c r="BC232" s="165"/>
      <c r="BD232" s="165"/>
      <c r="BE232" s="165"/>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row>
    <row r="233" spans="1:98">
      <c r="A233" s="165"/>
      <c r="B233" s="165"/>
      <c r="C233" s="165"/>
      <c r="D233" s="165"/>
      <c r="E233" s="165"/>
      <c r="F233" s="165"/>
      <c r="G233" s="165"/>
      <c r="H233" s="178"/>
      <c r="I233" s="165"/>
      <c r="J233" s="165"/>
      <c r="K233" s="178"/>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65"/>
      <c r="AP233" s="165"/>
      <c r="AQ233" s="165"/>
      <c r="AR233" s="165"/>
      <c r="AS233" s="165"/>
      <c r="AT233" s="165"/>
      <c r="AU233" s="165"/>
      <c r="AV233" s="165"/>
      <c r="AW233" s="165"/>
      <c r="AX233" s="165"/>
      <c r="AY233" s="165"/>
      <c r="AZ233" s="165"/>
      <c r="BA233" s="165"/>
      <c r="BB233" s="165"/>
      <c r="BC233" s="165"/>
      <c r="BD233" s="165"/>
      <c r="BE233" s="165"/>
      <c r="BF233" s="165"/>
      <c r="BG233" s="165"/>
      <c r="BH233" s="165"/>
      <c r="BI233" s="165"/>
      <c r="BJ233" s="165"/>
      <c r="BK233" s="165"/>
      <c r="BL233" s="165"/>
      <c r="BM233" s="165"/>
      <c r="BN233" s="165"/>
      <c r="BO233" s="165"/>
      <c r="BP233" s="165"/>
      <c r="BQ233" s="165"/>
      <c r="BR233" s="165"/>
      <c r="BS233" s="165"/>
      <c r="BT233" s="165"/>
      <c r="BU233" s="165"/>
      <c r="BV233" s="165"/>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row>
    <row r="234" spans="1:98">
      <c r="A234" s="165"/>
      <c r="B234" s="165"/>
      <c r="C234" s="165"/>
      <c r="D234" s="165"/>
      <c r="E234" s="165"/>
      <c r="F234" s="165"/>
      <c r="G234" s="165"/>
      <c r="H234" s="178"/>
      <c r="I234" s="165"/>
      <c r="J234" s="165"/>
      <c r="K234" s="178"/>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c r="AR234" s="165"/>
      <c r="AS234" s="165"/>
      <c r="AT234" s="165"/>
      <c r="AU234" s="165"/>
      <c r="AV234" s="165"/>
      <c r="AW234" s="165"/>
      <c r="AX234" s="165"/>
      <c r="AY234" s="165"/>
      <c r="AZ234" s="165"/>
      <c r="BA234" s="165"/>
      <c r="BB234" s="165"/>
      <c r="BC234" s="165"/>
      <c r="BD234" s="165"/>
      <c r="BE234" s="165"/>
      <c r="BF234" s="165"/>
      <c r="BG234" s="165"/>
      <c r="BH234" s="165"/>
      <c r="BI234" s="165"/>
      <c r="BJ234" s="165"/>
      <c r="BK234" s="165"/>
      <c r="BL234" s="165"/>
      <c r="BM234" s="165"/>
      <c r="BN234" s="165"/>
      <c r="BO234" s="165"/>
      <c r="BP234" s="165"/>
      <c r="BQ234" s="165"/>
      <c r="BR234" s="165"/>
      <c r="BS234" s="165"/>
      <c r="BT234" s="165"/>
      <c r="BU234" s="165"/>
      <c r="BV234" s="165"/>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row>
    <row r="235" spans="1:98">
      <c r="A235" s="165"/>
      <c r="B235" s="165"/>
      <c r="C235" s="165"/>
      <c r="D235" s="165"/>
      <c r="E235" s="165"/>
      <c r="F235" s="165"/>
      <c r="G235" s="165"/>
      <c r="H235" s="178"/>
      <c r="I235" s="165"/>
      <c r="J235" s="165"/>
      <c r="K235" s="178"/>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c r="AO235" s="165"/>
      <c r="AP235" s="165"/>
      <c r="AQ235" s="165"/>
      <c r="AR235" s="165"/>
      <c r="AS235" s="165"/>
      <c r="AT235" s="165"/>
      <c r="AU235" s="165"/>
      <c r="AV235" s="165"/>
      <c r="AW235" s="165"/>
      <c r="AX235" s="165"/>
      <c r="AY235" s="165"/>
      <c r="AZ235" s="165"/>
      <c r="BA235" s="165"/>
      <c r="BB235" s="165"/>
      <c r="BC235" s="165"/>
      <c r="BD235" s="165"/>
      <c r="BE235" s="165"/>
      <c r="BF235" s="165"/>
      <c r="BG235" s="165"/>
      <c r="BH235" s="165"/>
      <c r="BI235" s="165"/>
      <c r="BJ235" s="165"/>
      <c r="BK235" s="165"/>
      <c r="BL235" s="165"/>
      <c r="BM235" s="165"/>
      <c r="BN235" s="165"/>
      <c r="BO235" s="165"/>
      <c r="BP235" s="165"/>
      <c r="BQ235" s="165"/>
      <c r="BR235" s="165"/>
      <c r="BS235" s="165"/>
      <c r="BT235" s="165"/>
      <c r="BU235" s="165"/>
      <c r="BV235" s="165"/>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row>
    <row r="236" spans="1:98">
      <c r="A236" s="165"/>
      <c r="B236" s="165"/>
      <c r="C236" s="165"/>
      <c r="D236" s="165"/>
      <c r="E236" s="165"/>
      <c r="F236" s="165"/>
      <c r="G236" s="165"/>
      <c r="H236" s="178"/>
      <c r="I236" s="165"/>
      <c r="J236" s="165"/>
      <c r="K236" s="178"/>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c r="AN236" s="165"/>
      <c r="AO236" s="165"/>
      <c r="AP236" s="165"/>
      <c r="AQ236" s="165"/>
      <c r="AR236" s="165"/>
      <c r="AS236" s="165"/>
      <c r="AT236" s="165"/>
      <c r="AU236" s="165"/>
      <c r="AV236" s="165"/>
      <c r="AW236" s="165"/>
      <c r="AX236" s="165"/>
      <c r="AY236" s="165"/>
      <c r="AZ236" s="165"/>
      <c r="BA236" s="165"/>
      <c r="BB236" s="165"/>
      <c r="BC236" s="165"/>
      <c r="BD236" s="165"/>
      <c r="BE236" s="165"/>
      <c r="BF236" s="165"/>
      <c r="BG236" s="165"/>
      <c r="BH236" s="165"/>
      <c r="BI236" s="165"/>
      <c r="BJ236" s="165"/>
      <c r="BK236" s="165"/>
      <c r="BL236" s="165"/>
      <c r="BM236" s="165"/>
      <c r="BN236" s="165"/>
      <c r="BO236" s="165"/>
      <c r="BP236" s="165"/>
      <c r="BQ236" s="165"/>
      <c r="BR236" s="165"/>
      <c r="BS236" s="165"/>
      <c r="BT236" s="165"/>
      <c r="BU236" s="165"/>
      <c r="BV236" s="165"/>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row>
    <row r="237" spans="1:98">
      <c r="A237" s="165"/>
      <c r="B237" s="165"/>
      <c r="C237" s="165"/>
      <c r="D237" s="165"/>
      <c r="E237" s="165"/>
      <c r="F237" s="165"/>
      <c r="G237" s="165"/>
      <c r="H237" s="178"/>
      <c r="I237" s="165"/>
      <c r="J237" s="165"/>
      <c r="K237" s="178"/>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c r="AO237" s="165"/>
      <c r="AP237" s="165"/>
      <c r="AQ237" s="165"/>
      <c r="AR237" s="165"/>
      <c r="AS237" s="165"/>
      <c r="AT237" s="165"/>
      <c r="AU237" s="165"/>
      <c r="AV237" s="165"/>
      <c r="AW237" s="165"/>
      <c r="AX237" s="165"/>
      <c r="AY237" s="165"/>
      <c r="AZ237" s="165"/>
      <c r="BA237" s="165"/>
      <c r="BB237" s="165"/>
      <c r="BC237" s="165"/>
      <c r="BD237" s="165"/>
      <c r="BE237" s="165"/>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row>
    <row r="238" spans="1:98">
      <c r="A238" s="165"/>
      <c r="B238" s="165"/>
      <c r="C238" s="165"/>
      <c r="D238" s="165"/>
      <c r="E238" s="165"/>
      <c r="F238" s="165"/>
      <c r="G238" s="165"/>
      <c r="H238" s="178"/>
      <c r="I238" s="165"/>
      <c r="J238" s="165"/>
      <c r="K238" s="178"/>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5"/>
      <c r="AS238" s="165"/>
      <c r="AT238" s="165"/>
      <c r="AU238" s="165"/>
      <c r="AV238" s="165"/>
      <c r="AW238" s="165"/>
      <c r="AX238" s="165"/>
      <c r="AY238" s="165"/>
      <c r="AZ238" s="165"/>
      <c r="BA238" s="165"/>
      <c r="BB238" s="165"/>
      <c r="BC238" s="165"/>
      <c r="BD238" s="165"/>
      <c r="BE238" s="165"/>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row>
    <row r="239" spans="1:98">
      <c r="A239" s="165"/>
      <c r="B239" s="165"/>
      <c r="C239" s="165"/>
      <c r="D239" s="165"/>
      <c r="E239" s="165"/>
      <c r="F239" s="165"/>
      <c r="G239" s="165"/>
      <c r="H239" s="178"/>
      <c r="I239" s="165"/>
      <c r="J239" s="165"/>
      <c r="K239" s="178"/>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c r="AO239" s="165"/>
      <c r="AP239" s="165"/>
      <c r="AQ239" s="165"/>
      <c r="AR239" s="165"/>
      <c r="AS239" s="165"/>
      <c r="AT239" s="165"/>
      <c r="AU239" s="165"/>
      <c r="AV239" s="165"/>
      <c r="AW239" s="165"/>
      <c r="AX239" s="165"/>
      <c r="AY239" s="165"/>
      <c r="AZ239" s="165"/>
      <c r="BA239" s="165"/>
      <c r="BB239" s="165"/>
      <c r="BC239" s="165"/>
      <c r="BD239" s="165"/>
      <c r="BE239" s="165"/>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row>
    <row r="240" spans="1:98">
      <c r="A240" s="165"/>
      <c r="B240" s="165"/>
      <c r="C240" s="165"/>
      <c r="D240" s="165"/>
      <c r="E240" s="165"/>
      <c r="F240" s="165"/>
      <c r="G240" s="165"/>
      <c r="H240" s="178"/>
      <c r="I240" s="165"/>
      <c r="J240" s="165"/>
      <c r="K240" s="178"/>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165"/>
      <c r="AQ240" s="165"/>
      <c r="AR240" s="165"/>
      <c r="AS240" s="165"/>
      <c r="AT240" s="165"/>
      <c r="AU240" s="165"/>
      <c r="AV240" s="165"/>
      <c r="AW240" s="165"/>
      <c r="AX240" s="165"/>
      <c r="AY240" s="165"/>
      <c r="AZ240" s="165"/>
      <c r="BA240" s="165"/>
      <c r="BB240" s="165"/>
      <c r="BC240" s="165"/>
      <c r="BD240" s="165"/>
      <c r="BE240" s="165"/>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row>
    <row r="241" spans="1:98">
      <c r="A241" s="165"/>
      <c r="B241" s="165"/>
      <c r="C241" s="165"/>
      <c r="D241" s="165"/>
      <c r="E241" s="165"/>
      <c r="F241" s="165"/>
      <c r="G241" s="165"/>
      <c r="H241" s="178"/>
      <c r="I241" s="165"/>
      <c r="J241" s="165"/>
      <c r="K241" s="178"/>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5"/>
      <c r="AS241" s="165"/>
      <c r="AT241" s="165"/>
      <c r="AU241" s="165"/>
      <c r="AV241" s="165"/>
      <c r="AW241" s="165"/>
      <c r="AX241" s="165"/>
      <c r="AY241" s="165"/>
      <c r="AZ241" s="165"/>
      <c r="BA241" s="165"/>
      <c r="BB241" s="165"/>
      <c r="BC241" s="165"/>
      <c r="BD241" s="165"/>
      <c r="BE241" s="165"/>
      <c r="BF241" s="165"/>
      <c r="BG241" s="165"/>
      <c r="BH241" s="165"/>
      <c r="BI241" s="165"/>
      <c r="BJ241" s="165"/>
      <c r="BK241" s="165"/>
      <c r="BL241" s="165"/>
      <c r="BM241" s="165"/>
      <c r="BN241" s="165"/>
      <c r="BO241" s="165"/>
      <c r="BP241" s="165"/>
      <c r="BQ241" s="165"/>
      <c r="BR241" s="165"/>
      <c r="BS241" s="165"/>
      <c r="BT241" s="165"/>
      <c r="BU241" s="165"/>
      <c r="BV241" s="165"/>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row>
    <row r="242" spans="1:98">
      <c r="A242" s="165"/>
      <c r="B242" s="165"/>
      <c r="C242" s="165"/>
      <c r="D242" s="165"/>
      <c r="E242" s="165"/>
      <c r="F242" s="165"/>
      <c r="G242" s="165"/>
      <c r="H242" s="178"/>
      <c r="I242" s="165"/>
      <c r="J242" s="165"/>
      <c r="K242" s="178"/>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c r="AO242" s="165"/>
      <c r="AP242" s="165"/>
      <c r="AQ242" s="165"/>
      <c r="AR242" s="165"/>
      <c r="AS242" s="165"/>
      <c r="AT242" s="165"/>
      <c r="AU242" s="165"/>
      <c r="AV242" s="165"/>
      <c r="AW242" s="165"/>
      <c r="AX242" s="165"/>
      <c r="AY242" s="165"/>
      <c r="AZ242" s="165"/>
      <c r="BA242" s="165"/>
      <c r="BB242" s="165"/>
      <c r="BC242" s="165"/>
      <c r="BD242" s="165"/>
      <c r="BE242" s="165"/>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row>
    <row r="243" spans="1:98">
      <c r="A243" s="165"/>
      <c r="B243" s="165"/>
      <c r="C243" s="165"/>
      <c r="D243" s="165"/>
      <c r="E243" s="165"/>
      <c r="F243" s="165"/>
      <c r="G243" s="165"/>
      <c r="H243" s="178"/>
      <c r="I243" s="165"/>
      <c r="J243" s="165"/>
      <c r="K243" s="178"/>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5"/>
      <c r="AS243" s="165"/>
      <c r="AT243" s="165"/>
      <c r="AU243" s="165"/>
      <c r="AV243" s="165"/>
      <c r="AW243" s="165"/>
      <c r="AX243" s="165"/>
      <c r="AY243" s="165"/>
      <c r="AZ243" s="165"/>
      <c r="BA243" s="165"/>
      <c r="BB243" s="165"/>
      <c r="BC243" s="165"/>
      <c r="BD243" s="165"/>
      <c r="BE243" s="165"/>
      <c r="BF243" s="165"/>
      <c r="BG243" s="165"/>
      <c r="BH243" s="165"/>
      <c r="BI243" s="165"/>
      <c r="BJ243" s="165"/>
      <c r="BK243" s="165"/>
      <c r="BL243" s="165"/>
      <c r="BM243" s="165"/>
      <c r="BN243" s="165"/>
      <c r="BO243" s="165"/>
      <c r="BP243" s="165"/>
      <c r="BQ243" s="165"/>
      <c r="BR243" s="165"/>
      <c r="BS243" s="165"/>
      <c r="BT243" s="165"/>
      <c r="BU243" s="165"/>
      <c r="BV243" s="165"/>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row>
    <row r="244" spans="1:98">
      <c r="A244" s="165"/>
      <c r="B244" s="165"/>
      <c r="C244" s="165"/>
      <c r="D244" s="165"/>
      <c r="E244" s="165"/>
      <c r="F244" s="165"/>
      <c r="G244" s="165"/>
      <c r="H244" s="178"/>
      <c r="I244" s="165"/>
      <c r="J244" s="165"/>
      <c r="K244" s="178"/>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c r="AO244" s="165"/>
      <c r="AP244" s="165"/>
      <c r="AQ244" s="165"/>
      <c r="AR244" s="165"/>
      <c r="AS244" s="165"/>
      <c r="AT244" s="165"/>
      <c r="AU244" s="165"/>
      <c r="AV244" s="165"/>
      <c r="AW244" s="165"/>
      <c r="AX244" s="165"/>
      <c r="AY244" s="165"/>
      <c r="AZ244" s="165"/>
      <c r="BA244" s="165"/>
      <c r="BB244" s="165"/>
      <c r="BC244" s="165"/>
      <c r="BD244" s="165"/>
      <c r="BE244" s="165"/>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row>
    <row r="245" spans="1:98">
      <c r="A245" s="165"/>
      <c r="B245" s="165"/>
      <c r="C245" s="165"/>
      <c r="D245" s="165"/>
      <c r="E245" s="165"/>
      <c r="F245" s="165"/>
      <c r="G245" s="165"/>
      <c r="H245" s="178"/>
      <c r="I245" s="165"/>
      <c r="J245" s="165"/>
      <c r="K245" s="178"/>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5"/>
      <c r="AS245" s="165"/>
      <c r="AT245" s="165"/>
      <c r="AU245" s="165"/>
      <c r="AV245" s="165"/>
      <c r="AW245" s="165"/>
      <c r="AX245" s="165"/>
      <c r="AY245" s="165"/>
      <c r="AZ245" s="165"/>
      <c r="BA245" s="165"/>
      <c r="BB245" s="165"/>
      <c r="BC245" s="165"/>
      <c r="BD245" s="165"/>
      <c r="BE245" s="165"/>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row>
    <row r="246" spans="1:98">
      <c r="A246" s="165"/>
      <c r="B246" s="165"/>
      <c r="C246" s="165"/>
      <c r="D246" s="165"/>
      <c r="E246" s="165"/>
      <c r="F246" s="165"/>
      <c r="G246" s="165"/>
      <c r="H246" s="178"/>
      <c r="I246" s="165"/>
      <c r="J246" s="165"/>
      <c r="K246" s="178"/>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5"/>
      <c r="AS246" s="165"/>
      <c r="AT246" s="165"/>
      <c r="AU246" s="165"/>
      <c r="AV246" s="165"/>
      <c r="AW246" s="165"/>
      <c r="AX246" s="165"/>
      <c r="AY246" s="165"/>
      <c r="AZ246" s="165"/>
      <c r="BA246" s="165"/>
      <c r="BB246" s="165"/>
      <c r="BC246" s="165"/>
      <c r="BD246" s="165"/>
      <c r="BE246" s="165"/>
      <c r="BF246" s="165"/>
      <c r="BG246" s="165"/>
      <c r="BH246" s="165"/>
      <c r="BI246" s="165"/>
      <c r="BJ246" s="165"/>
      <c r="BK246" s="165"/>
      <c r="BL246" s="165"/>
      <c r="BM246" s="165"/>
      <c r="BN246" s="165"/>
      <c r="BO246" s="165"/>
      <c r="BP246" s="165"/>
      <c r="BQ246" s="165"/>
      <c r="BR246" s="165"/>
      <c r="BS246" s="165"/>
      <c r="BT246" s="165"/>
      <c r="BU246" s="165"/>
      <c r="BV246" s="165"/>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row>
    <row r="247" spans="1:98">
      <c r="A247" s="165"/>
      <c r="B247" s="165"/>
      <c r="C247" s="165"/>
      <c r="D247" s="165"/>
      <c r="E247" s="165"/>
      <c r="F247" s="165"/>
      <c r="G247" s="165"/>
      <c r="H247" s="178"/>
      <c r="I247" s="165"/>
      <c r="J247" s="165"/>
      <c r="K247" s="178"/>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c r="AO247" s="165"/>
      <c r="AP247" s="165"/>
      <c r="AQ247" s="165"/>
      <c r="AR247" s="165"/>
      <c r="AS247" s="165"/>
      <c r="AT247" s="165"/>
      <c r="AU247" s="165"/>
      <c r="AV247" s="165"/>
      <c r="AW247" s="165"/>
      <c r="AX247" s="165"/>
      <c r="AY247" s="165"/>
      <c r="AZ247" s="165"/>
      <c r="BA247" s="165"/>
      <c r="BB247" s="165"/>
      <c r="BC247" s="165"/>
      <c r="BD247" s="165"/>
      <c r="BE247" s="165"/>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row>
    <row r="248" spans="1:98">
      <c r="A248" s="165"/>
      <c r="B248" s="165"/>
      <c r="C248" s="165"/>
      <c r="D248" s="165"/>
      <c r="E248" s="165"/>
      <c r="F248" s="165"/>
      <c r="G248" s="165"/>
      <c r="H248" s="178"/>
      <c r="I248" s="165"/>
      <c r="J248" s="165"/>
      <c r="K248" s="178"/>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5"/>
      <c r="AS248" s="165"/>
      <c r="AT248" s="165"/>
      <c r="AU248" s="165"/>
      <c r="AV248" s="165"/>
      <c r="AW248" s="165"/>
      <c r="AX248" s="165"/>
      <c r="AY248" s="165"/>
      <c r="AZ248" s="165"/>
      <c r="BA248" s="165"/>
      <c r="BB248" s="165"/>
      <c r="BC248" s="165"/>
      <c r="BD248" s="165"/>
      <c r="BE248" s="165"/>
      <c r="BF248" s="165"/>
      <c r="BG248" s="165"/>
      <c r="BH248" s="165"/>
      <c r="BI248" s="165"/>
      <c r="BJ248" s="165"/>
      <c r="BK248" s="165"/>
      <c r="BL248" s="165"/>
      <c r="BM248" s="165"/>
      <c r="BN248" s="165"/>
      <c r="BO248" s="165"/>
      <c r="BP248" s="165"/>
      <c r="BQ248" s="165"/>
      <c r="BR248" s="165"/>
      <c r="BS248" s="165"/>
      <c r="BT248" s="165"/>
      <c r="BU248" s="165"/>
      <c r="BV248" s="165"/>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row>
    <row r="249" spans="1:98">
      <c r="A249" s="165"/>
      <c r="B249" s="165"/>
      <c r="C249" s="165"/>
      <c r="D249" s="165"/>
      <c r="E249" s="165"/>
      <c r="F249" s="165"/>
      <c r="G249" s="165"/>
      <c r="H249" s="178"/>
      <c r="I249" s="165"/>
      <c r="J249" s="165"/>
      <c r="K249" s="178"/>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c r="AO249" s="165"/>
      <c r="AP249" s="165"/>
      <c r="AQ249" s="165"/>
      <c r="AR249" s="165"/>
      <c r="AS249" s="165"/>
      <c r="AT249" s="165"/>
      <c r="AU249" s="165"/>
      <c r="AV249" s="165"/>
      <c r="AW249" s="165"/>
      <c r="AX249" s="165"/>
      <c r="AY249" s="165"/>
      <c r="AZ249" s="165"/>
      <c r="BA249" s="165"/>
      <c r="BB249" s="165"/>
      <c r="BC249" s="165"/>
      <c r="BD249" s="165"/>
      <c r="BE249" s="165"/>
      <c r="BF249" s="165"/>
      <c r="BG249" s="165"/>
      <c r="BH249" s="165"/>
      <c r="BI249" s="165"/>
      <c r="BJ249" s="165"/>
      <c r="BK249" s="165"/>
      <c r="BL249" s="165"/>
      <c r="BM249" s="165"/>
      <c r="BN249" s="165"/>
      <c r="BO249" s="165"/>
      <c r="BP249" s="165"/>
      <c r="BQ249" s="165"/>
      <c r="BR249" s="165"/>
      <c r="BS249" s="165"/>
      <c r="BT249" s="165"/>
      <c r="BU249" s="165"/>
      <c r="BV249" s="165"/>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row>
    <row r="250" spans="1:98">
      <c r="A250" s="165"/>
      <c r="B250" s="165"/>
      <c r="C250" s="165"/>
      <c r="D250" s="165"/>
      <c r="E250" s="165"/>
      <c r="F250" s="165"/>
      <c r="G250" s="165"/>
      <c r="H250" s="178"/>
      <c r="I250" s="165"/>
      <c r="J250" s="165"/>
      <c r="K250" s="178"/>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5"/>
      <c r="AW250" s="165"/>
      <c r="AX250" s="165"/>
      <c r="AY250" s="165"/>
      <c r="AZ250" s="165"/>
      <c r="BA250" s="165"/>
      <c r="BB250" s="165"/>
      <c r="BC250" s="165"/>
      <c r="BD250" s="165"/>
      <c r="BE250" s="165"/>
      <c r="BF250" s="165"/>
      <c r="BG250" s="165"/>
      <c r="BH250" s="165"/>
      <c r="BI250" s="165"/>
      <c r="BJ250" s="165"/>
      <c r="BK250" s="165"/>
      <c r="BL250" s="165"/>
      <c r="BM250" s="165"/>
      <c r="BN250" s="165"/>
      <c r="BO250" s="165"/>
      <c r="BP250" s="165"/>
      <c r="BQ250" s="165"/>
      <c r="BR250" s="165"/>
      <c r="BS250" s="165"/>
      <c r="BT250" s="165"/>
      <c r="BU250" s="165"/>
      <c r="BV250" s="165"/>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row>
    <row r="251" spans="1:98">
      <c r="A251" s="165"/>
      <c r="B251" s="165"/>
      <c r="C251" s="165"/>
      <c r="D251" s="165"/>
      <c r="E251" s="165"/>
      <c r="F251" s="165"/>
      <c r="G251" s="165"/>
      <c r="H251" s="178"/>
      <c r="I251" s="165"/>
      <c r="J251" s="165"/>
      <c r="K251" s="178"/>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c r="AN251" s="165"/>
      <c r="AO251" s="165"/>
      <c r="AP251" s="165"/>
      <c r="AQ251" s="165"/>
      <c r="AR251" s="165"/>
      <c r="AS251" s="165"/>
      <c r="AT251" s="165"/>
      <c r="AU251" s="165"/>
      <c r="AV251" s="165"/>
      <c r="AW251" s="165"/>
      <c r="AX251" s="165"/>
      <c r="AY251" s="165"/>
      <c r="AZ251" s="165"/>
      <c r="BA251" s="165"/>
      <c r="BB251" s="165"/>
      <c r="BC251" s="165"/>
      <c r="BD251" s="165"/>
      <c r="BE251" s="165"/>
      <c r="BF251" s="165"/>
      <c r="BG251" s="165"/>
      <c r="BH251" s="165"/>
      <c r="BI251" s="165"/>
      <c r="BJ251" s="165"/>
      <c r="BK251" s="165"/>
      <c r="BL251" s="165"/>
      <c r="BM251" s="165"/>
      <c r="BN251" s="165"/>
      <c r="BO251" s="165"/>
      <c r="BP251" s="165"/>
      <c r="BQ251" s="165"/>
      <c r="BR251" s="165"/>
      <c r="BS251" s="165"/>
      <c r="BT251" s="165"/>
      <c r="BU251" s="165"/>
      <c r="BV251" s="165"/>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row>
    <row r="252" spans="1:98">
      <c r="A252" s="165"/>
      <c r="B252" s="165"/>
      <c r="C252" s="165"/>
      <c r="D252" s="165"/>
      <c r="E252" s="165"/>
      <c r="F252" s="165"/>
      <c r="G252" s="165"/>
      <c r="H252" s="178"/>
      <c r="I252" s="165"/>
      <c r="J252" s="165"/>
      <c r="K252" s="178"/>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c r="AN252" s="165"/>
      <c r="AO252" s="165"/>
      <c r="AP252" s="165"/>
      <c r="AQ252" s="165"/>
      <c r="AR252" s="165"/>
      <c r="AS252" s="165"/>
      <c r="AT252" s="165"/>
      <c r="AU252" s="165"/>
      <c r="AV252" s="165"/>
      <c r="AW252" s="165"/>
      <c r="AX252" s="165"/>
      <c r="AY252" s="165"/>
      <c r="AZ252" s="165"/>
      <c r="BA252" s="165"/>
      <c r="BB252" s="165"/>
      <c r="BC252" s="165"/>
      <c r="BD252" s="165"/>
      <c r="BE252" s="165"/>
      <c r="BF252" s="165"/>
      <c r="BG252" s="165"/>
      <c r="BH252" s="165"/>
      <c r="BI252" s="165"/>
      <c r="BJ252" s="165"/>
      <c r="BK252" s="165"/>
      <c r="BL252" s="165"/>
      <c r="BM252" s="165"/>
      <c r="BN252" s="165"/>
      <c r="BO252" s="165"/>
      <c r="BP252" s="165"/>
      <c r="BQ252" s="165"/>
      <c r="BR252" s="165"/>
      <c r="BS252" s="165"/>
      <c r="BT252" s="165"/>
      <c r="BU252" s="165"/>
      <c r="BV252" s="165"/>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row>
    <row r="253" spans="1:98">
      <c r="A253" s="165"/>
      <c r="B253" s="165"/>
      <c r="C253" s="165"/>
      <c r="D253" s="165"/>
      <c r="E253" s="165"/>
      <c r="F253" s="165"/>
      <c r="G253" s="165"/>
      <c r="H253" s="178"/>
      <c r="I253" s="165"/>
      <c r="J253" s="165"/>
      <c r="K253" s="178"/>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c r="AO253" s="165"/>
      <c r="AP253" s="165"/>
      <c r="AQ253" s="165"/>
      <c r="AR253" s="165"/>
      <c r="AS253" s="165"/>
      <c r="AT253" s="165"/>
      <c r="AU253" s="165"/>
      <c r="AV253" s="165"/>
      <c r="AW253" s="165"/>
      <c r="AX253" s="165"/>
      <c r="AY253" s="165"/>
      <c r="AZ253" s="165"/>
      <c r="BA253" s="165"/>
      <c r="BB253" s="165"/>
      <c r="BC253" s="165"/>
      <c r="BD253" s="165"/>
      <c r="BE253" s="165"/>
      <c r="BF253" s="165"/>
      <c r="BG253" s="165"/>
      <c r="BH253" s="165"/>
      <c r="BI253" s="165"/>
      <c r="BJ253" s="165"/>
      <c r="BK253" s="165"/>
      <c r="BL253" s="165"/>
      <c r="BM253" s="165"/>
      <c r="BN253" s="165"/>
      <c r="BO253" s="165"/>
      <c r="BP253" s="165"/>
      <c r="BQ253" s="165"/>
      <c r="BR253" s="165"/>
      <c r="BS253" s="165"/>
      <c r="BT253" s="165"/>
      <c r="BU253" s="165"/>
      <c r="BV253" s="165"/>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row>
    <row r="254" spans="1:98">
      <c r="A254" s="165"/>
      <c r="B254" s="165"/>
      <c r="C254" s="165"/>
      <c r="D254" s="165"/>
      <c r="E254" s="165"/>
      <c r="F254" s="165"/>
      <c r="G254" s="165"/>
      <c r="H254" s="178"/>
      <c r="I254" s="165"/>
      <c r="J254" s="165"/>
      <c r="K254" s="178"/>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c r="AV254" s="165"/>
      <c r="AW254" s="165"/>
      <c r="AX254" s="165"/>
      <c r="AY254" s="165"/>
      <c r="AZ254" s="165"/>
      <c r="BA254" s="165"/>
      <c r="BB254" s="165"/>
      <c r="BC254" s="165"/>
      <c r="BD254" s="165"/>
      <c r="BE254" s="165"/>
      <c r="BF254" s="165"/>
      <c r="BG254" s="165"/>
      <c r="BH254" s="165"/>
      <c r="BI254" s="165"/>
      <c r="BJ254" s="165"/>
      <c r="BK254" s="165"/>
      <c r="BL254" s="165"/>
      <c r="BM254" s="165"/>
      <c r="BN254" s="165"/>
      <c r="BO254" s="165"/>
      <c r="BP254" s="165"/>
      <c r="BQ254" s="165"/>
      <c r="BR254" s="165"/>
      <c r="BS254" s="165"/>
      <c r="BT254" s="165"/>
      <c r="BU254" s="165"/>
      <c r="BV254" s="165"/>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row>
    <row r="255" spans="1:98">
      <c r="A255" s="165"/>
      <c r="B255" s="165"/>
      <c r="C255" s="165"/>
      <c r="D255" s="165"/>
      <c r="E255" s="165"/>
      <c r="F255" s="165"/>
      <c r="G255" s="165"/>
      <c r="H255" s="178"/>
      <c r="I255" s="165"/>
      <c r="J255" s="165"/>
      <c r="K255" s="178"/>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c r="BJ255" s="165"/>
      <c r="BK255" s="165"/>
      <c r="BL255" s="165"/>
      <c r="BM255" s="165"/>
      <c r="BN255" s="165"/>
      <c r="BO255" s="165"/>
      <c r="BP255" s="165"/>
      <c r="BQ255" s="165"/>
      <c r="BR255" s="165"/>
      <c r="BS255" s="165"/>
      <c r="BT255" s="165"/>
      <c r="BU255" s="165"/>
      <c r="BV255" s="165"/>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row>
    <row r="256" spans="1:98">
      <c r="A256" s="165"/>
      <c r="B256" s="165"/>
      <c r="C256" s="165"/>
      <c r="D256" s="165"/>
      <c r="E256" s="165"/>
      <c r="F256" s="165"/>
      <c r="G256" s="165"/>
      <c r="H256" s="178"/>
      <c r="I256" s="165"/>
      <c r="J256" s="165"/>
      <c r="K256" s="178"/>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5"/>
      <c r="AW256" s="165"/>
      <c r="AX256" s="165"/>
      <c r="AY256" s="165"/>
      <c r="AZ256" s="165"/>
      <c r="BA256" s="165"/>
      <c r="BB256" s="165"/>
      <c r="BC256" s="165"/>
      <c r="BD256" s="165"/>
      <c r="BE256" s="165"/>
      <c r="BF256" s="165"/>
      <c r="BG256" s="165"/>
      <c r="BH256" s="165"/>
      <c r="BI256" s="165"/>
      <c r="BJ256" s="165"/>
      <c r="BK256" s="165"/>
      <c r="BL256" s="165"/>
      <c r="BM256" s="165"/>
      <c r="BN256" s="165"/>
      <c r="BO256" s="165"/>
      <c r="BP256" s="165"/>
      <c r="BQ256" s="165"/>
      <c r="BR256" s="165"/>
      <c r="BS256" s="165"/>
      <c r="BT256" s="165"/>
      <c r="BU256" s="165"/>
      <c r="BV256" s="165"/>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row>
    <row r="257" spans="1:98">
      <c r="A257" s="165"/>
      <c r="B257" s="165"/>
      <c r="C257" s="165"/>
      <c r="D257" s="165"/>
      <c r="E257" s="165"/>
      <c r="F257" s="165"/>
      <c r="G257" s="165"/>
      <c r="H257" s="178"/>
      <c r="I257" s="165"/>
      <c r="J257" s="165"/>
      <c r="K257" s="178"/>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row>
    <row r="258" spans="1:98">
      <c r="A258" s="165"/>
      <c r="B258" s="165"/>
      <c r="C258" s="165"/>
      <c r="D258" s="165"/>
      <c r="E258" s="165"/>
      <c r="F258" s="165"/>
      <c r="G258" s="165"/>
      <c r="H258" s="178"/>
      <c r="I258" s="165"/>
      <c r="J258" s="165"/>
      <c r="K258" s="178"/>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5"/>
      <c r="AW258" s="165"/>
      <c r="AX258" s="165"/>
      <c r="AY258" s="165"/>
      <c r="AZ258" s="165"/>
      <c r="BA258" s="165"/>
      <c r="BB258" s="165"/>
      <c r="BC258" s="165"/>
      <c r="BD258" s="165"/>
      <c r="BE258" s="165"/>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row>
    <row r="259" spans="1:98">
      <c r="A259" s="165"/>
      <c r="B259" s="165"/>
      <c r="C259" s="165"/>
      <c r="D259" s="165"/>
      <c r="E259" s="165"/>
      <c r="F259" s="165"/>
      <c r="G259" s="165"/>
      <c r="H259" s="178"/>
      <c r="I259" s="165"/>
      <c r="J259" s="165"/>
      <c r="K259" s="178"/>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row>
    <row r="260" spans="1:98">
      <c r="A260" s="165"/>
      <c r="B260" s="165"/>
      <c r="C260" s="165"/>
      <c r="D260" s="165"/>
      <c r="E260" s="165"/>
      <c r="F260" s="165"/>
      <c r="G260" s="165"/>
      <c r="H260" s="178"/>
      <c r="I260" s="165"/>
      <c r="J260" s="165"/>
      <c r="K260" s="178"/>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row>
    <row r="261" spans="1:98">
      <c r="A261" s="165"/>
      <c r="B261" s="165"/>
      <c r="C261" s="165"/>
      <c r="D261" s="165"/>
      <c r="E261" s="165"/>
      <c r="F261" s="165"/>
      <c r="G261" s="165"/>
      <c r="H261" s="178"/>
      <c r="I261" s="165"/>
      <c r="J261" s="165"/>
      <c r="K261" s="178"/>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row>
    <row r="262" spans="1:98">
      <c r="A262" s="165"/>
      <c r="B262" s="165"/>
      <c r="C262" s="165"/>
      <c r="D262" s="165"/>
      <c r="E262" s="165"/>
      <c r="F262" s="165"/>
      <c r="G262" s="165"/>
      <c r="H262" s="178"/>
      <c r="I262" s="165"/>
      <c r="J262" s="165"/>
      <c r="K262" s="178"/>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5"/>
      <c r="AW262" s="165"/>
      <c r="AX262" s="165"/>
      <c r="AY262" s="165"/>
      <c r="AZ262" s="165"/>
      <c r="BA262" s="165"/>
      <c r="BB262" s="165"/>
      <c r="BC262" s="165"/>
      <c r="BD262" s="165"/>
      <c r="BE262" s="165"/>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row>
    <row r="263" spans="1:98">
      <c r="A263" s="165"/>
      <c r="B263" s="165"/>
      <c r="C263" s="165"/>
      <c r="D263" s="165"/>
      <c r="E263" s="165"/>
      <c r="F263" s="165"/>
      <c r="G263" s="165"/>
      <c r="H263" s="178"/>
      <c r="I263" s="165"/>
      <c r="J263" s="165"/>
      <c r="K263" s="178"/>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5"/>
      <c r="AW263" s="165"/>
      <c r="AX263" s="165"/>
      <c r="AY263" s="165"/>
      <c r="AZ263" s="165"/>
      <c r="BA263" s="165"/>
      <c r="BB263" s="165"/>
      <c r="BC263" s="165"/>
      <c r="BD263" s="165"/>
      <c r="BE263" s="165"/>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row>
    <row r="264" spans="1:98">
      <c r="A264" s="165"/>
      <c r="B264" s="165"/>
      <c r="C264" s="165"/>
      <c r="D264" s="165"/>
      <c r="E264" s="165"/>
      <c r="F264" s="165"/>
      <c r="G264" s="165"/>
      <c r="H264" s="178"/>
      <c r="I264" s="165"/>
      <c r="J264" s="165"/>
      <c r="K264" s="178"/>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5"/>
      <c r="AW264" s="165"/>
      <c r="AX264" s="165"/>
      <c r="AY264" s="165"/>
      <c r="AZ264" s="165"/>
      <c r="BA264" s="165"/>
      <c r="BB264" s="165"/>
      <c r="BC264" s="165"/>
      <c r="BD264" s="165"/>
      <c r="BE264" s="165"/>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row>
    <row r="265" spans="1:98">
      <c r="A265" s="165"/>
      <c r="B265" s="165"/>
      <c r="C265" s="165"/>
      <c r="D265" s="165"/>
      <c r="E265" s="165"/>
      <c r="F265" s="165"/>
      <c r="G265" s="165"/>
      <c r="H265" s="178"/>
      <c r="I265" s="165"/>
      <c r="J265" s="165"/>
      <c r="K265" s="178"/>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5"/>
      <c r="AW265" s="165"/>
      <c r="AX265" s="165"/>
      <c r="AY265" s="165"/>
      <c r="AZ265" s="165"/>
      <c r="BA265" s="165"/>
      <c r="BB265" s="165"/>
      <c r="BC265" s="165"/>
      <c r="BD265" s="165"/>
      <c r="BE265" s="165"/>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row>
    <row r="266" spans="1:98">
      <c r="A266" s="165"/>
      <c r="B266" s="165"/>
      <c r="C266" s="165"/>
      <c r="D266" s="165"/>
      <c r="E266" s="165"/>
      <c r="F266" s="165"/>
      <c r="G266" s="165"/>
      <c r="H266" s="178"/>
      <c r="I266" s="165"/>
      <c r="J266" s="165"/>
      <c r="K266" s="178"/>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row>
    <row r="267" spans="1:98">
      <c r="A267" s="165"/>
      <c r="B267" s="165"/>
      <c r="C267" s="165"/>
      <c r="D267" s="165"/>
      <c r="E267" s="165"/>
      <c r="F267" s="165"/>
      <c r="G267" s="165"/>
      <c r="H267" s="178"/>
      <c r="I267" s="165"/>
      <c r="J267" s="165"/>
      <c r="K267" s="178"/>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5"/>
      <c r="AW267" s="165"/>
      <c r="AX267" s="165"/>
      <c r="AY267" s="165"/>
      <c r="AZ267" s="165"/>
      <c r="BA267" s="165"/>
      <c r="BB267" s="165"/>
      <c r="BC267" s="165"/>
      <c r="BD267" s="165"/>
      <c r="BE267" s="165"/>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row>
    <row r="268" spans="1:98">
      <c r="A268" s="165"/>
      <c r="B268" s="165"/>
      <c r="C268" s="165"/>
      <c r="D268" s="165"/>
      <c r="E268" s="165"/>
      <c r="F268" s="165"/>
      <c r="G268" s="165"/>
      <c r="H268" s="178"/>
      <c r="I268" s="165"/>
      <c r="J268" s="165"/>
      <c r="K268" s="178"/>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row>
    <row r="269" spans="1:98">
      <c r="A269" s="165"/>
      <c r="B269" s="165"/>
      <c r="C269" s="165"/>
      <c r="D269" s="165"/>
      <c r="E269" s="165"/>
      <c r="F269" s="165"/>
      <c r="G269" s="165"/>
      <c r="H269" s="178"/>
      <c r="I269" s="165"/>
      <c r="J269" s="165"/>
      <c r="K269" s="178"/>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row>
    <row r="270" spans="1:98">
      <c r="A270" s="165"/>
      <c r="B270" s="165"/>
      <c r="C270" s="165"/>
      <c r="D270" s="165"/>
      <c r="E270" s="165"/>
      <c r="F270" s="165"/>
      <c r="G270" s="165"/>
      <c r="H270" s="178"/>
      <c r="I270" s="165"/>
      <c r="J270" s="165"/>
      <c r="K270" s="178"/>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row>
    <row r="271" spans="1:98">
      <c r="A271" s="165"/>
      <c r="B271" s="165"/>
      <c r="C271" s="165"/>
      <c r="D271" s="165"/>
      <c r="E271" s="165"/>
      <c r="F271" s="165"/>
      <c r="G271" s="165"/>
      <c r="H271" s="178"/>
      <c r="I271" s="165"/>
      <c r="J271" s="165"/>
      <c r="K271" s="178"/>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row>
    <row r="272" spans="1:98">
      <c r="A272" s="165"/>
      <c r="B272" s="165"/>
      <c r="C272" s="165"/>
      <c r="D272" s="165"/>
      <c r="E272" s="165"/>
      <c r="F272" s="165"/>
      <c r="G272" s="165"/>
      <c r="H272" s="178"/>
      <c r="I272" s="165"/>
      <c r="J272" s="165"/>
      <c r="K272" s="178"/>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row>
    <row r="273" spans="1:98">
      <c r="A273" s="165"/>
      <c r="B273" s="165"/>
      <c r="C273" s="165"/>
      <c r="D273" s="165"/>
      <c r="E273" s="165"/>
      <c r="F273" s="165"/>
      <c r="G273" s="165"/>
      <c r="H273" s="178"/>
      <c r="I273" s="165"/>
      <c r="J273" s="165"/>
      <c r="K273" s="178"/>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row>
    <row r="274" spans="1:98">
      <c r="A274" s="165"/>
      <c r="B274" s="165"/>
      <c r="C274" s="165"/>
      <c r="D274" s="165"/>
      <c r="E274" s="165"/>
      <c r="F274" s="165"/>
      <c r="G274" s="165"/>
      <c r="H274" s="178"/>
      <c r="I274" s="165"/>
      <c r="J274" s="165"/>
      <c r="K274" s="178"/>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row>
    <row r="275" spans="1:98">
      <c r="A275" s="165"/>
      <c r="B275" s="165"/>
      <c r="C275" s="165"/>
      <c r="D275" s="165"/>
      <c r="E275" s="165"/>
      <c r="F275" s="165"/>
      <c r="G275" s="165"/>
      <c r="H275" s="178"/>
      <c r="I275" s="165"/>
      <c r="J275" s="165"/>
      <c r="K275" s="178"/>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row>
    <row r="276" spans="1:98">
      <c r="A276" s="165"/>
      <c r="B276" s="165"/>
      <c r="C276" s="165"/>
      <c r="D276" s="165"/>
      <c r="E276" s="165"/>
      <c r="F276" s="165"/>
      <c r="G276" s="165"/>
      <c r="H276" s="178"/>
      <c r="I276" s="165"/>
      <c r="J276" s="165"/>
      <c r="K276" s="178"/>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row>
    <row r="277" spans="1:98">
      <c r="A277" s="165"/>
      <c r="B277" s="165"/>
      <c r="C277" s="165"/>
      <c r="D277" s="165"/>
      <c r="E277" s="165"/>
      <c r="F277" s="165"/>
      <c r="G277" s="165"/>
      <c r="H277" s="178"/>
      <c r="I277" s="165"/>
      <c r="J277" s="165"/>
      <c r="K277" s="178"/>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row>
    <row r="278" spans="1:98">
      <c r="A278" s="165"/>
      <c r="B278" s="165"/>
      <c r="C278" s="165"/>
      <c r="D278" s="165"/>
      <c r="E278" s="165"/>
      <c r="F278" s="165"/>
      <c r="G278" s="165"/>
      <c r="H278" s="178"/>
      <c r="I278" s="165"/>
      <c r="J278" s="165"/>
      <c r="K278" s="178"/>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row>
    <row r="279" spans="1:98">
      <c r="A279" s="165"/>
      <c r="B279" s="165"/>
      <c r="C279" s="165"/>
      <c r="D279" s="165"/>
      <c r="E279" s="165"/>
      <c r="F279" s="165"/>
      <c r="G279" s="165"/>
      <c r="H279" s="178"/>
      <c r="I279" s="165"/>
      <c r="J279" s="165"/>
      <c r="K279" s="178"/>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row>
    <row r="280" spans="1:98">
      <c r="A280" s="165"/>
      <c r="B280" s="165"/>
      <c r="C280" s="165"/>
      <c r="D280" s="165"/>
      <c r="E280" s="165"/>
      <c r="F280" s="165"/>
      <c r="G280" s="165"/>
      <c r="H280" s="178"/>
      <c r="I280" s="165"/>
      <c r="J280" s="165"/>
      <c r="K280" s="178"/>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row>
    <row r="281" spans="1:98">
      <c r="A281" s="165"/>
      <c r="B281" s="165"/>
      <c r="C281" s="165"/>
      <c r="D281" s="165"/>
      <c r="E281" s="165"/>
      <c r="F281" s="165"/>
      <c r="G281" s="165"/>
      <c r="H281" s="178"/>
      <c r="I281" s="165"/>
      <c r="J281" s="165"/>
      <c r="K281" s="178"/>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row>
    <row r="282" spans="1:98">
      <c r="A282" s="165"/>
      <c r="B282" s="165"/>
      <c r="C282" s="165"/>
      <c r="D282" s="165"/>
      <c r="E282" s="165"/>
      <c r="F282" s="165"/>
      <c r="G282" s="165"/>
      <c r="H282" s="178"/>
      <c r="I282" s="165"/>
      <c r="J282" s="165"/>
      <c r="K282" s="178"/>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row>
    <row r="283" spans="1:98">
      <c r="A283" s="165"/>
      <c r="B283" s="165"/>
      <c r="C283" s="165"/>
      <c r="D283" s="165"/>
      <c r="E283" s="165"/>
      <c r="F283" s="165"/>
      <c r="G283" s="165"/>
      <c r="H283" s="178"/>
      <c r="I283" s="165"/>
      <c r="J283" s="165"/>
      <c r="K283" s="178"/>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row>
    <row r="284" spans="1:98">
      <c r="A284" s="165"/>
      <c r="B284" s="165"/>
      <c r="C284" s="165"/>
      <c r="D284" s="165"/>
      <c r="E284" s="165"/>
      <c r="F284" s="165"/>
      <c r="G284" s="165"/>
      <c r="H284" s="178"/>
      <c r="I284" s="165"/>
      <c r="J284" s="165"/>
      <c r="K284" s="178"/>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row>
    <row r="285" spans="1:98">
      <c r="A285" s="165"/>
      <c r="B285" s="165"/>
      <c r="C285" s="165"/>
      <c r="D285" s="165"/>
      <c r="E285" s="165"/>
      <c r="F285" s="165"/>
      <c r="G285" s="165"/>
      <c r="H285" s="178"/>
      <c r="I285" s="165"/>
      <c r="J285" s="165"/>
      <c r="K285" s="178"/>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5"/>
      <c r="AW285" s="165"/>
      <c r="AX285" s="165"/>
      <c r="AY285" s="165"/>
      <c r="AZ285" s="165"/>
      <c r="BA285" s="165"/>
      <c r="BB285" s="165"/>
      <c r="BC285" s="165"/>
      <c r="BD285" s="165"/>
      <c r="BE285" s="165"/>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row>
    <row r="286" spans="1:98">
      <c r="A286" s="165"/>
      <c r="B286" s="165"/>
      <c r="C286" s="165"/>
      <c r="D286" s="165"/>
      <c r="E286" s="165"/>
      <c r="F286" s="165"/>
      <c r="G286" s="165"/>
      <c r="H286" s="178"/>
      <c r="I286" s="165"/>
      <c r="J286" s="165"/>
      <c r="K286" s="178"/>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row>
    <row r="287" spans="1:98">
      <c r="A287" s="165"/>
      <c r="B287" s="165"/>
      <c r="C287" s="165"/>
      <c r="D287" s="165"/>
      <c r="E287" s="165"/>
      <c r="F287" s="165"/>
      <c r="G287" s="165"/>
      <c r="H287" s="178"/>
      <c r="I287" s="165"/>
      <c r="J287" s="165"/>
      <c r="K287" s="178"/>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5"/>
      <c r="AW287" s="165"/>
      <c r="AX287" s="165"/>
      <c r="AY287" s="165"/>
      <c r="AZ287" s="165"/>
      <c r="BA287" s="165"/>
      <c r="BB287" s="165"/>
      <c r="BC287" s="165"/>
      <c r="BD287" s="165"/>
      <c r="BE287" s="165"/>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row>
    <row r="288" spans="1:98">
      <c r="A288" s="165"/>
      <c r="B288" s="165"/>
      <c r="C288" s="165"/>
      <c r="D288" s="165"/>
      <c r="E288" s="165"/>
      <c r="F288" s="165"/>
      <c r="G288" s="165"/>
      <c r="H288" s="178"/>
      <c r="I288" s="165"/>
      <c r="J288" s="165"/>
      <c r="K288" s="178"/>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5"/>
      <c r="AW288" s="165"/>
      <c r="AX288" s="165"/>
      <c r="AY288" s="165"/>
      <c r="AZ288" s="165"/>
      <c r="BA288" s="165"/>
      <c r="BB288" s="165"/>
      <c r="BC288" s="165"/>
      <c r="BD288" s="165"/>
      <c r="BE288" s="165"/>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row>
    <row r="289" spans="1:98">
      <c r="A289" s="165"/>
      <c r="B289" s="165"/>
      <c r="C289" s="165"/>
      <c r="D289" s="165"/>
      <c r="E289" s="165"/>
      <c r="F289" s="165"/>
      <c r="G289" s="165"/>
      <c r="H289" s="178"/>
      <c r="I289" s="165"/>
      <c r="J289" s="165"/>
      <c r="K289" s="178"/>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5"/>
      <c r="AW289" s="165"/>
      <c r="AX289" s="165"/>
      <c r="AY289" s="165"/>
      <c r="AZ289" s="165"/>
      <c r="BA289" s="165"/>
      <c r="BB289" s="165"/>
      <c r="BC289" s="165"/>
      <c r="BD289" s="165"/>
      <c r="BE289" s="165"/>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row>
    <row r="290" spans="1:98">
      <c r="A290" s="165"/>
      <c r="B290" s="165"/>
      <c r="C290" s="165"/>
      <c r="D290" s="165"/>
      <c r="E290" s="165"/>
      <c r="F290" s="165"/>
      <c r="G290" s="165"/>
      <c r="H290" s="178"/>
      <c r="I290" s="165"/>
      <c r="J290" s="165"/>
      <c r="K290" s="178"/>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row>
    <row r="291" spans="1:98">
      <c r="A291" s="165"/>
      <c r="B291" s="165"/>
      <c r="C291" s="165"/>
      <c r="D291" s="165"/>
      <c r="E291" s="165"/>
      <c r="F291" s="165"/>
      <c r="G291" s="165"/>
      <c r="H291" s="178"/>
      <c r="I291" s="165"/>
      <c r="J291" s="165"/>
      <c r="K291" s="178"/>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row>
    <row r="292" spans="1:98">
      <c r="A292" s="165"/>
      <c r="B292" s="165"/>
      <c r="C292" s="165"/>
      <c r="D292" s="165"/>
      <c r="E292" s="165"/>
      <c r="F292" s="165"/>
      <c r="G292" s="165"/>
      <c r="H292" s="178"/>
      <c r="I292" s="165"/>
      <c r="J292" s="165"/>
      <c r="K292" s="178"/>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row>
    <row r="293" spans="1:98">
      <c r="A293" s="165"/>
      <c r="B293" s="165"/>
      <c r="C293" s="165"/>
      <c r="D293" s="165"/>
      <c r="E293" s="165"/>
      <c r="F293" s="165"/>
      <c r="G293" s="165"/>
      <c r="H293" s="178"/>
      <c r="I293" s="165"/>
      <c r="J293" s="165"/>
      <c r="K293" s="178"/>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row>
    <row r="294" spans="1:98">
      <c r="A294" s="165"/>
      <c r="B294" s="165"/>
      <c r="C294" s="165"/>
      <c r="D294" s="165"/>
      <c r="E294" s="165"/>
      <c r="F294" s="165"/>
      <c r="G294" s="165"/>
      <c r="H294" s="178"/>
      <c r="I294" s="165"/>
      <c r="J294" s="165"/>
      <c r="K294" s="178"/>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row>
    <row r="295" spans="1:98">
      <c r="A295" s="165"/>
      <c r="B295" s="165"/>
      <c r="C295" s="165"/>
      <c r="D295" s="165"/>
      <c r="E295" s="165"/>
      <c r="F295" s="165"/>
      <c r="G295" s="165"/>
      <c r="H295" s="178"/>
      <c r="I295" s="165"/>
      <c r="J295" s="165"/>
      <c r="K295" s="178"/>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row>
    <row r="296" spans="1:98">
      <c r="A296" s="165"/>
      <c r="B296" s="165"/>
      <c r="C296" s="165"/>
      <c r="D296" s="165"/>
      <c r="E296" s="165"/>
      <c r="F296" s="165"/>
      <c r="G296" s="165"/>
      <c r="H296" s="178"/>
      <c r="I296" s="165"/>
      <c r="J296" s="165"/>
      <c r="K296" s="178"/>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row>
    <row r="297" spans="1:98">
      <c r="A297" s="165"/>
      <c r="B297" s="165"/>
      <c r="C297" s="165"/>
      <c r="D297" s="165"/>
      <c r="E297" s="165"/>
      <c r="F297" s="165"/>
      <c r="G297" s="165"/>
      <c r="H297" s="178"/>
      <c r="I297" s="165"/>
      <c r="J297" s="165"/>
      <c r="K297" s="178"/>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row>
    <row r="298" spans="1:98">
      <c r="A298" s="165"/>
      <c r="B298" s="165"/>
      <c r="C298" s="165"/>
      <c r="D298" s="165"/>
      <c r="E298" s="165"/>
      <c r="F298" s="165"/>
      <c r="G298" s="165"/>
      <c r="H298" s="178"/>
      <c r="I298" s="165"/>
      <c r="J298" s="165"/>
      <c r="K298" s="178"/>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row>
    <row r="299" spans="1:98">
      <c r="A299" s="165"/>
      <c r="B299" s="165"/>
      <c r="C299" s="165"/>
      <c r="D299" s="165"/>
      <c r="E299" s="165"/>
      <c r="F299" s="165"/>
      <c r="G299" s="165"/>
      <c r="H299" s="178"/>
      <c r="I299" s="165"/>
      <c r="J299" s="165"/>
      <c r="K299" s="178"/>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5"/>
      <c r="AW299" s="165"/>
      <c r="AX299" s="165"/>
      <c r="AY299" s="165"/>
      <c r="AZ299" s="165"/>
      <c r="BA299" s="165"/>
      <c r="BB299" s="165"/>
      <c r="BC299" s="165"/>
      <c r="BD299" s="165"/>
      <c r="BE299" s="165"/>
      <c r="BF299" s="165"/>
      <c r="BG299" s="165"/>
      <c r="BH299" s="165"/>
      <c r="BI299" s="165"/>
      <c r="BJ299" s="165"/>
      <c r="BK299" s="165"/>
      <c r="BL299" s="165"/>
      <c r="BM299" s="165"/>
      <c r="BN299" s="165"/>
      <c r="BO299" s="165"/>
      <c r="BP299" s="165"/>
      <c r="BQ299" s="165"/>
      <c r="BR299" s="165"/>
      <c r="BS299" s="165"/>
      <c r="BT299" s="165"/>
      <c r="BU299" s="165"/>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row>
    <row r="300" spans="1:98">
      <c r="A300" s="165"/>
      <c r="B300" s="165"/>
      <c r="C300" s="165"/>
      <c r="D300" s="165"/>
      <c r="E300" s="165"/>
      <c r="F300" s="165"/>
      <c r="G300" s="165"/>
      <c r="H300" s="178"/>
      <c r="I300" s="165"/>
      <c r="J300" s="165"/>
      <c r="K300" s="178"/>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row>
    <row r="301" spans="1:98">
      <c r="A301" s="165"/>
      <c r="B301" s="165"/>
      <c r="C301" s="165"/>
      <c r="D301" s="165"/>
      <c r="E301" s="165"/>
      <c r="F301" s="165"/>
      <c r="G301" s="165"/>
      <c r="H301" s="178"/>
      <c r="I301" s="165"/>
      <c r="J301" s="165"/>
      <c r="K301" s="178"/>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c r="BJ301" s="165"/>
      <c r="BK301" s="165"/>
      <c r="BL301" s="165"/>
      <c r="BM301" s="165"/>
      <c r="BN301" s="165"/>
      <c r="BO301" s="165"/>
      <c r="BP301" s="165"/>
      <c r="BQ301" s="165"/>
      <c r="BR301" s="165"/>
      <c r="BS301" s="165"/>
      <c r="BT301" s="165"/>
      <c r="BU301" s="165"/>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row>
    <row r="302" spans="1:98">
      <c r="A302" s="165"/>
      <c r="B302" s="165"/>
      <c r="C302" s="165"/>
      <c r="D302" s="165"/>
      <c r="E302" s="165"/>
      <c r="F302" s="165"/>
      <c r="G302" s="165"/>
      <c r="H302" s="178"/>
      <c r="I302" s="165"/>
      <c r="J302" s="165"/>
      <c r="K302" s="178"/>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row>
    <row r="303" spans="1:98">
      <c r="A303" s="165"/>
      <c r="B303" s="165"/>
      <c r="C303" s="165"/>
      <c r="D303" s="165"/>
      <c r="E303" s="165"/>
      <c r="F303" s="165"/>
      <c r="G303" s="165"/>
      <c r="H303" s="178"/>
      <c r="I303" s="165"/>
      <c r="J303" s="165"/>
      <c r="K303" s="178"/>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row>
    <row r="304" spans="1:98">
      <c r="A304" s="165"/>
      <c r="B304" s="165"/>
      <c r="C304" s="165"/>
      <c r="D304" s="165"/>
      <c r="E304" s="165"/>
      <c r="F304" s="165"/>
      <c r="G304" s="165"/>
      <c r="H304" s="178"/>
      <c r="I304" s="165"/>
      <c r="J304" s="165"/>
      <c r="K304" s="178"/>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row>
    <row r="305" spans="1:98">
      <c r="A305" s="165"/>
      <c r="B305" s="165"/>
      <c r="C305" s="165"/>
      <c r="D305" s="165"/>
      <c r="E305" s="165"/>
      <c r="F305" s="165"/>
      <c r="G305" s="165"/>
      <c r="H305" s="178"/>
      <c r="I305" s="165"/>
      <c r="J305" s="165"/>
      <c r="K305" s="178"/>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row>
    <row r="306" spans="1:98">
      <c r="A306" s="165"/>
      <c r="B306" s="165"/>
      <c r="C306" s="165"/>
      <c r="D306" s="165"/>
      <c r="E306" s="165"/>
      <c r="F306" s="165"/>
      <c r="G306" s="165"/>
      <c r="H306" s="178"/>
      <c r="I306" s="165"/>
      <c r="J306" s="165"/>
      <c r="K306" s="178"/>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5"/>
      <c r="AW306" s="165"/>
      <c r="AX306" s="165"/>
      <c r="AY306" s="165"/>
      <c r="AZ306" s="165"/>
      <c r="BA306" s="165"/>
      <c r="BB306" s="165"/>
      <c r="BC306" s="165"/>
      <c r="BD306" s="165"/>
      <c r="BE306" s="165"/>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row>
    <row r="307" spans="1:98">
      <c r="A307" s="165"/>
      <c r="B307" s="165"/>
      <c r="C307" s="165"/>
      <c r="D307" s="165"/>
      <c r="E307" s="165"/>
      <c r="F307" s="165"/>
      <c r="G307" s="165"/>
      <c r="H307" s="178"/>
      <c r="I307" s="165"/>
      <c r="J307" s="165"/>
      <c r="K307" s="178"/>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5"/>
      <c r="AW307" s="165"/>
      <c r="AX307" s="165"/>
      <c r="AY307" s="165"/>
      <c r="AZ307" s="165"/>
      <c r="BA307" s="165"/>
      <c r="BB307" s="165"/>
      <c r="BC307" s="165"/>
      <c r="BD307" s="165"/>
      <c r="BE307" s="165"/>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row>
    <row r="308" spans="1:98">
      <c r="A308" s="165"/>
      <c r="B308" s="165"/>
      <c r="C308" s="165"/>
      <c r="D308" s="165"/>
      <c r="E308" s="165"/>
      <c r="F308" s="165"/>
      <c r="G308" s="165"/>
      <c r="H308" s="178"/>
      <c r="I308" s="165"/>
      <c r="J308" s="165"/>
      <c r="K308" s="178"/>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5"/>
      <c r="AY308" s="165"/>
      <c r="AZ308" s="165"/>
      <c r="BA308" s="165"/>
      <c r="BB308" s="165"/>
      <c r="BC308" s="165"/>
      <c r="BD308" s="165"/>
      <c r="BE308" s="165"/>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row>
    <row r="309" spans="1:98">
      <c r="A309" s="165"/>
      <c r="B309" s="165"/>
      <c r="C309" s="165"/>
      <c r="D309" s="165"/>
      <c r="E309" s="165"/>
      <c r="F309" s="165"/>
      <c r="G309" s="165"/>
      <c r="H309" s="178"/>
      <c r="I309" s="165"/>
      <c r="J309" s="165"/>
      <c r="K309" s="178"/>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5"/>
      <c r="AW309" s="165"/>
      <c r="AX309" s="165"/>
      <c r="AY309" s="165"/>
      <c r="AZ309" s="165"/>
      <c r="BA309" s="165"/>
      <c r="BB309" s="165"/>
      <c r="BC309" s="165"/>
      <c r="BD309" s="165"/>
      <c r="BE309" s="165"/>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row>
    <row r="310" spans="1:98">
      <c r="A310" s="165"/>
      <c r="B310" s="165"/>
      <c r="C310" s="165"/>
      <c r="D310" s="165"/>
      <c r="E310" s="165"/>
      <c r="F310" s="165"/>
      <c r="G310" s="165"/>
      <c r="H310" s="178"/>
      <c r="I310" s="165"/>
      <c r="J310" s="165"/>
      <c r="K310" s="178"/>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5"/>
      <c r="AY310" s="165"/>
      <c r="AZ310" s="165"/>
      <c r="BA310" s="165"/>
      <c r="BB310" s="165"/>
      <c r="BC310" s="165"/>
      <c r="BD310" s="165"/>
      <c r="BE310" s="165"/>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row>
    <row r="311" spans="1:98">
      <c r="A311" s="165"/>
      <c r="B311" s="165"/>
      <c r="C311" s="165"/>
      <c r="D311" s="165"/>
      <c r="E311" s="165"/>
      <c r="F311" s="165"/>
      <c r="G311" s="165"/>
      <c r="H311" s="178"/>
      <c r="I311" s="165"/>
      <c r="J311" s="165"/>
      <c r="K311" s="178"/>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5"/>
      <c r="AW311" s="165"/>
      <c r="AX311" s="165"/>
      <c r="AY311" s="165"/>
      <c r="AZ311" s="165"/>
      <c r="BA311" s="165"/>
      <c r="BB311" s="165"/>
      <c r="BC311" s="165"/>
      <c r="BD311" s="165"/>
      <c r="BE311" s="165"/>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row>
    <row r="312" spans="1:98">
      <c r="A312" s="165"/>
      <c r="B312" s="165"/>
      <c r="C312" s="165"/>
      <c r="D312" s="165"/>
      <c r="E312" s="165"/>
      <c r="F312" s="165"/>
      <c r="G312" s="165"/>
      <c r="H312" s="178"/>
      <c r="I312" s="165"/>
      <c r="J312" s="165"/>
      <c r="K312" s="178"/>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row>
    <row r="313" spans="1:98">
      <c r="A313" s="165"/>
      <c r="B313" s="165"/>
      <c r="C313" s="165"/>
      <c r="D313" s="165"/>
      <c r="E313" s="165"/>
      <c r="F313" s="165"/>
      <c r="G313" s="165"/>
      <c r="H313" s="178"/>
      <c r="I313" s="165"/>
      <c r="J313" s="165"/>
      <c r="K313" s="178"/>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5"/>
      <c r="AW313" s="165"/>
      <c r="AX313" s="165"/>
      <c r="AY313" s="165"/>
      <c r="AZ313" s="165"/>
      <c r="BA313" s="165"/>
      <c r="BB313" s="165"/>
      <c r="BC313" s="165"/>
      <c r="BD313" s="165"/>
      <c r="BE313" s="165"/>
      <c r="BF313" s="165"/>
      <c r="BG313" s="165"/>
      <c r="BH313" s="165"/>
      <c r="BI313" s="165"/>
      <c r="BJ313" s="165"/>
      <c r="BK313" s="165"/>
      <c r="BL313" s="165"/>
      <c r="BM313" s="165"/>
      <c r="BN313" s="165"/>
      <c r="BO313" s="165"/>
      <c r="BP313" s="165"/>
      <c r="BQ313" s="165"/>
      <c r="BR313" s="165"/>
      <c r="BS313" s="165"/>
      <c r="BT313" s="165"/>
      <c r="BU313" s="165"/>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row>
    <row r="314" spans="1:98">
      <c r="A314" s="165"/>
      <c r="B314" s="165"/>
      <c r="C314" s="165"/>
      <c r="D314" s="165"/>
      <c r="E314" s="165"/>
      <c r="F314" s="165"/>
      <c r="G314" s="165"/>
      <c r="H314" s="178"/>
      <c r="I314" s="165"/>
      <c r="J314" s="165"/>
      <c r="K314" s="178"/>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165"/>
      <c r="BQ314" s="165"/>
      <c r="BR314" s="165"/>
      <c r="BS314" s="165"/>
      <c r="BT314" s="165"/>
      <c r="BU314" s="165"/>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row>
    <row r="315" spans="1:98">
      <c r="A315" s="165"/>
      <c r="B315" s="165"/>
      <c r="C315" s="165"/>
      <c r="D315" s="165"/>
      <c r="E315" s="165"/>
      <c r="F315" s="165"/>
      <c r="G315" s="165"/>
      <c r="H315" s="178"/>
      <c r="I315" s="165"/>
      <c r="J315" s="165"/>
      <c r="K315" s="178"/>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row>
    <row r="316" spans="1:98">
      <c r="A316" s="165"/>
      <c r="B316" s="165"/>
      <c r="C316" s="165"/>
      <c r="D316" s="165"/>
      <c r="E316" s="165"/>
      <c r="F316" s="165"/>
      <c r="G316" s="165"/>
      <c r="H316" s="178"/>
      <c r="I316" s="165"/>
      <c r="J316" s="165"/>
      <c r="K316" s="178"/>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165"/>
      <c r="BR316" s="165"/>
      <c r="BS316" s="165"/>
      <c r="BT316" s="165"/>
      <c r="BU316" s="165"/>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row>
    <row r="317" spans="1:98">
      <c r="A317" s="165"/>
      <c r="B317" s="165"/>
      <c r="C317" s="165"/>
      <c r="D317" s="165"/>
      <c r="E317" s="165"/>
      <c r="F317" s="165"/>
      <c r="G317" s="165"/>
      <c r="H317" s="178"/>
      <c r="I317" s="165"/>
      <c r="J317" s="165"/>
      <c r="K317" s="178"/>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row>
    <row r="318" spans="1:98">
      <c r="A318" s="165"/>
      <c r="B318" s="165"/>
      <c r="C318" s="165"/>
      <c r="D318" s="165"/>
      <c r="E318" s="165"/>
      <c r="F318" s="165"/>
      <c r="G318" s="165"/>
      <c r="H318" s="178"/>
      <c r="I318" s="165"/>
      <c r="J318" s="165"/>
      <c r="K318" s="178"/>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row>
    <row r="319" spans="1:98">
      <c r="A319" s="165"/>
      <c r="B319" s="165"/>
      <c r="C319" s="165"/>
      <c r="D319" s="165"/>
      <c r="E319" s="165"/>
      <c r="F319" s="165"/>
      <c r="G319" s="165"/>
      <c r="H319" s="178"/>
      <c r="I319" s="165"/>
      <c r="J319" s="165"/>
      <c r="K319" s="178"/>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row>
    <row r="320" spans="1:98">
      <c r="A320" s="165"/>
      <c r="B320" s="165"/>
      <c r="C320" s="165"/>
      <c r="D320" s="165"/>
      <c r="E320" s="165"/>
      <c r="F320" s="165"/>
      <c r="G320" s="165"/>
      <c r="H320" s="178"/>
      <c r="I320" s="165"/>
      <c r="J320" s="165"/>
      <c r="K320" s="178"/>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row>
    <row r="321" spans="1:98">
      <c r="A321" s="165"/>
      <c r="B321" s="165"/>
      <c r="C321" s="165"/>
      <c r="D321" s="165"/>
      <c r="E321" s="165"/>
      <c r="F321" s="165"/>
      <c r="G321" s="165"/>
      <c r="H321" s="178"/>
      <c r="I321" s="165"/>
      <c r="J321" s="165"/>
      <c r="K321" s="178"/>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5"/>
      <c r="AW321" s="165"/>
      <c r="AX321" s="165"/>
      <c r="AY321" s="165"/>
      <c r="AZ321" s="165"/>
      <c r="BA321" s="165"/>
      <c r="BB321" s="165"/>
      <c r="BC321" s="165"/>
      <c r="BD321" s="165"/>
      <c r="BE321" s="165"/>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row>
    <row r="322" spans="1:98">
      <c r="A322" s="165"/>
      <c r="B322" s="165"/>
      <c r="C322" s="165"/>
      <c r="D322" s="165"/>
      <c r="E322" s="165"/>
      <c r="F322" s="165"/>
      <c r="G322" s="165"/>
      <c r="H322" s="178"/>
      <c r="I322" s="165"/>
      <c r="J322" s="165"/>
      <c r="K322" s="178"/>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5"/>
      <c r="AW322" s="165"/>
      <c r="AX322" s="165"/>
      <c r="AY322" s="165"/>
      <c r="AZ322" s="165"/>
      <c r="BA322" s="165"/>
      <c r="BB322" s="165"/>
      <c r="BC322" s="165"/>
      <c r="BD322" s="165"/>
      <c r="BE322" s="165"/>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row>
    <row r="323" spans="1:98">
      <c r="A323" s="165"/>
      <c r="B323" s="165"/>
      <c r="C323" s="165"/>
      <c r="D323" s="165"/>
      <c r="E323" s="165"/>
      <c r="F323" s="165"/>
      <c r="G323" s="165"/>
      <c r="H323" s="178"/>
      <c r="I323" s="165"/>
      <c r="J323" s="165"/>
      <c r="K323" s="178"/>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row>
    <row r="324" spans="1:98">
      <c r="A324" s="165"/>
      <c r="B324" s="165"/>
      <c r="C324" s="165"/>
      <c r="D324" s="165"/>
      <c r="E324" s="165"/>
      <c r="F324" s="165"/>
      <c r="G324" s="165"/>
      <c r="H324" s="178"/>
      <c r="I324" s="165"/>
      <c r="J324" s="165"/>
      <c r="K324" s="178"/>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5"/>
      <c r="AW324" s="165"/>
      <c r="AX324" s="165"/>
      <c r="AY324" s="165"/>
      <c r="AZ324" s="165"/>
      <c r="BA324" s="165"/>
      <c r="BB324" s="165"/>
      <c r="BC324" s="165"/>
      <c r="BD324" s="165"/>
      <c r="BE324" s="165"/>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row>
    <row r="325" spans="1:98">
      <c r="A325" s="165"/>
      <c r="B325" s="165"/>
      <c r="C325" s="165"/>
      <c r="D325" s="165"/>
      <c r="E325" s="165"/>
      <c r="F325" s="165"/>
      <c r="G325" s="165"/>
      <c r="H325" s="178"/>
      <c r="I325" s="165"/>
      <c r="J325" s="165"/>
      <c r="K325" s="178"/>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5"/>
      <c r="AW325" s="165"/>
      <c r="AX325" s="165"/>
      <c r="AY325" s="165"/>
      <c r="AZ325" s="165"/>
      <c r="BA325" s="165"/>
      <c r="BB325" s="165"/>
      <c r="BC325" s="165"/>
      <c r="BD325" s="165"/>
      <c r="BE325" s="165"/>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row>
    <row r="326" spans="1:98">
      <c r="A326" s="165"/>
      <c r="B326" s="165"/>
      <c r="C326" s="165"/>
      <c r="D326" s="165"/>
      <c r="E326" s="165"/>
      <c r="F326" s="165"/>
      <c r="G326" s="165"/>
      <c r="H326" s="178"/>
      <c r="I326" s="165"/>
      <c r="J326" s="165"/>
      <c r="K326" s="178"/>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5"/>
      <c r="AW326" s="165"/>
      <c r="AX326" s="165"/>
      <c r="AY326" s="165"/>
      <c r="AZ326" s="165"/>
      <c r="BA326" s="165"/>
      <c r="BB326" s="165"/>
      <c r="BC326" s="165"/>
      <c r="BD326" s="165"/>
      <c r="BE326" s="165"/>
      <c r="BF326" s="165"/>
      <c r="BG326" s="165"/>
      <c r="BH326" s="165"/>
      <c r="BI326" s="165"/>
      <c r="BJ326" s="165"/>
      <c r="BK326" s="165"/>
      <c r="BL326" s="165"/>
      <c r="BM326" s="165"/>
      <c r="BN326" s="165"/>
      <c r="BO326" s="165"/>
      <c r="BP326" s="165"/>
      <c r="BQ326" s="165"/>
      <c r="BR326" s="165"/>
      <c r="BS326" s="165"/>
      <c r="BT326" s="165"/>
      <c r="BU326" s="165"/>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row>
    <row r="327" spans="1:98">
      <c r="A327" s="165"/>
      <c r="B327" s="165"/>
      <c r="C327" s="165"/>
      <c r="D327" s="165"/>
      <c r="E327" s="165"/>
      <c r="F327" s="165"/>
      <c r="G327" s="165"/>
      <c r="H327" s="178"/>
      <c r="I327" s="165"/>
      <c r="J327" s="165"/>
      <c r="K327" s="178"/>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5"/>
      <c r="AW327" s="165"/>
      <c r="AX327" s="165"/>
      <c r="AY327" s="165"/>
      <c r="AZ327" s="165"/>
      <c r="BA327" s="165"/>
      <c r="BB327" s="165"/>
      <c r="BC327" s="165"/>
      <c r="BD327" s="165"/>
      <c r="BE327" s="165"/>
      <c r="BF327" s="165"/>
      <c r="BG327" s="165"/>
      <c r="BH327" s="165"/>
      <c r="BI327" s="165"/>
      <c r="BJ327" s="165"/>
      <c r="BK327" s="165"/>
      <c r="BL327" s="165"/>
      <c r="BM327" s="165"/>
      <c r="BN327" s="165"/>
      <c r="BO327" s="165"/>
      <c r="BP327" s="165"/>
      <c r="BQ327" s="165"/>
      <c r="BR327" s="165"/>
      <c r="BS327" s="165"/>
      <c r="BT327" s="165"/>
      <c r="BU327" s="165"/>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row>
    <row r="328" spans="1:98">
      <c r="A328" s="165"/>
      <c r="B328" s="165"/>
      <c r="C328" s="165"/>
      <c r="D328" s="165"/>
      <c r="E328" s="165"/>
      <c r="F328" s="165"/>
      <c r="G328" s="165"/>
      <c r="H328" s="178"/>
      <c r="I328" s="165"/>
      <c r="J328" s="165"/>
      <c r="K328" s="178"/>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c r="BI328" s="165"/>
      <c r="BJ328" s="165"/>
      <c r="BK328" s="165"/>
      <c r="BL328" s="165"/>
      <c r="BM328" s="165"/>
      <c r="BN328" s="165"/>
      <c r="BO328" s="165"/>
      <c r="BP328" s="165"/>
      <c r="BQ328" s="165"/>
      <c r="BR328" s="165"/>
      <c r="BS328" s="165"/>
      <c r="BT328" s="165"/>
      <c r="BU328" s="165"/>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row>
    <row r="329" spans="1:98">
      <c r="A329" s="165"/>
      <c r="B329" s="165"/>
      <c r="C329" s="165"/>
      <c r="D329" s="165"/>
      <c r="E329" s="165"/>
      <c r="F329" s="165"/>
      <c r="G329" s="165"/>
      <c r="H329" s="178"/>
      <c r="I329" s="165"/>
      <c r="J329" s="165"/>
      <c r="K329" s="178"/>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5"/>
      <c r="AW329" s="165"/>
      <c r="AX329" s="165"/>
      <c r="AY329" s="165"/>
      <c r="AZ329" s="165"/>
      <c r="BA329" s="165"/>
      <c r="BB329" s="165"/>
      <c r="BC329" s="165"/>
      <c r="BD329" s="165"/>
      <c r="BE329" s="165"/>
      <c r="BF329" s="165"/>
      <c r="BG329" s="165"/>
      <c r="BH329" s="165"/>
      <c r="BI329" s="165"/>
      <c r="BJ329" s="165"/>
      <c r="BK329" s="165"/>
      <c r="BL329" s="165"/>
      <c r="BM329" s="165"/>
      <c r="BN329" s="165"/>
      <c r="BO329" s="165"/>
      <c r="BP329" s="165"/>
      <c r="BQ329" s="165"/>
      <c r="BR329" s="165"/>
      <c r="BS329" s="165"/>
      <c r="BT329" s="165"/>
      <c r="BU329" s="165"/>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row>
    <row r="330" spans="1:98">
      <c r="A330" s="165"/>
      <c r="B330" s="165"/>
      <c r="C330" s="165"/>
      <c r="D330" s="165"/>
      <c r="E330" s="165"/>
      <c r="F330" s="165"/>
      <c r="G330" s="165"/>
      <c r="H330" s="178"/>
      <c r="I330" s="165"/>
      <c r="J330" s="165"/>
      <c r="K330" s="178"/>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5"/>
      <c r="AW330" s="165"/>
      <c r="AX330" s="165"/>
      <c r="AY330" s="165"/>
      <c r="AZ330" s="165"/>
      <c r="BA330" s="165"/>
      <c r="BB330" s="165"/>
      <c r="BC330" s="165"/>
      <c r="BD330" s="165"/>
      <c r="BE330" s="165"/>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row>
    <row r="331" spans="1:98">
      <c r="A331" s="165"/>
      <c r="B331" s="165"/>
      <c r="C331" s="165"/>
      <c r="D331" s="165"/>
      <c r="E331" s="165"/>
      <c r="F331" s="165"/>
      <c r="G331" s="165"/>
      <c r="H331" s="178"/>
      <c r="I331" s="165"/>
      <c r="J331" s="165"/>
      <c r="K331" s="178"/>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5"/>
      <c r="AW331" s="165"/>
      <c r="AX331" s="165"/>
      <c r="AY331" s="165"/>
      <c r="AZ331" s="165"/>
      <c r="BA331" s="165"/>
      <c r="BB331" s="165"/>
      <c r="BC331" s="165"/>
      <c r="BD331" s="165"/>
      <c r="BE331" s="165"/>
      <c r="BF331" s="165"/>
      <c r="BG331" s="165"/>
      <c r="BH331" s="165"/>
      <c r="BI331" s="165"/>
      <c r="BJ331" s="165"/>
      <c r="BK331" s="165"/>
      <c r="BL331" s="165"/>
      <c r="BM331" s="165"/>
      <c r="BN331" s="165"/>
      <c r="BO331" s="165"/>
      <c r="BP331" s="165"/>
      <c r="BQ331" s="165"/>
      <c r="BR331" s="165"/>
      <c r="BS331" s="165"/>
      <c r="BT331" s="165"/>
      <c r="BU331" s="165"/>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row>
    <row r="332" spans="1:98">
      <c r="A332" s="165"/>
      <c r="B332" s="165"/>
      <c r="C332" s="165"/>
      <c r="D332" s="165"/>
      <c r="E332" s="165"/>
      <c r="F332" s="165"/>
      <c r="G332" s="165"/>
      <c r="H332" s="178"/>
      <c r="I332" s="165"/>
      <c r="J332" s="165"/>
      <c r="K332" s="178"/>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5"/>
      <c r="AW332" s="165"/>
      <c r="AX332" s="165"/>
      <c r="AY332" s="165"/>
      <c r="AZ332" s="165"/>
      <c r="BA332" s="165"/>
      <c r="BB332" s="165"/>
      <c r="BC332" s="165"/>
      <c r="BD332" s="165"/>
      <c r="BE332" s="165"/>
      <c r="BF332" s="165"/>
      <c r="BG332" s="165"/>
      <c r="BH332" s="165"/>
      <c r="BI332" s="165"/>
      <c r="BJ332" s="165"/>
      <c r="BK332" s="165"/>
      <c r="BL332" s="165"/>
      <c r="BM332" s="165"/>
      <c r="BN332" s="165"/>
      <c r="BO332" s="165"/>
      <c r="BP332" s="165"/>
      <c r="BQ332" s="165"/>
      <c r="BR332" s="165"/>
      <c r="BS332" s="165"/>
      <c r="BT332" s="165"/>
      <c r="BU332" s="165"/>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row>
    <row r="333" spans="1:98">
      <c r="A333" s="165"/>
      <c r="B333" s="165"/>
      <c r="C333" s="165"/>
      <c r="D333" s="165"/>
      <c r="E333" s="165"/>
      <c r="F333" s="165"/>
      <c r="G333" s="165"/>
      <c r="H333" s="178"/>
      <c r="I333" s="165"/>
      <c r="J333" s="165"/>
      <c r="K333" s="178"/>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row>
    <row r="334" spans="1:98">
      <c r="A334" s="165"/>
      <c r="B334" s="165"/>
      <c r="C334" s="165"/>
      <c r="D334" s="165"/>
      <c r="E334" s="165"/>
      <c r="F334" s="165"/>
      <c r="G334" s="165"/>
      <c r="H334" s="178"/>
      <c r="I334" s="165"/>
      <c r="J334" s="165"/>
      <c r="K334" s="178"/>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5"/>
      <c r="AW334" s="165"/>
      <c r="AX334" s="165"/>
      <c r="AY334" s="165"/>
      <c r="AZ334" s="165"/>
      <c r="BA334" s="165"/>
      <c r="BB334" s="165"/>
      <c r="BC334" s="165"/>
      <c r="BD334" s="165"/>
      <c r="BE334" s="165"/>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row>
    <row r="335" spans="1:98">
      <c r="A335" s="165"/>
      <c r="B335" s="165"/>
      <c r="C335" s="165"/>
      <c r="D335" s="165"/>
      <c r="E335" s="165"/>
      <c r="F335" s="165"/>
      <c r="G335" s="165"/>
      <c r="H335" s="178"/>
      <c r="I335" s="165"/>
      <c r="J335" s="165"/>
      <c r="K335" s="178"/>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5"/>
      <c r="AW335" s="165"/>
      <c r="AX335" s="165"/>
      <c r="AY335" s="165"/>
      <c r="AZ335" s="165"/>
      <c r="BA335" s="165"/>
      <c r="BB335" s="165"/>
      <c r="BC335" s="165"/>
      <c r="BD335" s="165"/>
      <c r="BE335" s="165"/>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row>
    <row r="336" spans="1:98">
      <c r="A336" s="165"/>
      <c r="B336" s="165"/>
      <c r="C336" s="165"/>
      <c r="D336" s="165"/>
      <c r="E336" s="165"/>
      <c r="F336" s="165"/>
      <c r="G336" s="165"/>
      <c r="H336" s="178"/>
      <c r="I336" s="165"/>
      <c r="J336" s="165"/>
      <c r="K336" s="178"/>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row>
    <row r="337" spans="1:98">
      <c r="A337" s="165"/>
      <c r="B337" s="165"/>
      <c r="C337" s="165"/>
      <c r="D337" s="165"/>
      <c r="E337" s="165"/>
      <c r="F337" s="165"/>
      <c r="G337" s="165"/>
      <c r="H337" s="178"/>
      <c r="I337" s="165"/>
      <c r="J337" s="165"/>
      <c r="K337" s="178"/>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row>
    <row r="338" spans="1:98">
      <c r="A338" s="165"/>
      <c r="B338" s="165"/>
      <c r="C338" s="165"/>
      <c r="D338" s="165"/>
      <c r="E338" s="165"/>
      <c r="F338" s="165"/>
      <c r="G338" s="165"/>
      <c r="H338" s="178"/>
      <c r="I338" s="165"/>
      <c r="J338" s="165"/>
      <c r="K338" s="178"/>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row>
    <row r="339" spans="1:98">
      <c r="A339" s="165"/>
      <c r="B339" s="165"/>
      <c r="C339" s="165"/>
      <c r="D339" s="165"/>
      <c r="E339" s="165"/>
      <c r="F339" s="165"/>
      <c r="G339" s="165"/>
      <c r="H339" s="178"/>
      <c r="I339" s="165"/>
      <c r="J339" s="165"/>
      <c r="K339" s="178"/>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row>
    <row r="340" spans="1:98">
      <c r="A340" s="165"/>
      <c r="B340" s="165"/>
      <c r="C340" s="165"/>
      <c r="D340" s="165"/>
      <c r="E340" s="165"/>
      <c r="F340" s="165"/>
      <c r="G340" s="165"/>
      <c r="H340" s="178"/>
      <c r="I340" s="165"/>
      <c r="J340" s="165"/>
      <c r="K340" s="178"/>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row>
    <row r="341" spans="1:98">
      <c r="A341" s="165"/>
      <c r="B341" s="165"/>
      <c r="C341" s="165"/>
      <c r="D341" s="165"/>
      <c r="E341" s="165"/>
      <c r="F341" s="165"/>
      <c r="G341" s="165"/>
      <c r="H341" s="178"/>
      <c r="I341" s="165"/>
      <c r="J341" s="165"/>
      <c r="K341" s="178"/>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c r="BJ341" s="165"/>
      <c r="BK341" s="165"/>
      <c r="BL341" s="165"/>
      <c r="BM341" s="165"/>
      <c r="BN341" s="165"/>
      <c r="BO341" s="165"/>
      <c r="BP341" s="165"/>
      <c r="BQ341" s="165"/>
      <c r="BR341" s="165"/>
      <c r="BS341" s="165"/>
      <c r="BT341" s="165"/>
      <c r="BU341" s="165"/>
      <c r="BV341" s="165"/>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row>
    <row r="342" spans="1:98">
      <c r="A342" s="165"/>
      <c r="B342" s="165"/>
      <c r="C342" s="165"/>
      <c r="D342" s="165"/>
      <c r="E342" s="165"/>
      <c r="F342" s="165"/>
      <c r="G342" s="165"/>
      <c r="H342" s="178"/>
      <c r="I342" s="165"/>
      <c r="J342" s="165"/>
      <c r="K342" s="178"/>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row>
    <row r="343" spans="1:98">
      <c r="A343" s="165"/>
      <c r="B343" s="165"/>
      <c r="C343" s="165"/>
      <c r="D343" s="165"/>
      <c r="E343" s="165"/>
      <c r="F343" s="165"/>
      <c r="G343" s="165"/>
      <c r="H343" s="178"/>
      <c r="I343" s="165"/>
      <c r="J343" s="165"/>
      <c r="K343" s="178"/>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row>
    <row r="344" spans="1:98">
      <c r="A344" s="165"/>
      <c r="B344" s="165"/>
      <c r="C344" s="165"/>
      <c r="D344" s="165"/>
      <c r="E344" s="165"/>
      <c r="F344" s="165"/>
      <c r="G344" s="165"/>
      <c r="H344" s="178"/>
      <c r="I344" s="165"/>
      <c r="J344" s="165"/>
      <c r="K344" s="178"/>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c r="BJ344" s="165"/>
      <c r="BK344" s="165"/>
      <c r="BL344" s="165"/>
      <c r="BM344" s="165"/>
      <c r="BN344" s="165"/>
      <c r="BO344" s="165"/>
      <c r="BP344" s="165"/>
      <c r="BQ344" s="165"/>
      <c r="BR344" s="165"/>
      <c r="BS344" s="165"/>
      <c r="BT344" s="165"/>
      <c r="BU344" s="165"/>
      <c r="BV344" s="165"/>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row>
    <row r="345" spans="1:98">
      <c r="A345" s="165"/>
      <c r="B345" s="165"/>
      <c r="C345" s="165"/>
      <c r="D345" s="165"/>
      <c r="E345" s="165"/>
      <c r="F345" s="165"/>
      <c r="G345" s="165"/>
      <c r="H345" s="178"/>
      <c r="I345" s="165"/>
      <c r="J345" s="165"/>
      <c r="K345" s="178"/>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c r="BJ345" s="165"/>
      <c r="BK345" s="165"/>
      <c r="BL345" s="165"/>
      <c r="BM345" s="165"/>
      <c r="BN345" s="165"/>
      <c r="BO345" s="165"/>
      <c r="BP345" s="165"/>
      <c r="BQ345" s="165"/>
      <c r="BR345" s="165"/>
      <c r="BS345" s="165"/>
      <c r="BT345" s="165"/>
      <c r="BU345" s="165"/>
      <c r="BV345" s="165"/>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row>
    <row r="346" spans="1:98">
      <c r="A346" s="165"/>
      <c r="B346" s="165"/>
      <c r="C346" s="165"/>
      <c r="D346" s="165"/>
      <c r="E346" s="165"/>
      <c r="F346" s="165"/>
      <c r="G346" s="165"/>
      <c r="H346" s="178"/>
      <c r="I346" s="165"/>
      <c r="J346" s="165"/>
      <c r="K346" s="178"/>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5"/>
      <c r="AW346" s="165"/>
      <c r="AX346" s="165"/>
      <c r="AY346" s="165"/>
      <c r="AZ346" s="165"/>
      <c r="BA346" s="165"/>
      <c r="BB346" s="165"/>
      <c r="BC346" s="165"/>
      <c r="BD346" s="165"/>
      <c r="BE346" s="165"/>
      <c r="BF346" s="165"/>
      <c r="BG346" s="165"/>
      <c r="BH346" s="165"/>
      <c r="BI346" s="165"/>
      <c r="BJ346" s="165"/>
      <c r="BK346" s="165"/>
      <c r="BL346" s="165"/>
      <c r="BM346" s="165"/>
      <c r="BN346" s="165"/>
      <c r="BO346" s="165"/>
      <c r="BP346" s="165"/>
      <c r="BQ346" s="165"/>
      <c r="BR346" s="165"/>
      <c r="BS346" s="165"/>
      <c r="BT346" s="165"/>
      <c r="BU346" s="165"/>
      <c r="BV346" s="165"/>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row>
    <row r="347" spans="1:98">
      <c r="A347" s="165"/>
      <c r="B347" s="165"/>
      <c r="C347" s="165"/>
      <c r="D347" s="165"/>
      <c r="E347" s="165"/>
      <c r="F347" s="165"/>
      <c r="G347" s="165"/>
      <c r="H347" s="178"/>
      <c r="I347" s="165"/>
      <c r="J347" s="165"/>
      <c r="K347" s="178"/>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5"/>
      <c r="AW347" s="165"/>
      <c r="AX347" s="165"/>
      <c r="AY347" s="165"/>
      <c r="AZ347" s="165"/>
      <c r="BA347" s="165"/>
      <c r="BB347" s="165"/>
      <c r="BC347" s="165"/>
      <c r="BD347" s="165"/>
      <c r="BE347" s="165"/>
      <c r="BF347" s="165"/>
      <c r="BG347" s="165"/>
      <c r="BH347" s="165"/>
      <c r="BI347" s="165"/>
      <c r="BJ347" s="165"/>
      <c r="BK347" s="165"/>
      <c r="BL347" s="165"/>
      <c r="BM347" s="165"/>
      <c r="BN347" s="165"/>
      <c r="BO347" s="165"/>
      <c r="BP347" s="165"/>
      <c r="BQ347" s="165"/>
      <c r="BR347" s="165"/>
      <c r="BS347" s="165"/>
      <c r="BT347" s="165"/>
      <c r="BU347" s="165"/>
      <c r="BV347" s="165"/>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row>
    <row r="348" spans="1:98">
      <c r="A348" s="165"/>
      <c r="B348" s="165"/>
      <c r="C348" s="165"/>
      <c r="D348" s="165"/>
      <c r="E348" s="165"/>
      <c r="F348" s="165"/>
      <c r="G348" s="165"/>
      <c r="H348" s="178"/>
      <c r="I348" s="165"/>
      <c r="J348" s="165"/>
      <c r="K348" s="178"/>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5"/>
      <c r="AW348" s="165"/>
      <c r="AX348" s="165"/>
      <c r="AY348" s="165"/>
      <c r="AZ348" s="165"/>
      <c r="BA348" s="165"/>
      <c r="BB348" s="165"/>
      <c r="BC348" s="165"/>
      <c r="BD348" s="165"/>
      <c r="BE348" s="165"/>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row>
    <row r="349" spans="1:98">
      <c r="A349" s="165"/>
      <c r="B349" s="165"/>
      <c r="C349" s="165"/>
      <c r="D349" s="165"/>
      <c r="E349" s="165"/>
      <c r="F349" s="165"/>
      <c r="G349" s="165"/>
      <c r="H349" s="178"/>
      <c r="I349" s="165"/>
      <c r="J349" s="165"/>
      <c r="K349" s="178"/>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5"/>
      <c r="AW349" s="165"/>
      <c r="AX349" s="165"/>
      <c r="AY349" s="165"/>
      <c r="AZ349" s="165"/>
      <c r="BA349" s="165"/>
      <c r="BB349" s="165"/>
      <c r="BC349" s="165"/>
      <c r="BD349" s="165"/>
      <c r="BE349" s="165"/>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row>
    <row r="350" spans="1:98">
      <c r="A350" s="165"/>
      <c r="B350" s="165"/>
      <c r="C350" s="165"/>
      <c r="D350" s="165"/>
      <c r="E350" s="165"/>
      <c r="F350" s="165"/>
      <c r="G350" s="165"/>
      <c r="H350" s="178"/>
      <c r="I350" s="165"/>
      <c r="J350" s="165"/>
      <c r="K350" s="178"/>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row>
    <row r="351" spans="1:98">
      <c r="A351" s="165"/>
      <c r="B351" s="165"/>
      <c r="C351" s="165"/>
      <c r="D351" s="165"/>
      <c r="E351" s="165"/>
      <c r="F351" s="165"/>
      <c r="G351" s="165"/>
      <c r="H351" s="178"/>
      <c r="I351" s="165"/>
      <c r="J351" s="165"/>
      <c r="K351" s="178"/>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row>
    <row r="352" spans="1:98">
      <c r="A352" s="165"/>
      <c r="B352" s="165"/>
      <c r="C352" s="165"/>
      <c r="D352" s="165"/>
      <c r="E352" s="165"/>
      <c r="F352" s="165"/>
      <c r="G352" s="165"/>
      <c r="H352" s="178"/>
      <c r="I352" s="165"/>
      <c r="J352" s="165"/>
      <c r="K352" s="178"/>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row>
    <row r="353" spans="1:98">
      <c r="A353" s="165"/>
      <c r="B353" s="165"/>
      <c r="C353" s="165"/>
      <c r="D353" s="165"/>
      <c r="E353" s="165"/>
      <c r="F353" s="165"/>
      <c r="G353" s="165"/>
      <c r="H353" s="178"/>
      <c r="I353" s="165"/>
      <c r="J353" s="165"/>
      <c r="K353" s="178"/>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row>
    <row r="354" spans="1:98">
      <c r="A354" s="165"/>
      <c r="B354" s="165"/>
      <c r="C354" s="165"/>
      <c r="D354" s="165"/>
      <c r="E354" s="165"/>
      <c r="F354" s="165"/>
      <c r="G354" s="165"/>
      <c r="H354" s="178"/>
      <c r="I354" s="165"/>
      <c r="J354" s="165"/>
      <c r="K354" s="178"/>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row>
    <row r="355" spans="1:98">
      <c r="A355" s="165"/>
      <c r="B355" s="165"/>
      <c r="C355" s="165"/>
      <c r="D355" s="165"/>
      <c r="E355" s="165"/>
      <c r="F355" s="165"/>
      <c r="G355" s="165"/>
      <c r="H355" s="178"/>
      <c r="I355" s="165"/>
      <c r="J355" s="165"/>
      <c r="K355" s="178"/>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row>
    <row r="356" spans="1:98">
      <c r="A356" s="165"/>
      <c r="B356" s="165"/>
      <c r="C356" s="165"/>
      <c r="D356" s="165"/>
      <c r="E356" s="165"/>
      <c r="F356" s="165"/>
      <c r="G356" s="165"/>
      <c r="H356" s="178"/>
      <c r="I356" s="165"/>
      <c r="J356" s="165"/>
      <c r="K356" s="178"/>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row>
    <row r="357" spans="1:98">
      <c r="A357" s="165"/>
      <c r="B357" s="165"/>
      <c r="C357" s="165"/>
      <c r="D357" s="165"/>
      <c r="E357" s="165"/>
      <c r="F357" s="165"/>
      <c r="G357" s="165"/>
      <c r="H357" s="178"/>
      <c r="I357" s="165"/>
      <c r="J357" s="165"/>
      <c r="K357" s="178"/>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row>
    <row r="358" spans="1:98">
      <c r="A358" s="165"/>
      <c r="B358" s="165"/>
      <c r="C358" s="165"/>
      <c r="D358" s="165"/>
      <c r="E358" s="165"/>
      <c r="F358" s="165"/>
      <c r="G358" s="165"/>
      <c r="H358" s="178"/>
      <c r="I358" s="165"/>
      <c r="J358" s="165"/>
      <c r="K358" s="178"/>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row>
    <row r="359" spans="1:98">
      <c r="A359" s="165"/>
      <c r="B359" s="165"/>
      <c r="C359" s="165"/>
      <c r="D359" s="165"/>
      <c r="E359" s="165"/>
      <c r="F359" s="165"/>
      <c r="G359" s="165"/>
      <c r="H359" s="178"/>
      <c r="I359" s="165"/>
      <c r="J359" s="165"/>
      <c r="K359" s="178"/>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row>
    <row r="360" spans="1:98">
      <c r="A360" s="165"/>
      <c r="B360" s="165"/>
      <c r="C360" s="165"/>
      <c r="D360" s="165"/>
      <c r="E360" s="165"/>
      <c r="F360" s="165"/>
      <c r="G360" s="165"/>
      <c r="H360" s="178"/>
      <c r="I360" s="165"/>
      <c r="J360" s="165"/>
      <c r="K360" s="178"/>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row>
    <row r="361" spans="1:98">
      <c r="A361" s="165"/>
      <c r="B361" s="165"/>
      <c r="C361" s="165"/>
      <c r="D361" s="165"/>
      <c r="E361" s="165"/>
      <c r="F361" s="165"/>
      <c r="G361" s="165"/>
      <c r="H361" s="178"/>
      <c r="I361" s="165"/>
      <c r="J361" s="165"/>
      <c r="K361" s="178"/>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c r="BJ361" s="165"/>
      <c r="BK361" s="165"/>
      <c r="BL361" s="165"/>
      <c r="BM361" s="165"/>
      <c r="BN361" s="165"/>
      <c r="BO361" s="165"/>
      <c r="BP361" s="165"/>
      <c r="BQ361" s="165"/>
      <c r="BR361" s="165"/>
      <c r="BS361" s="165"/>
      <c r="BT361" s="165"/>
      <c r="BU361" s="165"/>
      <c r="BV361" s="165"/>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row>
    <row r="362" spans="1:98">
      <c r="A362" s="165"/>
      <c r="B362" s="165"/>
      <c r="C362" s="165"/>
      <c r="D362" s="165"/>
      <c r="E362" s="165"/>
      <c r="F362" s="165"/>
      <c r="G362" s="165"/>
      <c r="H362" s="178"/>
      <c r="I362" s="165"/>
      <c r="J362" s="165"/>
      <c r="K362" s="178"/>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row>
    <row r="363" spans="1:98">
      <c r="A363" s="165"/>
      <c r="B363" s="165"/>
      <c r="C363" s="165"/>
      <c r="D363" s="165"/>
      <c r="E363" s="165"/>
      <c r="F363" s="165"/>
      <c r="G363" s="165"/>
      <c r="H363" s="178"/>
      <c r="I363" s="165"/>
      <c r="J363" s="165"/>
      <c r="K363" s="178"/>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c r="BJ363" s="165"/>
      <c r="BK363" s="165"/>
      <c r="BL363" s="165"/>
      <c r="BM363" s="165"/>
      <c r="BN363" s="165"/>
      <c r="BO363" s="165"/>
      <c r="BP363" s="165"/>
      <c r="BQ363" s="165"/>
      <c r="BR363" s="165"/>
      <c r="BS363" s="165"/>
      <c r="BT363" s="165"/>
      <c r="BU363" s="165"/>
      <c r="BV363" s="165"/>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row>
    <row r="364" spans="1:98">
      <c r="A364" s="165"/>
      <c r="B364" s="165"/>
      <c r="C364" s="165"/>
      <c r="D364" s="165"/>
      <c r="E364" s="165"/>
      <c r="F364" s="165"/>
      <c r="G364" s="165"/>
      <c r="H364" s="178"/>
      <c r="I364" s="165"/>
      <c r="J364" s="165"/>
      <c r="K364" s="178"/>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c r="BJ364" s="165"/>
      <c r="BK364" s="165"/>
      <c r="BL364" s="165"/>
      <c r="BM364" s="165"/>
      <c r="BN364" s="165"/>
      <c r="BO364" s="165"/>
      <c r="BP364" s="165"/>
      <c r="BQ364" s="165"/>
      <c r="BR364" s="165"/>
      <c r="BS364" s="165"/>
      <c r="BT364" s="165"/>
      <c r="BU364" s="165"/>
      <c r="BV364" s="165"/>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row>
    <row r="365" spans="1:98">
      <c r="A365" s="165"/>
      <c r="B365" s="165"/>
      <c r="C365" s="165"/>
      <c r="D365" s="165"/>
      <c r="E365" s="165"/>
      <c r="F365" s="165"/>
      <c r="G365" s="165"/>
      <c r="H365" s="178"/>
      <c r="I365" s="165"/>
      <c r="J365" s="165"/>
      <c r="K365" s="178"/>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c r="BJ365" s="165"/>
      <c r="BK365" s="165"/>
      <c r="BL365" s="165"/>
      <c r="BM365" s="165"/>
      <c r="BN365" s="165"/>
      <c r="BO365" s="165"/>
      <c r="BP365" s="165"/>
      <c r="BQ365" s="165"/>
      <c r="BR365" s="165"/>
      <c r="BS365" s="165"/>
      <c r="BT365" s="165"/>
      <c r="BU365" s="165"/>
      <c r="BV365" s="165"/>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row>
    <row r="366" spans="1:98">
      <c r="A366" s="165"/>
      <c r="B366" s="165"/>
      <c r="C366" s="165"/>
      <c r="D366" s="165"/>
      <c r="E366" s="165"/>
      <c r="F366" s="165"/>
      <c r="G366" s="165"/>
      <c r="H366" s="178"/>
      <c r="I366" s="165"/>
      <c r="J366" s="165"/>
      <c r="K366" s="178"/>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c r="BJ366" s="165"/>
      <c r="BK366" s="165"/>
      <c r="BL366" s="165"/>
      <c r="BM366" s="165"/>
      <c r="BN366" s="165"/>
      <c r="BO366" s="165"/>
      <c r="BP366" s="165"/>
      <c r="BQ366" s="165"/>
      <c r="BR366" s="165"/>
      <c r="BS366" s="165"/>
      <c r="BT366" s="165"/>
      <c r="BU366" s="165"/>
      <c r="BV366" s="165"/>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row>
    <row r="367" spans="1:98">
      <c r="A367" s="165"/>
      <c r="B367" s="165"/>
      <c r="C367" s="165"/>
      <c r="D367" s="165"/>
      <c r="E367" s="165"/>
      <c r="F367" s="165"/>
      <c r="G367" s="165"/>
      <c r="H367" s="178"/>
      <c r="I367" s="165"/>
      <c r="J367" s="165"/>
      <c r="K367" s="178"/>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c r="BJ367" s="165"/>
      <c r="BK367" s="165"/>
      <c r="BL367" s="165"/>
      <c r="BM367" s="165"/>
      <c r="BN367" s="165"/>
      <c r="BO367" s="165"/>
      <c r="BP367" s="165"/>
      <c r="BQ367" s="165"/>
      <c r="BR367" s="165"/>
      <c r="BS367" s="165"/>
      <c r="BT367" s="165"/>
      <c r="BU367" s="165"/>
      <c r="BV367" s="165"/>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row>
    <row r="368" spans="1:98">
      <c r="A368" s="165"/>
      <c r="B368" s="165"/>
      <c r="C368" s="165"/>
      <c r="D368" s="165"/>
      <c r="E368" s="165"/>
      <c r="F368" s="165"/>
      <c r="G368" s="165"/>
      <c r="H368" s="178"/>
      <c r="I368" s="165"/>
      <c r="J368" s="165"/>
      <c r="K368" s="178"/>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row>
    <row r="369" spans="1:98">
      <c r="A369" s="165"/>
      <c r="B369" s="165"/>
      <c r="C369" s="165"/>
      <c r="D369" s="165"/>
      <c r="E369" s="165"/>
      <c r="F369" s="165"/>
      <c r="G369" s="165"/>
      <c r="H369" s="178"/>
      <c r="I369" s="165"/>
      <c r="J369" s="165"/>
      <c r="K369" s="178"/>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row>
    <row r="370" spans="1:98">
      <c r="A370" s="165"/>
      <c r="B370" s="165"/>
      <c r="C370" s="165"/>
      <c r="D370" s="165"/>
      <c r="E370" s="165"/>
      <c r="F370" s="165"/>
      <c r="G370" s="165"/>
      <c r="H370" s="178"/>
      <c r="I370" s="165"/>
      <c r="J370" s="165"/>
      <c r="K370" s="178"/>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row>
    <row r="371" spans="1:98">
      <c r="A371" s="165"/>
      <c r="B371" s="165"/>
      <c r="C371" s="165"/>
      <c r="D371" s="165"/>
      <c r="E371" s="165"/>
      <c r="F371" s="165"/>
      <c r="G371" s="165"/>
      <c r="H371" s="178"/>
      <c r="I371" s="165"/>
      <c r="J371" s="165"/>
      <c r="K371" s="178"/>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5"/>
      <c r="AW371" s="165"/>
      <c r="AX371" s="165"/>
      <c r="AY371" s="165"/>
      <c r="AZ371" s="165"/>
      <c r="BA371" s="165"/>
      <c r="BB371" s="165"/>
      <c r="BC371" s="165"/>
      <c r="BD371" s="165"/>
      <c r="BE371" s="165"/>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row>
    <row r="372" spans="1:98">
      <c r="A372" s="165"/>
      <c r="B372" s="165"/>
      <c r="C372" s="165"/>
      <c r="D372" s="165"/>
      <c r="E372" s="165"/>
      <c r="F372" s="165"/>
      <c r="G372" s="165"/>
      <c r="H372" s="178"/>
      <c r="I372" s="165"/>
      <c r="J372" s="165"/>
      <c r="K372" s="178"/>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row>
    <row r="373" spans="1:98">
      <c r="A373" s="165"/>
      <c r="B373" s="165"/>
      <c r="C373" s="165"/>
      <c r="D373" s="165"/>
      <c r="E373" s="165"/>
      <c r="F373" s="165"/>
      <c r="G373" s="165"/>
      <c r="H373" s="178"/>
      <c r="I373" s="165"/>
      <c r="J373" s="165"/>
      <c r="K373" s="178"/>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row>
    <row r="374" spans="1:98">
      <c r="A374" s="165"/>
      <c r="B374" s="165"/>
      <c r="C374" s="165"/>
      <c r="D374" s="165"/>
      <c r="E374" s="165"/>
      <c r="F374" s="165"/>
      <c r="G374" s="165"/>
      <c r="H374" s="178"/>
      <c r="I374" s="165"/>
      <c r="J374" s="165"/>
      <c r="K374" s="178"/>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row>
    <row r="375" spans="1:98">
      <c r="A375" s="165"/>
      <c r="B375" s="165"/>
      <c r="C375" s="165"/>
      <c r="D375" s="165"/>
      <c r="E375" s="165"/>
      <c r="F375" s="165"/>
      <c r="G375" s="165"/>
      <c r="H375" s="178"/>
      <c r="I375" s="165"/>
      <c r="J375" s="165"/>
      <c r="K375" s="178"/>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c r="BJ375" s="165"/>
      <c r="BK375" s="165"/>
      <c r="BL375" s="165"/>
      <c r="BM375" s="165"/>
      <c r="BN375" s="165"/>
      <c r="BO375" s="165"/>
      <c r="BP375" s="165"/>
      <c r="BQ375" s="165"/>
      <c r="BR375" s="165"/>
      <c r="BS375" s="165"/>
      <c r="BT375" s="165"/>
      <c r="BU375" s="165"/>
      <c r="BV375" s="165"/>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row>
    <row r="376" spans="1:98">
      <c r="A376" s="165"/>
      <c r="B376" s="165"/>
      <c r="C376" s="165"/>
      <c r="D376" s="165"/>
      <c r="E376" s="165"/>
      <c r="F376" s="165"/>
      <c r="G376" s="165"/>
      <c r="H376" s="178"/>
      <c r="I376" s="165"/>
      <c r="J376" s="165"/>
      <c r="K376" s="178"/>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c r="BJ376" s="165"/>
      <c r="BK376" s="165"/>
      <c r="BL376" s="165"/>
      <c r="BM376" s="165"/>
      <c r="BN376" s="165"/>
      <c r="BO376" s="165"/>
      <c r="BP376" s="165"/>
      <c r="BQ376" s="165"/>
      <c r="BR376" s="165"/>
      <c r="BS376" s="165"/>
      <c r="BT376" s="165"/>
      <c r="BU376" s="165"/>
      <c r="BV376" s="165"/>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row>
    <row r="377" spans="1:98">
      <c r="A377" s="165"/>
      <c r="B377" s="165"/>
      <c r="C377" s="165"/>
      <c r="D377" s="165"/>
      <c r="E377" s="165"/>
      <c r="F377" s="165"/>
      <c r="G377" s="165"/>
      <c r="H377" s="178"/>
      <c r="I377" s="165"/>
      <c r="J377" s="165"/>
      <c r="K377" s="178"/>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c r="BJ377" s="165"/>
      <c r="BK377" s="165"/>
      <c r="BL377" s="165"/>
      <c r="BM377" s="165"/>
      <c r="BN377" s="165"/>
      <c r="BO377" s="165"/>
      <c r="BP377" s="165"/>
      <c r="BQ377" s="165"/>
      <c r="BR377" s="165"/>
      <c r="BS377" s="165"/>
      <c r="BT377" s="165"/>
      <c r="BU377" s="165"/>
      <c r="BV377" s="165"/>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row>
    <row r="378" spans="1:98">
      <c r="A378" s="165"/>
      <c r="B378" s="165"/>
      <c r="C378" s="165"/>
      <c r="D378" s="165"/>
      <c r="E378" s="165"/>
      <c r="F378" s="165"/>
      <c r="G378" s="165"/>
      <c r="H378" s="178"/>
      <c r="I378" s="165"/>
      <c r="J378" s="165"/>
      <c r="K378" s="178"/>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c r="BJ378" s="165"/>
      <c r="BK378" s="165"/>
      <c r="BL378" s="165"/>
      <c r="BM378" s="165"/>
      <c r="BN378" s="165"/>
      <c r="BO378" s="165"/>
      <c r="BP378" s="165"/>
      <c r="BQ378" s="165"/>
      <c r="BR378" s="165"/>
      <c r="BS378" s="165"/>
      <c r="BT378" s="165"/>
      <c r="BU378" s="165"/>
      <c r="BV378" s="165"/>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row>
    <row r="379" spans="1:98">
      <c r="A379" s="165"/>
      <c r="B379" s="165"/>
      <c r="C379" s="165"/>
      <c r="D379" s="165"/>
      <c r="E379" s="165"/>
      <c r="F379" s="165"/>
      <c r="G379" s="165"/>
      <c r="H379" s="178"/>
      <c r="I379" s="165"/>
      <c r="J379" s="165"/>
      <c r="K379" s="178"/>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5"/>
      <c r="AW379" s="165"/>
      <c r="AX379" s="165"/>
      <c r="AY379" s="165"/>
      <c r="AZ379" s="165"/>
      <c r="BA379" s="165"/>
      <c r="BB379" s="165"/>
      <c r="BC379" s="165"/>
      <c r="BD379" s="165"/>
      <c r="BE379" s="165"/>
      <c r="BF379" s="165"/>
      <c r="BG379" s="165"/>
      <c r="BH379" s="165"/>
      <c r="BI379" s="165"/>
      <c r="BJ379" s="165"/>
      <c r="BK379" s="165"/>
      <c r="BL379" s="165"/>
      <c r="BM379" s="165"/>
      <c r="BN379" s="165"/>
      <c r="BO379" s="165"/>
      <c r="BP379" s="165"/>
      <c r="BQ379" s="165"/>
      <c r="BR379" s="165"/>
      <c r="BS379" s="165"/>
      <c r="BT379" s="165"/>
      <c r="BU379" s="165"/>
      <c r="BV379" s="165"/>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row>
    <row r="380" spans="1:98">
      <c r="A380" s="165"/>
      <c r="B380" s="165"/>
      <c r="C380" s="165"/>
      <c r="D380" s="165"/>
      <c r="E380" s="165"/>
      <c r="F380" s="165"/>
      <c r="G380" s="165"/>
      <c r="H380" s="178"/>
      <c r="I380" s="165"/>
      <c r="J380" s="165"/>
      <c r="K380" s="178"/>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5"/>
      <c r="AW380" s="165"/>
      <c r="AX380" s="165"/>
      <c r="AY380" s="165"/>
      <c r="AZ380" s="165"/>
      <c r="BA380" s="165"/>
      <c r="BB380" s="165"/>
      <c r="BC380" s="165"/>
      <c r="BD380" s="165"/>
      <c r="BE380" s="165"/>
      <c r="BF380" s="165"/>
      <c r="BG380" s="165"/>
      <c r="BH380" s="165"/>
      <c r="BI380" s="165"/>
      <c r="BJ380" s="165"/>
      <c r="BK380" s="165"/>
      <c r="BL380" s="165"/>
      <c r="BM380" s="165"/>
      <c r="BN380" s="165"/>
      <c r="BO380" s="165"/>
      <c r="BP380" s="165"/>
      <c r="BQ380" s="165"/>
      <c r="BR380" s="165"/>
      <c r="BS380" s="165"/>
      <c r="BT380" s="165"/>
      <c r="BU380" s="165"/>
      <c r="BV380" s="165"/>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row>
    <row r="381" spans="1:98">
      <c r="A381" s="165"/>
      <c r="B381" s="165"/>
      <c r="C381" s="165"/>
      <c r="D381" s="165"/>
      <c r="E381" s="165"/>
      <c r="F381" s="165"/>
      <c r="G381" s="165"/>
      <c r="H381" s="178"/>
      <c r="I381" s="165"/>
      <c r="J381" s="165"/>
      <c r="K381" s="178"/>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5"/>
      <c r="AW381" s="165"/>
      <c r="AX381" s="165"/>
      <c r="AY381" s="165"/>
      <c r="AZ381" s="165"/>
      <c r="BA381" s="165"/>
      <c r="BB381" s="165"/>
      <c r="BC381" s="165"/>
      <c r="BD381" s="165"/>
      <c r="BE381" s="165"/>
      <c r="BF381" s="165"/>
      <c r="BG381" s="165"/>
      <c r="BH381" s="165"/>
      <c r="BI381" s="165"/>
      <c r="BJ381" s="165"/>
      <c r="BK381" s="165"/>
      <c r="BL381" s="165"/>
      <c r="BM381" s="165"/>
      <c r="BN381" s="165"/>
      <c r="BO381" s="165"/>
      <c r="BP381" s="165"/>
      <c r="BQ381" s="165"/>
      <c r="BR381" s="165"/>
      <c r="BS381" s="165"/>
      <c r="BT381" s="165"/>
      <c r="BU381" s="165"/>
      <c r="BV381" s="165"/>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row>
    <row r="382" spans="1:98">
      <c r="A382" s="165"/>
      <c r="B382" s="165"/>
      <c r="C382" s="165"/>
      <c r="D382" s="165"/>
      <c r="E382" s="165"/>
      <c r="F382" s="165"/>
      <c r="G382" s="165"/>
      <c r="H382" s="178"/>
      <c r="I382" s="165"/>
      <c r="J382" s="165"/>
      <c r="K382" s="178"/>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5"/>
      <c r="AW382" s="165"/>
      <c r="AX382" s="165"/>
      <c r="AY382" s="165"/>
      <c r="AZ382" s="165"/>
      <c r="BA382" s="165"/>
      <c r="BB382" s="165"/>
      <c r="BC382" s="165"/>
      <c r="BD382" s="165"/>
      <c r="BE382" s="165"/>
      <c r="BF382" s="165"/>
      <c r="BG382" s="165"/>
      <c r="BH382" s="165"/>
      <c r="BI382" s="165"/>
      <c r="BJ382" s="165"/>
      <c r="BK382" s="165"/>
      <c r="BL382" s="165"/>
      <c r="BM382" s="165"/>
      <c r="BN382" s="165"/>
      <c r="BO382" s="165"/>
      <c r="BP382" s="165"/>
      <c r="BQ382" s="165"/>
      <c r="BR382" s="165"/>
      <c r="BS382" s="165"/>
      <c r="BT382" s="165"/>
      <c r="BU382" s="165"/>
      <c r="BV382" s="165"/>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row>
    <row r="383" spans="1:98">
      <c r="A383" s="165"/>
      <c r="B383" s="165"/>
      <c r="C383" s="165"/>
      <c r="D383" s="165"/>
      <c r="E383" s="165"/>
      <c r="F383" s="165"/>
      <c r="G383" s="165"/>
      <c r="H383" s="178"/>
      <c r="I383" s="165"/>
      <c r="J383" s="165"/>
      <c r="K383" s="178"/>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5"/>
      <c r="AW383" s="165"/>
      <c r="AX383" s="165"/>
      <c r="AY383" s="165"/>
      <c r="AZ383" s="165"/>
      <c r="BA383" s="165"/>
      <c r="BB383" s="165"/>
      <c r="BC383" s="165"/>
      <c r="BD383" s="165"/>
      <c r="BE383" s="165"/>
      <c r="BF383" s="165"/>
      <c r="BG383" s="165"/>
      <c r="BH383" s="165"/>
      <c r="BI383" s="165"/>
      <c r="BJ383" s="165"/>
      <c r="BK383" s="165"/>
      <c r="BL383" s="165"/>
      <c r="BM383" s="165"/>
      <c r="BN383" s="165"/>
      <c r="BO383" s="165"/>
      <c r="BP383" s="165"/>
      <c r="BQ383" s="165"/>
      <c r="BR383" s="165"/>
      <c r="BS383" s="165"/>
      <c r="BT383" s="165"/>
      <c r="BU383" s="165"/>
      <c r="BV383" s="165"/>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row>
    <row r="384" spans="1:98">
      <c r="A384" s="165"/>
      <c r="B384" s="165"/>
      <c r="C384" s="165"/>
      <c r="D384" s="165"/>
      <c r="E384" s="165"/>
      <c r="F384" s="165"/>
      <c r="G384" s="165"/>
      <c r="H384" s="178"/>
      <c r="I384" s="165"/>
      <c r="J384" s="165"/>
      <c r="K384" s="178"/>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c r="BL384" s="165"/>
      <c r="BM384" s="165"/>
      <c r="BN384" s="165"/>
      <c r="BO384" s="165"/>
      <c r="BP384" s="165"/>
      <c r="BQ384" s="165"/>
      <c r="BR384" s="165"/>
      <c r="BS384" s="165"/>
      <c r="BT384" s="165"/>
      <c r="BU384" s="165"/>
      <c r="BV384" s="165"/>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row>
    <row r="385" spans="1:98">
      <c r="A385" s="165"/>
      <c r="B385" s="165"/>
      <c r="C385" s="165"/>
      <c r="D385" s="165"/>
      <c r="E385" s="165"/>
      <c r="F385" s="165"/>
      <c r="G385" s="165"/>
      <c r="H385" s="178"/>
      <c r="I385" s="165"/>
      <c r="J385" s="165"/>
      <c r="K385" s="178"/>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c r="BL385" s="165"/>
      <c r="BM385" s="165"/>
      <c r="BN385" s="165"/>
      <c r="BO385" s="165"/>
      <c r="BP385" s="165"/>
      <c r="BQ385" s="165"/>
      <c r="BR385" s="165"/>
      <c r="BS385" s="165"/>
      <c r="BT385" s="165"/>
      <c r="BU385" s="165"/>
      <c r="BV385" s="165"/>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row>
    <row r="386" spans="1:98">
      <c r="A386" s="165"/>
      <c r="B386" s="165"/>
      <c r="C386" s="165"/>
      <c r="D386" s="165"/>
      <c r="E386" s="165"/>
      <c r="F386" s="165"/>
      <c r="G386" s="165"/>
      <c r="H386" s="178"/>
      <c r="I386" s="165"/>
      <c r="J386" s="165"/>
      <c r="K386" s="178"/>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c r="BL386" s="165"/>
      <c r="BM386" s="165"/>
      <c r="BN386" s="165"/>
      <c r="BO386" s="165"/>
      <c r="BP386" s="165"/>
      <c r="BQ386" s="165"/>
      <c r="BR386" s="165"/>
      <c r="BS386" s="165"/>
      <c r="BT386" s="165"/>
      <c r="BU386" s="165"/>
      <c r="BV386" s="165"/>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row>
    <row r="387" spans="1:98">
      <c r="A387" s="165"/>
      <c r="B387" s="165"/>
      <c r="C387" s="165"/>
      <c r="D387" s="165"/>
      <c r="E387" s="165"/>
      <c r="F387" s="165"/>
      <c r="G387" s="165"/>
      <c r="H387" s="178"/>
      <c r="I387" s="165"/>
      <c r="J387" s="165"/>
      <c r="K387" s="178"/>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c r="BL387" s="165"/>
      <c r="BM387" s="165"/>
      <c r="BN387" s="165"/>
      <c r="BO387" s="165"/>
      <c r="BP387" s="165"/>
      <c r="BQ387" s="165"/>
      <c r="BR387" s="165"/>
      <c r="BS387" s="165"/>
      <c r="BT387" s="165"/>
      <c r="BU387" s="165"/>
      <c r="BV387" s="165"/>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row>
    <row r="388" spans="1:98">
      <c r="A388" s="165"/>
      <c r="B388" s="165"/>
      <c r="C388" s="165"/>
      <c r="D388" s="165"/>
      <c r="E388" s="165"/>
      <c r="F388" s="165"/>
      <c r="G388" s="165"/>
      <c r="H388" s="178"/>
      <c r="I388" s="165"/>
      <c r="J388" s="165"/>
      <c r="K388" s="178"/>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c r="BL388" s="165"/>
      <c r="BM388" s="165"/>
      <c r="BN388" s="165"/>
      <c r="BO388" s="165"/>
      <c r="BP388" s="165"/>
      <c r="BQ388" s="165"/>
      <c r="BR388" s="165"/>
      <c r="BS388" s="165"/>
      <c r="BT388" s="165"/>
      <c r="BU388" s="165"/>
      <c r="BV388" s="165"/>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row>
    <row r="389" spans="1:98">
      <c r="A389" s="165"/>
      <c r="B389" s="165"/>
      <c r="C389" s="165"/>
      <c r="D389" s="165"/>
      <c r="E389" s="165"/>
      <c r="F389" s="165"/>
      <c r="G389" s="165"/>
      <c r="H389" s="178"/>
      <c r="I389" s="165"/>
      <c r="J389" s="165"/>
      <c r="K389" s="178"/>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c r="BL389" s="165"/>
      <c r="BM389" s="165"/>
      <c r="BN389" s="165"/>
      <c r="BO389" s="165"/>
      <c r="BP389" s="165"/>
      <c r="BQ389" s="165"/>
      <c r="BR389" s="165"/>
      <c r="BS389" s="165"/>
      <c r="BT389" s="165"/>
      <c r="BU389" s="165"/>
      <c r="BV389" s="165"/>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row>
    <row r="390" spans="1:98">
      <c r="A390" s="165"/>
      <c r="B390" s="165"/>
      <c r="C390" s="165"/>
      <c r="D390" s="165"/>
      <c r="E390" s="165"/>
      <c r="F390" s="165"/>
      <c r="G390" s="165"/>
      <c r="H390" s="178"/>
      <c r="I390" s="165"/>
      <c r="J390" s="165"/>
      <c r="K390" s="178"/>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c r="BL390" s="165"/>
      <c r="BM390" s="165"/>
      <c r="BN390" s="165"/>
      <c r="BO390" s="165"/>
      <c r="BP390" s="165"/>
      <c r="BQ390" s="165"/>
      <c r="BR390" s="165"/>
      <c r="BS390" s="165"/>
      <c r="BT390" s="165"/>
      <c r="BU390" s="165"/>
      <c r="BV390" s="165"/>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row>
    <row r="391" spans="1:98">
      <c r="A391" s="165"/>
      <c r="B391" s="165"/>
      <c r="C391" s="165"/>
      <c r="D391" s="165"/>
      <c r="E391" s="165"/>
      <c r="F391" s="165"/>
      <c r="G391" s="165"/>
      <c r="H391" s="178"/>
      <c r="I391" s="165"/>
      <c r="J391" s="165"/>
      <c r="K391" s="178"/>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row>
    <row r="392" spans="1:98">
      <c r="A392" s="165"/>
      <c r="B392" s="165"/>
      <c r="C392" s="165"/>
      <c r="D392" s="165"/>
      <c r="E392" s="165"/>
      <c r="F392" s="165"/>
      <c r="G392" s="165"/>
      <c r="H392" s="178"/>
      <c r="I392" s="165"/>
      <c r="J392" s="165"/>
      <c r="K392" s="178"/>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c r="BL392" s="165"/>
      <c r="BM392" s="165"/>
      <c r="BN392" s="165"/>
      <c r="BO392" s="165"/>
      <c r="BP392" s="165"/>
      <c r="BQ392" s="165"/>
      <c r="BR392" s="165"/>
      <c r="BS392" s="165"/>
      <c r="BT392" s="165"/>
      <c r="BU392" s="165"/>
      <c r="BV392" s="165"/>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row>
    <row r="393" spans="1:98">
      <c r="A393" s="165"/>
      <c r="B393" s="165"/>
      <c r="C393" s="165"/>
      <c r="D393" s="165"/>
      <c r="E393" s="165"/>
      <c r="F393" s="165"/>
      <c r="G393" s="165"/>
      <c r="H393" s="178"/>
      <c r="I393" s="165"/>
      <c r="J393" s="165"/>
      <c r="K393" s="178"/>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c r="BL393" s="165"/>
      <c r="BM393" s="165"/>
      <c r="BN393" s="165"/>
      <c r="BO393" s="165"/>
      <c r="BP393" s="165"/>
      <c r="BQ393" s="165"/>
      <c r="BR393" s="165"/>
      <c r="BS393" s="165"/>
      <c r="BT393" s="165"/>
      <c r="BU393" s="165"/>
      <c r="BV393" s="165"/>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row>
    <row r="394" spans="1:98">
      <c r="A394" s="165"/>
      <c r="B394" s="165"/>
      <c r="C394" s="165"/>
      <c r="D394" s="165"/>
      <c r="E394" s="165"/>
      <c r="F394" s="165"/>
      <c r="G394" s="165"/>
      <c r="H394" s="178"/>
      <c r="I394" s="165"/>
      <c r="J394" s="165"/>
      <c r="K394" s="178"/>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c r="BJ394" s="165"/>
      <c r="BK394" s="165"/>
      <c r="BL394" s="165"/>
      <c r="BM394" s="165"/>
      <c r="BN394" s="165"/>
      <c r="BO394" s="165"/>
      <c r="BP394" s="165"/>
      <c r="BQ394" s="165"/>
      <c r="BR394" s="165"/>
      <c r="BS394" s="165"/>
      <c r="BT394" s="165"/>
      <c r="BU394" s="165"/>
      <c r="BV394" s="165"/>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row>
    <row r="395" spans="1:98">
      <c r="A395" s="165"/>
      <c r="B395" s="165"/>
      <c r="C395" s="165"/>
      <c r="D395" s="165"/>
      <c r="E395" s="165"/>
      <c r="F395" s="165"/>
      <c r="G395" s="165"/>
      <c r="H395" s="178"/>
      <c r="I395" s="165"/>
      <c r="J395" s="165"/>
      <c r="K395" s="178"/>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c r="BJ395" s="165"/>
      <c r="BK395" s="165"/>
      <c r="BL395" s="165"/>
      <c r="BM395" s="165"/>
      <c r="BN395" s="165"/>
      <c r="BO395" s="165"/>
      <c r="BP395" s="165"/>
      <c r="BQ395" s="165"/>
      <c r="BR395" s="165"/>
      <c r="BS395" s="165"/>
      <c r="BT395" s="165"/>
      <c r="BU395" s="165"/>
      <c r="BV395" s="165"/>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row>
    <row r="396" spans="1:98">
      <c r="A396" s="165"/>
      <c r="B396" s="165"/>
      <c r="C396" s="165"/>
      <c r="D396" s="165"/>
      <c r="E396" s="165"/>
      <c r="F396" s="165"/>
      <c r="G396" s="165"/>
      <c r="H396" s="178"/>
      <c r="I396" s="165"/>
      <c r="J396" s="165"/>
      <c r="K396" s="178"/>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5"/>
      <c r="AW396" s="165"/>
      <c r="AX396" s="165"/>
      <c r="AY396" s="165"/>
      <c r="AZ396" s="165"/>
      <c r="BA396" s="165"/>
      <c r="BB396" s="165"/>
      <c r="BC396" s="165"/>
      <c r="BD396" s="165"/>
      <c r="BE396" s="165"/>
      <c r="BF396" s="165"/>
      <c r="BG396" s="165"/>
      <c r="BH396" s="165"/>
      <c r="BI396" s="165"/>
      <c r="BJ396" s="165"/>
      <c r="BK396" s="165"/>
      <c r="BL396" s="165"/>
      <c r="BM396" s="165"/>
      <c r="BN396" s="165"/>
      <c r="BO396" s="165"/>
      <c r="BP396" s="165"/>
      <c r="BQ396" s="165"/>
      <c r="BR396" s="165"/>
      <c r="BS396" s="165"/>
      <c r="BT396" s="165"/>
      <c r="BU396" s="165"/>
      <c r="BV396" s="165"/>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row>
    <row r="397" spans="1:98">
      <c r="A397" s="165"/>
      <c r="B397" s="165"/>
      <c r="C397" s="165"/>
      <c r="D397" s="165"/>
      <c r="E397" s="165"/>
      <c r="F397" s="165"/>
      <c r="G397" s="165"/>
      <c r="H397" s="178"/>
      <c r="I397" s="165"/>
      <c r="J397" s="165"/>
      <c r="K397" s="178"/>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5"/>
      <c r="AW397" s="165"/>
      <c r="AX397" s="165"/>
      <c r="AY397" s="165"/>
      <c r="AZ397" s="165"/>
      <c r="BA397" s="165"/>
      <c r="BB397" s="165"/>
      <c r="BC397" s="165"/>
      <c r="BD397" s="165"/>
      <c r="BE397" s="165"/>
      <c r="BF397" s="165"/>
      <c r="BG397" s="165"/>
      <c r="BH397" s="165"/>
      <c r="BI397" s="165"/>
      <c r="BJ397" s="165"/>
      <c r="BK397" s="165"/>
      <c r="BL397" s="165"/>
      <c r="BM397" s="165"/>
      <c r="BN397" s="165"/>
      <c r="BO397" s="165"/>
      <c r="BP397" s="165"/>
      <c r="BQ397" s="165"/>
      <c r="BR397" s="165"/>
      <c r="BS397" s="165"/>
      <c r="BT397" s="165"/>
      <c r="BU397" s="165"/>
      <c r="BV397" s="165"/>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row>
    <row r="398" spans="1:98">
      <c r="A398" s="165"/>
      <c r="B398" s="165"/>
      <c r="C398" s="165"/>
      <c r="D398" s="165"/>
      <c r="E398" s="165"/>
      <c r="F398" s="165"/>
      <c r="G398" s="165"/>
      <c r="H398" s="178"/>
      <c r="I398" s="165"/>
      <c r="J398" s="165"/>
      <c r="K398" s="178"/>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5"/>
      <c r="AW398" s="165"/>
      <c r="AX398" s="165"/>
      <c r="AY398" s="165"/>
      <c r="AZ398" s="165"/>
      <c r="BA398" s="165"/>
      <c r="BB398" s="165"/>
      <c r="BC398" s="165"/>
      <c r="BD398" s="165"/>
      <c r="BE398" s="165"/>
      <c r="BF398" s="165"/>
      <c r="BG398" s="165"/>
      <c r="BH398" s="165"/>
      <c r="BI398" s="165"/>
      <c r="BJ398" s="165"/>
      <c r="BK398" s="165"/>
      <c r="BL398" s="165"/>
      <c r="BM398" s="165"/>
      <c r="BN398" s="165"/>
      <c r="BO398" s="165"/>
      <c r="BP398" s="165"/>
      <c r="BQ398" s="165"/>
      <c r="BR398" s="165"/>
      <c r="BS398" s="165"/>
      <c r="BT398" s="165"/>
      <c r="BU398" s="165"/>
      <c r="BV398" s="165"/>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row>
    <row r="399" spans="1:98">
      <c r="A399" s="165"/>
      <c r="B399" s="165"/>
      <c r="C399" s="165"/>
      <c r="D399" s="165"/>
      <c r="E399" s="165"/>
      <c r="F399" s="165"/>
      <c r="G399" s="165"/>
      <c r="H399" s="178"/>
      <c r="I399" s="165"/>
      <c r="J399" s="165"/>
      <c r="K399" s="178"/>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c r="BR399" s="165"/>
      <c r="BS399" s="165"/>
      <c r="BT399" s="165"/>
      <c r="BU399" s="165"/>
      <c r="BV399" s="165"/>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row>
    <row r="400" spans="1:98">
      <c r="A400" s="165"/>
      <c r="B400" s="165"/>
      <c r="C400" s="165"/>
      <c r="D400" s="165"/>
      <c r="E400" s="165"/>
      <c r="F400" s="165"/>
      <c r="G400" s="165"/>
      <c r="H400" s="178"/>
      <c r="I400" s="165"/>
      <c r="J400" s="165"/>
      <c r="K400" s="178"/>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5"/>
      <c r="AW400" s="165"/>
      <c r="AX400" s="165"/>
      <c r="AY400" s="165"/>
      <c r="AZ400" s="165"/>
      <c r="BA400" s="165"/>
      <c r="BB400" s="165"/>
      <c r="BC400" s="165"/>
      <c r="BD400" s="165"/>
      <c r="BE400" s="165"/>
      <c r="BF400" s="165"/>
      <c r="BG400" s="165"/>
      <c r="BH400" s="165"/>
      <c r="BI400" s="165"/>
      <c r="BJ400" s="165"/>
      <c r="BK400" s="165"/>
      <c r="BL400" s="165"/>
      <c r="BM400" s="165"/>
      <c r="BN400" s="165"/>
      <c r="BO400" s="165"/>
      <c r="BP400" s="165"/>
      <c r="BQ400" s="165"/>
      <c r="BR400" s="165"/>
      <c r="BS400" s="165"/>
      <c r="BT400" s="165"/>
      <c r="BU400" s="165"/>
      <c r="BV400" s="165"/>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row>
    <row r="401" spans="1:98">
      <c r="A401" s="165"/>
      <c r="B401" s="165"/>
      <c r="C401" s="165"/>
      <c r="D401" s="165"/>
      <c r="E401" s="165"/>
      <c r="F401" s="165"/>
      <c r="G401" s="165"/>
      <c r="H401" s="178"/>
      <c r="I401" s="165"/>
      <c r="J401" s="165"/>
      <c r="K401" s="178"/>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5"/>
      <c r="AW401" s="165"/>
      <c r="AX401" s="165"/>
      <c r="AY401" s="165"/>
      <c r="AZ401" s="165"/>
      <c r="BA401" s="165"/>
      <c r="BB401" s="165"/>
      <c r="BC401" s="165"/>
      <c r="BD401" s="165"/>
      <c r="BE401" s="165"/>
      <c r="BF401" s="165"/>
      <c r="BG401" s="165"/>
      <c r="BH401" s="165"/>
      <c r="BI401" s="165"/>
      <c r="BJ401" s="165"/>
      <c r="BK401" s="165"/>
      <c r="BL401" s="165"/>
      <c r="BM401" s="165"/>
      <c r="BN401" s="165"/>
      <c r="BO401" s="165"/>
      <c r="BP401" s="165"/>
      <c r="BQ401" s="165"/>
      <c r="BR401" s="165"/>
      <c r="BS401" s="165"/>
      <c r="BT401" s="165"/>
      <c r="BU401" s="165"/>
      <c r="BV401" s="165"/>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row>
    <row r="402" spans="1:98">
      <c r="A402" s="165"/>
      <c r="B402" s="165"/>
      <c r="C402" s="165"/>
      <c r="D402" s="165"/>
      <c r="E402" s="165"/>
      <c r="F402" s="165"/>
      <c r="G402" s="165"/>
      <c r="H402" s="178"/>
      <c r="I402" s="165"/>
      <c r="J402" s="165"/>
      <c r="K402" s="178"/>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5"/>
      <c r="AW402" s="165"/>
      <c r="AX402" s="165"/>
      <c r="AY402" s="165"/>
      <c r="AZ402" s="165"/>
      <c r="BA402" s="165"/>
      <c r="BB402" s="165"/>
      <c r="BC402" s="165"/>
      <c r="BD402" s="165"/>
      <c r="BE402" s="165"/>
      <c r="BF402" s="165"/>
      <c r="BG402" s="165"/>
      <c r="BH402" s="165"/>
      <c r="BI402" s="165"/>
      <c r="BJ402" s="165"/>
      <c r="BK402" s="165"/>
      <c r="BL402" s="165"/>
      <c r="BM402" s="165"/>
      <c r="BN402" s="165"/>
      <c r="BO402" s="165"/>
      <c r="BP402" s="165"/>
      <c r="BQ402" s="165"/>
      <c r="BR402" s="165"/>
      <c r="BS402" s="165"/>
      <c r="BT402" s="165"/>
      <c r="BU402" s="165"/>
      <c r="BV402" s="165"/>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row>
    <row r="403" spans="1:98">
      <c r="A403" s="165"/>
      <c r="B403" s="165"/>
      <c r="C403" s="165"/>
      <c r="D403" s="165"/>
      <c r="E403" s="165"/>
      <c r="F403" s="165"/>
      <c r="G403" s="165"/>
      <c r="H403" s="178"/>
      <c r="I403" s="165"/>
      <c r="J403" s="165"/>
      <c r="K403" s="178"/>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5"/>
      <c r="AW403" s="165"/>
      <c r="AX403" s="165"/>
      <c r="AY403" s="165"/>
      <c r="AZ403" s="165"/>
      <c r="BA403" s="165"/>
      <c r="BB403" s="165"/>
      <c r="BC403" s="165"/>
      <c r="BD403" s="165"/>
      <c r="BE403" s="165"/>
      <c r="BF403" s="165"/>
      <c r="BG403" s="165"/>
      <c r="BH403" s="165"/>
      <c r="BI403" s="165"/>
      <c r="BJ403" s="165"/>
      <c r="BK403" s="165"/>
      <c r="BL403" s="165"/>
      <c r="BM403" s="165"/>
      <c r="BN403" s="165"/>
      <c r="BO403" s="165"/>
      <c r="BP403" s="165"/>
      <c r="BQ403" s="165"/>
      <c r="BR403" s="165"/>
      <c r="BS403" s="165"/>
      <c r="BT403" s="165"/>
      <c r="BU403" s="165"/>
      <c r="BV403" s="165"/>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row>
    <row r="404" spans="1:98">
      <c r="A404" s="165"/>
      <c r="B404" s="165"/>
      <c r="C404" s="165"/>
      <c r="D404" s="165"/>
      <c r="E404" s="165"/>
      <c r="F404" s="165"/>
      <c r="G404" s="165"/>
      <c r="H404" s="178"/>
      <c r="I404" s="165"/>
      <c r="J404" s="165"/>
      <c r="K404" s="178"/>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5"/>
      <c r="AW404" s="165"/>
      <c r="AX404" s="165"/>
      <c r="AY404" s="165"/>
      <c r="AZ404" s="165"/>
      <c r="BA404" s="165"/>
      <c r="BB404" s="165"/>
      <c r="BC404" s="165"/>
      <c r="BD404" s="165"/>
      <c r="BE404" s="165"/>
      <c r="BF404" s="165"/>
      <c r="BG404" s="165"/>
      <c r="BH404" s="165"/>
      <c r="BI404" s="165"/>
      <c r="BJ404" s="165"/>
      <c r="BK404" s="165"/>
      <c r="BL404" s="165"/>
      <c r="BM404" s="165"/>
      <c r="BN404" s="165"/>
      <c r="BO404" s="165"/>
      <c r="BP404" s="165"/>
      <c r="BQ404" s="165"/>
      <c r="BR404" s="165"/>
      <c r="BS404" s="165"/>
      <c r="BT404" s="165"/>
      <c r="BU404" s="165"/>
      <c r="BV404" s="165"/>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row>
    <row r="405" spans="1:98">
      <c r="A405" s="165"/>
      <c r="B405" s="165"/>
      <c r="C405" s="165"/>
      <c r="D405" s="165"/>
      <c r="E405" s="165"/>
      <c r="F405" s="165"/>
      <c r="G405" s="165"/>
      <c r="H405" s="178"/>
      <c r="I405" s="165"/>
      <c r="J405" s="165"/>
      <c r="K405" s="178"/>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5"/>
      <c r="AW405" s="165"/>
      <c r="AX405" s="165"/>
      <c r="AY405" s="165"/>
      <c r="AZ405" s="165"/>
      <c r="BA405" s="165"/>
      <c r="BB405" s="165"/>
      <c r="BC405" s="165"/>
      <c r="BD405" s="165"/>
      <c r="BE405" s="165"/>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row>
    <row r="406" spans="1:98">
      <c r="A406" s="165"/>
      <c r="B406" s="165"/>
      <c r="C406" s="165"/>
      <c r="D406" s="165"/>
      <c r="E406" s="165"/>
      <c r="F406" s="165"/>
      <c r="G406" s="165"/>
      <c r="H406" s="178"/>
      <c r="I406" s="165"/>
      <c r="J406" s="165"/>
      <c r="K406" s="178"/>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5"/>
      <c r="AW406" s="165"/>
      <c r="AX406" s="165"/>
      <c r="AY406" s="165"/>
      <c r="AZ406" s="165"/>
      <c r="BA406" s="165"/>
      <c r="BB406" s="165"/>
      <c r="BC406" s="165"/>
      <c r="BD406" s="165"/>
      <c r="BE406" s="165"/>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row>
    <row r="407" spans="1:98">
      <c r="A407" s="165"/>
      <c r="B407" s="165"/>
      <c r="C407" s="165"/>
      <c r="D407" s="165"/>
      <c r="E407" s="165"/>
      <c r="F407" s="165"/>
      <c r="G407" s="165"/>
      <c r="H407" s="178"/>
      <c r="I407" s="165"/>
      <c r="J407" s="165"/>
      <c r="K407" s="178"/>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5"/>
      <c r="AW407" s="165"/>
      <c r="AX407" s="165"/>
      <c r="AY407" s="165"/>
      <c r="AZ407" s="165"/>
      <c r="BA407" s="165"/>
      <c r="BB407" s="165"/>
      <c r="BC407" s="165"/>
      <c r="BD407" s="165"/>
      <c r="BE407" s="165"/>
      <c r="BF407" s="165"/>
      <c r="BG407" s="165"/>
      <c r="BH407" s="165"/>
      <c r="BI407" s="165"/>
      <c r="BJ407" s="165"/>
      <c r="BK407" s="165"/>
      <c r="BL407" s="165"/>
      <c r="BM407" s="165"/>
      <c r="BN407" s="165"/>
      <c r="BO407" s="165"/>
      <c r="BP407" s="165"/>
      <c r="BQ407" s="165"/>
      <c r="BR407" s="165"/>
      <c r="BS407" s="165"/>
      <c r="BT407" s="165"/>
      <c r="BU407" s="165"/>
      <c r="BV407" s="165"/>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row>
    <row r="408" spans="1:98">
      <c r="A408" s="165"/>
      <c r="B408" s="165"/>
      <c r="C408" s="165"/>
      <c r="D408" s="165"/>
      <c r="E408" s="165"/>
      <c r="F408" s="165"/>
      <c r="G408" s="165"/>
      <c r="H408" s="178"/>
      <c r="I408" s="165"/>
      <c r="J408" s="165"/>
      <c r="K408" s="178"/>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5"/>
      <c r="AW408" s="165"/>
      <c r="AX408" s="165"/>
      <c r="AY408" s="165"/>
      <c r="AZ408" s="165"/>
      <c r="BA408" s="165"/>
      <c r="BB408" s="165"/>
      <c r="BC408" s="165"/>
      <c r="BD408" s="165"/>
      <c r="BE408" s="165"/>
      <c r="BF408" s="165"/>
      <c r="BG408" s="165"/>
      <c r="BH408" s="165"/>
      <c r="BI408" s="165"/>
      <c r="BJ408" s="165"/>
      <c r="BK408" s="165"/>
      <c r="BL408" s="165"/>
      <c r="BM408" s="165"/>
      <c r="BN408" s="165"/>
      <c r="BO408" s="165"/>
      <c r="BP408" s="165"/>
      <c r="BQ408" s="165"/>
      <c r="BR408" s="165"/>
      <c r="BS408" s="165"/>
      <c r="BT408" s="165"/>
      <c r="BU408" s="165"/>
      <c r="BV408" s="165"/>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row>
    <row r="409" spans="1:98">
      <c r="A409" s="165"/>
      <c r="B409" s="165"/>
      <c r="C409" s="165"/>
      <c r="D409" s="165"/>
      <c r="E409" s="165"/>
      <c r="F409" s="165"/>
      <c r="G409" s="165"/>
      <c r="H409" s="178"/>
      <c r="I409" s="165"/>
      <c r="J409" s="165"/>
      <c r="K409" s="178"/>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5"/>
      <c r="AW409" s="165"/>
      <c r="AX409" s="165"/>
      <c r="AY409" s="165"/>
      <c r="AZ409" s="165"/>
      <c r="BA409" s="165"/>
      <c r="BB409" s="165"/>
      <c r="BC409" s="165"/>
      <c r="BD409" s="165"/>
      <c r="BE409" s="165"/>
      <c r="BF409" s="165"/>
      <c r="BG409" s="165"/>
      <c r="BH409" s="165"/>
      <c r="BI409" s="165"/>
      <c r="BJ409" s="165"/>
      <c r="BK409" s="165"/>
      <c r="BL409" s="165"/>
      <c r="BM409" s="165"/>
      <c r="BN409" s="165"/>
      <c r="BO409" s="165"/>
      <c r="BP409" s="165"/>
      <c r="BQ409" s="165"/>
      <c r="BR409" s="165"/>
      <c r="BS409" s="165"/>
      <c r="BT409" s="165"/>
      <c r="BU409" s="165"/>
      <c r="BV409" s="165"/>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row>
    <row r="410" spans="1:98">
      <c r="A410" s="165"/>
      <c r="B410" s="165"/>
      <c r="C410" s="165"/>
      <c r="D410" s="165"/>
      <c r="E410" s="165"/>
      <c r="F410" s="165"/>
      <c r="G410" s="165"/>
      <c r="H410" s="178"/>
      <c r="I410" s="165"/>
      <c r="J410" s="165"/>
      <c r="K410" s="178"/>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5"/>
      <c r="AW410" s="165"/>
      <c r="AX410" s="165"/>
      <c r="AY410" s="165"/>
      <c r="AZ410" s="165"/>
      <c r="BA410" s="165"/>
      <c r="BB410" s="165"/>
      <c r="BC410" s="165"/>
      <c r="BD410" s="165"/>
      <c r="BE410" s="165"/>
      <c r="BF410" s="165"/>
      <c r="BG410" s="165"/>
      <c r="BH410" s="165"/>
      <c r="BI410" s="165"/>
      <c r="BJ410" s="165"/>
      <c r="BK410" s="165"/>
      <c r="BL410" s="165"/>
      <c r="BM410" s="165"/>
      <c r="BN410" s="165"/>
      <c r="BO410" s="165"/>
      <c r="BP410" s="165"/>
      <c r="BQ410" s="165"/>
      <c r="BR410" s="165"/>
      <c r="BS410" s="165"/>
      <c r="BT410" s="165"/>
      <c r="BU410" s="165"/>
      <c r="BV410" s="165"/>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row>
    <row r="411" spans="1:98">
      <c r="A411" s="165"/>
      <c r="B411" s="165"/>
      <c r="C411" s="165"/>
      <c r="D411" s="165"/>
      <c r="E411" s="165"/>
      <c r="F411" s="165"/>
      <c r="G411" s="165"/>
      <c r="H411" s="178"/>
      <c r="I411" s="165"/>
      <c r="J411" s="165"/>
      <c r="K411" s="178"/>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5"/>
      <c r="AW411" s="165"/>
      <c r="AX411" s="165"/>
      <c r="AY411" s="165"/>
      <c r="AZ411" s="165"/>
      <c r="BA411" s="165"/>
      <c r="BB411" s="165"/>
      <c r="BC411" s="165"/>
      <c r="BD411" s="165"/>
      <c r="BE411" s="165"/>
      <c r="BF411" s="165"/>
      <c r="BG411" s="165"/>
      <c r="BH411" s="165"/>
      <c r="BI411" s="165"/>
      <c r="BJ411" s="165"/>
      <c r="BK411" s="165"/>
      <c r="BL411" s="165"/>
      <c r="BM411" s="165"/>
      <c r="BN411" s="165"/>
      <c r="BO411" s="165"/>
      <c r="BP411" s="165"/>
      <c r="BQ411" s="165"/>
      <c r="BR411" s="165"/>
      <c r="BS411" s="165"/>
      <c r="BT411" s="165"/>
      <c r="BU411" s="165"/>
      <c r="BV411" s="165"/>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row>
    <row r="412" spans="1:98">
      <c r="A412" s="165"/>
      <c r="B412" s="165"/>
      <c r="C412" s="165"/>
      <c r="D412" s="165"/>
      <c r="E412" s="165"/>
      <c r="F412" s="165"/>
      <c r="G412" s="165"/>
      <c r="H412" s="178"/>
      <c r="I412" s="165"/>
      <c r="J412" s="165"/>
      <c r="K412" s="178"/>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5"/>
      <c r="AW412" s="165"/>
      <c r="AX412" s="165"/>
      <c r="AY412" s="165"/>
      <c r="AZ412" s="165"/>
      <c r="BA412" s="165"/>
      <c r="BB412" s="165"/>
      <c r="BC412" s="165"/>
      <c r="BD412" s="165"/>
      <c r="BE412" s="165"/>
      <c r="BF412" s="165"/>
      <c r="BG412" s="165"/>
      <c r="BH412" s="165"/>
      <c r="BI412" s="165"/>
      <c r="BJ412" s="165"/>
      <c r="BK412" s="165"/>
      <c r="BL412" s="165"/>
      <c r="BM412" s="165"/>
      <c r="BN412" s="165"/>
      <c r="BO412" s="165"/>
      <c r="BP412" s="165"/>
      <c r="BQ412" s="165"/>
      <c r="BR412" s="165"/>
      <c r="BS412" s="165"/>
      <c r="BT412" s="165"/>
      <c r="BU412" s="165"/>
      <c r="BV412" s="165"/>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row>
    <row r="413" spans="1:98">
      <c r="A413" s="165"/>
      <c r="B413" s="165"/>
      <c r="C413" s="165"/>
      <c r="D413" s="165"/>
      <c r="E413" s="165"/>
      <c r="F413" s="165"/>
      <c r="G413" s="165"/>
      <c r="H413" s="178"/>
      <c r="I413" s="165"/>
      <c r="J413" s="165"/>
      <c r="K413" s="178"/>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5"/>
      <c r="AW413" s="165"/>
      <c r="AX413" s="165"/>
      <c r="AY413" s="165"/>
      <c r="AZ413" s="165"/>
      <c r="BA413" s="165"/>
      <c r="BB413" s="165"/>
      <c r="BC413" s="165"/>
      <c r="BD413" s="165"/>
      <c r="BE413" s="165"/>
      <c r="BF413" s="165"/>
      <c r="BG413" s="165"/>
      <c r="BH413" s="165"/>
      <c r="BI413" s="165"/>
      <c r="BJ413" s="165"/>
      <c r="BK413" s="165"/>
      <c r="BL413" s="165"/>
      <c r="BM413" s="165"/>
      <c r="BN413" s="165"/>
      <c r="BO413" s="165"/>
      <c r="BP413" s="165"/>
      <c r="BQ413" s="165"/>
      <c r="BR413" s="165"/>
      <c r="BS413" s="165"/>
      <c r="BT413" s="165"/>
      <c r="BU413" s="165"/>
      <c r="BV413" s="165"/>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row>
    <row r="414" spans="1:98">
      <c r="A414" s="165"/>
      <c r="B414" s="165"/>
      <c r="C414" s="165"/>
      <c r="D414" s="165"/>
      <c r="E414" s="165"/>
      <c r="F414" s="165"/>
      <c r="G414" s="165"/>
      <c r="H414" s="178"/>
      <c r="I414" s="165"/>
      <c r="J414" s="165"/>
      <c r="K414" s="178"/>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c r="BJ414" s="165"/>
      <c r="BK414" s="165"/>
      <c r="BL414" s="165"/>
      <c r="BM414" s="165"/>
      <c r="BN414" s="165"/>
      <c r="BO414" s="165"/>
      <c r="BP414" s="165"/>
      <c r="BQ414" s="165"/>
      <c r="BR414" s="165"/>
      <c r="BS414" s="165"/>
      <c r="BT414" s="165"/>
      <c r="BU414" s="165"/>
      <c r="BV414" s="165"/>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row>
    <row r="415" spans="1:98">
      <c r="A415" s="165"/>
      <c r="B415" s="165"/>
      <c r="C415" s="165"/>
      <c r="D415" s="165"/>
      <c r="E415" s="165"/>
      <c r="F415" s="165"/>
      <c r="G415" s="165"/>
      <c r="H415" s="178"/>
      <c r="I415" s="165"/>
      <c r="J415" s="165"/>
      <c r="K415" s="178"/>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c r="BJ415" s="165"/>
      <c r="BK415" s="165"/>
      <c r="BL415" s="165"/>
      <c r="BM415" s="165"/>
      <c r="BN415" s="165"/>
      <c r="BO415" s="165"/>
      <c r="BP415" s="165"/>
      <c r="BQ415" s="165"/>
      <c r="BR415" s="165"/>
      <c r="BS415" s="165"/>
      <c r="BT415" s="165"/>
      <c r="BU415" s="165"/>
      <c r="BV415" s="165"/>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row>
    <row r="416" spans="1:98">
      <c r="A416" s="165"/>
      <c r="B416" s="165"/>
      <c r="C416" s="165"/>
      <c r="D416" s="165"/>
      <c r="E416" s="165"/>
      <c r="F416" s="165"/>
      <c r="G416" s="165"/>
      <c r="H416" s="178"/>
      <c r="I416" s="165"/>
      <c r="J416" s="165"/>
      <c r="K416" s="178"/>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c r="BJ416" s="165"/>
      <c r="BK416" s="165"/>
      <c r="BL416" s="165"/>
      <c r="BM416" s="165"/>
      <c r="BN416" s="165"/>
      <c r="BO416" s="165"/>
      <c r="BP416" s="165"/>
      <c r="BQ416" s="165"/>
      <c r="BR416" s="165"/>
      <c r="BS416" s="165"/>
      <c r="BT416" s="165"/>
      <c r="BU416" s="165"/>
      <c r="BV416" s="165"/>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row>
    <row r="417" spans="1:98">
      <c r="A417" s="165"/>
      <c r="B417" s="165"/>
      <c r="C417" s="165"/>
      <c r="D417" s="165"/>
      <c r="E417" s="165"/>
      <c r="F417" s="165"/>
      <c r="G417" s="165"/>
      <c r="H417" s="178"/>
      <c r="I417" s="165"/>
      <c r="J417" s="165"/>
      <c r="K417" s="178"/>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c r="BJ417" s="165"/>
      <c r="BK417" s="165"/>
      <c r="BL417" s="165"/>
      <c r="BM417" s="165"/>
      <c r="BN417" s="165"/>
      <c r="BO417" s="165"/>
      <c r="BP417" s="165"/>
      <c r="BQ417" s="165"/>
      <c r="BR417" s="165"/>
      <c r="BS417" s="165"/>
      <c r="BT417" s="165"/>
      <c r="BU417" s="165"/>
      <c r="BV417" s="165"/>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row>
    <row r="418" spans="1:98">
      <c r="A418" s="165"/>
      <c r="B418" s="165"/>
      <c r="C418" s="165"/>
      <c r="D418" s="165"/>
      <c r="E418" s="165"/>
      <c r="F418" s="165"/>
      <c r="G418" s="165"/>
      <c r="H418" s="178"/>
      <c r="I418" s="165"/>
      <c r="J418" s="165"/>
      <c r="K418" s="178"/>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5"/>
      <c r="AW418" s="165"/>
      <c r="AX418" s="165"/>
      <c r="AY418" s="165"/>
      <c r="AZ418" s="165"/>
      <c r="BA418" s="165"/>
      <c r="BB418" s="165"/>
      <c r="BC418" s="165"/>
      <c r="BD418" s="165"/>
      <c r="BE418" s="165"/>
      <c r="BF418" s="165"/>
      <c r="BG418" s="165"/>
      <c r="BH418" s="165"/>
      <c r="BI418" s="165"/>
      <c r="BJ418" s="165"/>
      <c r="BK418" s="165"/>
      <c r="BL418" s="165"/>
      <c r="BM418" s="165"/>
      <c r="BN418" s="165"/>
      <c r="BO418" s="165"/>
      <c r="BP418" s="165"/>
      <c r="BQ418" s="165"/>
      <c r="BR418" s="165"/>
      <c r="BS418" s="165"/>
      <c r="BT418" s="165"/>
      <c r="BU418" s="165"/>
      <c r="BV418" s="165"/>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row>
    <row r="419" spans="1:98">
      <c r="A419" s="165"/>
      <c r="B419" s="165"/>
      <c r="C419" s="165"/>
      <c r="D419" s="165"/>
      <c r="E419" s="165"/>
      <c r="F419" s="165"/>
      <c r="G419" s="165"/>
      <c r="H419" s="178"/>
      <c r="I419" s="165"/>
      <c r="J419" s="165"/>
      <c r="K419" s="178"/>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5"/>
      <c r="AW419" s="165"/>
      <c r="AX419" s="165"/>
      <c r="AY419" s="165"/>
      <c r="AZ419" s="165"/>
      <c r="BA419" s="165"/>
      <c r="BB419" s="165"/>
      <c r="BC419" s="165"/>
      <c r="BD419" s="165"/>
      <c r="BE419" s="165"/>
      <c r="BF419" s="165"/>
      <c r="BG419" s="165"/>
      <c r="BH419" s="165"/>
      <c r="BI419" s="165"/>
      <c r="BJ419" s="165"/>
      <c r="BK419" s="165"/>
      <c r="BL419" s="165"/>
      <c r="BM419" s="165"/>
      <c r="BN419" s="165"/>
      <c r="BO419" s="165"/>
      <c r="BP419" s="165"/>
      <c r="BQ419" s="165"/>
      <c r="BR419" s="165"/>
      <c r="BS419" s="165"/>
      <c r="BT419" s="165"/>
      <c r="BU419" s="165"/>
      <c r="BV419" s="165"/>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row>
    <row r="420" spans="1:98">
      <c r="A420" s="165"/>
      <c r="B420" s="165"/>
      <c r="C420" s="165"/>
      <c r="D420" s="165"/>
      <c r="E420" s="165"/>
      <c r="F420" s="165"/>
      <c r="G420" s="165"/>
      <c r="H420" s="178"/>
      <c r="I420" s="165"/>
      <c r="J420" s="165"/>
      <c r="K420" s="178"/>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5"/>
      <c r="AW420" s="165"/>
      <c r="AX420" s="165"/>
      <c r="AY420" s="165"/>
      <c r="AZ420" s="165"/>
      <c r="BA420" s="165"/>
      <c r="BB420" s="165"/>
      <c r="BC420" s="165"/>
      <c r="BD420" s="165"/>
      <c r="BE420" s="165"/>
      <c r="BF420" s="165"/>
      <c r="BG420" s="165"/>
      <c r="BH420" s="165"/>
      <c r="BI420" s="165"/>
      <c r="BJ420" s="165"/>
      <c r="BK420" s="165"/>
      <c r="BL420" s="165"/>
      <c r="BM420" s="165"/>
      <c r="BN420" s="165"/>
      <c r="BO420" s="165"/>
      <c r="BP420" s="165"/>
      <c r="BQ420" s="165"/>
      <c r="BR420" s="165"/>
      <c r="BS420" s="165"/>
      <c r="BT420" s="165"/>
      <c r="BU420" s="165"/>
      <c r="BV420" s="165"/>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row>
    <row r="421" spans="1:98">
      <c r="A421" s="165"/>
      <c r="B421" s="165"/>
      <c r="C421" s="165"/>
      <c r="D421" s="165"/>
      <c r="E421" s="165"/>
      <c r="F421" s="165"/>
      <c r="G421" s="165"/>
      <c r="H421" s="178"/>
      <c r="I421" s="165"/>
      <c r="J421" s="165"/>
      <c r="K421" s="178"/>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5"/>
      <c r="AW421" s="165"/>
      <c r="AX421" s="165"/>
      <c r="AY421" s="165"/>
      <c r="AZ421" s="165"/>
      <c r="BA421" s="165"/>
      <c r="BB421" s="165"/>
      <c r="BC421" s="165"/>
      <c r="BD421" s="165"/>
      <c r="BE421" s="165"/>
      <c r="BF421" s="165"/>
      <c r="BG421" s="165"/>
      <c r="BH421" s="165"/>
      <c r="BI421" s="165"/>
      <c r="BJ421" s="165"/>
      <c r="BK421" s="165"/>
      <c r="BL421" s="165"/>
      <c r="BM421" s="165"/>
      <c r="BN421" s="165"/>
      <c r="BO421" s="165"/>
      <c r="BP421" s="165"/>
      <c r="BQ421" s="165"/>
      <c r="BR421" s="165"/>
      <c r="BS421" s="165"/>
      <c r="BT421" s="165"/>
      <c r="BU421" s="165"/>
      <c r="BV421" s="165"/>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row>
    <row r="422" spans="1:98">
      <c r="A422" s="165"/>
      <c r="B422" s="165"/>
      <c r="C422" s="165"/>
      <c r="D422" s="165"/>
      <c r="E422" s="165"/>
      <c r="F422" s="165"/>
      <c r="G422" s="165"/>
      <c r="H422" s="178"/>
      <c r="I422" s="165"/>
      <c r="J422" s="165"/>
      <c r="K422" s="178"/>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5"/>
      <c r="AW422" s="165"/>
      <c r="AX422" s="165"/>
      <c r="AY422" s="165"/>
      <c r="AZ422" s="165"/>
      <c r="BA422" s="165"/>
      <c r="BB422" s="165"/>
      <c r="BC422" s="165"/>
      <c r="BD422" s="165"/>
      <c r="BE422" s="165"/>
      <c r="BF422" s="165"/>
      <c r="BG422" s="165"/>
      <c r="BH422" s="165"/>
      <c r="BI422" s="165"/>
      <c r="BJ422" s="165"/>
      <c r="BK422" s="165"/>
      <c r="BL422" s="165"/>
      <c r="BM422" s="165"/>
      <c r="BN422" s="165"/>
      <c r="BO422" s="165"/>
      <c r="BP422" s="165"/>
      <c r="BQ422" s="165"/>
      <c r="BR422" s="165"/>
      <c r="BS422" s="165"/>
      <c r="BT422" s="165"/>
      <c r="BU422" s="165"/>
      <c r="BV422" s="165"/>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row>
    <row r="423" spans="1:98">
      <c r="A423" s="165"/>
      <c r="B423" s="165"/>
      <c r="C423" s="165"/>
      <c r="D423" s="165"/>
      <c r="E423" s="165"/>
      <c r="F423" s="165"/>
      <c r="G423" s="165"/>
      <c r="H423" s="178"/>
      <c r="I423" s="165"/>
      <c r="J423" s="165"/>
      <c r="K423" s="178"/>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5"/>
      <c r="AW423" s="165"/>
      <c r="AX423" s="165"/>
      <c r="AY423" s="165"/>
      <c r="AZ423" s="165"/>
      <c r="BA423" s="165"/>
      <c r="BB423" s="165"/>
      <c r="BC423" s="165"/>
      <c r="BD423" s="165"/>
      <c r="BE423" s="165"/>
      <c r="BF423" s="165"/>
      <c r="BG423" s="165"/>
      <c r="BH423" s="165"/>
      <c r="BI423" s="165"/>
      <c r="BJ423" s="165"/>
      <c r="BK423" s="165"/>
      <c r="BL423" s="165"/>
      <c r="BM423" s="165"/>
      <c r="BN423" s="165"/>
      <c r="BO423" s="165"/>
      <c r="BP423" s="165"/>
      <c r="BQ423" s="165"/>
      <c r="BR423" s="165"/>
      <c r="BS423" s="165"/>
      <c r="BT423" s="165"/>
      <c r="BU423" s="165"/>
      <c r="BV423" s="165"/>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row>
    <row r="424" spans="1:98">
      <c r="A424" s="165"/>
      <c r="B424" s="165"/>
      <c r="C424" s="165"/>
      <c r="D424" s="165"/>
      <c r="E424" s="165"/>
      <c r="F424" s="165"/>
      <c r="G424" s="165"/>
      <c r="H424" s="178"/>
      <c r="I424" s="165"/>
      <c r="J424" s="165"/>
      <c r="K424" s="178"/>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5"/>
      <c r="AW424" s="165"/>
      <c r="AX424" s="165"/>
      <c r="AY424" s="165"/>
      <c r="AZ424" s="165"/>
      <c r="BA424" s="165"/>
      <c r="BB424" s="165"/>
      <c r="BC424" s="165"/>
      <c r="BD424" s="165"/>
      <c r="BE424" s="165"/>
      <c r="BF424" s="165"/>
      <c r="BG424" s="165"/>
      <c r="BH424" s="165"/>
      <c r="BI424" s="165"/>
      <c r="BJ424" s="165"/>
      <c r="BK424" s="165"/>
      <c r="BL424" s="165"/>
      <c r="BM424" s="165"/>
      <c r="BN424" s="165"/>
      <c r="BO424" s="165"/>
      <c r="BP424" s="165"/>
      <c r="BQ424" s="165"/>
      <c r="BR424" s="165"/>
      <c r="BS424" s="165"/>
      <c r="BT424" s="165"/>
      <c r="BU424" s="165"/>
      <c r="BV424" s="165"/>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row>
    <row r="425" spans="1:98">
      <c r="A425" s="165"/>
      <c r="B425" s="165"/>
      <c r="C425" s="165"/>
      <c r="D425" s="165"/>
      <c r="E425" s="165"/>
      <c r="F425" s="165"/>
      <c r="G425" s="165"/>
      <c r="H425" s="178"/>
      <c r="I425" s="165"/>
      <c r="J425" s="165"/>
      <c r="K425" s="178"/>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5"/>
      <c r="AW425" s="165"/>
      <c r="AX425" s="165"/>
      <c r="AY425" s="165"/>
      <c r="AZ425" s="165"/>
      <c r="BA425" s="165"/>
      <c r="BB425" s="165"/>
      <c r="BC425" s="165"/>
      <c r="BD425" s="165"/>
      <c r="BE425" s="165"/>
      <c r="BF425" s="165"/>
      <c r="BG425" s="165"/>
      <c r="BH425" s="165"/>
      <c r="BI425" s="165"/>
      <c r="BJ425" s="165"/>
      <c r="BK425" s="165"/>
      <c r="BL425" s="165"/>
      <c r="BM425" s="165"/>
      <c r="BN425" s="165"/>
      <c r="BO425" s="165"/>
      <c r="BP425" s="165"/>
      <c r="BQ425" s="165"/>
      <c r="BR425" s="165"/>
      <c r="BS425" s="165"/>
      <c r="BT425" s="165"/>
      <c r="BU425" s="165"/>
      <c r="BV425" s="165"/>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row>
    <row r="426" spans="1:98">
      <c r="A426" s="165"/>
      <c r="B426" s="165"/>
      <c r="C426" s="165"/>
      <c r="D426" s="165"/>
      <c r="E426" s="165"/>
      <c r="F426" s="165"/>
      <c r="G426" s="165"/>
      <c r="H426" s="178"/>
      <c r="I426" s="165"/>
      <c r="J426" s="165"/>
      <c r="K426" s="178"/>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5"/>
      <c r="AW426" s="165"/>
      <c r="AX426" s="165"/>
      <c r="AY426" s="165"/>
      <c r="AZ426" s="165"/>
      <c r="BA426" s="165"/>
      <c r="BB426" s="165"/>
      <c r="BC426" s="165"/>
      <c r="BD426" s="165"/>
      <c r="BE426" s="165"/>
      <c r="BF426" s="165"/>
      <c r="BG426" s="165"/>
      <c r="BH426" s="165"/>
      <c r="BI426" s="165"/>
      <c r="BJ426" s="165"/>
      <c r="BK426" s="165"/>
      <c r="BL426" s="165"/>
      <c r="BM426" s="165"/>
      <c r="BN426" s="165"/>
      <c r="BO426" s="165"/>
      <c r="BP426" s="165"/>
      <c r="BQ426" s="165"/>
      <c r="BR426" s="165"/>
      <c r="BS426" s="165"/>
      <c r="BT426" s="165"/>
      <c r="BU426" s="165"/>
      <c r="BV426" s="165"/>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row>
    <row r="427" spans="1:98">
      <c r="A427" s="165"/>
      <c r="B427" s="165"/>
      <c r="C427" s="165"/>
      <c r="D427" s="165"/>
      <c r="E427" s="165"/>
      <c r="F427" s="165"/>
      <c r="G427" s="165"/>
      <c r="H427" s="178"/>
      <c r="I427" s="165"/>
      <c r="J427" s="165"/>
      <c r="K427" s="178"/>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5"/>
      <c r="AW427" s="165"/>
      <c r="AX427" s="165"/>
      <c r="AY427" s="165"/>
      <c r="AZ427" s="165"/>
      <c r="BA427" s="165"/>
      <c r="BB427" s="165"/>
      <c r="BC427" s="165"/>
      <c r="BD427" s="165"/>
      <c r="BE427" s="165"/>
      <c r="BF427" s="165"/>
      <c r="BG427" s="165"/>
      <c r="BH427" s="165"/>
      <c r="BI427" s="165"/>
      <c r="BJ427" s="165"/>
      <c r="BK427" s="165"/>
      <c r="BL427" s="165"/>
      <c r="BM427" s="165"/>
      <c r="BN427" s="165"/>
      <c r="BO427" s="165"/>
      <c r="BP427" s="165"/>
      <c r="BQ427" s="165"/>
      <c r="BR427" s="165"/>
      <c r="BS427" s="165"/>
      <c r="BT427" s="165"/>
      <c r="BU427" s="165"/>
      <c r="BV427" s="165"/>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row>
    <row r="428" spans="1:98">
      <c r="A428" s="165"/>
      <c r="B428" s="165"/>
      <c r="C428" s="165"/>
      <c r="D428" s="165"/>
      <c r="E428" s="165"/>
      <c r="F428" s="165"/>
      <c r="G428" s="165"/>
      <c r="H428" s="178"/>
      <c r="I428" s="165"/>
      <c r="J428" s="165"/>
      <c r="K428" s="178"/>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5"/>
      <c r="AY428" s="165"/>
      <c r="AZ428" s="165"/>
      <c r="BA428" s="165"/>
      <c r="BB428" s="165"/>
      <c r="BC428" s="165"/>
      <c r="BD428" s="165"/>
      <c r="BE428" s="165"/>
      <c r="BF428" s="165"/>
      <c r="BG428" s="165"/>
      <c r="BH428" s="165"/>
      <c r="BI428" s="165"/>
      <c r="BJ428" s="165"/>
      <c r="BK428" s="165"/>
      <c r="BL428" s="165"/>
      <c r="BM428" s="165"/>
      <c r="BN428" s="165"/>
      <c r="BO428" s="165"/>
      <c r="BP428" s="165"/>
      <c r="BQ428" s="165"/>
      <c r="BR428" s="165"/>
      <c r="BS428" s="165"/>
      <c r="BT428" s="165"/>
      <c r="BU428" s="165"/>
      <c r="BV428" s="165"/>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row>
    <row r="429" spans="1:98">
      <c r="A429" s="165"/>
      <c r="B429" s="165"/>
      <c r="C429" s="165"/>
      <c r="D429" s="165"/>
      <c r="E429" s="165"/>
      <c r="F429" s="165"/>
      <c r="G429" s="165"/>
      <c r="H429" s="178"/>
      <c r="I429" s="165"/>
      <c r="J429" s="165"/>
      <c r="K429" s="178"/>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5"/>
      <c r="AW429" s="165"/>
      <c r="AX429" s="165"/>
      <c r="AY429" s="165"/>
      <c r="AZ429" s="165"/>
      <c r="BA429" s="165"/>
      <c r="BB429" s="165"/>
      <c r="BC429" s="165"/>
      <c r="BD429" s="165"/>
      <c r="BE429" s="165"/>
      <c r="BF429" s="165"/>
      <c r="BG429" s="165"/>
      <c r="BH429" s="165"/>
      <c r="BI429" s="165"/>
      <c r="BJ429" s="165"/>
      <c r="BK429" s="165"/>
      <c r="BL429" s="165"/>
      <c r="BM429" s="165"/>
      <c r="BN429" s="165"/>
      <c r="BO429" s="165"/>
      <c r="BP429" s="165"/>
      <c r="BQ429" s="165"/>
      <c r="BR429" s="165"/>
      <c r="BS429" s="165"/>
      <c r="BT429" s="165"/>
      <c r="BU429" s="165"/>
      <c r="BV429" s="165"/>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row>
    <row r="430" spans="1:98">
      <c r="A430" s="165"/>
      <c r="B430" s="165"/>
      <c r="C430" s="165"/>
      <c r="D430" s="165"/>
      <c r="E430" s="165"/>
      <c r="F430" s="165"/>
      <c r="G430" s="165"/>
      <c r="H430" s="178"/>
      <c r="I430" s="165"/>
      <c r="J430" s="165"/>
      <c r="K430" s="178"/>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5"/>
      <c r="AW430" s="165"/>
      <c r="AX430" s="165"/>
      <c r="AY430" s="165"/>
      <c r="AZ430" s="165"/>
      <c r="BA430" s="165"/>
      <c r="BB430" s="165"/>
      <c r="BC430" s="165"/>
      <c r="BD430" s="165"/>
      <c r="BE430" s="165"/>
      <c r="BF430" s="165"/>
      <c r="BG430" s="165"/>
      <c r="BH430" s="165"/>
      <c r="BI430" s="165"/>
      <c r="BJ430" s="165"/>
      <c r="BK430" s="165"/>
      <c r="BL430" s="165"/>
      <c r="BM430" s="165"/>
      <c r="BN430" s="165"/>
      <c r="BO430" s="165"/>
      <c r="BP430" s="165"/>
      <c r="BQ430" s="165"/>
      <c r="BR430" s="165"/>
      <c r="BS430" s="165"/>
      <c r="BT430" s="165"/>
      <c r="BU430" s="165"/>
      <c r="BV430" s="165"/>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row>
    <row r="431" spans="1:98">
      <c r="A431" s="165"/>
      <c r="B431" s="165"/>
      <c r="C431" s="165"/>
      <c r="D431" s="165"/>
      <c r="E431" s="165"/>
      <c r="F431" s="165"/>
      <c r="G431" s="165"/>
      <c r="H431" s="178"/>
      <c r="I431" s="165"/>
      <c r="J431" s="165"/>
      <c r="K431" s="178"/>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5"/>
      <c r="AW431" s="165"/>
      <c r="AX431" s="165"/>
      <c r="AY431" s="165"/>
      <c r="AZ431" s="165"/>
      <c r="BA431" s="165"/>
      <c r="BB431" s="165"/>
      <c r="BC431" s="165"/>
      <c r="BD431" s="165"/>
      <c r="BE431" s="165"/>
      <c r="BF431" s="165"/>
      <c r="BG431" s="165"/>
      <c r="BH431" s="165"/>
      <c r="BI431" s="165"/>
      <c r="BJ431" s="165"/>
      <c r="BK431" s="165"/>
      <c r="BL431" s="165"/>
      <c r="BM431" s="165"/>
      <c r="BN431" s="165"/>
      <c r="BO431" s="165"/>
      <c r="BP431" s="165"/>
      <c r="BQ431" s="165"/>
      <c r="BR431" s="165"/>
      <c r="BS431" s="165"/>
      <c r="BT431" s="165"/>
      <c r="BU431" s="165"/>
      <c r="BV431" s="165"/>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row>
    <row r="432" spans="1:98">
      <c r="A432" s="165"/>
      <c r="B432" s="165"/>
      <c r="C432" s="165"/>
      <c r="D432" s="165"/>
      <c r="E432" s="165"/>
      <c r="F432" s="165"/>
      <c r="G432" s="165"/>
      <c r="H432" s="178"/>
      <c r="I432" s="165"/>
      <c r="J432" s="165"/>
      <c r="K432" s="178"/>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5"/>
      <c r="AW432" s="165"/>
      <c r="AX432" s="165"/>
      <c r="AY432" s="165"/>
      <c r="AZ432" s="165"/>
      <c r="BA432" s="165"/>
      <c r="BB432" s="165"/>
      <c r="BC432" s="165"/>
      <c r="BD432" s="165"/>
      <c r="BE432" s="165"/>
      <c r="BF432" s="165"/>
      <c r="BG432" s="165"/>
      <c r="BH432" s="165"/>
      <c r="BI432" s="165"/>
      <c r="BJ432" s="165"/>
      <c r="BK432" s="165"/>
      <c r="BL432" s="165"/>
      <c r="BM432" s="165"/>
      <c r="BN432" s="165"/>
      <c r="BO432" s="165"/>
      <c r="BP432" s="165"/>
      <c r="BQ432" s="165"/>
      <c r="BR432" s="165"/>
      <c r="BS432" s="165"/>
      <c r="BT432" s="165"/>
      <c r="BU432" s="165"/>
      <c r="BV432" s="165"/>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row>
    <row r="433" spans="1:98">
      <c r="A433" s="165"/>
      <c r="B433" s="165"/>
      <c r="C433" s="165"/>
      <c r="D433" s="165"/>
      <c r="E433" s="165"/>
      <c r="F433" s="165"/>
      <c r="G433" s="165"/>
      <c r="H433" s="178"/>
      <c r="I433" s="165"/>
      <c r="J433" s="165"/>
      <c r="K433" s="178"/>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5"/>
      <c r="AW433" s="165"/>
      <c r="AX433" s="165"/>
      <c r="AY433" s="165"/>
      <c r="AZ433" s="165"/>
      <c r="BA433" s="165"/>
      <c r="BB433" s="165"/>
      <c r="BC433" s="165"/>
      <c r="BD433" s="165"/>
      <c r="BE433" s="165"/>
      <c r="BF433" s="165"/>
      <c r="BG433" s="165"/>
      <c r="BH433" s="165"/>
      <c r="BI433" s="165"/>
      <c r="BJ433" s="165"/>
      <c r="BK433" s="165"/>
      <c r="BL433" s="165"/>
      <c r="BM433" s="165"/>
      <c r="BN433" s="165"/>
      <c r="BO433" s="165"/>
      <c r="BP433" s="165"/>
      <c r="BQ433" s="165"/>
      <c r="BR433" s="165"/>
      <c r="BS433" s="165"/>
      <c r="BT433" s="165"/>
      <c r="BU433" s="165"/>
      <c r="BV433" s="165"/>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row>
    <row r="434" spans="1:98">
      <c r="A434" s="165"/>
      <c r="B434" s="165"/>
      <c r="C434" s="165"/>
      <c r="D434" s="165"/>
      <c r="E434" s="165"/>
      <c r="F434" s="165"/>
      <c r="G434" s="165"/>
      <c r="H434" s="178"/>
      <c r="I434" s="165"/>
      <c r="J434" s="165"/>
      <c r="K434" s="178"/>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5"/>
      <c r="AW434" s="165"/>
      <c r="AX434" s="165"/>
      <c r="AY434" s="165"/>
      <c r="AZ434" s="165"/>
      <c r="BA434" s="165"/>
      <c r="BB434" s="165"/>
      <c r="BC434" s="165"/>
      <c r="BD434" s="165"/>
      <c r="BE434" s="165"/>
      <c r="BF434" s="165"/>
      <c r="BG434" s="165"/>
      <c r="BH434" s="165"/>
      <c r="BI434" s="165"/>
      <c r="BJ434" s="165"/>
      <c r="BK434" s="165"/>
      <c r="BL434" s="165"/>
      <c r="BM434" s="165"/>
      <c r="BN434" s="165"/>
      <c r="BO434" s="165"/>
      <c r="BP434" s="165"/>
      <c r="BQ434" s="165"/>
      <c r="BR434" s="165"/>
      <c r="BS434" s="165"/>
      <c r="BT434" s="165"/>
      <c r="BU434" s="165"/>
      <c r="BV434" s="165"/>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row>
    <row r="435" spans="1:98">
      <c r="A435" s="165"/>
      <c r="B435" s="165"/>
      <c r="C435" s="165"/>
      <c r="D435" s="165"/>
      <c r="E435" s="165"/>
      <c r="F435" s="165"/>
      <c r="G435" s="165"/>
      <c r="H435" s="178"/>
      <c r="I435" s="165"/>
      <c r="J435" s="165"/>
      <c r="K435" s="178"/>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5"/>
      <c r="AW435" s="165"/>
      <c r="AX435" s="165"/>
      <c r="AY435" s="165"/>
      <c r="AZ435" s="165"/>
      <c r="BA435" s="165"/>
      <c r="BB435" s="165"/>
      <c r="BC435" s="165"/>
      <c r="BD435" s="165"/>
      <c r="BE435" s="165"/>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row>
    <row r="436" spans="1:98">
      <c r="A436" s="165"/>
      <c r="B436" s="165"/>
      <c r="C436" s="165"/>
      <c r="D436" s="165"/>
      <c r="E436" s="165"/>
      <c r="F436" s="165"/>
      <c r="G436" s="165"/>
      <c r="H436" s="178"/>
      <c r="I436" s="165"/>
      <c r="J436" s="165"/>
      <c r="K436" s="178"/>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5"/>
      <c r="AW436" s="165"/>
      <c r="AX436" s="165"/>
      <c r="AY436" s="165"/>
      <c r="AZ436" s="165"/>
      <c r="BA436" s="165"/>
      <c r="BB436" s="165"/>
      <c r="BC436" s="165"/>
      <c r="BD436" s="165"/>
      <c r="BE436" s="165"/>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row>
    <row r="437" spans="1:98">
      <c r="A437" s="165"/>
      <c r="B437" s="165"/>
      <c r="C437" s="165"/>
      <c r="D437" s="165"/>
      <c r="E437" s="165"/>
      <c r="F437" s="165"/>
      <c r="G437" s="165"/>
      <c r="H437" s="178"/>
      <c r="I437" s="165"/>
      <c r="J437" s="165"/>
      <c r="K437" s="178"/>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5"/>
      <c r="AW437" s="165"/>
      <c r="AX437" s="165"/>
      <c r="AY437" s="165"/>
      <c r="AZ437" s="165"/>
      <c r="BA437" s="165"/>
      <c r="BB437" s="165"/>
      <c r="BC437" s="165"/>
      <c r="BD437" s="165"/>
      <c r="BE437" s="165"/>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row>
    <row r="438" spans="1:98">
      <c r="A438" s="165"/>
      <c r="B438" s="165"/>
      <c r="C438" s="165"/>
      <c r="D438" s="165"/>
      <c r="E438" s="165"/>
      <c r="F438" s="165"/>
      <c r="G438" s="165"/>
      <c r="H438" s="178"/>
      <c r="I438" s="165"/>
      <c r="J438" s="165"/>
      <c r="K438" s="178"/>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row>
    <row r="439" spans="1:98">
      <c r="A439" s="165"/>
      <c r="B439" s="165"/>
      <c r="C439" s="165"/>
      <c r="D439" s="165"/>
      <c r="E439" s="165"/>
      <c r="F439" s="165"/>
      <c r="G439" s="165"/>
      <c r="H439" s="178"/>
      <c r="I439" s="165"/>
      <c r="J439" s="165"/>
      <c r="K439" s="178"/>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c r="BJ439" s="165"/>
      <c r="BK439" s="165"/>
      <c r="BL439" s="165"/>
      <c r="BM439" s="165"/>
      <c r="BN439" s="165"/>
      <c r="BO439" s="165"/>
      <c r="BP439" s="165"/>
      <c r="BQ439" s="165"/>
      <c r="BR439" s="165"/>
      <c r="BS439" s="165"/>
      <c r="BT439" s="165"/>
      <c r="BU439" s="165"/>
      <c r="BV439" s="165"/>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row>
    <row r="440" spans="1:98">
      <c r="A440" s="165"/>
      <c r="B440" s="165"/>
      <c r="C440" s="165"/>
      <c r="D440" s="165"/>
      <c r="E440" s="165"/>
      <c r="F440" s="165"/>
      <c r="G440" s="165"/>
      <c r="H440" s="178"/>
      <c r="I440" s="165"/>
      <c r="J440" s="165"/>
      <c r="K440" s="178"/>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c r="BJ440" s="165"/>
      <c r="BK440" s="165"/>
      <c r="BL440" s="165"/>
      <c r="BM440" s="165"/>
      <c r="BN440" s="165"/>
      <c r="BO440" s="165"/>
      <c r="BP440" s="165"/>
      <c r="BQ440" s="165"/>
      <c r="BR440" s="165"/>
      <c r="BS440" s="165"/>
      <c r="BT440" s="165"/>
      <c r="BU440" s="165"/>
      <c r="BV440" s="165"/>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row>
    <row r="441" spans="1:98">
      <c r="A441" s="165"/>
      <c r="B441" s="165"/>
      <c r="C441" s="165"/>
      <c r="D441" s="165"/>
      <c r="E441" s="165"/>
      <c r="F441" s="165"/>
      <c r="G441" s="165"/>
      <c r="H441" s="178"/>
      <c r="I441" s="165"/>
      <c r="J441" s="165"/>
      <c r="K441" s="178"/>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c r="BJ441" s="165"/>
      <c r="BK441" s="165"/>
      <c r="BL441" s="165"/>
      <c r="BM441" s="165"/>
      <c r="BN441" s="165"/>
      <c r="BO441" s="165"/>
      <c r="BP441" s="165"/>
      <c r="BQ441" s="165"/>
      <c r="BR441" s="165"/>
      <c r="BS441" s="165"/>
      <c r="BT441" s="165"/>
      <c r="BU441" s="165"/>
      <c r="BV441" s="165"/>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row>
    <row r="442" spans="1:98">
      <c r="A442" s="165"/>
      <c r="B442" s="165"/>
      <c r="C442" s="165"/>
      <c r="D442" s="165"/>
      <c r="E442" s="165"/>
      <c r="F442" s="165"/>
      <c r="G442" s="165"/>
      <c r="H442" s="178"/>
      <c r="I442" s="165"/>
      <c r="J442" s="165"/>
      <c r="K442" s="178"/>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c r="BJ442" s="165"/>
      <c r="BK442" s="165"/>
      <c r="BL442" s="165"/>
      <c r="BM442" s="165"/>
      <c r="BN442" s="165"/>
      <c r="BO442" s="165"/>
      <c r="BP442" s="165"/>
      <c r="BQ442" s="165"/>
      <c r="BR442" s="165"/>
      <c r="BS442" s="165"/>
      <c r="BT442" s="165"/>
      <c r="BU442" s="165"/>
      <c r="BV442" s="165"/>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row>
    <row r="443" spans="1:98">
      <c r="A443" s="165"/>
      <c r="B443" s="165"/>
      <c r="C443" s="165"/>
      <c r="D443" s="165"/>
      <c r="E443" s="165"/>
      <c r="F443" s="165"/>
      <c r="G443" s="165"/>
      <c r="H443" s="178"/>
      <c r="I443" s="165"/>
      <c r="J443" s="165"/>
      <c r="K443" s="178"/>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5"/>
      <c r="AW443" s="165"/>
      <c r="AX443" s="165"/>
      <c r="AY443" s="165"/>
      <c r="AZ443" s="165"/>
      <c r="BA443" s="165"/>
      <c r="BB443" s="165"/>
      <c r="BC443" s="165"/>
      <c r="BD443" s="165"/>
      <c r="BE443" s="165"/>
      <c r="BF443" s="165"/>
      <c r="BG443" s="165"/>
      <c r="BH443" s="165"/>
      <c r="BI443" s="165"/>
      <c r="BJ443" s="165"/>
      <c r="BK443" s="165"/>
      <c r="BL443" s="165"/>
      <c r="BM443" s="165"/>
      <c r="BN443" s="165"/>
      <c r="BO443" s="165"/>
      <c r="BP443" s="165"/>
      <c r="BQ443" s="165"/>
      <c r="BR443" s="165"/>
      <c r="BS443" s="165"/>
      <c r="BT443" s="165"/>
      <c r="BU443" s="165"/>
      <c r="BV443" s="165"/>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row>
    <row r="444" spans="1:98">
      <c r="A444" s="165"/>
      <c r="B444" s="165"/>
      <c r="C444" s="165"/>
      <c r="D444" s="165"/>
      <c r="E444" s="165"/>
      <c r="F444" s="165"/>
      <c r="G444" s="165"/>
      <c r="H444" s="178"/>
      <c r="I444" s="165"/>
      <c r="J444" s="165"/>
      <c r="K444" s="178"/>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c r="BJ444" s="165"/>
      <c r="BK444" s="165"/>
      <c r="BL444" s="165"/>
      <c r="BM444" s="165"/>
      <c r="BN444" s="165"/>
      <c r="BO444" s="165"/>
      <c r="BP444" s="165"/>
      <c r="BQ444" s="165"/>
      <c r="BR444" s="165"/>
      <c r="BS444" s="165"/>
      <c r="BT444" s="165"/>
      <c r="BU444" s="165"/>
      <c r="BV444" s="165"/>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row>
    <row r="445" spans="1:98">
      <c r="A445" s="165"/>
      <c r="B445" s="165"/>
      <c r="C445" s="165"/>
      <c r="D445" s="165"/>
      <c r="E445" s="165"/>
      <c r="F445" s="165"/>
      <c r="G445" s="165"/>
      <c r="H445" s="178"/>
      <c r="I445" s="165"/>
      <c r="J445" s="165"/>
      <c r="K445" s="178"/>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c r="BJ445" s="165"/>
      <c r="BK445" s="165"/>
      <c r="BL445" s="165"/>
      <c r="BM445" s="165"/>
      <c r="BN445" s="165"/>
      <c r="BO445" s="165"/>
      <c r="BP445" s="165"/>
      <c r="BQ445" s="165"/>
      <c r="BR445" s="165"/>
      <c r="BS445" s="165"/>
      <c r="BT445" s="165"/>
      <c r="BU445" s="165"/>
      <c r="BV445" s="165"/>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row>
    <row r="446" spans="1:98">
      <c r="A446" s="165"/>
      <c r="B446" s="165"/>
      <c r="C446" s="165"/>
      <c r="D446" s="165"/>
      <c r="E446" s="165"/>
      <c r="F446" s="165"/>
      <c r="G446" s="165"/>
      <c r="H446" s="178"/>
      <c r="I446" s="165"/>
      <c r="J446" s="165"/>
      <c r="K446" s="178"/>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c r="BJ446" s="165"/>
      <c r="BK446" s="165"/>
      <c r="BL446" s="165"/>
      <c r="BM446" s="165"/>
      <c r="BN446" s="165"/>
      <c r="BO446" s="165"/>
      <c r="BP446" s="165"/>
      <c r="BQ446" s="165"/>
      <c r="BR446" s="165"/>
      <c r="BS446" s="165"/>
      <c r="BT446" s="165"/>
      <c r="BU446" s="165"/>
      <c r="BV446" s="165"/>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row>
    <row r="447" spans="1:98">
      <c r="A447" s="165"/>
      <c r="B447" s="165"/>
      <c r="C447" s="165"/>
      <c r="D447" s="165"/>
      <c r="E447" s="165"/>
      <c r="F447" s="165"/>
      <c r="G447" s="165"/>
      <c r="H447" s="178"/>
      <c r="I447" s="165"/>
      <c r="J447" s="165"/>
      <c r="K447" s="178"/>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c r="BJ447" s="165"/>
      <c r="BK447" s="165"/>
      <c r="BL447" s="165"/>
      <c r="BM447" s="165"/>
      <c r="BN447" s="165"/>
      <c r="BO447" s="165"/>
      <c r="BP447" s="165"/>
      <c r="BQ447" s="165"/>
      <c r="BR447" s="165"/>
      <c r="BS447" s="165"/>
      <c r="BT447" s="165"/>
      <c r="BU447" s="165"/>
      <c r="BV447" s="165"/>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row>
    <row r="448" spans="1:98">
      <c r="A448" s="165"/>
      <c r="B448" s="165"/>
      <c r="C448" s="165"/>
      <c r="D448" s="165"/>
      <c r="E448" s="165"/>
      <c r="F448" s="165"/>
      <c r="G448" s="165"/>
      <c r="H448" s="178"/>
      <c r="I448" s="165"/>
      <c r="J448" s="165"/>
      <c r="K448" s="178"/>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c r="BJ448" s="165"/>
      <c r="BK448" s="165"/>
      <c r="BL448" s="165"/>
      <c r="BM448" s="165"/>
      <c r="BN448" s="165"/>
      <c r="BO448" s="165"/>
      <c r="BP448" s="165"/>
      <c r="BQ448" s="165"/>
      <c r="BR448" s="165"/>
      <c r="BS448" s="165"/>
      <c r="BT448" s="165"/>
      <c r="BU448" s="165"/>
      <c r="BV448" s="165"/>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row>
    <row r="449" spans="1:98">
      <c r="A449" s="165"/>
      <c r="B449" s="165"/>
      <c r="C449" s="165"/>
      <c r="D449" s="165"/>
      <c r="E449" s="165"/>
      <c r="F449" s="165"/>
      <c r="G449" s="165"/>
      <c r="H449" s="178"/>
      <c r="I449" s="165"/>
      <c r="J449" s="165"/>
      <c r="K449" s="178"/>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row>
    <row r="450" spans="1:98">
      <c r="A450" s="165"/>
      <c r="B450" s="165"/>
      <c r="C450" s="165"/>
      <c r="D450" s="165"/>
      <c r="E450" s="165"/>
      <c r="F450" s="165"/>
      <c r="G450" s="165"/>
      <c r="H450" s="178"/>
      <c r="I450" s="165"/>
      <c r="J450" s="165"/>
      <c r="K450" s="178"/>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c r="BJ450" s="165"/>
      <c r="BK450" s="165"/>
      <c r="BL450" s="165"/>
      <c r="BM450" s="165"/>
      <c r="BN450" s="165"/>
      <c r="BO450" s="165"/>
      <c r="BP450" s="165"/>
      <c r="BQ450" s="165"/>
      <c r="BR450" s="165"/>
      <c r="BS450" s="165"/>
      <c r="BT450" s="165"/>
      <c r="BU450" s="165"/>
      <c r="BV450" s="165"/>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row>
    <row r="451" spans="1:98">
      <c r="A451" s="165"/>
      <c r="B451" s="165"/>
      <c r="C451" s="165"/>
      <c r="D451" s="165"/>
      <c r="E451" s="165"/>
      <c r="F451" s="165"/>
      <c r="G451" s="165"/>
      <c r="H451" s="178"/>
      <c r="I451" s="165"/>
      <c r="J451" s="165"/>
      <c r="K451" s="178"/>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c r="BJ451" s="165"/>
      <c r="BK451" s="165"/>
      <c r="BL451" s="165"/>
      <c r="BM451" s="165"/>
      <c r="BN451" s="165"/>
      <c r="BO451" s="165"/>
      <c r="BP451" s="165"/>
      <c r="BQ451" s="165"/>
      <c r="BR451" s="165"/>
      <c r="BS451" s="165"/>
      <c r="BT451" s="165"/>
      <c r="BU451" s="165"/>
      <c r="BV451" s="165"/>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row>
    <row r="452" spans="1:98">
      <c r="A452" s="165"/>
      <c r="B452" s="165"/>
      <c r="C452" s="165"/>
      <c r="D452" s="165"/>
      <c r="E452" s="165"/>
      <c r="F452" s="165"/>
      <c r="G452" s="165"/>
      <c r="H452" s="178"/>
      <c r="I452" s="165"/>
      <c r="J452" s="165"/>
      <c r="K452" s="178"/>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c r="BJ452" s="165"/>
      <c r="BK452" s="165"/>
      <c r="BL452" s="165"/>
      <c r="BM452" s="165"/>
      <c r="BN452" s="165"/>
      <c r="BO452" s="165"/>
      <c r="BP452" s="165"/>
      <c r="BQ452" s="165"/>
      <c r="BR452" s="165"/>
      <c r="BS452" s="165"/>
      <c r="BT452" s="165"/>
      <c r="BU452" s="165"/>
      <c r="BV452" s="165"/>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row>
    <row r="453" spans="1:98">
      <c r="A453" s="165"/>
      <c r="B453" s="165"/>
      <c r="C453" s="165"/>
      <c r="D453" s="165"/>
      <c r="E453" s="165"/>
      <c r="F453" s="165"/>
      <c r="G453" s="165"/>
      <c r="H453" s="178"/>
      <c r="I453" s="165"/>
      <c r="J453" s="165"/>
      <c r="K453" s="178"/>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c r="BJ453" s="165"/>
      <c r="BK453" s="165"/>
      <c r="BL453" s="165"/>
      <c r="BM453" s="165"/>
      <c r="BN453" s="165"/>
      <c r="BO453" s="165"/>
      <c r="BP453" s="165"/>
      <c r="BQ453" s="165"/>
      <c r="BR453" s="165"/>
      <c r="BS453" s="165"/>
      <c r="BT453" s="165"/>
      <c r="BU453" s="165"/>
      <c r="BV453" s="165"/>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row>
    <row r="454" spans="1:98">
      <c r="A454" s="165"/>
      <c r="B454" s="165"/>
      <c r="C454" s="165"/>
      <c r="D454" s="165"/>
      <c r="E454" s="165"/>
      <c r="F454" s="165"/>
      <c r="G454" s="165"/>
      <c r="H454" s="178"/>
      <c r="I454" s="165"/>
      <c r="J454" s="165"/>
      <c r="K454" s="178"/>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c r="BJ454" s="165"/>
      <c r="BK454" s="165"/>
      <c r="BL454" s="165"/>
      <c r="BM454" s="165"/>
      <c r="BN454" s="165"/>
      <c r="BO454" s="165"/>
      <c r="BP454" s="165"/>
      <c r="BQ454" s="165"/>
      <c r="BR454" s="165"/>
      <c r="BS454" s="165"/>
      <c r="BT454" s="165"/>
      <c r="BU454" s="165"/>
      <c r="BV454" s="165"/>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row>
    <row r="455" spans="1:98">
      <c r="A455" s="165"/>
      <c r="B455" s="165"/>
      <c r="C455" s="165"/>
      <c r="D455" s="165"/>
      <c r="E455" s="165"/>
      <c r="F455" s="165"/>
      <c r="G455" s="165"/>
      <c r="H455" s="178"/>
      <c r="I455" s="165"/>
      <c r="J455" s="165"/>
      <c r="K455" s="178"/>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c r="BJ455" s="165"/>
      <c r="BK455" s="165"/>
      <c r="BL455" s="165"/>
      <c r="BM455" s="165"/>
      <c r="BN455" s="165"/>
      <c r="BO455" s="165"/>
      <c r="BP455" s="165"/>
      <c r="BQ455" s="165"/>
      <c r="BR455" s="165"/>
      <c r="BS455" s="165"/>
      <c r="BT455" s="165"/>
      <c r="BU455" s="165"/>
      <c r="BV455" s="165"/>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row>
    <row r="456" spans="1:98">
      <c r="A456" s="165"/>
      <c r="B456" s="165"/>
      <c r="C456" s="165"/>
      <c r="D456" s="165"/>
      <c r="E456" s="165"/>
      <c r="F456" s="165"/>
      <c r="G456" s="165"/>
      <c r="H456" s="178"/>
      <c r="I456" s="165"/>
      <c r="J456" s="165"/>
      <c r="K456" s="178"/>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c r="BJ456" s="165"/>
      <c r="BK456" s="165"/>
      <c r="BL456" s="165"/>
      <c r="BM456" s="165"/>
      <c r="BN456" s="165"/>
      <c r="BO456" s="165"/>
      <c r="BP456" s="165"/>
      <c r="BQ456" s="165"/>
      <c r="BR456" s="165"/>
      <c r="BS456" s="165"/>
      <c r="BT456" s="165"/>
      <c r="BU456" s="165"/>
      <c r="BV456" s="165"/>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row>
    <row r="457" spans="1:98">
      <c r="A457" s="165"/>
      <c r="B457" s="165"/>
      <c r="C457" s="165"/>
      <c r="D457" s="165"/>
      <c r="E457" s="165"/>
      <c r="F457" s="165"/>
      <c r="G457" s="165"/>
      <c r="H457" s="178"/>
      <c r="I457" s="165"/>
      <c r="J457" s="165"/>
      <c r="K457" s="178"/>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5"/>
      <c r="AW457" s="165"/>
      <c r="AX457" s="165"/>
      <c r="AY457" s="165"/>
      <c r="AZ457" s="165"/>
      <c r="BA457" s="165"/>
      <c r="BB457" s="165"/>
      <c r="BC457" s="165"/>
      <c r="BD457" s="165"/>
      <c r="BE457" s="165"/>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row>
    <row r="458" spans="1:98">
      <c r="A458" s="165"/>
      <c r="B458" s="165"/>
      <c r="C458" s="165"/>
      <c r="D458" s="165"/>
      <c r="E458" s="165"/>
      <c r="F458" s="165"/>
      <c r="G458" s="165"/>
      <c r="H458" s="178"/>
      <c r="I458" s="165"/>
      <c r="J458" s="165"/>
      <c r="K458" s="178"/>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5"/>
      <c r="AW458" s="165"/>
      <c r="AX458" s="165"/>
      <c r="AY458" s="165"/>
      <c r="AZ458" s="165"/>
      <c r="BA458" s="165"/>
      <c r="BB458" s="165"/>
      <c r="BC458" s="165"/>
      <c r="BD458" s="165"/>
      <c r="BE458" s="165"/>
      <c r="BF458" s="165"/>
      <c r="BG458" s="165"/>
      <c r="BH458" s="165"/>
      <c r="BI458" s="165"/>
      <c r="BJ458" s="165"/>
      <c r="BK458" s="165"/>
      <c r="BL458" s="165"/>
      <c r="BM458" s="165"/>
      <c r="BN458" s="165"/>
      <c r="BO458" s="165"/>
      <c r="BP458" s="165"/>
      <c r="BQ458" s="165"/>
      <c r="BR458" s="165"/>
      <c r="BS458" s="165"/>
      <c r="BT458" s="165"/>
      <c r="BU458" s="165"/>
      <c r="BV458" s="165"/>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row>
    <row r="459" spans="1:98">
      <c r="A459" s="165"/>
      <c r="B459" s="165"/>
      <c r="C459" s="165"/>
      <c r="D459" s="165"/>
      <c r="E459" s="165"/>
      <c r="F459" s="165"/>
      <c r="G459" s="165"/>
      <c r="H459" s="178"/>
      <c r="I459" s="165"/>
      <c r="J459" s="165"/>
      <c r="K459" s="178"/>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165"/>
      <c r="BR459" s="165"/>
      <c r="BS459" s="165"/>
      <c r="BT459" s="165"/>
      <c r="BU459" s="165"/>
      <c r="BV459" s="165"/>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row>
    <row r="460" spans="1:98">
      <c r="A460" s="165"/>
      <c r="B460" s="165"/>
      <c r="C460" s="165"/>
      <c r="D460" s="165"/>
      <c r="E460" s="165"/>
      <c r="F460" s="165"/>
      <c r="G460" s="165"/>
      <c r="H460" s="178"/>
      <c r="I460" s="165"/>
      <c r="J460" s="165"/>
      <c r="K460" s="178"/>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c r="BJ460" s="165"/>
      <c r="BK460" s="165"/>
      <c r="BL460" s="165"/>
      <c r="BM460" s="165"/>
      <c r="BN460" s="165"/>
      <c r="BO460" s="165"/>
      <c r="BP460" s="165"/>
      <c r="BQ460" s="165"/>
      <c r="BR460" s="165"/>
      <c r="BS460" s="165"/>
      <c r="BT460" s="165"/>
      <c r="BU460" s="165"/>
      <c r="BV460" s="165"/>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row>
    <row r="461" spans="1:98">
      <c r="A461" s="165"/>
      <c r="B461" s="165"/>
      <c r="C461" s="165"/>
      <c r="D461" s="165"/>
      <c r="E461" s="165"/>
      <c r="F461" s="165"/>
      <c r="G461" s="165"/>
      <c r="H461" s="178"/>
      <c r="I461" s="165"/>
      <c r="J461" s="165"/>
      <c r="K461" s="178"/>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c r="BJ461" s="165"/>
      <c r="BK461" s="165"/>
      <c r="BL461" s="165"/>
      <c r="BM461" s="165"/>
      <c r="BN461" s="165"/>
      <c r="BO461" s="165"/>
      <c r="BP461" s="165"/>
      <c r="BQ461" s="165"/>
      <c r="BR461" s="165"/>
      <c r="BS461" s="165"/>
      <c r="BT461" s="165"/>
      <c r="BU461" s="165"/>
      <c r="BV461" s="165"/>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row>
    <row r="462" spans="1:98">
      <c r="A462" s="165"/>
      <c r="B462" s="165"/>
      <c r="C462" s="165"/>
      <c r="D462" s="165"/>
      <c r="E462" s="165"/>
      <c r="F462" s="165"/>
      <c r="G462" s="165"/>
      <c r="H462" s="178"/>
      <c r="I462" s="165"/>
      <c r="J462" s="165"/>
      <c r="K462" s="178"/>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5"/>
      <c r="AW462" s="165"/>
      <c r="AX462" s="165"/>
      <c r="AY462" s="165"/>
      <c r="AZ462" s="165"/>
      <c r="BA462" s="165"/>
      <c r="BB462" s="165"/>
      <c r="BC462" s="165"/>
      <c r="BD462" s="165"/>
      <c r="BE462" s="165"/>
      <c r="BF462" s="165"/>
      <c r="BG462" s="165"/>
      <c r="BH462" s="165"/>
      <c r="BI462" s="165"/>
      <c r="BJ462" s="165"/>
      <c r="BK462" s="165"/>
      <c r="BL462" s="165"/>
      <c r="BM462" s="165"/>
      <c r="BN462" s="165"/>
      <c r="BO462" s="165"/>
      <c r="BP462" s="165"/>
      <c r="BQ462" s="165"/>
      <c r="BR462" s="165"/>
      <c r="BS462" s="165"/>
      <c r="BT462" s="165"/>
      <c r="BU462" s="165"/>
      <c r="BV462" s="165"/>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row>
    <row r="463" spans="1:98">
      <c r="A463" s="165"/>
      <c r="B463" s="165"/>
      <c r="C463" s="165"/>
      <c r="D463" s="165"/>
      <c r="E463" s="165"/>
      <c r="F463" s="165"/>
      <c r="G463" s="165"/>
      <c r="H463" s="178"/>
      <c r="I463" s="165"/>
      <c r="J463" s="165"/>
      <c r="K463" s="178"/>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5"/>
      <c r="AW463" s="165"/>
      <c r="AX463" s="165"/>
      <c r="AY463" s="165"/>
      <c r="AZ463" s="165"/>
      <c r="BA463" s="165"/>
      <c r="BB463" s="165"/>
      <c r="BC463" s="165"/>
      <c r="BD463" s="165"/>
      <c r="BE463" s="165"/>
      <c r="BF463" s="165"/>
      <c r="BG463" s="165"/>
      <c r="BH463" s="165"/>
      <c r="BI463" s="165"/>
      <c r="BJ463" s="165"/>
      <c r="BK463" s="165"/>
      <c r="BL463" s="165"/>
      <c r="BM463" s="165"/>
      <c r="BN463" s="165"/>
      <c r="BO463" s="165"/>
      <c r="BP463" s="165"/>
      <c r="BQ463" s="165"/>
      <c r="BR463" s="165"/>
      <c r="BS463" s="165"/>
      <c r="BT463" s="165"/>
      <c r="BU463" s="165"/>
      <c r="BV463" s="165"/>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row>
    <row r="464" spans="1:98">
      <c r="A464" s="165"/>
      <c r="B464" s="165"/>
      <c r="C464" s="165"/>
      <c r="D464" s="165"/>
      <c r="E464" s="165"/>
      <c r="F464" s="165"/>
      <c r="G464" s="165"/>
      <c r="H464" s="178"/>
      <c r="I464" s="165"/>
      <c r="J464" s="165"/>
      <c r="K464" s="178"/>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5"/>
      <c r="AW464" s="165"/>
      <c r="AX464" s="165"/>
      <c r="AY464" s="165"/>
      <c r="AZ464" s="165"/>
      <c r="BA464" s="165"/>
      <c r="BB464" s="165"/>
      <c r="BC464" s="165"/>
      <c r="BD464" s="165"/>
      <c r="BE464" s="165"/>
      <c r="BF464" s="165"/>
      <c r="BG464" s="165"/>
      <c r="BH464" s="165"/>
      <c r="BI464" s="165"/>
      <c r="BJ464" s="165"/>
      <c r="BK464" s="165"/>
      <c r="BL464" s="165"/>
      <c r="BM464" s="165"/>
      <c r="BN464" s="165"/>
      <c r="BO464" s="165"/>
      <c r="BP464" s="165"/>
      <c r="BQ464" s="165"/>
      <c r="BR464" s="165"/>
      <c r="BS464" s="165"/>
      <c r="BT464" s="165"/>
      <c r="BU464" s="165"/>
      <c r="BV464" s="165"/>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row>
    <row r="465" spans="1:98">
      <c r="A465" s="165"/>
      <c r="B465" s="165"/>
      <c r="C465" s="165"/>
      <c r="D465" s="165"/>
      <c r="E465" s="165"/>
      <c r="F465" s="165"/>
      <c r="G465" s="165"/>
      <c r="H465" s="178"/>
      <c r="I465" s="165"/>
      <c r="J465" s="165"/>
      <c r="K465" s="178"/>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5"/>
      <c r="AW465" s="165"/>
      <c r="AX465" s="165"/>
      <c r="AY465" s="165"/>
      <c r="AZ465" s="165"/>
      <c r="BA465" s="165"/>
      <c r="BB465" s="165"/>
      <c r="BC465" s="165"/>
      <c r="BD465" s="165"/>
      <c r="BE465" s="165"/>
      <c r="BF465" s="165"/>
      <c r="BG465" s="165"/>
      <c r="BH465" s="165"/>
      <c r="BI465" s="165"/>
      <c r="BJ465" s="165"/>
      <c r="BK465" s="165"/>
      <c r="BL465" s="165"/>
      <c r="BM465" s="165"/>
      <c r="BN465" s="165"/>
      <c r="BO465" s="165"/>
      <c r="BP465" s="165"/>
      <c r="BQ465" s="165"/>
      <c r="BR465" s="165"/>
      <c r="BS465" s="165"/>
      <c r="BT465" s="165"/>
      <c r="BU465" s="165"/>
      <c r="BV465" s="165"/>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row>
    <row r="466" spans="1:98">
      <c r="A466" s="165"/>
      <c r="B466" s="165"/>
      <c r="C466" s="165"/>
      <c r="D466" s="165"/>
      <c r="E466" s="165"/>
      <c r="F466" s="165"/>
      <c r="G466" s="165"/>
      <c r="H466" s="178"/>
      <c r="I466" s="165"/>
      <c r="J466" s="165"/>
      <c r="K466" s="178"/>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5"/>
      <c r="AW466" s="165"/>
      <c r="AX466" s="165"/>
      <c r="AY466" s="165"/>
      <c r="AZ466" s="165"/>
      <c r="BA466" s="165"/>
      <c r="BB466" s="165"/>
      <c r="BC466" s="165"/>
      <c r="BD466" s="165"/>
      <c r="BE466" s="165"/>
      <c r="BF466" s="165"/>
      <c r="BG466" s="165"/>
      <c r="BH466" s="165"/>
      <c r="BI466" s="165"/>
      <c r="BJ466" s="165"/>
      <c r="BK466" s="165"/>
      <c r="BL466" s="165"/>
      <c r="BM466" s="165"/>
      <c r="BN466" s="165"/>
      <c r="BO466" s="165"/>
      <c r="BP466" s="165"/>
      <c r="BQ466" s="165"/>
      <c r="BR466" s="165"/>
      <c r="BS466" s="165"/>
      <c r="BT466" s="165"/>
      <c r="BU466" s="165"/>
      <c r="BV466" s="165"/>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row>
    <row r="467" spans="1:98">
      <c r="A467" s="165"/>
      <c r="B467" s="165"/>
      <c r="C467" s="165"/>
      <c r="D467" s="165"/>
      <c r="E467" s="165"/>
      <c r="F467" s="165"/>
      <c r="G467" s="165"/>
      <c r="H467" s="178"/>
      <c r="I467" s="165"/>
      <c r="J467" s="165"/>
      <c r="K467" s="178"/>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5"/>
      <c r="AW467" s="165"/>
      <c r="AX467" s="165"/>
      <c r="AY467" s="165"/>
      <c r="AZ467" s="165"/>
      <c r="BA467" s="165"/>
      <c r="BB467" s="165"/>
      <c r="BC467" s="165"/>
      <c r="BD467" s="165"/>
      <c r="BE467" s="165"/>
      <c r="BF467" s="165"/>
      <c r="BG467" s="165"/>
      <c r="BH467" s="165"/>
      <c r="BI467" s="165"/>
      <c r="BJ467" s="165"/>
      <c r="BK467" s="165"/>
      <c r="BL467" s="165"/>
      <c r="BM467" s="165"/>
      <c r="BN467" s="165"/>
      <c r="BO467" s="165"/>
      <c r="BP467" s="165"/>
      <c r="BQ467" s="165"/>
      <c r="BR467" s="165"/>
      <c r="BS467" s="165"/>
      <c r="BT467" s="165"/>
      <c r="BU467" s="165"/>
      <c r="BV467" s="165"/>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row>
    <row r="468" spans="1:98">
      <c r="A468" s="165"/>
      <c r="B468" s="165"/>
      <c r="C468" s="165"/>
      <c r="D468" s="165"/>
      <c r="E468" s="165"/>
      <c r="F468" s="165"/>
      <c r="G468" s="165"/>
      <c r="H468" s="178"/>
      <c r="I468" s="165"/>
      <c r="J468" s="165"/>
      <c r="K468" s="178"/>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5"/>
      <c r="AW468" s="165"/>
      <c r="AX468" s="165"/>
      <c r="AY468" s="165"/>
      <c r="AZ468" s="165"/>
      <c r="BA468" s="165"/>
      <c r="BB468" s="165"/>
      <c r="BC468" s="165"/>
      <c r="BD468" s="165"/>
      <c r="BE468" s="165"/>
      <c r="BF468" s="165"/>
      <c r="BG468" s="165"/>
      <c r="BH468" s="165"/>
      <c r="BI468" s="165"/>
      <c r="BJ468" s="165"/>
      <c r="BK468" s="165"/>
      <c r="BL468" s="165"/>
      <c r="BM468" s="165"/>
      <c r="BN468" s="165"/>
      <c r="BO468" s="165"/>
      <c r="BP468" s="165"/>
      <c r="BQ468" s="165"/>
      <c r="BR468" s="165"/>
      <c r="BS468" s="165"/>
      <c r="BT468" s="165"/>
      <c r="BU468" s="165"/>
      <c r="BV468" s="165"/>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row>
    <row r="469" spans="1:98">
      <c r="A469" s="165"/>
      <c r="B469" s="165"/>
      <c r="C469" s="165"/>
      <c r="D469" s="165"/>
      <c r="E469" s="165"/>
      <c r="F469" s="165"/>
      <c r="G469" s="165"/>
      <c r="H469" s="178"/>
      <c r="I469" s="165"/>
      <c r="J469" s="165"/>
      <c r="K469" s="178"/>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5"/>
      <c r="AW469" s="165"/>
      <c r="AX469" s="165"/>
      <c r="AY469" s="165"/>
      <c r="AZ469" s="165"/>
      <c r="BA469" s="165"/>
      <c r="BB469" s="165"/>
      <c r="BC469" s="165"/>
      <c r="BD469" s="165"/>
      <c r="BE469" s="165"/>
      <c r="BF469" s="165"/>
      <c r="BG469" s="165"/>
      <c r="BH469" s="165"/>
      <c r="BI469" s="165"/>
      <c r="BJ469" s="165"/>
      <c r="BK469" s="165"/>
      <c r="BL469" s="165"/>
      <c r="BM469" s="165"/>
      <c r="BN469" s="165"/>
      <c r="BO469" s="165"/>
      <c r="BP469" s="165"/>
      <c r="BQ469" s="165"/>
      <c r="BR469" s="165"/>
      <c r="BS469" s="165"/>
      <c r="BT469" s="165"/>
      <c r="BU469" s="165"/>
      <c r="BV469" s="165"/>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row>
    <row r="470" spans="1:98">
      <c r="A470" s="165"/>
      <c r="B470" s="165"/>
      <c r="C470" s="165"/>
      <c r="D470" s="165"/>
      <c r="E470" s="165"/>
      <c r="F470" s="165"/>
      <c r="G470" s="165"/>
      <c r="H470" s="178"/>
      <c r="I470" s="165"/>
      <c r="J470" s="165"/>
      <c r="K470" s="178"/>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5"/>
      <c r="AW470" s="165"/>
      <c r="AX470" s="165"/>
      <c r="AY470" s="165"/>
      <c r="AZ470" s="165"/>
      <c r="BA470" s="165"/>
      <c r="BB470" s="165"/>
      <c r="BC470" s="165"/>
      <c r="BD470" s="165"/>
      <c r="BE470" s="165"/>
      <c r="BF470" s="165"/>
      <c r="BG470" s="165"/>
      <c r="BH470" s="165"/>
      <c r="BI470" s="165"/>
      <c r="BJ470" s="165"/>
      <c r="BK470" s="165"/>
      <c r="BL470" s="165"/>
      <c r="BM470" s="165"/>
      <c r="BN470" s="165"/>
      <c r="BO470" s="165"/>
      <c r="BP470" s="165"/>
      <c r="BQ470" s="165"/>
      <c r="BR470" s="165"/>
      <c r="BS470" s="165"/>
      <c r="BT470" s="165"/>
      <c r="BU470" s="165"/>
      <c r="BV470" s="165"/>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row>
    <row r="471" spans="1:98">
      <c r="A471" s="165"/>
      <c r="B471" s="165"/>
      <c r="C471" s="165"/>
      <c r="D471" s="165"/>
      <c r="E471" s="165"/>
      <c r="F471" s="165"/>
      <c r="G471" s="165"/>
      <c r="H471" s="178"/>
      <c r="I471" s="165"/>
      <c r="J471" s="165"/>
      <c r="K471" s="178"/>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5"/>
      <c r="AW471" s="165"/>
      <c r="AX471" s="165"/>
      <c r="AY471" s="165"/>
      <c r="AZ471" s="165"/>
      <c r="BA471" s="165"/>
      <c r="BB471" s="165"/>
      <c r="BC471" s="165"/>
      <c r="BD471" s="165"/>
      <c r="BE471" s="165"/>
      <c r="BF471" s="165"/>
      <c r="BG471" s="165"/>
      <c r="BH471" s="165"/>
      <c r="BI471" s="165"/>
      <c r="BJ471" s="165"/>
      <c r="BK471" s="165"/>
      <c r="BL471" s="165"/>
      <c r="BM471" s="165"/>
      <c r="BN471" s="165"/>
      <c r="BO471" s="165"/>
      <c r="BP471" s="165"/>
      <c r="BQ471" s="165"/>
      <c r="BR471" s="165"/>
      <c r="BS471" s="165"/>
      <c r="BT471" s="165"/>
      <c r="BU471" s="165"/>
      <c r="BV471" s="165"/>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row>
    <row r="472" spans="1:98">
      <c r="A472" s="165"/>
      <c r="B472" s="165"/>
      <c r="C472" s="165"/>
      <c r="D472" s="165"/>
      <c r="E472" s="165"/>
      <c r="F472" s="165"/>
      <c r="G472" s="165"/>
      <c r="H472" s="178"/>
      <c r="I472" s="165"/>
      <c r="J472" s="165"/>
      <c r="K472" s="178"/>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c r="BJ472" s="165"/>
      <c r="BK472" s="165"/>
      <c r="BL472" s="165"/>
      <c r="BM472" s="165"/>
      <c r="BN472" s="165"/>
      <c r="BO472" s="165"/>
      <c r="BP472" s="165"/>
      <c r="BQ472" s="165"/>
      <c r="BR472" s="165"/>
      <c r="BS472" s="165"/>
      <c r="BT472" s="165"/>
      <c r="BU472" s="165"/>
      <c r="BV472" s="165"/>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row>
    <row r="473" spans="1:98">
      <c r="A473" s="165"/>
      <c r="B473" s="165"/>
      <c r="C473" s="165"/>
      <c r="D473" s="165"/>
      <c r="E473" s="165"/>
      <c r="F473" s="165"/>
      <c r="G473" s="165"/>
      <c r="H473" s="178"/>
      <c r="I473" s="165"/>
      <c r="J473" s="165"/>
      <c r="K473" s="178"/>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c r="BJ473" s="165"/>
      <c r="BK473" s="165"/>
      <c r="BL473" s="165"/>
      <c r="BM473" s="165"/>
      <c r="BN473" s="165"/>
      <c r="BO473" s="165"/>
      <c r="BP473" s="165"/>
      <c r="BQ473" s="165"/>
      <c r="BR473" s="165"/>
      <c r="BS473" s="165"/>
      <c r="BT473" s="165"/>
      <c r="BU473" s="165"/>
      <c r="BV473" s="165"/>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row>
    <row r="474" spans="1:98">
      <c r="A474" s="165"/>
      <c r="B474" s="165"/>
      <c r="C474" s="165"/>
      <c r="D474" s="165"/>
      <c r="E474" s="165"/>
      <c r="F474" s="165"/>
      <c r="G474" s="165"/>
      <c r="H474" s="178"/>
      <c r="I474" s="165"/>
      <c r="J474" s="165"/>
      <c r="K474" s="178"/>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c r="BJ474" s="165"/>
      <c r="BK474" s="165"/>
      <c r="BL474" s="165"/>
      <c r="BM474" s="165"/>
      <c r="BN474" s="165"/>
      <c r="BO474" s="165"/>
      <c r="BP474" s="165"/>
      <c r="BQ474" s="165"/>
      <c r="BR474" s="165"/>
      <c r="BS474" s="165"/>
      <c r="BT474" s="165"/>
      <c r="BU474" s="165"/>
      <c r="BV474" s="165"/>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row>
    <row r="475" spans="1:98">
      <c r="A475" s="165"/>
      <c r="B475" s="165"/>
      <c r="C475" s="165"/>
      <c r="D475" s="165"/>
      <c r="E475" s="165"/>
      <c r="F475" s="165"/>
      <c r="G475" s="165"/>
      <c r="H475" s="178"/>
      <c r="I475" s="165"/>
      <c r="J475" s="165"/>
      <c r="K475" s="178"/>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row>
    <row r="476" spans="1:98">
      <c r="A476" s="165"/>
      <c r="B476" s="165"/>
      <c r="C476" s="165"/>
      <c r="D476" s="165"/>
      <c r="E476" s="165"/>
      <c r="F476" s="165"/>
      <c r="G476" s="165"/>
      <c r="H476" s="178"/>
      <c r="I476" s="165"/>
      <c r="J476" s="165"/>
      <c r="K476" s="178"/>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row>
    <row r="477" spans="1:98">
      <c r="A477" s="165"/>
      <c r="B477" s="165"/>
      <c r="C477" s="165"/>
      <c r="D477" s="165"/>
      <c r="E477" s="165"/>
      <c r="F477" s="165"/>
      <c r="G477" s="165"/>
      <c r="H477" s="178"/>
      <c r="I477" s="165"/>
      <c r="J477" s="165"/>
      <c r="K477" s="178"/>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c r="BJ477" s="165"/>
      <c r="BK477" s="165"/>
      <c r="BL477" s="165"/>
      <c r="BM477" s="165"/>
      <c r="BN477" s="165"/>
      <c r="BO477" s="165"/>
      <c r="BP477" s="165"/>
      <c r="BQ477" s="165"/>
      <c r="BR477" s="165"/>
      <c r="BS477" s="165"/>
      <c r="BT477" s="165"/>
      <c r="BU477" s="165"/>
      <c r="BV477" s="165"/>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row>
    <row r="478" spans="1:98">
      <c r="A478" s="165"/>
      <c r="B478" s="165"/>
      <c r="C478" s="165"/>
      <c r="D478" s="165"/>
      <c r="E478" s="165"/>
      <c r="F478" s="165"/>
      <c r="G478" s="165"/>
      <c r="H478" s="178"/>
      <c r="I478" s="165"/>
      <c r="J478" s="165"/>
      <c r="K478" s="178"/>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c r="BJ478" s="165"/>
      <c r="BK478" s="165"/>
      <c r="BL478" s="165"/>
      <c r="BM478" s="165"/>
      <c r="BN478" s="165"/>
      <c r="BO478" s="165"/>
      <c r="BP478" s="165"/>
      <c r="BQ478" s="165"/>
      <c r="BR478" s="165"/>
      <c r="BS478" s="165"/>
      <c r="BT478" s="165"/>
      <c r="BU478" s="165"/>
      <c r="BV478" s="165"/>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row>
    <row r="479" spans="1:98">
      <c r="A479" s="165"/>
      <c r="B479" s="165"/>
      <c r="C479" s="165"/>
      <c r="D479" s="165"/>
      <c r="E479" s="165"/>
      <c r="F479" s="165"/>
      <c r="G479" s="165"/>
      <c r="H479" s="178"/>
      <c r="I479" s="165"/>
      <c r="J479" s="165"/>
      <c r="K479" s="178"/>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c r="BJ479" s="165"/>
      <c r="BK479" s="165"/>
      <c r="BL479" s="165"/>
      <c r="BM479" s="165"/>
      <c r="BN479" s="165"/>
      <c r="BO479" s="165"/>
      <c r="BP479" s="165"/>
      <c r="BQ479" s="165"/>
      <c r="BR479" s="165"/>
      <c r="BS479" s="165"/>
      <c r="BT479" s="165"/>
      <c r="BU479" s="165"/>
      <c r="BV479" s="165"/>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row>
    <row r="480" spans="1:98">
      <c r="A480" s="165"/>
      <c r="B480" s="165"/>
      <c r="C480" s="165"/>
      <c r="D480" s="165"/>
      <c r="E480" s="165"/>
      <c r="F480" s="165"/>
      <c r="G480" s="165"/>
      <c r="H480" s="178"/>
      <c r="I480" s="165"/>
      <c r="J480" s="165"/>
      <c r="K480" s="178"/>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c r="BJ480" s="165"/>
      <c r="BK480" s="165"/>
      <c r="BL480" s="165"/>
      <c r="BM480" s="165"/>
      <c r="BN480" s="165"/>
      <c r="BO480" s="165"/>
      <c r="BP480" s="165"/>
      <c r="BQ480" s="165"/>
      <c r="BR480" s="165"/>
      <c r="BS480" s="165"/>
      <c r="BT480" s="165"/>
      <c r="BU480" s="165"/>
      <c r="BV480" s="165"/>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row>
    <row r="481" spans="1:98">
      <c r="A481" s="165"/>
      <c r="B481" s="165"/>
      <c r="C481" s="165"/>
      <c r="D481" s="165"/>
      <c r="E481" s="165"/>
      <c r="F481" s="165"/>
      <c r="G481" s="165"/>
      <c r="H481" s="178"/>
      <c r="I481" s="165"/>
      <c r="J481" s="165"/>
      <c r="K481" s="178"/>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c r="BJ481" s="165"/>
      <c r="BK481" s="165"/>
      <c r="BL481" s="165"/>
      <c r="BM481" s="165"/>
      <c r="BN481" s="165"/>
      <c r="BO481" s="165"/>
      <c r="BP481" s="165"/>
      <c r="BQ481" s="165"/>
      <c r="BR481" s="165"/>
      <c r="BS481" s="165"/>
      <c r="BT481" s="165"/>
      <c r="BU481" s="165"/>
      <c r="BV481" s="165"/>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row>
    <row r="482" spans="1:98">
      <c r="A482" s="165"/>
      <c r="B482" s="165"/>
      <c r="C482" s="165"/>
      <c r="D482" s="165"/>
      <c r="E482" s="165"/>
      <c r="F482" s="165"/>
      <c r="G482" s="165"/>
      <c r="H482" s="178"/>
      <c r="I482" s="165"/>
      <c r="J482" s="165"/>
      <c r="K482" s="178"/>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c r="BJ482" s="165"/>
      <c r="BK482" s="165"/>
      <c r="BL482" s="165"/>
      <c r="BM482" s="165"/>
      <c r="BN482" s="165"/>
      <c r="BO482" s="165"/>
      <c r="BP482" s="165"/>
      <c r="BQ482" s="165"/>
      <c r="BR482" s="165"/>
      <c r="BS482" s="165"/>
      <c r="BT482" s="165"/>
      <c r="BU482" s="165"/>
      <c r="BV482" s="165"/>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row>
    <row r="483" spans="1:98">
      <c r="A483" s="165"/>
      <c r="B483" s="165"/>
      <c r="C483" s="165"/>
      <c r="D483" s="165"/>
      <c r="E483" s="165"/>
      <c r="F483" s="165"/>
      <c r="G483" s="165"/>
      <c r="H483" s="178"/>
      <c r="I483" s="165"/>
      <c r="J483" s="165"/>
      <c r="K483" s="178"/>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c r="BJ483" s="165"/>
      <c r="BK483" s="165"/>
      <c r="BL483" s="165"/>
      <c r="BM483" s="165"/>
      <c r="BN483" s="165"/>
      <c r="BO483" s="165"/>
      <c r="BP483" s="165"/>
      <c r="BQ483" s="165"/>
      <c r="BR483" s="165"/>
      <c r="BS483" s="165"/>
      <c r="BT483" s="165"/>
      <c r="BU483" s="165"/>
      <c r="BV483" s="165"/>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row>
    <row r="484" spans="1:98">
      <c r="A484" s="165"/>
      <c r="B484" s="165"/>
      <c r="C484" s="165"/>
      <c r="D484" s="165"/>
      <c r="E484" s="165"/>
      <c r="F484" s="165"/>
      <c r="G484" s="165"/>
      <c r="H484" s="178"/>
      <c r="I484" s="165"/>
      <c r="J484" s="165"/>
      <c r="K484" s="178"/>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c r="BJ484" s="165"/>
      <c r="BK484" s="165"/>
      <c r="BL484" s="165"/>
      <c r="BM484" s="165"/>
      <c r="BN484" s="165"/>
      <c r="BO484" s="165"/>
      <c r="BP484" s="165"/>
      <c r="BQ484" s="165"/>
      <c r="BR484" s="165"/>
      <c r="BS484" s="165"/>
      <c r="BT484" s="165"/>
      <c r="BU484" s="165"/>
      <c r="BV484" s="165"/>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row>
    <row r="485" spans="1:98">
      <c r="A485" s="165"/>
      <c r="B485" s="165"/>
      <c r="C485" s="165"/>
      <c r="D485" s="165"/>
      <c r="E485" s="165"/>
      <c r="F485" s="165"/>
      <c r="G485" s="165"/>
      <c r="H485" s="178"/>
      <c r="I485" s="165"/>
      <c r="J485" s="165"/>
      <c r="K485" s="178"/>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c r="BJ485" s="165"/>
      <c r="BK485" s="165"/>
      <c r="BL485" s="165"/>
      <c r="BM485" s="165"/>
      <c r="BN485" s="165"/>
      <c r="BO485" s="165"/>
      <c r="BP485" s="165"/>
      <c r="BQ485" s="165"/>
      <c r="BR485" s="165"/>
      <c r="BS485" s="165"/>
      <c r="BT485" s="165"/>
      <c r="BU485" s="165"/>
      <c r="BV485" s="165"/>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row>
    <row r="486" spans="1:98">
      <c r="A486" s="165"/>
      <c r="B486" s="165"/>
      <c r="C486" s="165"/>
      <c r="D486" s="165"/>
      <c r="E486" s="165"/>
      <c r="F486" s="165"/>
      <c r="G486" s="165"/>
      <c r="H486" s="178"/>
      <c r="I486" s="165"/>
      <c r="J486" s="165"/>
      <c r="K486" s="178"/>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c r="BJ486" s="165"/>
      <c r="BK486" s="165"/>
      <c r="BL486" s="165"/>
      <c r="BM486" s="165"/>
      <c r="BN486" s="165"/>
      <c r="BO486" s="165"/>
      <c r="BP486" s="165"/>
      <c r="BQ486" s="165"/>
      <c r="BR486" s="165"/>
      <c r="BS486" s="165"/>
      <c r="BT486" s="165"/>
      <c r="BU486" s="165"/>
      <c r="BV486" s="165"/>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row>
    <row r="487" spans="1:98">
      <c r="A487" s="165"/>
      <c r="B487" s="165"/>
      <c r="C487" s="165"/>
      <c r="D487" s="165"/>
      <c r="E487" s="165"/>
      <c r="F487" s="165"/>
      <c r="G487" s="165"/>
      <c r="H487" s="178"/>
      <c r="I487" s="165"/>
      <c r="J487" s="165"/>
      <c r="K487" s="178"/>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c r="BJ487" s="165"/>
      <c r="BK487" s="165"/>
      <c r="BL487" s="165"/>
      <c r="BM487" s="165"/>
      <c r="BN487" s="165"/>
      <c r="BO487" s="165"/>
      <c r="BP487" s="165"/>
      <c r="BQ487" s="165"/>
      <c r="BR487" s="165"/>
      <c r="BS487" s="165"/>
      <c r="BT487" s="165"/>
      <c r="BU487" s="165"/>
      <c r="BV487" s="165"/>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row>
    <row r="488" spans="1:98">
      <c r="A488" s="165"/>
      <c r="B488" s="165"/>
      <c r="C488" s="165"/>
      <c r="D488" s="165"/>
      <c r="E488" s="165"/>
      <c r="F488" s="165"/>
      <c r="G488" s="165"/>
      <c r="H488" s="178"/>
      <c r="I488" s="165"/>
      <c r="J488" s="165"/>
      <c r="K488" s="178"/>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c r="BJ488" s="165"/>
      <c r="BK488" s="165"/>
      <c r="BL488" s="165"/>
      <c r="BM488" s="165"/>
      <c r="BN488" s="165"/>
      <c r="BO488" s="165"/>
      <c r="BP488" s="165"/>
      <c r="BQ488" s="165"/>
      <c r="BR488" s="165"/>
      <c r="BS488" s="165"/>
      <c r="BT488" s="165"/>
      <c r="BU488" s="165"/>
      <c r="BV488" s="165"/>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row>
    <row r="489" spans="1:98">
      <c r="A489" s="165"/>
      <c r="B489" s="165"/>
      <c r="C489" s="165"/>
      <c r="D489" s="165"/>
      <c r="E489" s="165"/>
      <c r="F489" s="165"/>
      <c r="G489" s="165"/>
      <c r="H489" s="178"/>
      <c r="I489" s="165"/>
      <c r="J489" s="165"/>
      <c r="K489" s="178"/>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c r="BJ489" s="165"/>
      <c r="BK489" s="165"/>
      <c r="BL489" s="165"/>
      <c r="BM489" s="165"/>
      <c r="BN489" s="165"/>
      <c r="BO489" s="165"/>
      <c r="BP489" s="165"/>
      <c r="BQ489" s="165"/>
      <c r="BR489" s="165"/>
      <c r="BS489" s="165"/>
      <c r="BT489" s="165"/>
      <c r="BU489" s="165"/>
      <c r="BV489" s="165"/>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row>
    <row r="490" spans="1:98">
      <c r="A490" s="165"/>
      <c r="B490" s="165"/>
      <c r="C490" s="165"/>
      <c r="D490" s="165"/>
      <c r="E490" s="165"/>
      <c r="F490" s="165"/>
      <c r="G490" s="165"/>
      <c r="H490" s="178"/>
      <c r="I490" s="165"/>
      <c r="J490" s="165"/>
      <c r="K490" s="178"/>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c r="BJ490" s="165"/>
      <c r="BK490" s="165"/>
      <c r="BL490" s="165"/>
      <c r="BM490" s="165"/>
      <c r="BN490" s="165"/>
      <c r="BO490" s="165"/>
      <c r="BP490" s="165"/>
      <c r="BQ490" s="165"/>
      <c r="BR490" s="165"/>
      <c r="BS490" s="165"/>
      <c r="BT490" s="165"/>
      <c r="BU490" s="165"/>
      <c r="BV490" s="165"/>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row>
    <row r="491" spans="1:98">
      <c r="A491" s="165"/>
      <c r="B491" s="165"/>
      <c r="C491" s="165"/>
      <c r="D491" s="165"/>
      <c r="E491" s="165"/>
      <c r="F491" s="165"/>
      <c r="G491" s="165"/>
      <c r="H491" s="178"/>
      <c r="I491" s="165"/>
      <c r="J491" s="165"/>
      <c r="K491" s="178"/>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c r="BJ491" s="165"/>
      <c r="BK491" s="165"/>
      <c r="BL491" s="165"/>
      <c r="BM491" s="165"/>
      <c r="BN491" s="165"/>
      <c r="BO491" s="165"/>
      <c r="BP491" s="165"/>
      <c r="BQ491" s="165"/>
      <c r="BR491" s="165"/>
      <c r="BS491" s="165"/>
      <c r="BT491" s="165"/>
      <c r="BU491" s="165"/>
      <c r="BV491" s="165"/>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row>
    <row r="492" spans="1:98">
      <c r="A492" s="165"/>
      <c r="B492" s="165"/>
      <c r="C492" s="165"/>
      <c r="D492" s="165"/>
      <c r="E492" s="165"/>
      <c r="F492" s="165"/>
      <c r="G492" s="165"/>
      <c r="H492" s="178"/>
      <c r="I492" s="165"/>
      <c r="J492" s="165"/>
      <c r="K492" s="178"/>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c r="BJ492" s="165"/>
      <c r="BK492" s="165"/>
      <c r="BL492" s="165"/>
      <c r="BM492" s="165"/>
      <c r="BN492" s="165"/>
      <c r="BO492" s="165"/>
      <c r="BP492" s="165"/>
      <c r="BQ492" s="165"/>
      <c r="BR492" s="165"/>
      <c r="BS492" s="165"/>
      <c r="BT492" s="165"/>
      <c r="BU492" s="165"/>
      <c r="BV492" s="165"/>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row>
    <row r="493" spans="1:98">
      <c r="A493" s="165"/>
      <c r="B493" s="165"/>
      <c r="C493" s="165"/>
      <c r="D493" s="165"/>
      <c r="E493" s="165"/>
      <c r="F493" s="165"/>
      <c r="G493" s="165"/>
      <c r="H493" s="178"/>
      <c r="I493" s="165"/>
      <c r="J493" s="165"/>
      <c r="K493" s="178"/>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c r="BJ493" s="165"/>
      <c r="BK493" s="165"/>
      <c r="BL493" s="165"/>
      <c r="BM493" s="165"/>
      <c r="BN493" s="165"/>
      <c r="BO493" s="165"/>
      <c r="BP493" s="165"/>
      <c r="BQ493" s="165"/>
      <c r="BR493" s="165"/>
      <c r="BS493" s="165"/>
      <c r="BT493" s="165"/>
      <c r="BU493" s="165"/>
      <c r="BV493" s="165"/>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row>
    <row r="494" spans="1:98">
      <c r="A494" s="165"/>
      <c r="B494" s="165"/>
      <c r="C494" s="165"/>
      <c r="D494" s="165"/>
      <c r="E494" s="165"/>
      <c r="F494" s="165"/>
      <c r="G494" s="165"/>
      <c r="H494" s="178"/>
      <c r="I494" s="165"/>
      <c r="J494" s="165"/>
      <c r="K494" s="178"/>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c r="BJ494" s="165"/>
      <c r="BK494" s="165"/>
      <c r="BL494" s="165"/>
      <c r="BM494" s="165"/>
      <c r="BN494" s="165"/>
      <c r="BO494" s="165"/>
      <c r="BP494" s="165"/>
      <c r="BQ494" s="165"/>
      <c r="BR494" s="165"/>
      <c r="BS494" s="165"/>
      <c r="BT494" s="165"/>
      <c r="BU494" s="165"/>
      <c r="BV494" s="165"/>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row>
    <row r="495" spans="1:98">
      <c r="A495" s="165"/>
      <c r="B495" s="165"/>
      <c r="C495" s="165"/>
      <c r="D495" s="165"/>
      <c r="E495" s="165"/>
      <c r="F495" s="165"/>
      <c r="G495" s="165"/>
      <c r="H495" s="178"/>
      <c r="I495" s="165"/>
      <c r="J495" s="165"/>
      <c r="K495" s="178"/>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c r="BJ495" s="165"/>
      <c r="BK495" s="165"/>
      <c r="BL495" s="165"/>
      <c r="BM495" s="165"/>
      <c r="BN495" s="165"/>
      <c r="BO495" s="165"/>
      <c r="BP495" s="165"/>
      <c r="BQ495" s="165"/>
      <c r="BR495" s="165"/>
      <c r="BS495" s="165"/>
      <c r="BT495" s="165"/>
      <c r="BU495" s="165"/>
      <c r="BV495" s="165"/>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row>
    <row r="496" spans="1:98">
      <c r="A496" s="165"/>
      <c r="B496" s="165"/>
      <c r="C496" s="165"/>
      <c r="D496" s="165"/>
      <c r="E496" s="165"/>
      <c r="F496" s="165"/>
      <c r="G496" s="165"/>
      <c r="H496" s="178"/>
      <c r="I496" s="165"/>
      <c r="J496" s="165"/>
      <c r="K496" s="178"/>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c r="BJ496" s="165"/>
      <c r="BK496" s="165"/>
      <c r="BL496" s="165"/>
      <c r="BM496" s="165"/>
      <c r="BN496" s="165"/>
      <c r="BO496" s="165"/>
      <c r="BP496" s="165"/>
      <c r="BQ496" s="165"/>
      <c r="BR496" s="165"/>
      <c r="BS496" s="165"/>
      <c r="BT496" s="165"/>
      <c r="BU496" s="165"/>
      <c r="BV496" s="165"/>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row>
    <row r="497" spans="1:98">
      <c r="A497" s="165"/>
      <c r="B497" s="165"/>
      <c r="C497" s="165"/>
      <c r="D497" s="165"/>
      <c r="E497" s="165"/>
      <c r="F497" s="165"/>
      <c r="G497" s="165"/>
      <c r="H497" s="178"/>
      <c r="I497" s="165"/>
      <c r="J497" s="165"/>
      <c r="K497" s="178"/>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row>
    <row r="498" spans="1:98">
      <c r="A498" s="165"/>
      <c r="B498" s="165"/>
      <c r="C498" s="165"/>
      <c r="D498" s="165"/>
      <c r="E498" s="165"/>
      <c r="F498" s="165"/>
      <c r="G498" s="165"/>
      <c r="H498" s="178"/>
      <c r="I498" s="165"/>
      <c r="J498" s="165"/>
      <c r="K498" s="178"/>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c r="BJ498" s="165"/>
      <c r="BK498" s="165"/>
      <c r="BL498" s="165"/>
      <c r="BM498" s="165"/>
      <c r="BN498" s="165"/>
      <c r="BO498" s="165"/>
      <c r="BP498" s="165"/>
      <c r="BQ498" s="165"/>
      <c r="BR498" s="165"/>
      <c r="BS498" s="165"/>
      <c r="BT498" s="165"/>
      <c r="BU498" s="165"/>
      <c r="BV498" s="165"/>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row>
    <row r="499" spans="1:98">
      <c r="A499" s="165"/>
      <c r="B499" s="165"/>
      <c r="C499" s="165"/>
      <c r="D499" s="165"/>
      <c r="E499" s="165"/>
      <c r="F499" s="165"/>
      <c r="G499" s="165"/>
      <c r="H499" s="178"/>
      <c r="I499" s="165"/>
      <c r="J499" s="165"/>
      <c r="K499" s="178"/>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c r="BJ499" s="165"/>
      <c r="BK499" s="165"/>
      <c r="BL499" s="165"/>
      <c r="BM499" s="165"/>
      <c r="BN499" s="165"/>
      <c r="BO499" s="165"/>
      <c r="BP499" s="165"/>
      <c r="BQ499" s="165"/>
      <c r="BR499" s="165"/>
      <c r="BS499" s="165"/>
      <c r="BT499" s="165"/>
      <c r="BU499" s="165"/>
      <c r="BV499" s="165"/>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row>
    <row r="500" spans="1:98">
      <c r="A500" s="165"/>
      <c r="B500" s="165"/>
      <c r="C500" s="165"/>
      <c r="D500" s="165"/>
      <c r="E500" s="165"/>
      <c r="F500" s="165"/>
      <c r="G500" s="165"/>
      <c r="H500" s="178"/>
      <c r="I500" s="165"/>
      <c r="J500" s="165"/>
      <c r="K500" s="178"/>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c r="BJ500" s="165"/>
      <c r="BK500" s="165"/>
      <c r="BL500" s="165"/>
      <c r="BM500" s="165"/>
      <c r="BN500" s="165"/>
      <c r="BO500" s="165"/>
      <c r="BP500" s="165"/>
      <c r="BQ500" s="165"/>
      <c r="BR500" s="165"/>
      <c r="BS500" s="165"/>
      <c r="BT500" s="165"/>
      <c r="BU500" s="165"/>
      <c r="BV500" s="165"/>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row>
    <row r="501" spans="1:98">
      <c r="A501" s="165"/>
      <c r="B501" s="165"/>
      <c r="C501" s="165"/>
      <c r="D501" s="165"/>
      <c r="E501" s="165"/>
      <c r="F501" s="165"/>
      <c r="G501" s="165"/>
      <c r="H501" s="178"/>
      <c r="I501" s="165"/>
      <c r="J501" s="165"/>
      <c r="K501" s="178"/>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c r="BJ501" s="165"/>
      <c r="BK501" s="165"/>
      <c r="BL501" s="165"/>
      <c r="BM501" s="165"/>
      <c r="BN501" s="165"/>
      <c r="BO501" s="165"/>
      <c r="BP501" s="165"/>
      <c r="BQ501" s="165"/>
      <c r="BR501" s="165"/>
      <c r="BS501" s="165"/>
      <c r="BT501" s="165"/>
      <c r="BU501" s="165"/>
      <c r="BV501" s="165"/>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row>
    <row r="502" spans="1:98">
      <c r="A502" s="165"/>
      <c r="B502" s="165"/>
      <c r="C502" s="165"/>
      <c r="D502" s="165"/>
      <c r="E502" s="165"/>
      <c r="F502" s="165"/>
      <c r="G502" s="165"/>
      <c r="H502" s="178"/>
      <c r="I502" s="165"/>
      <c r="J502" s="165"/>
      <c r="K502" s="178"/>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row>
    <row r="503" spans="1:98">
      <c r="A503" s="165"/>
      <c r="B503" s="165"/>
      <c r="C503" s="165"/>
      <c r="D503" s="165"/>
      <c r="E503" s="165"/>
      <c r="F503" s="165"/>
      <c r="G503" s="165"/>
      <c r="H503" s="178"/>
      <c r="I503" s="165"/>
      <c r="J503" s="165"/>
      <c r="K503" s="178"/>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5"/>
      <c r="AW503" s="165"/>
      <c r="AX503" s="165"/>
      <c r="AY503" s="165"/>
      <c r="AZ503" s="165"/>
      <c r="BA503" s="165"/>
      <c r="BB503" s="165"/>
      <c r="BC503" s="165"/>
      <c r="BD503" s="165"/>
      <c r="BE503" s="165"/>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row>
    <row r="504" spans="1:98">
      <c r="A504" s="165"/>
      <c r="B504" s="165"/>
      <c r="C504" s="165"/>
      <c r="D504" s="165"/>
      <c r="E504" s="165"/>
      <c r="F504" s="165"/>
      <c r="G504" s="165"/>
      <c r="H504" s="178"/>
      <c r="I504" s="165"/>
      <c r="J504" s="165"/>
      <c r="K504" s="178"/>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5"/>
      <c r="AW504" s="165"/>
      <c r="AX504" s="165"/>
      <c r="AY504" s="165"/>
      <c r="AZ504" s="165"/>
      <c r="BA504" s="165"/>
      <c r="BB504" s="165"/>
      <c r="BC504" s="165"/>
      <c r="BD504" s="165"/>
      <c r="BE504" s="165"/>
      <c r="BF504" s="165"/>
      <c r="BG504" s="165"/>
      <c r="BH504" s="165"/>
      <c r="BI504" s="165"/>
      <c r="BJ504" s="165"/>
      <c r="BK504" s="165"/>
      <c r="BL504" s="165"/>
      <c r="BM504" s="165"/>
      <c r="BN504" s="165"/>
      <c r="BO504" s="165"/>
      <c r="BP504" s="165"/>
      <c r="BQ504" s="165"/>
      <c r="BR504" s="165"/>
      <c r="BS504" s="165"/>
      <c r="BT504" s="165"/>
      <c r="BU504" s="165"/>
      <c r="BV504" s="165"/>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row>
    <row r="505" spans="1:98">
      <c r="A505" s="165"/>
      <c r="B505" s="165"/>
      <c r="C505" s="165"/>
      <c r="D505" s="165"/>
      <c r="E505" s="165"/>
      <c r="F505" s="165"/>
      <c r="G505" s="165"/>
      <c r="H505" s="178"/>
      <c r="I505" s="165"/>
      <c r="J505" s="165"/>
      <c r="K505" s="178"/>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5"/>
      <c r="AW505" s="165"/>
      <c r="AX505" s="165"/>
      <c r="AY505" s="165"/>
      <c r="AZ505" s="165"/>
      <c r="BA505" s="165"/>
      <c r="BB505" s="165"/>
      <c r="BC505" s="165"/>
      <c r="BD505" s="165"/>
      <c r="BE505" s="165"/>
      <c r="BF505" s="165"/>
      <c r="BG505" s="165"/>
      <c r="BH505" s="165"/>
      <c r="BI505" s="165"/>
      <c r="BJ505" s="165"/>
      <c r="BK505" s="165"/>
      <c r="BL505" s="165"/>
      <c r="BM505" s="165"/>
      <c r="BN505" s="165"/>
      <c r="BO505" s="165"/>
      <c r="BP505" s="165"/>
      <c r="BQ505" s="165"/>
      <c r="BR505" s="165"/>
      <c r="BS505" s="165"/>
      <c r="BT505" s="165"/>
      <c r="BU505" s="165"/>
      <c r="BV505" s="165"/>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row>
    <row r="506" spans="1:98">
      <c r="A506" s="165"/>
      <c r="B506" s="165"/>
      <c r="C506" s="165"/>
      <c r="D506" s="165"/>
      <c r="E506" s="165"/>
      <c r="F506" s="165"/>
      <c r="G506" s="165"/>
      <c r="H506" s="178"/>
      <c r="I506" s="165"/>
      <c r="J506" s="165"/>
      <c r="K506" s="178"/>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5"/>
      <c r="AW506" s="165"/>
      <c r="AX506" s="165"/>
      <c r="AY506" s="165"/>
      <c r="AZ506" s="165"/>
      <c r="BA506" s="165"/>
      <c r="BB506" s="165"/>
      <c r="BC506" s="165"/>
      <c r="BD506" s="165"/>
      <c r="BE506" s="165"/>
      <c r="BF506" s="165"/>
      <c r="BG506" s="165"/>
      <c r="BH506" s="165"/>
      <c r="BI506" s="165"/>
      <c r="BJ506" s="165"/>
      <c r="BK506" s="165"/>
      <c r="BL506" s="165"/>
      <c r="BM506" s="165"/>
      <c r="BN506" s="165"/>
      <c r="BO506" s="165"/>
      <c r="BP506" s="165"/>
      <c r="BQ506" s="165"/>
      <c r="BR506" s="165"/>
      <c r="BS506" s="165"/>
      <c r="BT506" s="165"/>
      <c r="BU506" s="165"/>
      <c r="BV506" s="165"/>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row>
    <row r="507" spans="1:98">
      <c r="A507" s="165"/>
      <c r="B507" s="165"/>
      <c r="C507" s="165"/>
      <c r="D507" s="165"/>
      <c r="E507" s="165"/>
      <c r="F507" s="165"/>
      <c r="G507" s="165"/>
      <c r="H507" s="178"/>
      <c r="I507" s="165"/>
      <c r="J507" s="165"/>
      <c r="K507" s="178"/>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5"/>
      <c r="AW507" s="165"/>
      <c r="AX507" s="165"/>
      <c r="AY507" s="165"/>
      <c r="AZ507" s="165"/>
      <c r="BA507" s="165"/>
      <c r="BB507" s="165"/>
      <c r="BC507" s="165"/>
      <c r="BD507" s="165"/>
      <c r="BE507" s="165"/>
      <c r="BF507" s="165"/>
      <c r="BG507" s="165"/>
      <c r="BH507" s="165"/>
      <c r="BI507" s="165"/>
      <c r="BJ507" s="165"/>
      <c r="BK507" s="165"/>
      <c r="BL507" s="165"/>
      <c r="BM507" s="165"/>
      <c r="BN507" s="165"/>
      <c r="BO507" s="165"/>
      <c r="BP507" s="165"/>
      <c r="BQ507" s="165"/>
      <c r="BR507" s="165"/>
      <c r="BS507" s="165"/>
      <c r="BT507" s="165"/>
      <c r="BU507" s="165"/>
      <c r="BV507" s="165"/>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row>
    <row r="508" spans="1:98">
      <c r="A508" s="165"/>
      <c r="B508" s="165"/>
      <c r="C508" s="165"/>
      <c r="D508" s="165"/>
      <c r="E508" s="165"/>
      <c r="F508" s="165"/>
      <c r="G508" s="165"/>
      <c r="H508" s="178"/>
      <c r="I508" s="165"/>
      <c r="J508" s="165"/>
      <c r="K508" s="178"/>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5"/>
      <c r="AW508" s="165"/>
      <c r="AX508" s="165"/>
      <c r="AY508" s="165"/>
      <c r="AZ508" s="165"/>
      <c r="BA508" s="165"/>
      <c r="BB508" s="165"/>
      <c r="BC508" s="165"/>
      <c r="BD508" s="165"/>
      <c r="BE508" s="165"/>
      <c r="BF508" s="165"/>
      <c r="BG508" s="165"/>
      <c r="BH508" s="165"/>
      <c r="BI508" s="165"/>
      <c r="BJ508" s="165"/>
      <c r="BK508" s="165"/>
      <c r="BL508" s="165"/>
      <c r="BM508" s="165"/>
      <c r="BN508" s="165"/>
      <c r="BO508" s="165"/>
      <c r="BP508" s="165"/>
      <c r="BQ508" s="165"/>
      <c r="BR508" s="165"/>
      <c r="BS508" s="165"/>
      <c r="BT508" s="165"/>
      <c r="BU508" s="165"/>
      <c r="BV508" s="165"/>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row>
    <row r="509" spans="1:98">
      <c r="A509" s="165"/>
      <c r="B509" s="165"/>
      <c r="C509" s="165"/>
      <c r="D509" s="165"/>
      <c r="E509" s="165"/>
      <c r="F509" s="165"/>
      <c r="G509" s="165"/>
      <c r="H509" s="178"/>
      <c r="I509" s="165"/>
      <c r="J509" s="165"/>
      <c r="K509" s="178"/>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5"/>
      <c r="AW509" s="165"/>
      <c r="AX509" s="165"/>
      <c r="AY509" s="165"/>
      <c r="AZ509" s="165"/>
      <c r="BA509" s="165"/>
      <c r="BB509" s="165"/>
      <c r="BC509" s="165"/>
      <c r="BD509" s="165"/>
      <c r="BE509" s="165"/>
      <c r="BF509" s="165"/>
      <c r="BG509" s="165"/>
      <c r="BH509" s="165"/>
      <c r="BI509" s="165"/>
      <c r="BJ509" s="165"/>
      <c r="BK509" s="165"/>
      <c r="BL509" s="165"/>
      <c r="BM509" s="165"/>
      <c r="BN509" s="165"/>
      <c r="BO509" s="165"/>
      <c r="BP509" s="165"/>
      <c r="BQ509" s="165"/>
      <c r="BR509" s="165"/>
      <c r="BS509" s="165"/>
      <c r="BT509" s="165"/>
      <c r="BU509" s="165"/>
      <c r="BV509" s="165"/>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row>
    <row r="510" spans="1:98">
      <c r="A510" s="165"/>
      <c r="B510" s="165"/>
      <c r="C510" s="165"/>
      <c r="D510" s="165"/>
      <c r="E510" s="165"/>
      <c r="F510" s="165"/>
      <c r="G510" s="165"/>
      <c r="H510" s="178"/>
      <c r="I510" s="165"/>
      <c r="J510" s="165"/>
      <c r="K510" s="178"/>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5"/>
      <c r="AW510" s="165"/>
      <c r="AX510" s="165"/>
      <c r="AY510" s="165"/>
      <c r="AZ510" s="165"/>
      <c r="BA510" s="165"/>
      <c r="BB510" s="165"/>
      <c r="BC510" s="165"/>
      <c r="BD510" s="165"/>
      <c r="BE510" s="165"/>
      <c r="BF510" s="165"/>
      <c r="BG510" s="165"/>
      <c r="BH510" s="165"/>
      <c r="BI510" s="165"/>
      <c r="BJ510" s="165"/>
      <c r="BK510" s="165"/>
      <c r="BL510" s="165"/>
      <c r="BM510" s="165"/>
      <c r="BN510" s="165"/>
      <c r="BO510" s="165"/>
      <c r="BP510" s="165"/>
      <c r="BQ510" s="165"/>
      <c r="BR510" s="165"/>
      <c r="BS510" s="165"/>
      <c r="BT510" s="165"/>
      <c r="BU510" s="165"/>
      <c r="BV510" s="165"/>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row>
    <row r="511" spans="1:98">
      <c r="A511" s="165"/>
      <c r="B511" s="165"/>
      <c r="C511" s="165"/>
      <c r="D511" s="165"/>
      <c r="E511" s="165"/>
      <c r="F511" s="165"/>
      <c r="G511" s="165"/>
      <c r="H511" s="178"/>
      <c r="I511" s="165"/>
      <c r="J511" s="165"/>
      <c r="K511" s="178"/>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5"/>
      <c r="AW511" s="165"/>
      <c r="AX511" s="165"/>
      <c r="AY511" s="165"/>
      <c r="AZ511" s="165"/>
      <c r="BA511" s="165"/>
      <c r="BB511" s="165"/>
      <c r="BC511" s="165"/>
      <c r="BD511" s="165"/>
      <c r="BE511" s="165"/>
      <c r="BF511" s="165"/>
      <c r="BG511" s="165"/>
      <c r="BH511" s="165"/>
      <c r="BI511" s="165"/>
      <c r="BJ511" s="165"/>
      <c r="BK511" s="165"/>
      <c r="BL511" s="165"/>
      <c r="BM511" s="165"/>
      <c r="BN511" s="165"/>
      <c r="BO511" s="165"/>
      <c r="BP511" s="165"/>
      <c r="BQ511" s="165"/>
      <c r="BR511" s="165"/>
      <c r="BS511" s="165"/>
      <c r="BT511" s="165"/>
      <c r="BU511" s="165"/>
      <c r="BV511" s="165"/>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row>
    <row r="512" spans="1:98">
      <c r="A512" s="165"/>
      <c r="B512" s="165"/>
      <c r="C512" s="165"/>
      <c r="D512" s="165"/>
      <c r="E512" s="165"/>
      <c r="F512" s="165"/>
      <c r="G512" s="165"/>
      <c r="H512" s="178"/>
      <c r="I512" s="165"/>
      <c r="J512" s="165"/>
      <c r="K512" s="178"/>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5"/>
      <c r="AW512" s="165"/>
      <c r="AX512" s="165"/>
      <c r="AY512" s="165"/>
      <c r="AZ512" s="165"/>
      <c r="BA512" s="165"/>
      <c r="BB512" s="165"/>
      <c r="BC512" s="165"/>
      <c r="BD512" s="165"/>
      <c r="BE512" s="165"/>
      <c r="BF512" s="165"/>
      <c r="BG512" s="165"/>
      <c r="BH512" s="165"/>
      <c r="BI512" s="165"/>
      <c r="BJ512" s="165"/>
      <c r="BK512" s="165"/>
      <c r="BL512" s="165"/>
      <c r="BM512" s="165"/>
      <c r="BN512" s="165"/>
      <c r="BO512" s="165"/>
      <c r="BP512" s="165"/>
      <c r="BQ512" s="165"/>
      <c r="BR512" s="165"/>
      <c r="BS512" s="165"/>
      <c r="BT512" s="165"/>
      <c r="BU512" s="165"/>
      <c r="BV512" s="165"/>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row>
    <row r="513" spans="1:98">
      <c r="A513" s="165"/>
      <c r="B513" s="165"/>
      <c r="C513" s="165"/>
      <c r="D513" s="165"/>
      <c r="E513" s="165"/>
      <c r="F513" s="165"/>
      <c r="G513" s="165"/>
      <c r="H513" s="178"/>
      <c r="I513" s="165"/>
      <c r="J513" s="165"/>
      <c r="K513" s="178"/>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5"/>
      <c r="AW513" s="165"/>
      <c r="AX513" s="165"/>
      <c r="AY513" s="165"/>
      <c r="AZ513" s="165"/>
      <c r="BA513" s="165"/>
      <c r="BB513" s="165"/>
      <c r="BC513" s="165"/>
      <c r="BD513" s="165"/>
      <c r="BE513" s="165"/>
      <c r="BF513" s="165"/>
      <c r="BG513" s="165"/>
      <c r="BH513" s="165"/>
      <c r="BI513" s="165"/>
      <c r="BJ513" s="165"/>
      <c r="BK513" s="165"/>
      <c r="BL513" s="165"/>
      <c r="BM513" s="165"/>
      <c r="BN513" s="165"/>
      <c r="BO513" s="165"/>
      <c r="BP513" s="165"/>
      <c r="BQ513" s="165"/>
      <c r="BR513" s="165"/>
      <c r="BS513" s="165"/>
      <c r="BT513" s="165"/>
      <c r="BU513" s="165"/>
      <c r="BV513" s="165"/>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row>
    <row r="514" spans="1:98">
      <c r="A514" s="165"/>
      <c r="B514" s="165"/>
      <c r="C514" s="165"/>
      <c r="D514" s="165"/>
      <c r="E514" s="165"/>
      <c r="F514" s="165"/>
      <c r="G514" s="165"/>
      <c r="H514" s="178"/>
      <c r="I514" s="165"/>
      <c r="J514" s="165"/>
      <c r="K514" s="178"/>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5"/>
      <c r="BH514" s="165"/>
      <c r="BI514" s="165"/>
      <c r="BJ514" s="165"/>
      <c r="BK514" s="165"/>
      <c r="BL514" s="165"/>
      <c r="BM514" s="165"/>
      <c r="BN514" s="165"/>
      <c r="BO514" s="165"/>
      <c r="BP514" s="165"/>
      <c r="BQ514" s="165"/>
      <c r="BR514" s="165"/>
      <c r="BS514" s="165"/>
      <c r="BT514" s="165"/>
      <c r="BU514" s="165"/>
      <c r="BV514" s="165"/>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row>
    <row r="515" spans="1:98">
      <c r="A515" s="165"/>
      <c r="B515" s="165"/>
      <c r="C515" s="165"/>
      <c r="D515" s="165"/>
      <c r="E515" s="165"/>
      <c r="F515" s="165"/>
      <c r="G515" s="165"/>
      <c r="H515" s="178"/>
      <c r="I515" s="165"/>
      <c r="J515" s="165"/>
      <c r="K515" s="178"/>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5"/>
      <c r="AW515" s="165"/>
      <c r="AX515" s="165"/>
      <c r="AY515" s="165"/>
      <c r="AZ515" s="165"/>
      <c r="BA515" s="165"/>
      <c r="BB515" s="165"/>
      <c r="BC515" s="165"/>
      <c r="BD515" s="165"/>
      <c r="BE515" s="165"/>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row>
    <row r="516" spans="1:98">
      <c r="A516" s="165"/>
      <c r="B516" s="165"/>
      <c r="C516" s="165"/>
      <c r="D516" s="165"/>
      <c r="E516" s="165"/>
      <c r="F516" s="165"/>
      <c r="G516" s="165"/>
      <c r="H516" s="178"/>
      <c r="I516" s="165"/>
      <c r="J516" s="165"/>
      <c r="K516" s="178"/>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row>
    <row r="517" spans="1:98">
      <c r="A517" s="165"/>
      <c r="B517" s="165"/>
      <c r="C517" s="165"/>
      <c r="D517" s="165"/>
      <c r="E517" s="165"/>
      <c r="F517" s="165"/>
      <c r="G517" s="165"/>
      <c r="H517" s="178"/>
      <c r="I517" s="165"/>
      <c r="J517" s="165"/>
      <c r="K517" s="178"/>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row>
    <row r="518" spans="1:98">
      <c r="A518" s="165"/>
      <c r="B518" s="165"/>
      <c r="C518" s="165"/>
      <c r="D518" s="165"/>
      <c r="E518" s="165"/>
      <c r="F518" s="165"/>
      <c r="G518" s="165"/>
      <c r="H518" s="178"/>
      <c r="I518" s="165"/>
      <c r="J518" s="165"/>
      <c r="K518" s="178"/>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row>
    <row r="519" spans="1:98">
      <c r="A519" s="165"/>
      <c r="B519" s="165"/>
      <c r="C519" s="165"/>
      <c r="D519" s="165"/>
      <c r="E519" s="165"/>
      <c r="F519" s="165"/>
      <c r="G519" s="165"/>
      <c r="H519" s="178"/>
      <c r="I519" s="165"/>
      <c r="J519" s="165"/>
      <c r="K519" s="178"/>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row>
    <row r="520" spans="1:98">
      <c r="A520" s="165"/>
      <c r="B520" s="165"/>
      <c r="C520" s="165"/>
      <c r="D520" s="165"/>
      <c r="E520" s="165"/>
      <c r="F520" s="165"/>
      <c r="G520" s="165"/>
      <c r="H520" s="178"/>
      <c r="I520" s="165"/>
      <c r="J520" s="165"/>
      <c r="K520" s="178"/>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c r="BJ520" s="165"/>
      <c r="BK520" s="165"/>
      <c r="BL520" s="165"/>
      <c r="BM520" s="165"/>
      <c r="BN520" s="165"/>
      <c r="BO520" s="165"/>
      <c r="BP520" s="165"/>
      <c r="BQ520" s="165"/>
      <c r="BR520" s="165"/>
      <c r="BS520" s="165"/>
      <c r="BT520" s="165"/>
      <c r="BU520" s="165"/>
      <c r="BV520" s="165"/>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row>
    <row r="521" spans="1:98">
      <c r="A521" s="165"/>
      <c r="B521" s="165"/>
      <c r="C521" s="165"/>
      <c r="D521" s="165"/>
      <c r="E521" s="165"/>
      <c r="F521" s="165"/>
      <c r="G521" s="165"/>
      <c r="H521" s="178"/>
      <c r="I521" s="165"/>
      <c r="J521" s="165"/>
      <c r="K521" s="178"/>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c r="BJ521" s="165"/>
      <c r="BK521" s="165"/>
      <c r="BL521" s="165"/>
      <c r="BM521" s="165"/>
      <c r="BN521" s="165"/>
      <c r="BO521" s="165"/>
      <c r="BP521" s="165"/>
      <c r="BQ521" s="165"/>
      <c r="BR521" s="165"/>
      <c r="BS521" s="165"/>
      <c r="BT521" s="165"/>
      <c r="BU521" s="165"/>
      <c r="BV521" s="165"/>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row>
    <row r="522" spans="1:98">
      <c r="A522" s="165"/>
      <c r="B522" s="165"/>
      <c r="C522" s="165"/>
      <c r="D522" s="165"/>
      <c r="E522" s="165"/>
      <c r="F522" s="165"/>
      <c r="G522" s="165"/>
      <c r="H522" s="178"/>
      <c r="I522" s="165"/>
      <c r="J522" s="165"/>
      <c r="K522" s="178"/>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row>
    <row r="523" spans="1:98">
      <c r="A523" s="165"/>
      <c r="B523" s="165"/>
      <c r="C523" s="165"/>
      <c r="D523" s="165"/>
      <c r="E523" s="165"/>
      <c r="F523" s="165"/>
      <c r="G523" s="165"/>
      <c r="H523" s="178"/>
      <c r="I523" s="165"/>
      <c r="J523" s="165"/>
      <c r="K523" s="178"/>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c r="BJ523" s="165"/>
      <c r="BK523" s="165"/>
      <c r="BL523" s="165"/>
      <c r="BM523" s="165"/>
      <c r="BN523" s="165"/>
      <c r="BO523" s="165"/>
      <c r="BP523" s="165"/>
      <c r="BQ523" s="165"/>
      <c r="BR523" s="165"/>
      <c r="BS523" s="165"/>
      <c r="BT523" s="165"/>
      <c r="BU523" s="165"/>
      <c r="BV523" s="165"/>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row>
    <row r="524" spans="1:98">
      <c r="A524" s="165"/>
      <c r="B524" s="165"/>
      <c r="C524" s="165"/>
      <c r="D524" s="165"/>
      <c r="E524" s="165"/>
      <c r="F524" s="165"/>
      <c r="G524" s="165"/>
      <c r="H524" s="178"/>
      <c r="I524" s="165"/>
      <c r="J524" s="165"/>
      <c r="K524" s="178"/>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c r="BJ524" s="165"/>
      <c r="BK524" s="165"/>
      <c r="BL524" s="165"/>
      <c r="BM524" s="165"/>
      <c r="BN524" s="165"/>
      <c r="BO524" s="165"/>
      <c r="BP524" s="165"/>
      <c r="BQ524" s="165"/>
      <c r="BR524" s="165"/>
      <c r="BS524" s="165"/>
      <c r="BT524" s="165"/>
      <c r="BU524" s="165"/>
      <c r="BV524" s="165"/>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row>
    <row r="525" spans="1:98">
      <c r="A525" s="165"/>
      <c r="B525" s="165"/>
      <c r="C525" s="165"/>
      <c r="D525" s="165"/>
      <c r="E525" s="165"/>
      <c r="F525" s="165"/>
      <c r="G525" s="165"/>
      <c r="H525" s="178"/>
      <c r="I525" s="165"/>
      <c r="J525" s="165"/>
      <c r="K525" s="178"/>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c r="BJ525" s="165"/>
      <c r="BK525" s="165"/>
      <c r="BL525" s="165"/>
      <c r="BM525" s="165"/>
      <c r="BN525" s="165"/>
      <c r="BO525" s="165"/>
      <c r="BP525" s="165"/>
      <c r="BQ525" s="165"/>
      <c r="BR525" s="165"/>
      <c r="BS525" s="165"/>
      <c r="BT525" s="165"/>
      <c r="BU525" s="165"/>
      <c r="BV525" s="165"/>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row>
    <row r="526" spans="1:98">
      <c r="A526" s="165"/>
      <c r="B526" s="165"/>
      <c r="C526" s="165"/>
      <c r="D526" s="165"/>
      <c r="E526" s="165"/>
      <c r="F526" s="165"/>
      <c r="G526" s="165"/>
      <c r="H526" s="178"/>
      <c r="I526" s="165"/>
      <c r="J526" s="165"/>
      <c r="K526" s="178"/>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c r="BJ526" s="165"/>
      <c r="BK526" s="165"/>
      <c r="BL526" s="165"/>
      <c r="BM526" s="165"/>
      <c r="BN526" s="165"/>
      <c r="BO526" s="165"/>
      <c r="BP526" s="165"/>
      <c r="BQ526" s="165"/>
      <c r="BR526" s="165"/>
      <c r="BS526" s="165"/>
      <c r="BT526" s="165"/>
      <c r="BU526" s="165"/>
      <c r="BV526" s="165"/>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row>
    <row r="527" spans="1:98">
      <c r="A527" s="165"/>
      <c r="B527" s="165"/>
      <c r="C527" s="165"/>
      <c r="D527" s="165"/>
      <c r="E527" s="165"/>
      <c r="F527" s="165"/>
      <c r="G527" s="165"/>
      <c r="H527" s="178"/>
      <c r="I527" s="165"/>
      <c r="J527" s="165"/>
      <c r="K527" s="178"/>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c r="BJ527" s="165"/>
      <c r="BK527" s="165"/>
      <c r="BL527" s="165"/>
      <c r="BM527" s="165"/>
      <c r="BN527" s="165"/>
      <c r="BO527" s="165"/>
      <c r="BP527" s="165"/>
      <c r="BQ527" s="165"/>
      <c r="BR527" s="165"/>
      <c r="BS527" s="165"/>
      <c r="BT527" s="165"/>
      <c r="BU527" s="165"/>
      <c r="BV527" s="165"/>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row>
    <row r="528" spans="1:98">
      <c r="A528" s="165"/>
      <c r="B528" s="165"/>
      <c r="C528" s="165"/>
      <c r="D528" s="165"/>
      <c r="E528" s="165"/>
      <c r="F528" s="165"/>
      <c r="G528" s="165"/>
      <c r="H528" s="178"/>
      <c r="I528" s="165"/>
      <c r="J528" s="165"/>
      <c r="K528" s="178"/>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c r="BJ528" s="165"/>
      <c r="BK528" s="165"/>
      <c r="BL528" s="165"/>
      <c r="BM528" s="165"/>
      <c r="BN528" s="165"/>
      <c r="BO528" s="165"/>
      <c r="BP528" s="165"/>
      <c r="BQ528" s="165"/>
      <c r="BR528" s="165"/>
      <c r="BS528" s="165"/>
      <c r="BT528" s="165"/>
      <c r="BU528" s="165"/>
      <c r="BV528" s="165"/>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row>
    <row r="529" spans="1:98">
      <c r="A529" s="165"/>
      <c r="B529" s="165"/>
      <c r="C529" s="165"/>
      <c r="D529" s="165"/>
      <c r="E529" s="165"/>
      <c r="F529" s="165"/>
      <c r="G529" s="165"/>
      <c r="H529" s="178"/>
      <c r="I529" s="165"/>
      <c r="J529" s="165"/>
      <c r="K529" s="178"/>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c r="BJ529" s="165"/>
      <c r="BK529" s="165"/>
      <c r="BL529" s="165"/>
      <c r="BM529" s="165"/>
      <c r="BN529" s="165"/>
      <c r="BO529" s="165"/>
      <c r="BP529" s="165"/>
      <c r="BQ529" s="165"/>
      <c r="BR529" s="165"/>
      <c r="BS529" s="165"/>
      <c r="BT529" s="165"/>
      <c r="BU529" s="165"/>
      <c r="BV529" s="165"/>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row>
    <row r="530" spans="1:98">
      <c r="A530" s="165"/>
      <c r="B530" s="165"/>
      <c r="C530" s="165"/>
      <c r="D530" s="165"/>
      <c r="E530" s="165"/>
      <c r="F530" s="165"/>
      <c r="G530" s="165"/>
      <c r="H530" s="178"/>
      <c r="I530" s="165"/>
      <c r="J530" s="165"/>
      <c r="K530" s="178"/>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c r="BJ530" s="165"/>
      <c r="BK530" s="165"/>
      <c r="BL530" s="165"/>
      <c r="BM530" s="165"/>
      <c r="BN530" s="165"/>
      <c r="BO530" s="165"/>
      <c r="BP530" s="165"/>
      <c r="BQ530" s="165"/>
      <c r="BR530" s="165"/>
      <c r="BS530" s="165"/>
      <c r="BT530" s="165"/>
      <c r="BU530" s="165"/>
      <c r="BV530" s="165"/>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row>
    <row r="531" spans="1:98">
      <c r="A531" s="165"/>
      <c r="B531" s="165"/>
      <c r="C531" s="165"/>
      <c r="D531" s="165"/>
      <c r="E531" s="165"/>
      <c r="F531" s="165"/>
      <c r="G531" s="165"/>
      <c r="H531" s="178"/>
      <c r="I531" s="165"/>
      <c r="J531" s="165"/>
      <c r="K531" s="178"/>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row>
    <row r="532" spans="1:98">
      <c r="A532" s="165"/>
      <c r="B532" s="165"/>
      <c r="C532" s="165"/>
      <c r="D532" s="165"/>
      <c r="E532" s="165"/>
      <c r="F532" s="165"/>
      <c r="G532" s="165"/>
      <c r="H532" s="178"/>
      <c r="I532" s="165"/>
      <c r="J532" s="165"/>
      <c r="K532" s="178"/>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row>
    <row r="533" spans="1:98">
      <c r="A533" s="165"/>
      <c r="B533" s="165"/>
      <c r="C533" s="165"/>
      <c r="D533" s="165"/>
      <c r="E533" s="165"/>
      <c r="F533" s="165"/>
      <c r="G533" s="165"/>
      <c r="H533" s="178"/>
      <c r="I533" s="165"/>
      <c r="J533" s="165"/>
      <c r="K533" s="178"/>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row>
    <row r="534" spans="1:98">
      <c r="A534" s="165"/>
      <c r="B534" s="165"/>
      <c r="C534" s="165"/>
      <c r="D534" s="165"/>
      <c r="E534" s="165"/>
      <c r="F534" s="165"/>
      <c r="G534" s="165"/>
      <c r="H534" s="178"/>
      <c r="I534" s="165"/>
      <c r="J534" s="165"/>
      <c r="K534" s="178"/>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c r="BJ534" s="165"/>
      <c r="BK534" s="165"/>
      <c r="BL534" s="165"/>
      <c r="BM534" s="165"/>
      <c r="BN534" s="165"/>
      <c r="BO534" s="165"/>
      <c r="BP534" s="165"/>
      <c r="BQ534" s="165"/>
      <c r="BR534" s="165"/>
      <c r="BS534" s="165"/>
      <c r="BT534" s="165"/>
      <c r="BU534" s="165"/>
      <c r="BV534" s="165"/>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row>
    <row r="535" spans="1:98">
      <c r="A535" s="165"/>
      <c r="B535" s="165"/>
      <c r="C535" s="165"/>
      <c r="D535" s="165"/>
      <c r="E535" s="165"/>
      <c r="F535" s="165"/>
      <c r="G535" s="165"/>
      <c r="H535" s="178"/>
      <c r="I535" s="165"/>
      <c r="J535" s="165"/>
      <c r="K535" s="178"/>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c r="BJ535" s="165"/>
      <c r="BK535" s="165"/>
      <c r="BL535" s="165"/>
      <c r="BM535" s="165"/>
      <c r="BN535" s="165"/>
      <c r="BO535" s="165"/>
      <c r="BP535" s="165"/>
      <c r="BQ535" s="165"/>
      <c r="BR535" s="165"/>
      <c r="BS535" s="165"/>
      <c r="BT535" s="165"/>
      <c r="BU535" s="165"/>
      <c r="BV535" s="165"/>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row>
    <row r="536" spans="1:98">
      <c r="A536" s="165"/>
      <c r="B536" s="165"/>
      <c r="C536" s="165"/>
      <c r="D536" s="165"/>
      <c r="E536" s="165"/>
      <c r="F536" s="165"/>
      <c r="G536" s="165"/>
      <c r="H536" s="178"/>
      <c r="I536" s="165"/>
      <c r="J536" s="165"/>
      <c r="K536" s="178"/>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row>
    <row r="537" spans="1:98">
      <c r="A537" s="165"/>
      <c r="B537" s="165"/>
      <c r="C537" s="165"/>
      <c r="D537" s="165"/>
      <c r="E537" s="165"/>
      <c r="F537" s="165"/>
      <c r="G537" s="165"/>
      <c r="H537" s="178"/>
      <c r="I537" s="165"/>
      <c r="J537" s="165"/>
      <c r="K537" s="178"/>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5"/>
      <c r="AW537" s="165"/>
      <c r="AX537" s="165"/>
      <c r="AY537" s="165"/>
      <c r="AZ537" s="165"/>
      <c r="BA537" s="165"/>
      <c r="BB537" s="165"/>
      <c r="BC537" s="165"/>
      <c r="BD537" s="165"/>
      <c r="BE537" s="165"/>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row>
    <row r="538" spans="1:98">
      <c r="A538" s="165"/>
      <c r="B538" s="165"/>
      <c r="C538" s="165"/>
      <c r="D538" s="165"/>
      <c r="E538" s="165"/>
      <c r="F538" s="165"/>
      <c r="G538" s="165"/>
      <c r="H538" s="178"/>
      <c r="I538" s="165"/>
      <c r="J538" s="165"/>
      <c r="K538" s="178"/>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5"/>
      <c r="AW538" s="165"/>
      <c r="AX538" s="165"/>
      <c r="AY538" s="165"/>
      <c r="AZ538" s="165"/>
      <c r="BA538" s="165"/>
      <c r="BB538" s="165"/>
      <c r="BC538" s="165"/>
      <c r="BD538" s="165"/>
      <c r="BE538" s="165"/>
      <c r="BF538" s="165"/>
      <c r="BG538" s="165"/>
      <c r="BH538" s="165"/>
      <c r="BI538" s="165"/>
      <c r="BJ538" s="165"/>
      <c r="BK538" s="165"/>
      <c r="BL538" s="165"/>
      <c r="BM538" s="165"/>
      <c r="BN538" s="165"/>
      <c r="BO538" s="165"/>
      <c r="BP538" s="165"/>
      <c r="BQ538" s="165"/>
      <c r="BR538" s="165"/>
      <c r="BS538" s="165"/>
      <c r="BT538" s="165"/>
      <c r="BU538" s="165"/>
      <c r="BV538" s="165"/>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row>
    <row r="539" spans="1:98">
      <c r="A539" s="165"/>
      <c r="B539" s="165"/>
      <c r="C539" s="165"/>
      <c r="D539" s="165"/>
      <c r="E539" s="165"/>
      <c r="F539" s="165"/>
      <c r="G539" s="165"/>
      <c r="H539" s="178"/>
      <c r="I539" s="165"/>
      <c r="J539" s="165"/>
      <c r="K539" s="178"/>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5"/>
      <c r="AW539" s="165"/>
      <c r="AX539" s="165"/>
      <c r="AY539" s="165"/>
      <c r="AZ539" s="165"/>
      <c r="BA539" s="165"/>
      <c r="BB539" s="165"/>
      <c r="BC539" s="165"/>
      <c r="BD539" s="165"/>
      <c r="BE539" s="165"/>
      <c r="BF539" s="165"/>
      <c r="BG539" s="165"/>
      <c r="BH539" s="165"/>
      <c r="BI539" s="165"/>
      <c r="BJ539" s="165"/>
      <c r="BK539" s="165"/>
      <c r="BL539" s="165"/>
      <c r="BM539" s="165"/>
      <c r="BN539" s="165"/>
      <c r="BO539" s="165"/>
      <c r="BP539" s="165"/>
      <c r="BQ539" s="165"/>
      <c r="BR539" s="165"/>
      <c r="BS539" s="165"/>
      <c r="BT539" s="165"/>
      <c r="BU539" s="165"/>
      <c r="BV539" s="165"/>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row>
    <row r="540" spans="1:98">
      <c r="A540" s="165"/>
      <c r="B540" s="165"/>
      <c r="C540" s="165"/>
      <c r="D540" s="165"/>
      <c r="E540" s="165"/>
      <c r="F540" s="165"/>
      <c r="G540" s="165"/>
      <c r="H540" s="178"/>
      <c r="I540" s="165"/>
      <c r="J540" s="165"/>
      <c r="K540" s="178"/>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5"/>
      <c r="AW540" s="165"/>
      <c r="AX540" s="165"/>
      <c r="AY540" s="165"/>
      <c r="AZ540" s="165"/>
      <c r="BA540" s="165"/>
      <c r="BB540" s="165"/>
      <c r="BC540" s="165"/>
      <c r="BD540" s="165"/>
      <c r="BE540" s="165"/>
      <c r="BF540" s="165"/>
      <c r="BG540" s="165"/>
      <c r="BH540" s="165"/>
      <c r="BI540" s="165"/>
      <c r="BJ540" s="165"/>
      <c r="BK540" s="165"/>
      <c r="BL540" s="165"/>
      <c r="BM540" s="165"/>
      <c r="BN540" s="165"/>
      <c r="BO540" s="165"/>
      <c r="BP540" s="165"/>
      <c r="BQ540" s="165"/>
      <c r="BR540" s="165"/>
      <c r="BS540" s="165"/>
      <c r="BT540" s="165"/>
      <c r="BU540" s="165"/>
      <c r="BV540" s="165"/>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row>
    <row r="541" spans="1:98">
      <c r="A541" s="165"/>
      <c r="B541" s="165"/>
      <c r="C541" s="165"/>
      <c r="D541" s="165"/>
      <c r="E541" s="165"/>
      <c r="F541" s="165"/>
      <c r="G541" s="165"/>
      <c r="H541" s="178"/>
      <c r="I541" s="165"/>
      <c r="J541" s="165"/>
      <c r="K541" s="178"/>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c r="BJ541" s="165"/>
      <c r="BK541" s="165"/>
      <c r="BL541" s="165"/>
      <c r="BM541" s="165"/>
      <c r="BN541" s="165"/>
      <c r="BO541" s="165"/>
      <c r="BP541" s="165"/>
      <c r="BQ541" s="165"/>
      <c r="BR541" s="165"/>
      <c r="BS541" s="165"/>
      <c r="BT541" s="165"/>
      <c r="BU541" s="165"/>
      <c r="BV541" s="165"/>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row>
    <row r="542" spans="1:98">
      <c r="A542" s="165"/>
      <c r="B542" s="165"/>
      <c r="C542" s="165"/>
      <c r="D542" s="165"/>
      <c r="E542" s="165"/>
      <c r="F542" s="165"/>
      <c r="G542" s="165"/>
      <c r="H542" s="178"/>
      <c r="I542" s="165"/>
      <c r="J542" s="165"/>
      <c r="K542" s="178"/>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c r="BJ542" s="165"/>
      <c r="BK542" s="165"/>
      <c r="BL542" s="165"/>
      <c r="BM542" s="165"/>
      <c r="BN542" s="165"/>
      <c r="BO542" s="165"/>
      <c r="BP542" s="165"/>
      <c r="BQ542" s="165"/>
      <c r="BR542" s="165"/>
      <c r="BS542" s="165"/>
      <c r="BT542" s="165"/>
      <c r="BU542" s="165"/>
      <c r="BV542" s="165"/>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row>
    <row r="543" spans="1:98">
      <c r="A543" s="165"/>
      <c r="B543" s="165"/>
      <c r="C543" s="165"/>
      <c r="D543" s="165"/>
      <c r="E543" s="165"/>
      <c r="F543" s="165"/>
      <c r="G543" s="165"/>
      <c r="H543" s="178"/>
      <c r="I543" s="165"/>
      <c r="J543" s="165"/>
      <c r="K543" s="178"/>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c r="BJ543" s="165"/>
      <c r="BK543" s="165"/>
      <c r="BL543" s="165"/>
      <c r="BM543" s="165"/>
      <c r="BN543" s="165"/>
      <c r="BO543" s="165"/>
      <c r="BP543" s="165"/>
      <c r="BQ543" s="165"/>
      <c r="BR543" s="165"/>
      <c r="BS543" s="165"/>
      <c r="BT543" s="165"/>
      <c r="BU543" s="165"/>
      <c r="BV543" s="165"/>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row>
    <row r="544" spans="1:98">
      <c r="A544" s="165"/>
      <c r="B544" s="165"/>
      <c r="C544" s="165"/>
      <c r="D544" s="165"/>
      <c r="E544" s="165"/>
      <c r="F544" s="165"/>
      <c r="G544" s="165"/>
      <c r="H544" s="178"/>
      <c r="I544" s="165"/>
      <c r="J544" s="165"/>
      <c r="K544" s="178"/>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c r="BJ544" s="165"/>
      <c r="BK544" s="165"/>
      <c r="BL544" s="165"/>
      <c r="BM544" s="165"/>
      <c r="BN544" s="165"/>
      <c r="BO544" s="165"/>
      <c r="BP544" s="165"/>
      <c r="BQ544" s="165"/>
      <c r="BR544" s="165"/>
      <c r="BS544" s="165"/>
      <c r="BT544" s="165"/>
      <c r="BU544" s="165"/>
      <c r="BV544" s="165"/>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row>
    <row r="545" spans="1:98">
      <c r="A545" s="165"/>
      <c r="B545" s="165"/>
      <c r="C545" s="165"/>
      <c r="D545" s="165"/>
      <c r="E545" s="165"/>
      <c r="F545" s="165"/>
      <c r="G545" s="165"/>
      <c r="H545" s="178"/>
      <c r="I545" s="165"/>
      <c r="J545" s="165"/>
      <c r="K545" s="178"/>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row>
    <row r="546" spans="1:98">
      <c r="A546" s="165"/>
      <c r="B546" s="165"/>
      <c r="C546" s="165"/>
      <c r="D546" s="165"/>
      <c r="E546" s="165"/>
      <c r="F546" s="165"/>
      <c r="G546" s="165"/>
      <c r="H546" s="178"/>
      <c r="I546" s="165"/>
      <c r="J546" s="165"/>
      <c r="K546" s="178"/>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c r="BJ546" s="165"/>
      <c r="BK546" s="165"/>
      <c r="BL546" s="165"/>
      <c r="BM546" s="165"/>
      <c r="BN546" s="165"/>
      <c r="BO546" s="165"/>
      <c r="BP546" s="165"/>
      <c r="BQ546" s="165"/>
      <c r="BR546" s="165"/>
      <c r="BS546" s="165"/>
      <c r="BT546" s="165"/>
      <c r="BU546" s="165"/>
      <c r="BV546" s="165"/>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row>
    <row r="547" spans="1:98">
      <c r="A547" s="165"/>
      <c r="B547" s="165"/>
      <c r="C547" s="165"/>
      <c r="D547" s="165"/>
      <c r="E547" s="165"/>
      <c r="F547" s="165"/>
      <c r="G547" s="165"/>
      <c r="H547" s="178"/>
      <c r="I547" s="165"/>
      <c r="J547" s="165"/>
      <c r="K547" s="178"/>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c r="BJ547" s="165"/>
      <c r="BK547" s="165"/>
      <c r="BL547" s="165"/>
      <c r="BM547" s="165"/>
      <c r="BN547" s="165"/>
      <c r="BO547" s="165"/>
      <c r="BP547" s="165"/>
      <c r="BQ547" s="165"/>
      <c r="BR547" s="165"/>
      <c r="BS547" s="165"/>
      <c r="BT547" s="165"/>
      <c r="BU547" s="165"/>
      <c r="BV547" s="165"/>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row>
    <row r="548" spans="1:98">
      <c r="A548" s="165"/>
      <c r="B548" s="165"/>
      <c r="C548" s="165"/>
      <c r="D548" s="165"/>
      <c r="E548" s="165"/>
      <c r="F548" s="165"/>
      <c r="G548" s="165"/>
      <c r="H548" s="178"/>
      <c r="I548" s="165"/>
      <c r="J548" s="165"/>
      <c r="K548" s="178"/>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c r="BJ548" s="165"/>
      <c r="BK548" s="165"/>
      <c r="BL548" s="165"/>
      <c r="BM548" s="165"/>
      <c r="BN548" s="165"/>
      <c r="BO548" s="165"/>
      <c r="BP548" s="165"/>
      <c r="BQ548" s="165"/>
      <c r="BR548" s="165"/>
      <c r="BS548" s="165"/>
      <c r="BT548" s="165"/>
      <c r="BU548" s="165"/>
      <c r="BV548" s="165"/>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row>
    <row r="549" spans="1:98">
      <c r="A549" s="165"/>
      <c r="B549" s="165"/>
      <c r="C549" s="165"/>
      <c r="D549" s="165"/>
      <c r="E549" s="165"/>
      <c r="F549" s="165"/>
      <c r="G549" s="165"/>
      <c r="H549" s="178"/>
      <c r="I549" s="165"/>
      <c r="J549" s="165"/>
      <c r="K549" s="178"/>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5"/>
      <c r="AW549" s="165"/>
      <c r="AX549" s="165"/>
      <c r="AY549" s="165"/>
      <c r="AZ549" s="165"/>
      <c r="BA549" s="165"/>
      <c r="BB549" s="165"/>
      <c r="BC549" s="165"/>
      <c r="BD549" s="165"/>
      <c r="BE549" s="165"/>
      <c r="BF549" s="165"/>
      <c r="BG549" s="165"/>
      <c r="BH549" s="165"/>
      <c r="BI549" s="165"/>
      <c r="BJ549" s="165"/>
      <c r="BK549" s="165"/>
      <c r="BL549" s="165"/>
      <c r="BM549" s="165"/>
      <c r="BN549" s="165"/>
      <c r="BO549" s="165"/>
      <c r="BP549" s="165"/>
      <c r="BQ549" s="165"/>
      <c r="BR549" s="165"/>
      <c r="BS549" s="165"/>
      <c r="BT549" s="165"/>
      <c r="BU549" s="165"/>
      <c r="BV549" s="165"/>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row>
    <row r="550" spans="1:98">
      <c r="A550" s="165"/>
      <c r="B550" s="165"/>
      <c r="C550" s="165"/>
      <c r="D550" s="165"/>
      <c r="E550" s="165"/>
      <c r="F550" s="165"/>
      <c r="G550" s="165"/>
      <c r="H550" s="178"/>
      <c r="I550" s="165"/>
      <c r="J550" s="165"/>
      <c r="K550" s="178"/>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5"/>
      <c r="AW550" s="165"/>
      <c r="AX550" s="165"/>
      <c r="AY550" s="165"/>
      <c r="AZ550" s="165"/>
      <c r="BA550" s="165"/>
      <c r="BB550" s="165"/>
      <c r="BC550" s="165"/>
      <c r="BD550" s="165"/>
      <c r="BE550" s="165"/>
      <c r="BF550" s="165"/>
      <c r="BG550" s="165"/>
      <c r="BH550" s="165"/>
      <c r="BI550" s="165"/>
      <c r="BJ550" s="165"/>
      <c r="BK550" s="165"/>
      <c r="BL550" s="165"/>
      <c r="BM550" s="165"/>
      <c r="BN550" s="165"/>
      <c r="BO550" s="165"/>
      <c r="BP550" s="165"/>
      <c r="BQ550" s="165"/>
      <c r="BR550" s="165"/>
      <c r="BS550" s="165"/>
      <c r="BT550" s="165"/>
      <c r="BU550" s="165"/>
      <c r="BV550" s="165"/>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row>
    <row r="551" spans="1:98">
      <c r="A551" s="165"/>
      <c r="B551" s="165"/>
      <c r="C551" s="165"/>
      <c r="D551" s="165"/>
      <c r="E551" s="165"/>
      <c r="F551" s="165"/>
      <c r="G551" s="165"/>
      <c r="H551" s="178"/>
      <c r="I551" s="165"/>
      <c r="J551" s="165"/>
      <c r="K551" s="178"/>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5"/>
      <c r="AW551" s="165"/>
      <c r="AX551" s="165"/>
      <c r="AY551" s="165"/>
      <c r="AZ551" s="165"/>
      <c r="BA551" s="165"/>
      <c r="BB551" s="165"/>
      <c r="BC551" s="165"/>
      <c r="BD551" s="165"/>
      <c r="BE551" s="165"/>
      <c r="BF551" s="165"/>
      <c r="BG551" s="165"/>
      <c r="BH551" s="165"/>
      <c r="BI551" s="165"/>
      <c r="BJ551" s="165"/>
      <c r="BK551" s="165"/>
      <c r="BL551" s="165"/>
      <c r="BM551" s="165"/>
      <c r="BN551" s="165"/>
      <c r="BO551" s="165"/>
      <c r="BP551" s="165"/>
      <c r="BQ551" s="165"/>
      <c r="BR551" s="165"/>
      <c r="BS551" s="165"/>
      <c r="BT551" s="165"/>
      <c r="BU551" s="165"/>
      <c r="BV551" s="165"/>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row>
    <row r="552" spans="1:98">
      <c r="A552" s="165"/>
      <c r="B552" s="165"/>
      <c r="C552" s="165"/>
      <c r="D552" s="165"/>
      <c r="E552" s="165"/>
      <c r="F552" s="165"/>
      <c r="G552" s="165"/>
      <c r="H552" s="178"/>
      <c r="I552" s="165"/>
      <c r="J552" s="165"/>
      <c r="K552" s="178"/>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5"/>
      <c r="AW552" s="165"/>
      <c r="AX552" s="165"/>
      <c r="AY552" s="165"/>
      <c r="AZ552" s="165"/>
      <c r="BA552" s="165"/>
      <c r="BB552" s="165"/>
      <c r="BC552" s="165"/>
      <c r="BD552" s="165"/>
      <c r="BE552" s="165"/>
      <c r="BF552" s="165"/>
      <c r="BG552" s="165"/>
      <c r="BH552" s="165"/>
      <c r="BI552" s="165"/>
      <c r="BJ552" s="165"/>
      <c r="BK552" s="165"/>
      <c r="BL552" s="165"/>
      <c r="BM552" s="165"/>
      <c r="BN552" s="165"/>
      <c r="BO552" s="165"/>
      <c r="BP552" s="165"/>
      <c r="BQ552" s="165"/>
      <c r="BR552" s="165"/>
      <c r="BS552" s="165"/>
      <c r="BT552" s="165"/>
      <c r="BU552" s="165"/>
      <c r="BV552" s="165"/>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row>
    <row r="553" spans="1:98">
      <c r="A553" s="165"/>
      <c r="B553" s="165"/>
      <c r="C553" s="165"/>
      <c r="D553" s="165"/>
      <c r="E553" s="165"/>
      <c r="F553" s="165"/>
      <c r="G553" s="165"/>
      <c r="H553" s="178"/>
      <c r="I553" s="165"/>
      <c r="J553" s="165"/>
      <c r="K553" s="178"/>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5"/>
      <c r="AW553" s="165"/>
      <c r="AX553" s="165"/>
      <c r="AY553" s="165"/>
      <c r="AZ553" s="165"/>
      <c r="BA553" s="165"/>
      <c r="BB553" s="165"/>
      <c r="BC553" s="165"/>
      <c r="BD553" s="165"/>
      <c r="BE553" s="165"/>
      <c r="BF553" s="165"/>
      <c r="BG553" s="165"/>
      <c r="BH553" s="165"/>
      <c r="BI553" s="165"/>
      <c r="BJ553" s="165"/>
      <c r="BK553" s="165"/>
      <c r="BL553" s="165"/>
      <c r="BM553" s="165"/>
      <c r="BN553" s="165"/>
      <c r="BO553" s="165"/>
      <c r="BP553" s="165"/>
      <c r="BQ553" s="165"/>
      <c r="BR553" s="165"/>
      <c r="BS553" s="165"/>
      <c r="BT553" s="165"/>
      <c r="BU553" s="165"/>
      <c r="BV553" s="165"/>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row>
    <row r="554" spans="1:98">
      <c r="A554" s="165"/>
      <c r="B554" s="165"/>
      <c r="C554" s="165"/>
      <c r="D554" s="165"/>
      <c r="E554" s="165"/>
      <c r="F554" s="165"/>
      <c r="G554" s="165"/>
      <c r="H554" s="178"/>
      <c r="I554" s="165"/>
      <c r="J554" s="165"/>
      <c r="K554" s="178"/>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5"/>
      <c r="AW554" s="165"/>
      <c r="AX554" s="165"/>
      <c r="AY554" s="165"/>
      <c r="AZ554" s="165"/>
      <c r="BA554" s="165"/>
      <c r="BB554" s="165"/>
      <c r="BC554" s="165"/>
      <c r="BD554" s="165"/>
      <c r="BE554" s="165"/>
      <c r="BF554" s="165"/>
      <c r="BG554" s="165"/>
      <c r="BH554" s="165"/>
      <c r="BI554" s="165"/>
      <c r="BJ554" s="165"/>
      <c r="BK554" s="165"/>
      <c r="BL554" s="165"/>
      <c r="BM554" s="165"/>
      <c r="BN554" s="165"/>
      <c r="BO554" s="165"/>
      <c r="BP554" s="165"/>
      <c r="BQ554" s="165"/>
      <c r="BR554" s="165"/>
      <c r="BS554" s="165"/>
      <c r="BT554" s="165"/>
      <c r="BU554" s="165"/>
      <c r="BV554" s="165"/>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row>
    <row r="555" spans="1:98">
      <c r="A555" s="165"/>
      <c r="B555" s="165"/>
      <c r="C555" s="165"/>
      <c r="D555" s="165"/>
      <c r="E555" s="165"/>
      <c r="F555" s="165"/>
      <c r="G555" s="165"/>
      <c r="H555" s="178"/>
      <c r="I555" s="165"/>
      <c r="J555" s="165"/>
      <c r="K555" s="178"/>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5"/>
      <c r="AW555" s="165"/>
      <c r="AX555" s="165"/>
      <c r="AY555" s="165"/>
      <c r="AZ555" s="165"/>
      <c r="BA555" s="165"/>
      <c r="BB555" s="165"/>
      <c r="BC555" s="165"/>
      <c r="BD555" s="165"/>
      <c r="BE555" s="165"/>
      <c r="BF555" s="165"/>
      <c r="BG555" s="165"/>
      <c r="BH555" s="165"/>
      <c r="BI555" s="165"/>
      <c r="BJ555" s="165"/>
      <c r="BK555" s="165"/>
      <c r="BL555" s="165"/>
      <c r="BM555" s="165"/>
      <c r="BN555" s="165"/>
      <c r="BO555" s="165"/>
      <c r="BP555" s="165"/>
      <c r="BQ555" s="165"/>
      <c r="BR555" s="165"/>
      <c r="BS555" s="165"/>
      <c r="BT555" s="165"/>
      <c r="BU555" s="165"/>
      <c r="BV555" s="165"/>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row>
    <row r="556" spans="1:98">
      <c r="A556" s="165"/>
      <c r="B556" s="165"/>
      <c r="C556" s="165"/>
      <c r="D556" s="165"/>
      <c r="E556" s="165"/>
      <c r="F556" s="165"/>
      <c r="G556" s="165"/>
      <c r="H556" s="178"/>
      <c r="I556" s="165"/>
      <c r="J556" s="165"/>
      <c r="K556" s="178"/>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c r="BJ556" s="165"/>
      <c r="BK556" s="165"/>
      <c r="BL556" s="165"/>
      <c r="BM556" s="165"/>
      <c r="BN556" s="165"/>
      <c r="BO556" s="165"/>
      <c r="BP556" s="165"/>
      <c r="BQ556" s="165"/>
      <c r="BR556" s="165"/>
      <c r="BS556" s="165"/>
      <c r="BT556" s="165"/>
      <c r="BU556" s="165"/>
      <c r="BV556" s="165"/>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row>
    <row r="557" spans="1:98">
      <c r="A557" s="165"/>
      <c r="B557" s="165"/>
      <c r="C557" s="165"/>
      <c r="D557" s="165"/>
      <c r="E557" s="165"/>
      <c r="F557" s="165"/>
      <c r="G557" s="165"/>
      <c r="H557" s="178"/>
      <c r="I557" s="165"/>
      <c r="J557" s="165"/>
      <c r="K557" s="178"/>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row>
    <row r="558" spans="1:98">
      <c r="A558" s="165"/>
      <c r="B558" s="165"/>
      <c r="C558" s="165"/>
      <c r="D558" s="165"/>
      <c r="E558" s="165"/>
      <c r="F558" s="165"/>
      <c r="G558" s="165"/>
      <c r="H558" s="178"/>
      <c r="I558" s="165"/>
      <c r="J558" s="165"/>
      <c r="K558" s="178"/>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c r="BJ558" s="165"/>
      <c r="BK558" s="165"/>
      <c r="BL558" s="165"/>
      <c r="BM558" s="165"/>
      <c r="BN558" s="165"/>
      <c r="BO558" s="165"/>
      <c r="BP558" s="165"/>
      <c r="BQ558" s="165"/>
      <c r="BR558" s="165"/>
      <c r="BS558" s="165"/>
      <c r="BT558" s="165"/>
      <c r="BU558" s="165"/>
      <c r="BV558" s="165"/>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row>
    <row r="559" spans="1:98">
      <c r="A559" s="165"/>
      <c r="B559" s="165"/>
      <c r="C559" s="165"/>
      <c r="D559" s="165"/>
      <c r="E559" s="165"/>
      <c r="F559" s="165"/>
      <c r="G559" s="165"/>
      <c r="H559" s="178"/>
      <c r="I559" s="165"/>
      <c r="J559" s="165"/>
      <c r="K559" s="178"/>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c r="BJ559" s="165"/>
      <c r="BK559" s="165"/>
      <c r="BL559" s="165"/>
      <c r="BM559" s="165"/>
      <c r="BN559" s="165"/>
      <c r="BO559" s="165"/>
      <c r="BP559" s="165"/>
      <c r="BQ559" s="165"/>
      <c r="BR559" s="165"/>
      <c r="BS559" s="165"/>
      <c r="BT559" s="165"/>
      <c r="BU559" s="165"/>
      <c r="BV559" s="165"/>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row>
    <row r="560" spans="1:98">
      <c r="A560" s="165"/>
      <c r="B560" s="165"/>
      <c r="C560" s="165"/>
      <c r="D560" s="165"/>
      <c r="E560" s="165"/>
      <c r="F560" s="165"/>
      <c r="G560" s="165"/>
      <c r="H560" s="178"/>
      <c r="I560" s="165"/>
      <c r="J560" s="165"/>
      <c r="K560" s="178"/>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c r="BJ560" s="165"/>
      <c r="BK560" s="165"/>
      <c r="BL560" s="165"/>
      <c r="BM560" s="165"/>
      <c r="BN560" s="165"/>
      <c r="BO560" s="165"/>
      <c r="BP560" s="165"/>
      <c r="BQ560" s="165"/>
      <c r="BR560" s="165"/>
      <c r="BS560" s="165"/>
      <c r="BT560" s="165"/>
      <c r="BU560" s="165"/>
      <c r="BV560" s="165"/>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row>
    <row r="561" spans="1:98">
      <c r="A561" s="165"/>
      <c r="B561" s="165"/>
      <c r="C561" s="165"/>
      <c r="D561" s="165"/>
      <c r="E561" s="165"/>
      <c r="F561" s="165"/>
      <c r="G561" s="165"/>
      <c r="H561" s="178"/>
      <c r="I561" s="165"/>
      <c r="J561" s="165"/>
      <c r="K561" s="178"/>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c r="BJ561" s="165"/>
      <c r="BK561" s="165"/>
      <c r="BL561" s="165"/>
      <c r="BM561" s="165"/>
      <c r="BN561" s="165"/>
      <c r="BO561" s="165"/>
      <c r="BP561" s="165"/>
      <c r="BQ561" s="165"/>
      <c r="BR561" s="165"/>
      <c r="BS561" s="165"/>
      <c r="BT561" s="165"/>
      <c r="BU561" s="165"/>
      <c r="BV561" s="165"/>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row>
    <row r="562" spans="1:98">
      <c r="A562" s="165"/>
      <c r="B562" s="165"/>
      <c r="C562" s="165"/>
      <c r="D562" s="165"/>
      <c r="E562" s="165"/>
      <c r="F562" s="165"/>
      <c r="G562" s="165"/>
      <c r="H562" s="178"/>
      <c r="I562" s="165"/>
      <c r="J562" s="165"/>
      <c r="K562" s="178"/>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5"/>
      <c r="AW562" s="165"/>
      <c r="AX562" s="165"/>
      <c r="AY562" s="165"/>
      <c r="AZ562" s="165"/>
      <c r="BA562" s="165"/>
      <c r="BB562" s="165"/>
      <c r="BC562" s="165"/>
      <c r="BD562" s="165"/>
      <c r="BE562" s="165"/>
      <c r="BF562" s="165"/>
      <c r="BG562" s="165"/>
      <c r="BH562" s="165"/>
      <c r="BI562" s="165"/>
      <c r="BJ562" s="165"/>
      <c r="BK562" s="165"/>
      <c r="BL562" s="165"/>
      <c r="BM562" s="165"/>
      <c r="BN562" s="165"/>
      <c r="BO562" s="165"/>
      <c r="BP562" s="165"/>
      <c r="BQ562" s="165"/>
      <c r="BR562" s="165"/>
      <c r="BS562" s="165"/>
      <c r="BT562" s="165"/>
      <c r="BU562" s="165"/>
      <c r="BV562" s="165"/>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row>
    <row r="563" spans="1:98">
      <c r="A563" s="165"/>
      <c r="B563" s="165"/>
      <c r="C563" s="165"/>
      <c r="D563" s="165"/>
      <c r="E563" s="165"/>
      <c r="F563" s="165"/>
      <c r="G563" s="165"/>
      <c r="H563" s="178"/>
      <c r="I563" s="165"/>
      <c r="J563" s="165"/>
      <c r="K563" s="178"/>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5"/>
      <c r="AW563" s="165"/>
      <c r="AX563" s="165"/>
      <c r="AY563" s="165"/>
      <c r="AZ563" s="165"/>
      <c r="BA563" s="165"/>
      <c r="BB563" s="165"/>
      <c r="BC563" s="165"/>
      <c r="BD563" s="165"/>
      <c r="BE563" s="165"/>
      <c r="BF563" s="165"/>
      <c r="BG563" s="165"/>
      <c r="BH563" s="165"/>
      <c r="BI563" s="165"/>
      <c r="BJ563" s="165"/>
      <c r="BK563" s="165"/>
      <c r="BL563" s="165"/>
      <c r="BM563" s="165"/>
      <c r="BN563" s="165"/>
      <c r="BO563" s="165"/>
      <c r="BP563" s="165"/>
      <c r="BQ563" s="165"/>
      <c r="BR563" s="165"/>
      <c r="BS563" s="165"/>
      <c r="BT563" s="165"/>
      <c r="BU563" s="165"/>
      <c r="BV563" s="165"/>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row>
    <row r="564" spans="1:98">
      <c r="A564" s="165"/>
      <c r="B564" s="165"/>
      <c r="C564" s="165"/>
      <c r="D564" s="165"/>
      <c r="E564" s="165"/>
      <c r="F564" s="165"/>
      <c r="G564" s="165"/>
      <c r="H564" s="178"/>
      <c r="I564" s="165"/>
      <c r="J564" s="165"/>
      <c r="K564" s="178"/>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5"/>
      <c r="AW564" s="165"/>
      <c r="AX564" s="165"/>
      <c r="AY564" s="165"/>
      <c r="AZ564" s="165"/>
      <c r="BA564" s="165"/>
      <c r="BB564" s="165"/>
      <c r="BC564" s="165"/>
      <c r="BD564" s="165"/>
      <c r="BE564" s="165"/>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c r="CE564" s="165"/>
      <c r="CF564" s="165"/>
      <c r="CG564" s="165"/>
      <c r="CH564" s="165"/>
      <c r="CI564" s="165"/>
      <c r="CJ564" s="165"/>
      <c r="CK564" s="165"/>
      <c r="CL564" s="165"/>
      <c r="CM564" s="165"/>
      <c r="CN564" s="165"/>
      <c r="CO564" s="165"/>
      <c r="CP564" s="165"/>
      <c r="CQ564" s="165"/>
      <c r="CR564" s="165"/>
      <c r="CS564" s="165"/>
      <c r="CT564" s="165"/>
    </row>
    <row r="565" spans="1:98">
      <c r="A565" s="165"/>
      <c r="B565" s="165"/>
      <c r="C565" s="165"/>
      <c r="D565" s="165"/>
      <c r="E565" s="165"/>
      <c r="F565" s="165"/>
      <c r="G565" s="165"/>
      <c r="H565" s="178"/>
      <c r="I565" s="165"/>
      <c r="J565" s="165"/>
      <c r="K565" s="178"/>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5"/>
      <c r="AW565" s="165"/>
      <c r="AX565" s="165"/>
      <c r="AY565" s="165"/>
      <c r="AZ565" s="165"/>
      <c r="BA565" s="165"/>
      <c r="BB565" s="165"/>
      <c r="BC565" s="165"/>
      <c r="BD565" s="165"/>
      <c r="BE565" s="165"/>
      <c r="BF565" s="165"/>
      <c r="BG565" s="165"/>
      <c r="BH565" s="165"/>
      <c r="BI565" s="165"/>
      <c r="BJ565" s="165"/>
      <c r="BK565" s="165"/>
      <c r="BL565" s="165"/>
      <c r="BM565" s="165"/>
      <c r="BN565" s="165"/>
      <c r="BO565" s="165"/>
      <c r="BP565" s="165"/>
      <c r="BQ565" s="165"/>
      <c r="BR565" s="165"/>
      <c r="BS565" s="165"/>
      <c r="BT565" s="165"/>
      <c r="BU565" s="165"/>
      <c r="BV565" s="165"/>
      <c r="BW565" s="165"/>
      <c r="BX565" s="165"/>
      <c r="BY565" s="165"/>
      <c r="BZ565" s="165"/>
      <c r="CA565" s="165"/>
      <c r="CB565" s="165"/>
      <c r="CC565" s="165"/>
      <c r="CD565" s="165"/>
      <c r="CE565" s="165"/>
      <c r="CF565" s="165"/>
      <c r="CG565" s="165"/>
      <c r="CH565" s="165"/>
      <c r="CI565" s="165"/>
      <c r="CJ565" s="165"/>
      <c r="CK565" s="165"/>
      <c r="CL565" s="165"/>
      <c r="CM565" s="165"/>
      <c r="CN565" s="165"/>
      <c r="CO565" s="165"/>
      <c r="CP565" s="165"/>
      <c r="CQ565" s="165"/>
      <c r="CR565" s="165"/>
      <c r="CS565" s="165"/>
      <c r="CT565" s="165"/>
    </row>
    <row r="566" spans="1:98">
      <c r="A566" s="165"/>
      <c r="B566" s="165"/>
      <c r="C566" s="165"/>
      <c r="D566" s="165"/>
      <c r="E566" s="165"/>
      <c r="F566" s="165"/>
      <c r="G566" s="165"/>
      <c r="H566" s="178"/>
      <c r="I566" s="165"/>
      <c r="J566" s="165"/>
      <c r="K566" s="178"/>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5"/>
      <c r="AW566" s="165"/>
      <c r="AX566" s="165"/>
      <c r="AY566" s="165"/>
      <c r="AZ566" s="165"/>
      <c r="BA566" s="165"/>
      <c r="BB566" s="165"/>
      <c r="BC566" s="165"/>
      <c r="BD566" s="165"/>
      <c r="BE566" s="165"/>
      <c r="BF566" s="165"/>
      <c r="BG566" s="165"/>
      <c r="BH566" s="165"/>
      <c r="BI566" s="165"/>
      <c r="BJ566" s="165"/>
      <c r="BK566" s="165"/>
      <c r="BL566" s="165"/>
      <c r="BM566" s="165"/>
      <c r="BN566" s="165"/>
      <c r="BO566" s="165"/>
      <c r="BP566" s="165"/>
      <c r="BQ566" s="165"/>
      <c r="BR566" s="165"/>
      <c r="BS566" s="165"/>
      <c r="BT566" s="165"/>
      <c r="BU566" s="165"/>
      <c r="BV566" s="165"/>
      <c r="BW566" s="165"/>
      <c r="BX566" s="165"/>
      <c r="BY566" s="165"/>
      <c r="BZ566" s="165"/>
      <c r="CA566" s="165"/>
      <c r="CB566" s="165"/>
      <c r="CC566" s="165"/>
      <c r="CD566" s="165"/>
      <c r="CE566" s="165"/>
      <c r="CF566" s="165"/>
      <c r="CG566" s="165"/>
      <c r="CH566" s="165"/>
      <c r="CI566" s="165"/>
      <c r="CJ566" s="165"/>
      <c r="CK566" s="165"/>
      <c r="CL566" s="165"/>
      <c r="CM566" s="165"/>
      <c r="CN566" s="165"/>
      <c r="CO566" s="165"/>
      <c r="CP566" s="165"/>
      <c r="CQ566" s="165"/>
      <c r="CR566" s="165"/>
      <c r="CS566" s="165"/>
      <c r="CT566" s="165"/>
    </row>
    <row r="567" spans="1:98">
      <c r="A567" s="165"/>
      <c r="B567" s="165"/>
      <c r="C567" s="165"/>
      <c r="D567" s="165"/>
      <c r="E567" s="165"/>
      <c r="F567" s="165"/>
      <c r="G567" s="165"/>
      <c r="H567" s="178"/>
      <c r="I567" s="165"/>
      <c r="J567" s="165"/>
      <c r="K567" s="178"/>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5"/>
      <c r="AW567" s="165"/>
      <c r="AX567" s="165"/>
      <c r="AY567" s="165"/>
      <c r="AZ567" s="165"/>
      <c r="BA567" s="165"/>
      <c r="BB567" s="165"/>
      <c r="BC567" s="165"/>
      <c r="BD567" s="165"/>
      <c r="BE567" s="165"/>
      <c r="BF567" s="165"/>
      <c r="BG567" s="165"/>
      <c r="BH567" s="165"/>
      <c r="BI567" s="165"/>
      <c r="BJ567" s="165"/>
      <c r="BK567" s="165"/>
      <c r="BL567" s="165"/>
      <c r="BM567" s="165"/>
      <c r="BN567" s="165"/>
      <c r="BO567" s="165"/>
      <c r="BP567" s="165"/>
      <c r="BQ567" s="165"/>
      <c r="BR567" s="165"/>
      <c r="BS567" s="165"/>
      <c r="BT567" s="165"/>
      <c r="BU567" s="165"/>
      <c r="BV567" s="165"/>
      <c r="BW567" s="165"/>
      <c r="BX567" s="165"/>
      <c r="BY567" s="165"/>
      <c r="BZ567" s="165"/>
      <c r="CA567" s="165"/>
      <c r="CB567" s="165"/>
      <c r="CC567" s="165"/>
      <c r="CD567" s="165"/>
      <c r="CE567" s="165"/>
      <c r="CF567" s="165"/>
      <c r="CG567" s="165"/>
      <c r="CH567" s="165"/>
      <c r="CI567" s="165"/>
      <c r="CJ567" s="165"/>
      <c r="CK567" s="165"/>
      <c r="CL567" s="165"/>
      <c r="CM567" s="165"/>
      <c r="CN567" s="165"/>
      <c r="CO567" s="165"/>
      <c r="CP567" s="165"/>
      <c r="CQ567" s="165"/>
      <c r="CR567" s="165"/>
      <c r="CS567" s="165"/>
      <c r="CT567" s="165"/>
    </row>
    <row r="568" spans="1:98">
      <c r="A568" s="165"/>
      <c r="B568" s="165"/>
      <c r="C568" s="165"/>
      <c r="D568" s="165"/>
      <c r="E568" s="165"/>
      <c r="F568" s="165"/>
      <c r="G568" s="165"/>
      <c r="H568" s="178"/>
      <c r="I568" s="165"/>
      <c r="J568" s="165"/>
      <c r="K568" s="178"/>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5"/>
      <c r="AW568" s="165"/>
      <c r="AX568" s="165"/>
      <c r="AY568" s="165"/>
      <c r="AZ568" s="165"/>
      <c r="BA568" s="165"/>
      <c r="BB568" s="165"/>
      <c r="BC568" s="165"/>
      <c r="BD568" s="165"/>
      <c r="BE568" s="165"/>
      <c r="BF568" s="165"/>
      <c r="BG568" s="165"/>
      <c r="BH568" s="165"/>
      <c r="BI568" s="165"/>
      <c r="BJ568" s="165"/>
      <c r="BK568" s="165"/>
      <c r="BL568" s="165"/>
      <c r="BM568" s="165"/>
      <c r="BN568" s="165"/>
      <c r="BO568" s="165"/>
      <c r="BP568" s="165"/>
      <c r="BQ568" s="165"/>
      <c r="BR568" s="165"/>
      <c r="BS568" s="165"/>
      <c r="BT568" s="165"/>
      <c r="BU568" s="165"/>
      <c r="BV568" s="165"/>
      <c r="BW568" s="165"/>
      <c r="BX568" s="165"/>
      <c r="BY568" s="165"/>
      <c r="BZ568" s="165"/>
      <c r="CA568" s="165"/>
      <c r="CB568" s="165"/>
      <c r="CC568" s="165"/>
      <c r="CD568" s="165"/>
      <c r="CE568" s="165"/>
      <c r="CF568" s="165"/>
      <c r="CG568" s="165"/>
      <c r="CH568" s="165"/>
      <c r="CI568" s="165"/>
      <c r="CJ568" s="165"/>
      <c r="CK568" s="165"/>
      <c r="CL568" s="165"/>
      <c r="CM568" s="165"/>
      <c r="CN568" s="165"/>
      <c r="CO568" s="165"/>
      <c r="CP568" s="165"/>
      <c r="CQ568" s="165"/>
      <c r="CR568" s="165"/>
      <c r="CS568" s="165"/>
      <c r="CT568" s="165"/>
    </row>
    <row r="569" spans="1:98">
      <c r="A569" s="165"/>
      <c r="B569" s="165"/>
      <c r="C569" s="165"/>
      <c r="D569" s="165"/>
      <c r="E569" s="165"/>
      <c r="F569" s="165"/>
      <c r="G569" s="165"/>
      <c r="H569" s="178"/>
      <c r="I569" s="165"/>
      <c r="J569" s="165"/>
      <c r="K569" s="178"/>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5"/>
      <c r="AW569" s="165"/>
      <c r="AX569" s="165"/>
      <c r="AY569" s="165"/>
      <c r="AZ569" s="165"/>
      <c r="BA569" s="165"/>
      <c r="BB569" s="165"/>
      <c r="BC569" s="165"/>
      <c r="BD569" s="165"/>
      <c r="BE569" s="165"/>
      <c r="BF569" s="165"/>
      <c r="BG569" s="165"/>
      <c r="BH569" s="165"/>
      <c r="BI569" s="165"/>
      <c r="BJ569" s="165"/>
      <c r="BK569" s="165"/>
      <c r="BL569" s="165"/>
      <c r="BM569" s="165"/>
      <c r="BN569" s="165"/>
      <c r="BO569" s="165"/>
      <c r="BP569" s="165"/>
      <c r="BQ569" s="165"/>
      <c r="BR569" s="165"/>
      <c r="BS569" s="165"/>
      <c r="BT569" s="165"/>
      <c r="BU569" s="165"/>
      <c r="BV569" s="165"/>
      <c r="BW569" s="165"/>
      <c r="BX569" s="165"/>
      <c r="BY569" s="165"/>
      <c r="BZ569" s="165"/>
      <c r="CA569" s="165"/>
      <c r="CB569" s="165"/>
      <c r="CC569" s="165"/>
      <c r="CD569" s="165"/>
      <c r="CE569" s="165"/>
      <c r="CF569" s="165"/>
      <c r="CG569" s="165"/>
      <c r="CH569" s="165"/>
      <c r="CI569" s="165"/>
      <c r="CJ569" s="165"/>
      <c r="CK569" s="165"/>
      <c r="CL569" s="165"/>
      <c r="CM569" s="165"/>
      <c r="CN569" s="165"/>
      <c r="CO569" s="165"/>
      <c r="CP569" s="165"/>
      <c r="CQ569" s="165"/>
      <c r="CR569" s="165"/>
      <c r="CS569" s="165"/>
      <c r="CT569" s="165"/>
    </row>
    <row r="570" spans="1:98">
      <c r="A570" s="165"/>
      <c r="B570" s="165"/>
      <c r="C570" s="165"/>
      <c r="D570" s="165"/>
      <c r="E570" s="165"/>
      <c r="F570" s="165"/>
      <c r="G570" s="165"/>
      <c r="H570" s="178"/>
      <c r="I570" s="165"/>
      <c r="J570" s="165"/>
      <c r="K570" s="178"/>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5"/>
      <c r="AW570" s="165"/>
      <c r="AX570" s="165"/>
      <c r="AY570" s="165"/>
      <c r="AZ570" s="165"/>
      <c r="BA570" s="165"/>
      <c r="BB570" s="165"/>
      <c r="BC570" s="165"/>
      <c r="BD570" s="165"/>
      <c r="BE570" s="165"/>
      <c r="BF570" s="165"/>
      <c r="BG570" s="165"/>
      <c r="BH570" s="165"/>
      <c r="BI570" s="165"/>
      <c r="BJ570" s="165"/>
      <c r="BK570" s="165"/>
      <c r="BL570" s="165"/>
      <c r="BM570" s="165"/>
      <c r="BN570" s="165"/>
      <c r="BO570" s="165"/>
      <c r="BP570" s="165"/>
      <c r="BQ570" s="165"/>
      <c r="BR570" s="165"/>
      <c r="BS570" s="165"/>
      <c r="BT570" s="165"/>
      <c r="BU570" s="165"/>
      <c r="BV570" s="165"/>
      <c r="BW570" s="165"/>
      <c r="BX570" s="165"/>
      <c r="BY570" s="165"/>
      <c r="BZ570" s="165"/>
      <c r="CA570" s="165"/>
      <c r="CB570" s="165"/>
      <c r="CC570" s="165"/>
      <c r="CD570" s="165"/>
      <c r="CE570" s="165"/>
      <c r="CF570" s="165"/>
      <c r="CG570" s="165"/>
      <c r="CH570" s="165"/>
      <c r="CI570" s="165"/>
      <c r="CJ570" s="165"/>
      <c r="CK570" s="165"/>
      <c r="CL570" s="165"/>
      <c r="CM570" s="165"/>
      <c r="CN570" s="165"/>
      <c r="CO570" s="165"/>
      <c r="CP570" s="165"/>
      <c r="CQ570" s="165"/>
      <c r="CR570" s="165"/>
      <c r="CS570" s="165"/>
      <c r="CT570" s="165"/>
    </row>
    <row r="571" spans="1:98">
      <c r="A571" s="165"/>
      <c r="B571" s="165"/>
      <c r="C571" s="165"/>
      <c r="D571" s="165"/>
      <c r="E571" s="165"/>
      <c r="F571" s="165"/>
      <c r="G571" s="165"/>
      <c r="H571" s="178"/>
      <c r="I571" s="165"/>
      <c r="J571" s="165"/>
      <c r="K571" s="178"/>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5"/>
      <c r="AW571" s="165"/>
      <c r="AX571" s="165"/>
      <c r="AY571" s="165"/>
      <c r="AZ571" s="165"/>
      <c r="BA571" s="165"/>
      <c r="BB571" s="165"/>
      <c r="BC571" s="165"/>
      <c r="BD571" s="165"/>
      <c r="BE571" s="165"/>
      <c r="BF571" s="165"/>
      <c r="BG571" s="165"/>
      <c r="BH571" s="165"/>
      <c r="BI571" s="165"/>
      <c r="BJ571" s="165"/>
      <c r="BK571" s="165"/>
      <c r="BL571" s="165"/>
      <c r="BM571" s="165"/>
      <c r="BN571" s="165"/>
      <c r="BO571" s="165"/>
      <c r="BP571" s="165"/>
      <c r="BQ571" s="165"/>
      <c r="BR571" s="165"/>
      <c r="BS571" s="165"/>
      <c r="BT571" s="165"/>
      <c r="BU571" s="165"/>
      <c r="BV571" s="165"/>
      <c r="BW571" s="165"/>
      <c r="BX571" s="165"/>
      <c r="BY571" s="165"/>
      <c r="BZ571" s="165"/>
      <c r="CA571" s="165"/>
      <c r="CB571" s="165"/>
      <c r="CC571" s="165"/>
      <c r="CD571" s="165"/>
      <c r="CE571" s="165"/>
      <c r="CF571" s="165"/>
      <c r="CG571" s="165"/>
      <c r="CH571" s="165"/>
      <c r="CI571" s="165"/>
      <c r="CJ571" s="165"/>
      <c r="CK571" s="165"/>
      <c r="CL571" s="165"/>
      <c r="CM571" s="165"/>
      <c r="CN571" s="165"/>
      <c r="CO571" s="165"/>
      <c r="CP571" s="165"/>
      <c r="CQ571" s="165"/>
      <c r="CR571" s="165"/>
      <c r="CS571" s="165"/>
      <c r="CT571" s="165"/>
    </row>
    <row r="572" spans="1:98">
      <c r="A572" s="165"/>
      <c r="B572" s="165"/>
      <c r="C572" s="165"/>
      <c r="D572" s="165"/>
      <c r="E572" s="165"/>
      <c r="F572" s="165"/>
      <c r="G572" s="165"/>
      <c r="H572" s="178"/>
      <c r="I572" s="165"/>
      <c r="J572" s="165"/>
      <c r="K572" s="178"/>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5"/>
      <c r="AW572" s="165"/>
      <c r="AX572" s="165"/>
      <c r="AY572" s="165"/>
      <c r="AZ572" s="165"/>
      <c r="BA572" s="165"/>
      <c r="BB572" s="165"/>
      <c r="BC572" s="165"/>
      <c r="BD572" s="165"/>
      <c r="BE572" s="165"/>
      <c r="BF572" s="165"/>
      <c r="BG572" s="165"/>
      <c r="BH572" s="165"/>
      <c r="BI572" s="165"/>
      <c r="BJ572" s="165"/>
      <c r="BK572" s="165"/>
      <c r="BL572" s="165"/>
      <c r="BM572" s="165"/>
      <c r="BN572" s="165"/>
      <c r="BO572" s="165"/>
      <c r="BP572" s="165"/>
      <c r="BQ572" s="165"/>
      <c r="BR572" s="165"/>
      <c r="BS572" s="165"/>
      <c r="BT572" s="165"/>
      <c r="BU572" s="165"/>
      <c r="BV572" s="165"/>
      <c r="BW572" s="165"/>
      <c r="BX572" s="165"/>
      <c r="BY572" s="165"/>
      <c r="BZ572" s="165"/>
      <c r="CA572" s="165"/>
      <c r="CB572" s="165"/>
      <c r="CC572" s="165"/>
      <c r="CD572" s="165"/>
      <c r="CE572" s="165"/>
      <c r="CF572" s="165"/>
      <c r="CG572" s="165"/>
      <c r="CH572" s="165"/>
      <c r="CI572" s="165"/>
      <c r="CJ572" s="165"/>
      <c r="CK572" s="165"/>
      <c r="CL572" s="165"/>
      <c r="CM572" s="165"/>
      <c r="CN572" s="165"/>
      <c r="CO572" s="165"/>
      <c r="CP572" s="165"/>
      <c r="CQ572" s="165"/>
      <c r="CR572" s="165"/>
      <c r="CS572" s="165"/>
      <c r="CT572" s="165"/>
    </row>
    <row r="573" spans="1:98">
      <c r="A573" s="165"/>
      <c r="B573" s="165"/>
      <c r="C573" s="165"/>
      <c r="D573" s="165"/>
      <c r="E573" s="165"/>
      <c r="F573" s="165"/>
      <c r="G573" s="165"/>
      <c r="H573" s="178"/>
      <c r="I573" s="165"/>
      <c r="J573" s="165"/>
      <c r="K573" s="178"/>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5"/>
      <c r="AW573" s="165"/>
      <c r="AX573" s="165"/>
      <c r="AY573" s="165"/>
      <c r="AZ573" s="165"/>
      <c r="BA573" s="165"/>
      <c r="BB573" s="165"/>
      <c r="BC573" s="165"/>
      <c r="BD573" s="165"/>
      <c r="BE573" s="165"/>
      <c r="BF573" s="165"/>
      <c r="BG573" s="165"/>
      <c r="BH573" s="165"/>
      <c r="BI573" s="165"/>
      <c r="BJ573" s="165"/>
      <c r="BK573" s="165"/>
      <c r="BL573" s="165"/>
      <c r="BM573" s="165"/>
      <c r="BN573" s="165"/>
      <c r="BO573" s="165"/>
      <c r="BP573" s="165"/>
      <c r="BQ573" s="165"/>
      <c r="BR573" s="165"/>
      <c r="BS573" s="165"/>
      <c r="BT573" s="165"/>
      <c r="BU573" s="165"/>
      <c r="BV573" s="165"/>
      <c r="BW573" s="165"/>
      <c r="BX573" s="165"/>
      <c r="BY573" s="165"/>
      <c r="BZ573" s="165"/>
      <c r="CA573" s="165"/>
      <c r="CB573" s="165"/>
      <c r="CC573" s="165"/>
      <c r="CD573" s="165"/>
      <c r="CE573" s="165"/>
      <c r="CF573" s="165"/>
      <c r="CG573" s="165"/>
      <c r="CH573" s="165"/>
      <c r="CI573" s="165"/>
      <c r="CJ573" s="165"/>
      <c r="CK573" s="165"/>
      <c r="CL573" s="165"/>
      <c r="CM573" s="165"/>
      <c r="CN573" s="165"/>
      <c r="CO573" s="165"/>
      <c r="CP573" s="165"/>
      <c r="CQ573" s="165"/>
      <c r="CR573" s="165"/>
      <c r="CS573" s="165"/>
      <c r="CT573" s="165"/>
    </row>
    <row r="574" spans="1:98">
      <c r="A574" s="165"/>
      <c r="B574" s="165"/>
      <c r="C574" s="165"/>
      <c r="D574" s="165"/>
      <c r="E574" s="165"/>
      <c r="F574" s="165"/>
      <c r="G574" s="165"/>
      <c r="H574" s="178"/>
      <c r="I574" s="165"/>
      <c r="J574" s="165"/>
      <c r="K574" s="178"/>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5"/>
      <c r="AW574" s="165"/>
      <c r="AX574" s="165"/>
      <c r="AY574" s="165"/>
      <c r="AZ574" s="165"/>
      <c r="BA574" s="165"/>
      <c r="BB574" s="165"/>
      <c r="BC574" s="165"/>
      <c r="BD574" s="165"/>
      <c r="BE574" s="165"/>
      <c r="BF574" s="165"/>
      <c r="BG574" s="165"/>
      <c r="BH574" s="165"/>
      <c r="BI574" s="165"/>
      <c r="BJ574" s="165"/>
      <c r="BK574" s="165"/>
      <c r="BL574" s="165"/>
      <c r="BM574" s="165"/>
      <c r="BN574" s="165"/>
      <c r="BO574" s="165"/>
      <c r="BP574" s="165"/>
      <c r="BQ574" s="165"/>
      <c r="BR574" s="165"/>
      <c r="BS574" s="165"/>
      <c r="BT574" s="165"/>
      <c r="BU574" s="165"/>
      <c r="BV574" s="165"/>
      <c r="BW574" s="165"/>
      <c r="BX574" s="165"/>
      <c r="BY574" s="165"/>
      <c r="BZ574" s="165"/>
      <c r="CA574" s="165"/>
      <c r="CB574" s="165"/>
      <c r="CC574" s="165"/>
      <c r="CD574" s="165"/>
      <c r="CE574" s="165"/>
      <c r="CF574" s="165"/>
      <c r="CG574" s="165"/>
      <c r="CH574" s="165"/>
      <c r="CI574" s="165"/>
      <c r="CJ574" s="165"/>
      <c r="CK574" s="165"/>
      <c r="CL574" s="165"/>
      <c r="CM574" s="165"/>
      <c r="CN574" s="165"/>
      <c r="CO574" s="165"/>
      <c r="CP574" s="165"/>
      <c r="CQ574" s="165"/>
      <c r="CR574" s="165"/>
      <c r="CS574" s="165"/>
      <c r="CT574" s="165"/>
    </row>
    <row r="575" spans="1:98">
      <c r="A575" s="165"/>
      <c r="B575" s="165"/>
      <c r="C575" s="165"/>
      <c r="D575" s="165"/>
      <c r="E575" s="165"/>
      <c r="F575" s="165"/>
      <c r="G575" s="165"/>
      <c r="H575" s="178"/>
      <c r="I575" s="165"/>
      <c r="J575" s="165"/>
      <c r="K575" s="178"/>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5"/>
      <c r="AW575" s="165"/>
      <c r="AX575" s="165"/>
      <c r="AY575" s="165"/>
      <c r="AZ575" s="165"/>
      <c r="BA575" s="165"/>
      <c r="BB575" s="165"/>
      <c r="BC575" s="165"/>
      <c r="BD575" s="165"/>
      <c r="BE575" s="165"/>
      <c r="BF575" s="165"/>
      <c r="BG575" s="165"/>
      <c r="BH575" s="165"/>
      <c r="BI575" s="165"/>
      <c r="BJ575" s="165"/>
      <c r="BK575" s="165"/>
      <c r="BL575" s="165"/>
      <c r="BM575" s="165"/>
      <c r="BN575" s="165"/>
      <c r="BO575" s="165"/>
      <c r="BP575" s="165"/>
      <c r="BQ575" s="165"/>
      <c r="BR575" s="165"/>
      <c r="BS575" s="165"/>
      <c r="BT575" s="165"/>
      <c r="BU575" s="165"/>
      <c r="BV575" s="165"/>
      <c r="BW575" s="165"/>
      <c r="BX575" s="165"/>
      <c r="BY575" s="165"/>
      <c r="BZ575" s="165"/>
      <c r="CA575" s="165"/>
      <c r="CB575" s="165"/>
      <c r="CC575" s="165"/>
      <c r="CD575" s="165"/>
      <c r="CE575" s="165"/>
      <c r="CF575" s="165"/>
      <c r="CG575" s="165"/>
      <c r="CH575" s="165"/>
      <c r="CI575" s="165"/>
      <c r="CJ575" s="165"/>
      <c r="CK575" s="165"/>
      <c r="CL575" s="165"/>
      <c r="CM575" s="165"/>
      <c r="CN575" s="165"/>
      <c r="CO575" s="165"/>
      <c r="CP575" s="165"/>
      <c r="CQ575" s="165"/>
      <c r="CR575" s="165"/>
      <c r="CS575" s="165"/>
      <c r="CT575" s="165"/>
    </row>
    <row r="576" spans="1:98">
      <c r="A576" s="165"/>
      <c r="B576" s="165"/>
      <c r="C576" s="165"/>
      <c r="D576" s="165"/>
      <c r="E576" s="165"/>
      <c r="F576" s="165"/>
      <c r="G576" s="165"/>
      <c r="H576" s="178"/>
      <c r="I576" s="165"/>
      <c r="J576" s="165"/>
      <c r="K576" s="178"/>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5"/>
      <c r="AW576" s="165"/>
      <c r="AX576" s="165"/>
      <c r="AY576" s="165"/>
      <c r="AZ576" s="165"/>
      <c r="BA576" s="165"/>
      <c r="BB576" s="165"/>
      <c r="BC576" s="165"/>
      <c r="BD576" s="165"/>
      <c r="BE576" s="165"/>
      <c r="BF576" s="165"/>
      <c r="BG576" s="165"/>
      <c r="BH576" s="165"/>
      <c r="BI576" s="165"/>
      <c r="BJ576" s="165"/>
      <c r="BK576" s="165"/>
      <c r="BL576" s="165"/>
      <c r="BM576" s="165"/>
      <c r="BN576" s="165"/>
      <c r="BO576" s="165"/>
      <c r="BP576" s="165"/>
      <c r="BQ576" s="165"/>
      <c r="BR576" s="165"/>
      <c r="BS576" s="165"/>
      <c r="BT576" s="165"/>
      <c r="BU576" s="165"/>
      <c r="BV576" s="165"/>
      <c r="BW576" s="165"/>
      <c r="BX576" s="165"/>
      <c r="BY576" s="165"/>
      <c r="BZ576" s="165"/>
      <c r="CA576" s="165"/>
      <c r="CB576" s="165"/>
      <c r="CC576" s="165"/>
      <c r="CD576" s="165"/>
      <c r="CE576" s="165"/>
      <c r="CF576" s="165"/>
      <c r="CG576" s="165"/>
      <c r="CH576" s="165"/>
      <c r="CI576" s="165"/>
      <c r="CJ576" s="165"/>
      <c r="CK576" s="165"/>
      <c r="CL576" s="165"/>
      <c r="CM576" s="165"/>
      <c r="CN576" s="165"/>
      <c r="CO576" s="165"/>
      <c r="CP576" s="165"/>
      <c r="CQ576" s="165"/>
      <c r="CR576" s="165"/>
      <c r="CS576" s="165"/>
      <c r="CT576" s="165"/>
    </row>
    <row r="577" spans="1:98">
      <c r="A577" s="165"/>
      <c r="B577" s="165"/>
      <c r="C577" s="165"/>
      <c r="D577" s="165"/>
      <c r="E577" s="165"/>
      <c r="F577" s="165"/>
      <c r="G577" s="165"/>
      <c r="H577" s="178"/>
      <c r="I577" s="165"/>
      <c r="J577" s="165"/>
      <c r="K577" s="178"/>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5"/>
      <c r="AW577" s="165"/>
      <c r="AX577" s="165"/>
      <c r="AY577" s="165"/>
      <c r="AZ577" s="165"/>
      <c r="BA577" s="165"/>
      <c r="BB577" s="165"/>
      <c r="BC577" s="165"/>
      <c r="BD577" s="165"/>
      <c r="BE577" s="165"/>
      <c r="BF577" s="165"/>
      <c r="BG577" s="165"/>
      <c r="BH577" s="165"/>
      <c r="BI577" s="165"/>
      <c r="BJ577" s="165"/>
      <c r="BK577" s="165"/>
      <c r="BL577" s="165"/>
      <c r="BM577" s="165"/>
      <c r="BN577" s="165"/>
      <c r="BO577" s="165"/>
      <c r="BP577" s="165"/>
      <c r="BQ577" s="165"/>
      <c r="BR577" s="165"/>
      <c r="BS577" s="165"/>
      <c r="BT577" s="165"/>
      <c r="BU577" s="165"/>
      <c r="BV577" s="165"/>
      <c r="BW577" s="165"/>
      <c r="BX577" s="165"/>
      <c r="BY577" s="165"/>
      <c r="BZ577" s="165"/>
      <c r="CA577" s="165"/>
      <c r="CB577" s="165"/>
      <c r="CC577" s="165"/>
      <c r="CD577" s="165"/>
      <c r="CE577" s="165"/>
      <c r="CF577" s="165"/>
      <c r="CG577" s="165"/>
      <c r="CH577" s="165"/>
      <c r="CI577" s="165"/>
      <c r="CJ577" s="165"/>
      <c r="CK577" s="165"/>
      <c r="CL577" s="165"/>
      <c r="CM577" s="165"/>
      <c r="CN577" s="165"/>
      <c r="CO577" s="165"/>
      <c r="CP577" s="165"/>
      <c r="CQ577" s="165"/>
      <c r="CR577" s="165"/>
      <c r="CS577" s="165"/>
      <c r="CT577" s="165"/>
    </row>
    <row r="578" spans="1:98">
      <c r="A578" s="165"/>
      <c r="B578" s="165"/>
      <c r="C578" s="165"/>
      <c r="D578" s="165"/>
      <c r="E578" s="165"/>
      <c r="F578" s="165"/>
      <c r="G578" s="165"/>
      <c r="H578" s="178"/>
      <c r="I578" s="165"/>
      <c r="J578" s="165"/>
      <c r="K578" s="178"/>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5"/>
      <c r="AW578" s="165"/>
      <c r="AX578" s="165"/>
      <c r="AY578" s="165"/>
      <c r="AZ578" s="165"/>
      <c r="BA578" s="165"/>
      <c r="BB578" s="165"/>
      <c r="BC578" s="165"/>
      <c r="BD578" s="165"/>
      <c r="BE578" s="165"/>
      <c r="BF578" s="165"/>
      <c r="BG578" s="165"/>
      <c r="BH578" s="165"/>
      <c r="BI578" s="165"/>
      <c r="BJ578" s="165"/>
      <c r="BK578" s="165"/>
      <c r="BL578" s="165"/>
      <c r="BM578" s="165"/>
      <c r="BN578" s="165"/>
      <c r="BO578" s="165"/>
      <c r="BP578" s="165"/>
      <c r="BQ578" s="165"/>
      <c r="BR578" s="165"/>
      <c r="BS578" s="165"/>
      <c r="BT578" s="165"/>
      <c r="BU578" s="165"/>
      <c r="BV578" s="165"/>
      <c r="BW578" s="165"/>
      <c r="BX578" s="165"/>
      <c r="BY578" s="165"/>
      <c r="BZ578" s="165"/>
      <c r="CA578" s="165"/>
      <c r="CB578" s="165"/>
      <c r="CC578" s="165"/>
      <c r="CD578" s="165"/>
      <c r="CE578" s="165"/>
      <c r="CF578" s="165"/>
      <c r="CG578" s="165"/>
      <c r="CH578" s="165"/>
      <c r="CI578" s="165"/>
      <c r="CJ578" s="165"/>
      <c r="CK578" s="165"/>
      <c r="CL578" s="165"/>
      <c r="CM578" s="165"/>
      <c r="CN578" s="165"/>
      <c r="CO578" s="165"/>
      <c r="CP578" s="165"/>
      <c r="CQ578" s="165"/>
      <c r="CR578" s="165"/>
      <c r="CS578" s="165"/>
      <c r="CT578" s="165"/>
    </row>
    <row r="579" spans="1:98">
      <c r="A579" s="165"/>
      <c r="B579" s="165"/>
      <c r="C579" s="165"/>
      <c r="D579" s="165"/>
      <c r="E579" s="165"/>
      <c r="F579" s="165"/>
      <c r="G579" s="165"/>
      <c r="H579" s="178"/>
      <c r="I579" s="165"/>
      <c r="J579" s="165"/>
      <c r="K579" s="178"/>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c r="BJ579" s="165"/>
      <c r="BK579" s="165"/>
      <c r="BL579" s="165"/>
      <c r="BM579" s="165"/>
      <c r="BN579" s="165"/>
      <c r="BO579" s="165"/>
      <c r="BP579" s="165"/>
      <c r="BQ579" s="165"/>
      <c r="BR579" s="165"/>
      <c r="BS579" s="165"/>
      <c r="BT579" s="165"/>
      <c r="BU579" s="165"/>
      <c r="BV579" s="165"/>
      <c r="BW579" s="165"/>
      <c r="BX579" s="165"/>
      <c r="BY579" s="165"/>
      <c r="BZ579" s="165"/>
      <c r="CA579" s="165"/>
      <c r="CB579" s="165"/>
      <c r="CC579" s="165"/>
      <c r="CD579" s="165"/>
      <c r="CE579" s="165"/>
      <c r="CF579" s="165"/>
      <c r="CG579" s="165"/>
      <c r="CH579" s="165"/>
      <c r="CI579" s="165"/>
      <c r="CJ579" s="165"/>
      <c r="CK579" s="165"/>
      <c r="CL579" s="165"/>
      <c r="CM579" s="165"/>
      <c r="CN579" s="165"/>
      <c r="CO579" s="165"/>
      <c r="CP579" s="165"/>
      <c r="CQ579" s="165"/>
      <c r="CR579" s="165"/>
      <c r="CS579" s="165"/>
      <c r="CT579" s="165"/>
    </row>
    <row r="580" spans="1:98">
      <c r="A580" s="165"/>
      <c r="B580" s="165"/>
      <c r="C580" s="165"/>
      <c r="D580" s="165"/>
      <c r="E580" s="165"/>
      <c r="F580" s="165"/>
      <c r="G580" s="165"/>
      <c r="H580" s="178"/>
      <c r="I580" s="165"/>
      <c r="J580" s="165"/>
      <c r="K580" s="178"/>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c r="BJ580" s="165"/>
      <c r="BK580" s="165"/>
      <c r="BL580" s="165"/>
      <c r="BM580" s="165"/>
      <c r="BN580" s="165"/>
      <c r="BO580" s="165"/>
      <c r="BP580" s="165"/>
      <c r="BQ580" s="165"/>
      <c r="BR580" s="165"/>
      <c r="BS580" s="165"/>
      <c r="BT580" s="165"/>
      <c r="BU580" s="165"/>
      <c r="BV580" s="165"/>
      <c r="BW580" s="165"/>
      <c r="BX580" s="165"/>
      <c r="BY580" s="165"/>
      <c r="BZ580" s="165"/>
      <c r="CA580" s="165"/>
      <c r="CB580" s="165"/>
      <c r="CC580" s="165"/>
      <c r="CD580" s="165"/>
      <c r="CE580" s="165"/>
      <c r="CF580" s="165"/>
      <c r="CG580" s="165"/>
      <c r="CH580" s="165"/>
      <c r="CI580" s="165"/>
      <c r="CJ580" s="165"/>
      <c r="CK580" s="165"/>
      <c r="CL580" s="165"/>
      <c r="CM580" s="165"/>
      <c r="CN580" s="165"/>
      <c r="CO580" s="165"/>
      <c r="CP580" s="165"/>
      <c r="CQ580" s="165"/>
      <c r="CR580" s="165"/>
      <c r="CS580" s="165"/>
      <c r="CT580" s="165"/>
    </row>
    <row r="581" spans="1:98">
      <c r="A581" s="165"/>
      <c r="B581" s="165"/>
      <c r="C581" s="165"/>
      <c r="D581" s="165"/>
      <c r="E581" s="165"/>
      <c r="F581" s="165"/>
      <c r="G581" s="165"/>
      <c r="H581" s="178"/>
      <c r="I581" s="165"/>
      <c r="J581" s="165"/>
      <c r="K581" s="178"/>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c r="BJ581" s="165"/>
      <c r="BK581" s="165"/>
      <c r="BL581" s="165"/>
      <c r="BM581" s="165"/>
      <c r="BN581" s="165"/>
      <c r="BO581" s="165"/>
      <c r="BP581" s="165"/>
      <c r="BQ581" s="165"/>
      <c r="BR581" s="165"/>
      <c r="BS581" s="165"/>
      <c r="BT581" s="165"/>
      <c r="BU581" s="165"/>
      <c r="BV581" s="165"/>
      <c r="BW581" s="165"/>
      <c r="BX581" s="165"/>
      <c r="BY581" s="165"/>
      <c r="BZ581" s="165"/>
      <c r="CA581" s="165"/>
      <c r="CB581" s="165"/>
      <c r="CC581" s="165"/>
      <c r="CD581" s="165"/>
      <c r="CE581" s="165"/>
      <c r="CF581" s="165"/>
      <c r="CG581" s="165"/>
      <c r="CH581" s="165"/>
      <c r="CI581" s="165"/>
      <c r="CJ581" s="165"/>
      <c r="CK581" s="165"/>
      <c r="CL581" s="165"/>
      <c r="CM581" s="165"/>
      <c r="CN581" s="165"/>
      <c r="CO581" s="165"/>
      <c r="CP581" s="165"/>
      <c r="CQ581" s="165"/>
      <c r="CR581" s="165"/>
      <c r="CS581" s="165"/>
      <c r="CT581" s="165"/>
    </row>
    <row r="582" spans="1:98">
      <c r="A582" s="165"/>
      <c r="B582" s="165"/>
      <c r="C582" s="165"/>
      <c r="D582" s="165"/>
      <c r="E582" s="165"/>
      <c r="F582" s="165"/>
      <c r="G582" s="165"/>
      <c r="H582" s="178"/>
      <c r="I582" s="165"/>
      <c r="J582" s="165"/>
      <c r="K582" s="178"/>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c r="BJ582" s="165"/>
      <c r="BK582" s="165"/>
      <c r="BL582" s="165"/>
      <c r="BM582" s="165"/>
      <c r="BN582" s="165"/>
      <c r="BO582" s="165"/>
      <c r="BP582" s="165"/>
      <c r="BQ582" s="165"/>
      <c r="BR582" s="165"/>
      <c r="BS582" s="165"/>
      <c r="BT582" s="165"/>
      <c r="BU582" s="165"/>
      <c r="BV582" s="165"/>
      <c r="BW582" s="165"/>
      <c r="BX582" s="165"/>
      <c r="BY582" s="165"/>
      <c r="BZ582" s="165"/>
      <c r="CA582" s="165"/>
      <c r="CB582" s="165"/>
      <c r="CC582" s="165"/>
      <c r="CD582" s="165"/>
      <c r="CE582" s="165"/>
      <c r="CF582" s="165"/>
      <c r="CG582" s="165"/>
      <c r="CH582" s="165"/>
      <c r="CI582" s="165"/>
      <c r="CJ582" s="165"/>
      <c r="CK582" s="165"/>
      <c r="CL582" s="165"/>
      <c r="CM582" s="165"/>
      <c r="CN582" s="165"/>
      <c r="CO582" s="165"/>
      <c r="CP582" s="165"/>
      <c r="CQ582" s="165"/>
      <c r="CR582" s="165"/>
      <c r="CS582" s="165"/>
      <c r="CT582" s="165"/>
    </row>
    <row r="583" spans="1:98">
      <c r="A583" s="165"/>
      <c r="B583" s="165"/>
      <c r="C583" s="165"/>
      <c r="D583" s="165"/>
      <c r="E583" s="165"/>
      <c r="F583" s="165"/>
      <c r="G583" s="165"/>
      <c r="H583" s="178"/>
      <c r="I583" s="165"/>
      <c r="J583" s="165"/>
      <c r="K583" s="178"/>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c r="BJ583" s="165"/>
      <c r="BK583" s="165"/>
      <c r="BL583" s="165"/>
      <c r="BM583" s="165"/>
      <c r="BN583" s="165"/>
      <c r="BO583" s="165"/>
      <c r="BP583" s="165"/>
      <c r="BQ583" s="165"/>
      <c r="BR583" s="165"/>
      <c r="BS583" s="165"/>
      <c r="BT583" s="165"/>
      <c r="BU583" s="165"/>
      <c r="BV583" s="165"/>
      <c r="BW583" s="165"/>
      <c r="BX583" s="165"/>
      <c r="BY583" s="165"/>
      <c r="BZ583" s="165"/>
      <c r="CA583" s="165"/>
      <c r="CB583" s="165"/>
      <c r="CC583" s="165"/>
      <c r="CD583" s="165"/>
      <c r="CE583" s="165"/>
      <c r="CF583" s="165"/>
      <c r="CG583" s="165"/>
      <c r="CH583" s="165"/>
      <c r="CI583" s="165"/>
      <c r="CJ583" s="165"/>
      <c r="CK583" s="165"/>
      <c r="CL583" s="165"/>
      <c r="CM583" s="165"/>
      <c r="CN583" s="165"/>
      <c r="CO583" s="165"/>
      <c r="CP583" s="165"/>
      <c r="CQ583" s="165"/>
      <c r="CR583" s="165"/>
      <c r="CS583" s="165"/>
      <c r="CT583" s="165"/>
    </row>
    <row r="584" spans="1:98">
      <c r="A584" s="165"/>
      <c r="B584" s="165"/>
      <c r="C584" s="165"/>
      <c r="D584" s="165"/>
      <c r="E584" s="165"/>
      <c r="F584" s="165"/>
      <c r="G584" s="165"/>
      <c r="H584" s="178"/>
      <c r="I584" s="165"/>
      <c r="J584" s="165"/>
      <c r="K584" s="178"/>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c r="CE584" s="165"/>
      <c r="CF584" s="165"/>
      <c r="CG584" s="165"/>
      <c r="CH584" s="165"/>
      <c r="CI584" s="165"/>
      <c r="CJ584" s="165"/>
      <c r="CK584" s="165"/>
      <c r="CL584" s="165"/>
      <c r="CM584" s="165"/>
      <c r="CN584" s="165"/>
      <c r="CO584" s="165"/>
      <c r="CP584" s="165"/>
      <c r="CQ584" s="165"/>
      <c r="CR584" s="165"/>
      <c r="CS584" s="165"/>
      <c r="CT584" s="165"/>
    </row>
    <row r="585" spans="1:98">
      <c r="A585" s="165"/>
      <c r="B585" s="165"/>
      <c r="C585" s="165"/>
      <c r="D585" s="165"/>
      <c r="E585" s="165"/>
      <c r="F585" s="165"/>
      <c r="G585" s="165"/>
      <c r="H585" s="178"/>
      <c r="I585" s="165"/>
      <c r="J585" s="165"/>
      <c r="K585" s="178"/>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c r="BJ585" s="165"/>
      <c r="BK585" s="165"/>
      <c r="BL585" s="165"/>
      <c r="BM585" s="165"/>
      <c r="BN585" s="165"/>
      <c r="BO585" s="165"/>
      <c r="BP585" s="165"/>
      <c r="BQ585" s="165"/>
      <c r="BR585" s="165"/>
      <c r="BS585" s="165"/>
      <c r="BT585" s="165"/>
      <c r="BU585" s="165"/>
      <c r="BV585" s="165"/>
      <c r="BW585" s="165"/>
      <c r="BX585" s="165"/>
      <c r="BY585" s="165"/>
      <c r="BZ585" s="165"/>
      <c r="CA585" s="165"/>
      <c r="CB585" s="165"/>
      <c r="CC585" s="165"/>
      <c r="CD585" s="165"/>
      <c r="CE585" s="165"/>
      <c r="CF585" s="165"/>
      <c r="CG585" s="165"/>
      <c r="CH585" s="165"/>
      <c r="CI585" s="165"/>
      <c r="CJ585" s="165"/>
      <c r="CK585" s="165"/>
      <c r="CL585" s="165"/>
      <c r="CM585" s="165"/>
      <c r="CN585" s="165"/>
      <c r="CO585" s="165"/>
      <c r="CP585" s="165"/>
      <c r="CQ585" s="165"/>
      <c r="CR585" s="165"/>
      <c r="CS585" s="165"/>
      <c r="CT585" s="165"/>
    </row>
    <row r="586" spans="1:98">
      <c r="A586" s="165"/>
      <c r="B586" s="165"/>
      <c r="C586" s="165"/>
      <c r="D586" s="165"/>
      <c r="E586" s="165"/>
      <c r="F586" s="165"/>
      <c r="G586" s="165"/>
      <c r="H586" s="178"/>
      <c r="I586" s="165"/>
      <c r="J586" s="165"/>
      <c r="K586" s="178"/>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c r="BJ586" s="165"/>
      <c r="BK586" s="165"/>
      <c r="BL586" s="165"/>
      <c r="BM586" s="165"/>
      <c r="BN586" s="165"/>
      <c r="BO586" s="165"/>
      <c r="BP586" s="165"/>
      <c r="BQ586" s="165"/>
      <c r="BR586" s="165"/>
      <c r="BS586" s="165"/>
      <c r="BT586" s="165"/>
      <c r="BU586" s="165"/>
      <c r="BV586" s="165"/>
      <c r="BW586" s="165"/>
      <c r="BX586" s="165"/>
      <c r="BY586" s="165"/>
      <c r="BZ586" s="165"/>
      <c r="CA586" s="165"/>
      <c r="CB586" s="165"/>
      <c r="CC586" s="165"/>
      <c r="CD586" s="165"/>
      <c r="CE586" s="165"/>
      <c r="CF586" s="165"/>
      <c r="CG586" s="165"/>
      <c r="CH586" s="165"/>
      <c r="CI586" s="165"/>
      <c r="CJ586" s="165"/>
      <c r="CK586" s="165"/>
      <c r="CL586" s="165"/>
      <c r="CM586" s="165"/>
      <c r="CN586" s="165"/>
      <c r="CO586" s="165"/>
      <c r="CP586" s="165"/>
      <c r="CQ586" s="165"/>
      <c r="CR586" s="165"/>
      <c r="CS586" s="165"/>
      <c r="CT586" s="165"/>
    </row>
    <row r="587" spans="1:98">
      <c r="A587" s="165"/>
      <c r="B587" s="165"/>
      <c r="C587" s="165"/>
      <c r="D587" s="165"/>
      <c r="E587" s="165"/>
      <c r="F587" s="165"/>
      <c r="G587" s="165"/>
      <c r="H587" s="178"/>
      <c r="I587" s="165"/>
      <c r="J587" s="165"/>
      <c r="K587" s="178"/>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c r="BJ587" s="165"/>
      <c r="BK587" s="165"/>
      <c r="BL587" s="165"/>
      <c r="BM587" s="165"/>
      <c r="BN587" s="165"/>
      <c r="BO587" s="165"/>
      <c r="BP587" s="165"/>
      <c r="BQ587" s="165"/>
      <c r="BR587" s="165"/>
      <c r="BS587" s="165"/>
      <c r="BT587" s="165"/>
      <c r="BU587" s="165"/>
      <c r="BV587" s="165"/>
      <c r="BW587" s="165"/>
      <c r="BX587" s="165"/>
      <c r="BY587" s="165"/>
      <c r="BZ587" s="165"/>
      <c r="CA587" s="165"/>
      <c r="CB587" s="165"/>
      <c r="CC587" s="165"/>
      <c r="CD587" s="165"/>
      <c r="CE587" s="165"/>
      <c r="CF587" s="165"/>
      <c r="CG587" s="165"/>
      <c r="CH587" s="165"/>
      <c r="CI587" s="165"/>
      <c r="CJ587" s="165"/>
      <c r="CK587" s="165"/>
      <c r="CL587" s="165"/>
      <c r="CM587" s="165"/>
      <c r="CN587" s="165"/>
      <c r="CO587" s="165"/>
      <c r="CP587" s="165"/>
      <c r="CQ587" s="165"/>
      <c r="CR587" s="165"/>
      <c r="CS587" s="165"/>
      <c r="CT587" s="165"/>
    </row>
    <row r="588" spans="1:98">
      <c r="A588" s="165"/>
      <c r="B588" s="165"/>
      <c r="C588" s="165"/>
      <c r="D588" s="165"/>
      <c r="E588" s="165"/>
      <c r="F588" s="165"/>
      <c r="G588" s="165"/>
      <c r="H588" s="178"/>
      <c r="I588" s="165"/>
      <c r="J588" s="165"/>
      <c r="K588" s="178"/>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c r="BJ588" s="165"/>
      <c r="BK588" s="165"/>
      <c r="BL588" s="165"/>
      <c r="BM588" s="165"/>
      <c r="BN588" s="165"/>
      <c r="BO588" s="165"/>
      <c r="BP588" s="165"/>
      <c r="BQ588" s="165"/>
      <c r="BR588" s="165"/>
      <c r="BS588" s="165"/>
      <c r="BT588" s="165"/>
      <c r="BU588" s="165"/>
      <c r="BV588" s="165"/>
      <c r="BW588" s="165"/>
      <c r="BX588" s="165"/>
      <c r="BY588" s="165"/>
      <c r="BZ588" s="165"/>
      <c r="CA588" s="165"/>
      <c r="CB588" s="165"/>
      <c r="CC588" s="165"/>
      <c r="CD588" s="165"/>
      <c r="CE588" s="165"/>
      <c r="CF588" s="165"/>
      <c r="CG588" s="165"/>
      <c r="CH588" s="165"/>
      <c r="CI588" s="165"/>
      <c r="CJ588" s="165"/>
      <c r="CK588" s="165"/>
      <c r="CL588" s="165"/>
      <c r="CM588" s="165"/>
      <c r="CN588" s="165"/>
      <c r="CO588" s="165"/>
      <c r="CP588" s="165"/>
      <c r="CQ588" s="165"/>
      <c r="CR588" s="165"/>
      <c r="CS588" s="165"/>
      <c r="CT588" s="165"/>
    </row>
    <row r="589" spans="1:98">
      <c r="A589" s="165"/>
      <c r="B589" s="165"/>
      <c r="C589" s="165"/>
      <c r="D589" s="165"/>
      <c r="E589" s="165"/>
      <c r="F589" s="165"/>
      <c r="G589" s="165"/>
      <c r="H589" s="178"/>
      <c r="I589" s="165"/>
      <c r="J589" s="165"/>
      <c r="K589" s="178"/>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5"/>
      <c r="AW589" s="165"/>
      <c r="AX589" s="165"/>
      <c r="AY589" s="165"/>
      <c r="AZ589" s="165"/>
      <c r="BA589" s="165"/>
      <c r="BB589" s="165"/>
      <c r="BC589" s="165"/>
      <c r="BD589" s="165"/>
      <c r="BE589" s="165"/>
      <c r="BF589" s="165"/>
      <c r="BG589" s="165"/>
      <c r="BH589" s="165"/>
      <c r="BI589" s="165"/>
      <c r="BJ589" s="165"/>
      <c r="BK589" s="165"/>
      <c r="BL589" s="165"/>
      <c r="BM589" s="165"/>
      <c r="BN589" s="165"/>
      <c r="BO589" s="165"/>
      <c r="BP589" s="165"/>
      <c r="BQ589" s="165"/>
      <c r="BR589" s="165"/>
      <c r="BS589" s="165"/>
      <c r="BT589" s="165"/>
      <c r="BU589" s="165"/>
      <c r="BV589" s="165"/>
      <c r="BW589" s="165"/>
      <c r="BX589" s="165"/>
      <c r="BY589" s="165"/>
      <c r="BZ589" s="165"/>
      <c r="CA589" s="165"/>
      <c r="CB589" s="165"/>
      <c r="CC589" s="165"/>
      <c r="CD589" s="165"/>
      <c r="CE589" s="165"/>
      <c r="CF589" s="165"/>
      <c r="CG589" s="165"/>
      <c r="CH589" s="165"/>
      <c r="CI589" s="165"/>
      <c r="CJ589" s="165"/>
      <c r="CK589" s="165"/>
      <c r="CL589" s="165"/>
      <c r="CM589" s="165"/>
      <c r="CN589" s="165"/>
      <c r="CO589" s="165"/>
      <c r="CP589" s="165"/>
      <c r="CQ589" s="165"/>
      <c r="CR589" s="165"/>
      <c r="CS589" s="165"/>
      <c r="CT589" s="165"/>
    </row>
    <row r="590" spans="1:98">
      <c r="A590" s="165"/>
      <c r="B590" s="165"/>
      <c r="C590" s="165"/>
      <c r="D590" s="165"/>
      <c r="E590" s="165"/>
      <c r="F590" s="165"/>
      <c r="G590" s="165"/>
      <c r="H590" s="178"/>
      <c r="I590" s="165"/>
      <c r="J590" s="165"/>
      <c r="K590" s="178"/>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5"/>
      <c r="AY590" s="165"/>
      <c r="AZ590" s="165"/>
      <c r="BA590" s="165"/>
      <c r="BB590" s="165"/>
      <c r="BC590" s="165"/>
      <c r="BD590" s="165"/>
      <c r="BE590" s="165"/>
      <c r="BF590" s="165"/>
      <c r="BG590" s="165"/>
      <c r="BH590" s="165"/>
      <c r="BI590" s="165"/>
      <c r="BJ590" s="165"/>
      <c r="BK590" s="165"/>
      <c r="BL590" s="165"/>
      <c r="BM590" s="165"/>
      <c r="BN590" s="165"/>
      <c r="BO590" s="165"/>
      <c r="BP590" s="165"/>
      <c r="BQ590" s="165"/>
      <c r="BR590" s="165"/>
      <c r="BS590" s="165"/>
      <c r="BT590" s="165"/>
      <c r="BU590" s="165"/>
      <c r="BV590" s="165"/>
      <c r="BW590" s="165"/>
      <c r="BX590" s="165"/>
      <c r="BY590" s="165"/>
      <c r="BZ590" s="165"/>
      <c r="CA590" s="165"/>
      <c r="CB590" s="165"/>
      <c r="CC590" s="165"/>
      <c r="CD590" s="165"/>
      <c r="CE590" s="165"/>
      <c r="CF590" s="165"/>
      <c r="CG590" s="165"/>
      <c r="CH590" s="165"/>
      <c r="CI590" s="165"/>
      <c r="CJ590" s="165"/>
      <c r="CK590" s="165"/>
      <c r="CL590" s="165"/>
      <c r="CM590" s="165"/>
      <c r="CN590" s="165"/>
      <c r="CO590" s="165"/>
      <c r="CP590" s="165"/>
      <c r="CQ590" s="165"/>
      <c r="CR590" s="165"/>
      <c r="CS590" s="165"/>
      <c r="CT590" s="165"/>
    </row>
    <row r="591" spans="1:98">
      <c r="A591" s="165"/>
      <c r="B591" s="165"/>
      <c r="C591" s="165"/>
      <c r="D591" s="165"/>
      <c r="E591" s="165"/>
      <c r="F591" s="165"/>
      <c r="G591" s="165"/>
      <c r="H591" s="178"/>
      <c r="I591" s="165"/>
      <c r="J591" s="165"/>
      <c r="K591" s="178"/>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5"/>
      <c r="BH591" s="165"/>
      <c r="BI591" s="165"/>
      <c r="BJ591" s="165"/>
      <c r="BK591" s="165"/>
      <c r="BL591" s="165"/>
      <c r="BM591" s="165"/>
      <c r="BN591" s="165"/>
      <c r="BO591" s="165"/>
      <c r="BP591" s="165"/>
      <c r="BQ591" s="165"/>
      <c r="BR591" s="165"/>
      <c r="BS591" s="165"/>
      <c r="BT591" s="165"/>
      <c r="BU591" s="165"/>
      <c r="BV591" s="165"/>
      <c r="BW591" s="165"/>
      <c r="BX591" s="165"/>
      <c r="BY591" s="165"/>
      <c r="BZ591" s="165"/>
      <c r="CA591" s="165"/>
      <c r="CB591" s="165"/>
      <c r="CC591" s="165"/>
      <c r="CD591" s="165"/>
      <c r="CE591" s="165"/>
      <c r="CF591" s="165"/>
      <c r="CG591" s="165"/>
      <c r="CH591" s="165"/>
      <c r="CI591" s="165"/>
      <c r="CJ591" s="165"/>
      <c r="CK591" s="165"/>
      <c r="CL591" s="165"/>
      <c r="CM591" s="165"/>
      <c r="CN591" s="165"/>
      <c r="CO591" s="165"/>
      <c r="CP591" s="165"/>
      <c r="CQ591" s="165"/>
      <c r="CR591" s="165"/>
      <c r="CS591" s="165"/>
      <c r="CT591" s="165"/>
    </row>
    <row r="592" spans="1:98">
      <c r="A592" s="165"/>
      <c r="B592" s="165"/>
      <c r="C592" s="165"/>
      <c r="D592" s="165"/>
      <c r="E592" s="165"/>
      <c r="F592" s="165"/>
      <c r="G592" s="165"/>
      <c r="H592" s="178"/>
      <c r="I592" s="165"/>
      <c r="J592" s="165"/>
      <c r="K592" s="178"/>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5"/>
      <c r="AW592" s="165"/>
      <c r="AX592" s="165"/>
      <c r="AY592" s="165"/>
      <c r="AZ592" s="165"/>
      <c r="BA592" s="165"/>
      <c r="BB592" s="165"/>
      <c r="BC592" s="165"/>
      <c r="BD592" s="165"/>
      <c r="BE592" s="165"/>
      <c r="BF592" s="165"/>
      <c r="BG592" s="165"/>
      <c r="BH592" s="165"/>
      <c r="BI592" s="165"/>
      <c r="BJ592" s="165"/>
      <c r="BK592" s="165"/>
      <c r="BL592" s="165"/>
      <c r="BM592" s="165"/>
      <c r="BN592" s="165"/>
      <c r="BO592" s="165"/>
      <c r="BP592" s="165"/>
      <c r="BQ592" s="165"/>
      <c r="BR592" s="165"/>
      <c r="BS592" s="165"/>
      <c r="BT592" s="165"/>
      <c r="BU592" s="165"/>
      <c r="BV592" s="165"/>
      <c r="BW592" s="165"/>
      <c r="BX592" s="165"/>
      <c r="BY592" s="165"/>
      <c r="BZ592" s="165"/>
      <c r="CA592" s="165"/>
      <c r="CB592" s="165"/>
      <c r="CC592" s="165"/>
      <c r="CD592" s="165"/>
      <c r="CE592" s="165"/>
      <c r="CF592" s="165"/>
      <c r="CG592" s="165"/>
      <c r="CH592" s="165"/>
      <c r="CI592" s="165"/>
      <c r="CJ592" s="165"/>
      <c r="CK592" s="165"/>
      <c r="CL592" s="165"/>
      <c r="CM592" s="165"/>
      <c r="CN592" s="165"/>
      <c r="CO592" s="165"/>
      <c r="CP592" s="165"/>
      <c r="CQ592" s="165"/>
      <c r="CR592" s="165"/>
      <c r="CS592" s="165"/>
      <c r="CT592" s="165"/>
    </row>
    <row r="593" spans="1:98">
      <c r="A593" s="165"/>
      <c r="B593" s="165"/>
      <c r="C593" s="165"/>
      <c r="D593" s="165"/>
      <c r="E593" s="165"/>
      <c r="F593" s="165"/>
      <c r="G593" s="165"/>
      <c r="H593" s="178"/>
      <c r="I593" s="165"/>
      <c r="J593" s="165"/>
      <c r="K593" s="178"/>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5"/>
      <c r="AW593" s="165"/>
      <c r="AX593" s="165"/>
      <c r="AY593" s="165"/>
      <c r="AZ593" s="165"/>
      <c r="BA593" s="165"/>
      <c r="BB593" s="165"/>
      <c r="BC593" s="165"/>
      <c r="BD593" s="165"/>
      <c r="BE593" s="165"/>
      <c r="BF593" s="165"/>
      <c r="BG593" s="165"/>
      <c r="BH593" s="165"/>
      <c r="BI593" s="165"/>
      <c r="BJ593" s="165"/>
      <c r="BK593" s="165"/>
      <c r="BL593" s="165"/>
      <c r="BM593" s="165"/>
      <c r="BN593" s="165"/>
      <c r="BO593" s="165"/>
      <c r="BP593" s="165"/>
      <c r="BQ593" s="165"/>
      <c r="BR593" s="165"/>
      <c r="BS593" s="165"/>
      <c r="BT593" s="165"/>
      <c r="BU593" s="165"/>
      <c r="BV593" s="165"/>
      <c r="BW593" s="165"/>
      <c r="BX593" s="165"/>
      <c r="BY593" s="165"/>
      <c r="BZ593" s="165"/>
      <c r="CA593" s="165"/>
      <c r="CB593" s="165"/>
      <c r="CC593" s="165"/>
      <c r="CD593" s="165"/>
      <c r="CE593" s="165"/>
      <c r="CF593" s="165"/>
      <c r="CG593" s="165"/>
      <c r="CH593" s="165"/>
      <c r="CI593" s="165"/>
      <c r="CJ593" s="165"/>
      <c r="CK593" s="165"/>
      <c r="CL593" s="165"/>
      <c r="CM593" s="165"/>
      <c r="CN593" s="165"/>
      <c r="CO593" s="165"/>
      <c r="CP593" s="165"/>
      <c r="CQ593" s="165"/>
      <c r="CR593" s="165"/>
      <c r="CS593" s="165"/>
      <c r="CT593" s="165"/>
    </row>
    <row r="594" spans="1:98">
      <c r="A594" s="165"/>
      <c r="B594" s="165"/>
      <c r="C594" s="165"/>
      <c r="D594" s="165"/>
      <c r="E594" s="165"/>
      <c r="F594" s="165"/>
      <c r="G594" s="165"/>
      <c r="H594" s="178"/>
      <c r="I594" s="165"/>
      <c r="J594" s="165"/>
      <c r="K594" s="178"/>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5"/>
      <c r="AW594" s="165"/>
      <c r="AX594" s="165"/>
      <c r="AY594" s="165"/>
      <c r="AZ594" s="165"/>
      <c r="BA594" s="165"/>
      <c r="BB594" s="165"/>
      <c r="BC594" s="165"/>
      <c r="BD594" s="165"/>
      <c r="BE594" s="165"/>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c r="CE594" s="165"/>
      <c r="CF594" s="165"/>
      <c r="CG594" s="165"/>
      <c r="CH594" s="165"/>
      <c r="CI594" s="165"/>
      <c r="CJ594" s="165"/>
      <c r="CK594" s="165"/>
      <c r="CL594" s="165"/>
      <c r="CM594" s="165"/>
      <c r="CN594" s="165"/>
      <c r="CO594" s="165"/>
      <c r="CP594" s="165"/>
      <c r="CQ594" s="165"/>
      <c r="CR594" s="165"/>
      <c r="CS594" s="165"/>
      <c r="CT594" s="165"/>
    </row>
    <row r="595" spans="1:98">
      <c r="A595" s="165"/>
      <c r="B595" s="165"/>
      <c r="C595" s="165"/>
      <c r="D595" s="165"/>
      <c r="E595" s="165"/>
      <c r="F595" s="165"/>
      <c r="G595" s="165"/>
      <c r="H595" s="178"/>
      <c r="I595" s="165"/>
      <c r="J595" s="165"/>
      <c r="K595" s="178"/>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c r="BJ595" s="165"/>
      <c r="BK595" s="165"/>
      <c r="BL595" s="165"/>
      <c r="BM595" s="165"/>
      <c r="BN595" s="165"/>
      <c r="BO595" s="165"/>
      <c r="BP595" s="165"/>
      <c r="BQ595" s="165"/>
      <c r="BR595" s="165"/>
      <c r="BS595" s="165"/>
      <c r="BT595" s="165"/>
      <c r="BU595" s="165"/>
      <c r="BV595" s="165"/>
      <c r="BW595" s="165"/>
      <c r="BX595" s="165"/>
      <c r="BY595" s="165"/>
      <c r="BZ595" s="165"/>
      <c r="CA595" s="165"/>
      <c r="CB595" s="165"/>
      <c r="CC595" s="165"/>
      <c r="CD595" s="165"/>
      <c r="CE595" s="165"/>
      <c r="CF595" s="165"/>
      <c r="CG595" s="165"/>
      <c r="CH595" s="165"/>
      <c r="CI595" s="165"/>
      <c r="CJ595" s="165"/>
      <c r="CK595" s="165"/>
      <c r="CL595" s="165"/>
      <c r="CM595" s="165"/>
      <c r="CN595" s="165"/>
      <c r="CO595" s="165"/>
      <c r="CP595" s="165"/>
      <c r="CQ595" s="165"/>
      <c r="CR595" s="165"/>
      <c r="CS595" s="165"/>
      <c r="CT595" s="165"/>
    </row>
    <row r="596" spans="1:98">
      <c r="A596" s="165"/>
      <c r="B596" s="165"/>
      <c r="C596" s="165"/>
      <c r="D596" s="165"/>
      <c r="E596" s="165"/>
      <c r="F596" s="165"/>
      <c r="G596" s="165"/>
      <c r="H596" s="178"/>
      <c r="I596" s="165"/>
      <c r="J596" s="165"/>
      <c r="K596" s="178"/>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c r="BJ596" s="165"/>
      <c r="BK596" s="165"/>
      <c r="BL596" s="165"/>
      <c r="BM596" s="165"/>
      <c r="BN596" s="165"/>
      <c r="BO596" s="165"/>
      <c r="BP596" s="165"/>
      <c r="BQ596" s="165"/>
      <c r="BR596" s="165"/>
      <c r="BS596" s="165"/>
      <c r="BT596" s="165"/>
      <c r="BU596" s="165"/>
      <c r="BV596" s="165"/>
      <c r="BW596" s="165"/>
      <c r="BX596" s="165"/>
      <c r="BY596" s="165"/>
      <c r="BZ596" s="165"/>
      <c r="CA596" s="165"/>
      <c r="CB596" s="165"/>
      <c r="CC596" s="165"/>
      <c r="CD596" s="165"/>
      <c r="CE596" s="165"/>
      <c r="CF596" s="165"/>
      <c r="CG596" s="165"/>
      <c r="CH596" s="165"/>
      <c r="CI596" s="165"/>
      <c r="CJ596" s="165"/>
      <c r="CK596" s="165"/>
      <c r="CL596" s="165"/>
      <c r="CM596" s="165"/>
      <c r="CN596" s="165"/>
      <c r="CO596" s="165"/>
      <c r="CP596" s="165"/>
      <c r="CQ596" s="165"/>
      <c r="CR596" s="165"/>
      <c r="CS596" s="165"/>
      <c r="CT596" s="165"/>
    </row>
    <row r="597" spans="1:98">
      <c r="A597" s="165"/>
      <c r="B597" s="165"/>
      <c r="C597" s="165"/>
      <c r="D597" s="165"/>
      <c r="E597" s="165"/>
      <c r="F597" s="165"/>
      <c r="G597" s="165"/>
      <c r="H597" s="178"/>
      <c r="I597" s="165"/>
      <c r="J597" s="165"/>
      <c r="K597" s="178"/>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c r="BJ597" s="165"/>
      <c r="BK597" s="165"/>
      <c r="BL597" s="165"/>
      <c r="BM597" s="165"/>
      <c r="BN597" s="165"/>
      <c r="BO597" s="165"/>
      <c r="BP597" s="165"/>
      <c r="BQ597" s="165"/>
      <c r="BR597" s="165"/>
      <c r="BS597" s="165"/>
      <c r="BT597" s="165"/>
      <c r="BU597" s="165"/>
      <c r="BV597" s="165"/>
      <c r="BW597" s="165"/>
      <c r="BX597" s="165"/>
      <c r="BY597" s="165"/>
      <c r="BZ597" s="165"/>
      <c r="CA597" s="165"/>
      <c r="CB597" s="165"/>
      <c r="CC597" s="165"/>
      <c r="CD597" s="165"/>
      <c r="CE597" s="165"/>
      <c r="CF597" s="165"/>
      <c r="CG597" s="165"/>
      <c r="CH597" s="165"/>
      <c r="CI597" s="165"/>
      <c r="CJ597" s="165"/>
      <c r="CK597" s="165"/>
      <c r="CL597" s="165"/>
      <c r="CM597" s="165"/>
      <c r="CN597" s="165"/>
      <c r="CO597" s="165"/>
      <c r="CP597" s="165"/>
      <c r="CQ597" s="165"/>
      <c r="CR597" s="165"/>
      <c r="CS597" s="165"/>
      <c r="CT597" s="165"/>
    </row>
    <row r="598" spans="1:98">
      <c r="A598" s="165"/>
      <c r="B598" s="165"/>
      <c r="C598" s="165"/>
      <c r="D598" s="165"/>
      <c r="E598" s="165"/>
      <c r="F598" s="165"/>
      <c r="G598" s="165"/>
      <c r="H598" s="178"/>
      <c r="I598" s="165"/>
      <c r="J598" s="165"/>
      <c r="K598" s="178"/>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c r="BJ598" s="165"/>
      <c r="BK598" s="165"/>
      <c r="BL598" s="165"/>
      <c r="BM598" s="165"/>
      <c r="BN598" s="165"/>
      <c r="BO598" s="165"/>
      <c r="BP598" s="165"/>
      <c r="BQ598" s="165"/>
      <c r="BR598" s="165"/>
      <c r="BS598" s="165"/>
      <c r="BT598" s="165"/>
      <c r="BU598" s="165"/>
      <c r="BV598" s="165"/>
      <c r="BW598" s="165"/>
      <c r="BX598" s="165"/>
      <c r="BY598" s="165"/>
      <c r="BZ598" s="165"/>
      <c r="CA598" s="165"/>
      <c r="CB598" s="165"/>
      <c r="CC598" s="165"/>
      <c r="CD598" s="165"/>
      <c r="CE598" s="165"/>
      <c r="CF598" s="165"/>
      <c r="CG598" s="165"/>
      <c r="CH598" s="165"/>
      <c r="CI598" s="165"/>
      <c r="CJ598" s="165"/>
      <c r="CK598" s="165"/>
      <c r="CL598" s="165"/>
      <c r="CM598" s="165"/>
      <c r="CN598" s="165"/>
      <c r="CO598" s="165"/>
      <c r="CP598" s="165"/>
      <c r="CQ598" s="165"/>
      <c r="CR598" s="165"/>
      <c r="CS598" s="165"/>
      <c r="CT598" s="165"/>
    </row>
    <row r="599" spans="1:98">
      <c r="A599" s="165"/>
      <c r="B599" s="165"/>
      <c r="C599" s="165"/>
      <c r="D599" s="165"/>
      <c r="E599" s="165"/>
      <c r="F599" s="165"/>
      <c r="G599" s="165"/>
      <c r="H599" s="178"/>
      <c r="I599" s="165"/>
      <c r="J599" s="165"/>
      <c r="K599" s="178"/>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c r="BJ599" s="165"/>
      <c r="BK599" s="165"/>
      <c r="BL599" s="165"/>
      <c r="BM599" s="165"/>
      <c r="BN599" s="165"/>
      <c r="BO599" s="165"/>
      <c r="BP599" s="165"/>
      <c r="BQ599" s="165"/>
      <c r="BR599" s="165"/>
      <c r="BS599" s="165"/>
      <c r="BT599" s="165"/>
      <c r="BU599" s="165"/>
      <c r="BV599" s="165"/>
      <c r="BW599" s="165"/>
      <c r="BX599" s="165"/>
      <c r="BY599" s="165"/>
      <c r="BZ599" s="165"/>
      <c r="CA599" s="165"/>
      <c r="CB599" s="165"/>
      <c r="CC599" s="165"/>
      <c r="CD599" s="165"/>
      <c r="CE599" s="165"/>
      <c r="CF599" s="165"/>
      <c r="CG599" s="165"/>
      <c r="CH599" s="165"/>
      <c r="CI599" s="165"/>
      <c r="CJ599" s="165"/>
      <c r="CK599" s="165"/>
      <c r="CL599" s="165"/>
      <c r="CM599" s="165"/>
      <c r="CN599" s="165"/>
      <c r="CO599" s="165"/>
      <c r="CP599" s="165"/>
      <c r="CQ599" s="165"/>
      <c r="CR599" s="165"/>
      <c r="CS599" s="165"/>
      <c r="CT599" s="165"/>
    </row>
    <row r="600" spans="1:98">
      <c r="A600" s="165"/>
      <c r="B600" s="165"/>
      <c r="C600" s="165"/>
      <c r="D600" s="165"/>
      <c r="E600" s="165"/>
      <c r="F600" s="165"/>
      <c r="G600" s="165"/>
      <c r="H600" s="178"/>
      <c r="I600" s="165"/>
      <c r="J600" s="165"/>
      <c r="K600" s="178"/>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c r="BJ600" s="165"/>
      <c r="BK600" s="165"/>
      <c r="BL600" s="165"/>
      <c r="BM600" s="165"/>
      <c r="BN600" s="165"/>
      <c r="BO600" s="165"/>
      <c r="BP600" s="165"/>
      <c r="BQ600" s="165"/>
      <c r="BR600" s="165"/>
      <c r="BS600" s="165"/>
      <c r="BT600" s="165"/>
      <c r="BU600" s="165"/>
      <c r="BV600" s="165"/>
      <c r="BW600" s="165"/>
      <c r="BX600" s="165"/>
      <c r="BY600" s="165"/>
      <c r="BZ600" s="165"/>
      <c r="CA600" s="165"/>
      <c r="CB600" s="165"/>
      <c r="CC600" s="165"/>
      <c r="CD600" s="165"/>
      <c r="CE600" s="165"/>
      <c r="CF600" s="165"/>
      <c r="CG600" s="165"/>
      <c r="CH600" s="165"/>
      <c r="CI600" s="165"/>
      <c r="CJ600" s="165"/>
      <c r="CK600" s="165"/>
      <c r="CL600" s="165"/>
      <c r="CM600" s="165"/>
      <c r="CN600" s="165"/>
      <c r="CO600" s="165"/>
      <c r="CP600" s="165"/>
      <c r="CQ600" s="165"/>
      <c r="CR600" s="165"/>
      <c r="CS600" s="165"/>
      <c r="CT600" s="165"/>
    </row>
    <row r="601" spans="1:98">
      <c r="A601" s="165"/>
      <c r="B601" s="165"/>
      <c r="C601" s="165"/>
      <c r="D601" s="165"/>
      <c r="E601" s="165"/>
      <c r="F601" s="165"/>
      <c r="G601" s="165"/>
      <c r="H601" s="178"/>
      <c r="I601" s="165"/>
      <c r="J601" s="165"/>
      <c r="K601" s="178"/>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c r="BJ601" s="165"/>
      <c r="BK601" s="165"/>
      <c r="BL601" s="165"/>
      <c r="BM601" s="165"/>
      <c r="BN601" s="165"/>
      <c r="BO601" s="165"/>
      <c r="BP601" s="165"/>
      <c r="BQ601" s="165"/>
      <c r="BR601" s="165"/>
      <c r="BS601" s="165"/>
      <c r="BT601" s="165"/>
      <c r="BU601" s="165"/>
      <c r="BV601" s="165"/>
      <c r="BW601" s="165"/>
      <c r="BX601" s="165"/>
      <c r="BY601" s="165"/>
      <c r="BZ601" s="165"/>
      <c r="CA601" s="165"/>
      <c r="CB601" s="165"/>
      <c r="CC601" s="165"/>
      <c r="CD601" s="165"/>
      <c r="CE601" s="165"/>
      <c r="CF601" s="165"/>
      <c r="CG601" s="165"/>
      <c r="CH601" s="165"/>
      <c r="CI601" s="165"/>
      <c r="CJ601" s="165"/>
      <c r="CK601" s="165"/>
      <c r="CL601" s="165"/>
      <c r="CM601" s="165"/>
      <c r="CN601" s="165"/>
      <c r="CO601" s="165"/>
      <c r="CP601" s="165"/>
      <c r="CQ601" s="165"/>
      <c r="CR601" s="165"/>
      <c r="CS601" s="165"/>
      <c r="CT601" s="165"/>
    </row>
    <row r="602" spans="1:98">
      <c r="A602" s="165"/>
      <c r="B602" s="165"/>
      <c r="C602" s="165"/>
      <c r="D602" s="165"/>
      <c r="E602" s="165"/>
      <c r="F602" s="165"/>
      <c r="G602" s="165"/>
      <c r="H602" s="178"/>
      <c r="I602" s="165"/>
      <c r="J602" s="165"/>
      <c r="K602" s="178"/>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c r="BJ602" s="165"/>
      <c r="BK602" s="165"/>
      <c r="BL602" s="165"/>
      <c r="BM602" s="165"/>
      <c r="BN602" s="165"/>
      <c r="BO602" s="165"/>
      <c r="BP602" s="165"/>
      <c r="BQ602" s="165"/>
      <c r="BR602" s="165"/>
      <c r="BS602" s="165"/>
      <c r="BT602" s="165"/>
      <c r="BU602" s="165"/>
      <c r="BV602" s="165"/>
      <c r="BW602" s="165"/>
      <c r="BX602" s="165"/>
      <c r="BY602" s="165"/>
      <c r="BZ602" s="165"/>
      <c r="CA602" s="165"/>
      <c r="CB602" s="165"/>
      <c r="CC602" s="165"/>
      <c r="CD602" s="165"/>
      <c r="CE602" s="165"/>
      <c r="CF602" s="165"/>
      <c r="CG602" s="165"/>
      <c r="CH602" s="165"/>
      <c r="CI602" s="165"/>
      <c r="CJ602" s="165"/>
      <c r="CK602" s="165"/>
      <c r="CL602" s="165"/>
      <c r="CM602" s="165"/>
      <c r="CN602" s="165"/>
      <c r="CO602" s="165"/>
      <c r="CP602" s="165"/>
      <c r="CQ602" s="165"/>
      <c r="CR602" s="165"/>
      <c r="CS602" s="165"/>
      <c r="CT602" s="165"/>
    </row>
    <row r="603" spans="1:98">
      <c r="A603" s="165"/>
      <c r="B603" s="165"/>
      <c r="C603" s="165"/>
      <c r="D603" s="165"/>
      <c r="E603" s="165"/>
      <c r="F603" s="165"/>
      <c r="G603" s="165"/>
      <c r="H603" s="178"/>
      <c r="I603" s="165"/>
      <c r="J603" s="165"/>
      <c r="K603" s="178"/>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c r="BJ603" s="165"/>
      <c r="BK603" s="165"/>
      <c r="BL603" s="165"/>
      <c r="BM603" s="165"/>
      <c r="BN603" s="165"/>
      <c r="BO603" s="165"/>
      <c r="BP603" s="165"/>
      <c r="BQ603" s="165"/>
      <c r="BR603" s="165"/>
      <c r="BS603" s="165"/>
      <c r="BT603" s="165"/>
      <c r="BU603" s="165"/>
      <c r="BV603" s="165"/>
      <c r="BW603" s="165"/>
      <c r="BX603" s="165"/>
      <c r="BY603" s="165"/>
      <c r="BZ603" s="165"/>
      <c r="CA603" s="165"/>
      <c r="CB603" s="165"/>
      <c r="CC603" s="165"/>
      <c r="CD603" s="165"/>
      <c r="CE603" s="165"/>
      <c r="CF603" s="165"/>
      <c r="CG603" s="165"/>
      <c r="CH603" s="165"/>
      <c r="CI603" s="165"/>
      <c r="CJ603" s="165"/>
      <c r="CK603" s="165"/>
      <c r="CL603" s="165"/>
      <c r="CM603" s="165"/>
      <c r="CN603" s="165"/>
      <c r="CO603" s="165"/>
      <c r="CP603" s="165"/>
      <c r="CQ603" s="165"/>
      <c r="CR603" s="165"/>
      <c r="CS603" s="165"/>
      <c r="CT603" s="165"/>
    </row>
    <row r="604" spans="1:98">
      <c r="A604" s="165"/>
      <c r="B604" s="165"/>
      <c r="C604" s="165"/>
      <c r="D604" s="165"/>
      <c r="E604" s="165"/>
      <c r="F604" s="165"/>
      <c r="G604" s="165"/>
      <c r="H604" s="178"/>
      <c r="I604" s="165"/>
      <c r="J604" s="165"/>
      <c r="K604" s="178"/>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c r="BJ604" s="165"/>
      <c r="BK604" s="165"/>
      <c r="BL604" s="165"/>
      <c r="BM604" s="165"/>
      <c r="BN604" s="165"/>
      <c r="BO604" s="165"/>
      <c r="BP604" s="165"/>
      <c r="BQ604" s="165"/>
      <c r="BR604" s="165"/>
      <c r="BS604" s="165"/>
      <c r="BT604" s="165"/>
      <c r="BU604" s="165"/>
      <c r="BV604" s="165"/>
      <c r="BW604" s="165"/>
      <c r="BX604" s="165"/>
      <c r="BY604" s="165"/>
      <c r="BZ604" s="165"/>
      <c r="CA604" s="165"/>
      <c r="CB604" s="165"/>
      <c r="CC604" s="165"/>
      <c r="CD604" s="165"/>
      <c r="CE604" s="165"/>
      <c r="CF604" s="165"/>
      <c r="CG604" s="165"/>
      <c r="CH604" s="165"/>
      <c r="CI604" s="165"/>
      <c r="CJ604" s="165"/>
      <c r="CK604" s="165"/>
      <c r="CL604" s="165"/>
      <c r="CM604" s="165"/>
      <c r="CN604" s="165"/>
      <c r="CO604" s="165"/>
      <c r="CP604" s="165"/>
      <c r="CQ604" s="165"/>
      <c r="CR604" s="165"/>
      <c r="CS604" s="165"/>
      <c r="CT604" s="165"/>
    </row>
    <row r="605" spans="1:98">
      <c r="A605" s="165"/>
      <c r="B605" s="165"/>
      <c r="C605" s="165"/>
      <c r="D605" s="165"/>
      <c r="E605" s="165"/>
      <c r="F605" s="165"/>
      <c r="G605" s="165"/>
      <c r="H605" s="178"/>
      <c r="I605" s="165"/>
      <c r="J605" s="165"/>
      <c r="K605" s="178"/>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5"/>
      <c r="AW605" s="165"/>
      <c r="AX605" s="165"/>
      <c r="AY605" s="165"/>
      <c r="AZ605" s="165"/>
      <c r="BA605" s="165"/>
      <c r="BB605" s="165"/>
      <c r="BC605" s="165"/>
      <c r="BD605" s="165"/>
      <c r="BE605" s="165"/>
      <c r="BF605" s="165"/>
      <c r="BG605" s="165"/>
      <c r="BH605" s="165"/>
      <c r="BI605" s="165"/>
      <c r="BJ605" s="165"/>
      <c r="BK605" s="165"/>
      <c r="BL605" s="165"/>
      <c r="BM605" s="165"/>
      <c r="BN605" s="165"/>
      <c r="BO605" s="165"/>
      <c r="BP605" s="165"/>
      <c r="BQ605" s="165"/>
      <c r="BR605" s="165"/>
      <c r="BS605" s="165"/>
      <c r="BT605" s="165"/>
      <c r="BU605" s="165"/>
      <c r="BV605" s="165"/>
      <c r="BW605" s="165"/>
      <c r="BX605" s="165"/>
      <c r="BY605" s="165"/>
      <c r="BZ605" s="165"/>
      <c r="CA605" s="165"/>
      <c r="CB605" s="165"/>
      <c r="CC605" s="165"/>
      <c r="CD605" s="165"/>
      <c r="CE605" s="165"/>
      <c r="CF605" s="165"/>
      <c r="CG605" s="165"/>
      <c r="CH605" s="165"/>
      <c r="CI605" s="165"/>
      <c r="CJ605" s="165"/>
      <c r="CK605" s="165"/>
      <c r="CL605" s="165"/>
      <c r="CM605" s="165"/>
      <c r="CN605" s="165"/>
      <c r="CO605" s="165"/>
      <c r="CP605" s="165"/>
      <c r="CQ605" s="165"/>
      <c r="CR605" s="165"/>
      <c r="CS605" s="165"/>
      <c r="CT605" s="165"/>
    </row>
    <row r="606" spans="1:98">
      <c r="A606" s="165"/>
      <c r="B606" s="165"/>
      <c r="C606" s="165"/>
      <c r="D606" s="165"/>
      <c r="E606" s="165"/>
      <c r="F606" s="165"/>
      <c r="G606" s="165"/>
      <c r="H606" s="178"/>
      <c r="I606" s="165"/>
      <c r="J606" s="165"/>
      <c r="K606" s="178"/>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5"/>
      <c r="AW606" s="165"/>
      <c r="AX606" s="165"/>
      <c r="AY606" s="165"/>
      <c r="AZ606" s="165"/>
      <c r="BA606" s="165"/>
      <c r="BB606" s="165"/>
      <c r="BC606" s="165"/>
      <c r="BD606" s="165"/>
      <c r="BE606" s="165"/>
      <c r="BF606" s="165"/>
      <c r="BG606" s="165"/>
      <c r="BH606" s="165"/>
      <c r="BI606" s="165"/>
      <c r="BJ606" s="165"/>
      <c r="BK606" s="165"/>
      <c r="BL606" s="165"/>
      <c r="BM606" s="165"/>
      <c r="BN606" s="165"/>
      <c r="BO606" s="165"/>
      <c r="BP606" s="165"/>
      <c r="BQ606" s="165"/>
      <c r="BR606" s="165"/>
      <c r="BS606" s="165"/>
      <c r="BT606" s="165"/>
      <c r="BU606" s="165"/>
      <c r="BV606" s="165"/>
      <c r="BW606" s="165"/>
      <c r="BX606" s="165"/>
      <c r="BY606" s="165"/>
      <c r="BZ606" s="165"/>
      <c r="CA606" s="165"/>
      <c r="CB606" s="165"/>
      <c r="CC606" s="165"/>
      <c r="CD606" s="165"/>
      <c r="CE606" s="165"/>
      <c r="CF606" s="165"/>
      <c r="CG606" s="165"/>
      <c r="CH606" s="165"/>
      <c r="CI606" s="165"/>
      <c r="CJ606" s="165"/>
      <c r="CK606" s="165"/>
      <c r="CL606" s="165"/>
      <c r="CM606" s="165"/>
      <c r="CN606" s="165"/>
      <c r="CO606" s="165"/>
      <c r="CP606" s="165"/>
      <c r="CQ606" s="165"/>
      <c r="CR606" s="165"/>
      <c r="CS606" s="165"/>
      <c r="CT606" s="165"/>
    </row>
    <row r="607" spans="1:98">
      <c r="A607" s="165"/>
      <c r="B607" s="165"/>
      <c r="C607" s="165"/>
      <c r="D607" s="165"/>
      <c r="E607" s="165"/>
      <c r="F607" s="165"/>
      <c r="G607" s="165"/>
      <c r="H607" s="178"/>
      <c r="I607" s="165"/>
      <c r="J607" s="165"/>
      <c r="K607" s="178"/>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5"/>
      <c r="AW607" s="165"/>
      <c r="AX607" s="165"/>
      <c r="AY607" s="165"/>
      <c r="AZ607" s="165"/>
      <c r="BA607" s="165"/>
      <c r="BB607" s="165"/>
      <c r="BC607" s="165"/>
      <c r="BD607" s="165"/>
      <c r="BE607" s="165"/>
      <c r="BF607" s="165"/>
      <c r="BG607" s="165"/>
      <c r="BH607" s="165"/>
      <c r="BI607" s="165"/>
      <c r="BJ607" s="165"/>
      <c r="BK607" s="165"/>
      <c r="BL607" s="165"/>
      <c r="BM607" s="165"/>
      <c r="BN607" s="165"/>
      <c r="BO607" s="165"/>
      <c r="BP607" s="165"/>
      <c r="BQ607" s="165"/>
      <c r="BR607" s="165"/>
      <c r="BS607" s="165"/>
      <c r="BT607" s="165"/>
      <c r="BU607" s="165"/>
      <c r="BV607" s="165"/>
      <c r="BW607" s="165"/>
      <c r="BX607" s="165"/>
      <c r="BY607" s="165"/>
      <c r="BZ607" s="165"/>
      <c r="CA607" s="165"/>
      <c r="CB607" s="165"/>
      <c r="CC607" s="165"/>
      <c r="CD607" s="165"/>
      <c r="CE607" s="165"/>
      <c r="CF607" s="165"/>
      <c r="CG607" s="165"/>
      <c r="CH607" s="165"/>
      <c r="CI607" s="165"/>
      <c r="CJ607" s="165"/>
      <c r="CK607" s="165"/>
      <c r="CL607" s="165"/>
      <c r="CM607" s="165"/>
      <c r="CN607" s="165"/>
      <c r="CO607" s="165"/>
      <c r="CP607" s="165"/>
      <c r="CQ607" s="165"/>
      <c r="CR607" s="165"/>
      <c r="CS607" s="165"/>
      <c r="CT607" s="165"/>
    </row>
    <row r="608" spans="1:98">
      <c r="A608" s="165"/>
      <c r="B608" s="165"/>
      <c r="C608" s="165"/>
      <c r="D608" s="165"/>
      <c r="E608" s="165"/>
      <c r="F608" s="165"/>
      <c r="G608" s="165"/>
      <c r="H608" s="178"/>
      <c r="I608" s="165"/>
      <c r="J608" s="165"/>
      <c r="K608" s="178"/>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5"/>
      <c r="AW608" s="165"/>
      <c r="AX608" s="165"/>
      <c r="AY608" s="165"/>
      <c r="AZ608" s="165"/>
      <c r="BA608" s="165"/>
      <c r="BB608" s="165"/>
      <c r="BC608" s="165"/>
      <c r="BD608" s="165"/>
      <c r="BE608" s="165"/>
      <c r="BF608" s="165"/>
      <c r="BG608" s="165"/>
      <c r="BH608" s="165"/>
      <c r="BI608" s="165"/>
      <c r="BJ608" s="165"/>
      <c r="BK608" s="165"/>
      <c r="BL608" s="165"/>
      <c r="BM608" s="165"/>
      <c r="BN608" s="165"/>
      <c r="BO608" s="165"/>
      <c r="BP608" s="165"/>
      <c r="BQ608" s="165"/>
      <c r="BR608" s="165"/>
      <c r="BS608" s="165"/>
      <c r="BT608" s="165"/>
      <c r="BU608" s="165"/>
      <c r="BV608" s="165"/>
      <c r="BW608" s="165"/>
      <c r="BX608" s="165"/>
      <c r="BY608" s="165"/>
      <c r="BZ608" s="165"/>
      <c r="CA608" s="165"/>
      <c r="CB608" s="165"/>
      <c r="CC608" s="165"/>
      <c r="CD608" s="165"/>
      <c r="CE608" s="165"/>
      <c r="CF608" s="165"/>
      <c r="CG608" s="165"/>
      <c r="CH608" s="165"/>
      <c r="CI608" s="165"/>
      <c r="CJ608" s="165"/>
      <c r="CK608" s="165"/>
      <c r="CL608" s="165"/>
      <c r="CM608" s="165"/>
      <c r="CN608" s="165"/>
      <c r="CO608" s="165"/>
      <c r="CP608" s="165"/>
      <c r="CQ608" s="165"/>
      <c r="CR608" s="165"/>
      <c r="CS608" s="165"/>
      <c r="CT608" s="165"/>
    </row>
    <row r="609" spans="1:98">
      <c r="A609" s="165"/>
      <c r="B609" s="165"/>
      <c r="C609" s="165"/>
      <c r="D609" s="165"/>
      <c r="E609" s="165"/>
      <c r="F609" s="165"/>
      <c r="G609" s="165"/>
      <c r="H609" s="178"/>
      <c r="I609" s="165"/>
      <c r="J609" s="165"/>
      <c r="K609" s="178"/>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5"/>
      <c r="AW609" s="165"/>
      <c r="AX609" s="165"/>
      <c r="AY609" s="165"/>
      <c r="AZ609" s="165"/>
      <c r="BA609" s="165"/>
      <c r="BB609" s="165"/>
      <c r="BC609" s="165"/>
      <c r="BD609" s="165"/>
      <c r="BE609" s="165"/>
      <c r="BF609" s="165"/>
      <c r="BG609" s="165"/>
      <c r="BH609" s="165"/>
      <c r="BI609" s="165"/>
      <c r="BJ609" s="165"/>
      <c r="BK609" s="165"/>
      <c r="BL609" s="165"/>
      <c r="BM609" s="165"/>
      <c r="BN609" s="165"/>
      <c r="BO609" s="165"/>
      <c r="BP609" s="165"/>
      <c r="BQ609" s="165"/>
      <c r="BR609" s="165"/>
      <c r="BS609" s="165"/>
      <c r="BT609" s="165"/>
      <c r="BU609" s="165"/>
      <c r="BV609" s="165"/>
      <c r="BW609" s="165"/>
      <c r="BX609" s="165"/>
      <c r="BY609" s="165"/>
      <c r="BZ609" s="165"/>
      <c r="CA609" s="165"/>
      <c r="CB609" s="165"/>
      <c r="CC609" s="165"/>
      <c r="CD609" s="165"/>
      <c r="CE609" s="165"/>
      <c r="CF609" s="165"/>
      <c r="CG609" s="165"/>
      <c r="CH609" s="165"/>
      <c r="CI609" s="165"/>
      <c r="CJ609" s="165"/>
      <c r="CK609" s="165"/>
      <c r="CL609" s="165"/>
      <c r="CM609" s="165"/>
      <c r="CN609" s="165"/>
      <c r="CO609" s="165"/>
      <c r="CP609" s="165"/>
      <c r="CQ609" s="165"/>
      <c r="CR609" s="165"/>
      <c r="CS609" s="165"/>
      <c r="CT609" s="165"/>
    </row>
    <row r="610" spans="1:98">
      <c r="A610" s="165"/>
      <c r="B610" s="165"/>
      <c r="C610" s="165"/>
      <c r="D610" s="165"/>
      <c r="E610" s="165"/>
      <c r="F610" s="165"/>
      <c r="G610" s="165"/>
      <c r="H610" s="178"/>
      <c r="I610" s="165"/>
      <c r="J610" s="165"/>
      <c r="K610" s="178"/>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c r="BJ610" s="165"/>
      <c r="BK610" s="165"/>
      <c r="BL610" s="165"/>
      <c r="BM610" s="165"/>
      <c r="BN610" s="165"/>
      <c r="BO610" s="165"/>
      <c r="BP610" s="165"/>
      <c r="BQ610" s="165"/>
      <c r="BR610" s="165"/>
      <c r="BS610" s="165"/>
      <c r="BT610" s="165"/>
      <c r="BU610" s="165"/>
      <c r="BV610" s="165"/>
      <c r="BW610" s="165"/>
      <c r="BX610" s="165"/>
      <c r="BY610" s="165"/>
      <c r="BZ610" s="165"/>
      <c r="CA610" s="165"/>
      <c r="CB610" s="165"/>
      <c r="CC610" s="165"/>
      <c r="CD610" s="165"/>
      <c r="CE610" s="165"/>
      <c r="CF610" s="165"/>
      <c r="CG610" s="165"/>
      <c r="CH610" s="165"/>
      <c r="CI610" s="165"/>
      <c r="CJ610" s="165"/>
      <c r="CK610" s="165"/>
      <c r="CL610" s="165"/>
      <c r="CM610" s="165"/>
      <c r="CN610" s="165"/>
      <c r="CO610" s="165"/>
      <c r="CP610" s="165"/>
      <c r="CQ610" s="165"/>
      <c r="CR610" s="165"/>
      <c r="CS610" s="165"/>
      <c r="CT610" s="165"/>
    </row>
    <row r="611" spans="1:98">
      <c r="A611" s="165"/>
      <c r="B611" s="165"/>
      <c r="C611" s="165"/>
      <c r="D611" s="165"/>
      <c r="E611" s="165"/>
      <c r="F611" s="165"/>
      <c r="G611" s="165"/>
      <c r="H611" s="178"/>
      <c r="I611" s="165"/>
      <c r="J611" s="165"/>
      <c r="K611" s="178"/>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5"/>
      <c r="AW611" s="165"/>
      <c r="AX611" s="165"/>
      <c r="AY611" s="165"/>
      <c r="AZ611" s="165"/>
      <c r="BA611" s="165"/>
      <c r="BB611" s="165"/>
      <c r="BC611" s="165"/>
      <c r="BD611" s="165"/>
      <c r="BE611" s="165"/>
      <c r="BF611" s="165"/>
      <c r="BG611" s="165"/>
      <c r="BH611" s="165"/>
      <c r="BI611" s="165"/>
      <c r="BJ611" s="165"/>
      <c r="BK611" s="165"/>
      <c r="BL611" s="165"/>
      <c r="BM611" s="165"/>
      <c r="BN611" s="165"/>
      <c r="BO611" s="165"/>
      <c r="BP611" s="165"/>
      <c r="BQ611" s="165"/>
      <c r="BR611" s="165"/>
      <c r="BS611" s="165"/>
      <c r="BT611" s="165"/>
      <c r="BU611" s="165"/>
      <c r="BV611" s="165"/>
      <c r="BW611" s="165"/>
      <c r="BX611" s="165"/>
      <c r="BY611" s="165"/>
      <c r="BZ611" s="165"/>
      <c r="CA611" s="165"/>
      <c r="CB611" s="165"/>
      <c r="CC611" s="165"/>
      <c r="CD611" s="165"/>
      <c r="CE611" s="165"/>
      <c r="CF611" s="165"/>
      <c r="CG611" s="165"/>
      <c r="CH611" s="165"/>
      <c r="CI611" s="165"/>
      <c r="CJ611" s="165"/>
      <c r="CK611" s="165"/>
      <c r="CL611" s="165"/>
      <c r="CM611" s="165"/>
      <c r="CN611" s="165"/>
      <c r="CO611" s="165"/>
      <c r="CP611" s="165"/>
      <c r="CQ611" s="165"/>
      <c r="CR611" s="165"/>
      <c r="CS611" s="165"/>
      <c r="CT611" s="165"/>
    </row>
    <row r="612" spans="1:98">
      <c r="A612" s="165"/>
      <c r="B612" s="165"/>
      <c r="C612" s="165"/>
      <c r="D612" s="165"/>
      <c r="E612" s="165"/>
      <c r="F612" s="165"/>
      <c r="G612" s="165"/>
      <c r="H612" s="178"/>
      <c r="I612" s="165"/>
      <c r="J612" s="165"/>
      <c r="K612" s="178"/>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5"/>
      <c r="AW612" s="165"/>
      <c r="AX612" s="165"/>
      <c r="AY612" s="165"/>
      <c r="AZ612" s="165"/>
      <c r="BA612" s="165"/>
      <c r="BB612" s="165"/>
      <c r="BC612" s="165"/>
      <c r="BD612" s="165"/>
      <c r="BE612" s="165"/>
      <c r="BF612" s="165"/>
      <c r="BG612" s="165"/>
      <c r="BH612" s="165"/>
      <c r="BI612" s="165"/>
      <c r="BJ612" s="165"/>
      <c r="BK612" s="165"/>
      <c r="BL612" s="165"/>
      <c r="BM612" s="165"/>
      <c r="BN612" s="165"/>
      <c r="BO612" s="165"/>
      <c r="BP612" s="165"/>
      <c r="BQ612" s="165"/>
      <c r="BR612" s="165"/>
      <c r="BS612" s="165"/>
      <c r="BT612" s="165"/>
      <c r="BU612" s="165"/>
      <c r="BV612" s="165"/>
      <c r="BW612" s="165"/>
      <c r="BX612" s="165"/>
      <c r="BY612" s="165"/>
      <c r="BZ612" s="165"/>
      <c r="CA612" s="165"/>
      <c r="CB612" s="165"/>
      <c r="CC612" s="165"/>
      <c r="CD612" s="165"/>
      <c r="CE612" s="165"/>
      <c r="CF612" s="165"/>
      <c r="CG612" s="165"/>
      <c r="CH612" s="165"/>
      <c r="CI612" s="165"/>
      <c r="CJ612" s="165"/>
      <c r="CK612" s="165"/>
      <c r="CL612" s="165"/>
      <c r="CM612" s="165"/>
      <c r="CN612" s="165"/>
      <c r="CO612" s="165"/>
      <c r="CP612" s="165"/>
      <c r="CQ612" s="165"/>
      <c r="CR612" s="165"/>
      <c r="CS612" s="165"/>
      <c r="CT612" s="165"/>
    </row>
    <row r="613" spans="1:98">
      <c r="A613" s="165"/>
      <c r="B613" s="165"/>
      <c r="C613" s="165"/>
      <c r="D613" s="165"/>
      <c r="E613" s="165"/>
      <c r="F613" s="165"/>
      <c r="G613" s="165"/>
      <c r="H613" s="178"/>
      <c r="I613" s="165"/>
      <c r="J613" s="165"/>
      <c r="K613" s="178"/>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5"/>
      <c r="AW613" s="165"/>
      <c r="AX613" s="165"/>
      <c r="AY613" s="165"/>
      <c r="AZ613" s="165"/>
      <c r="BA613" s="165"/>
      <c r="BB613" s="165"/>
      <c r="BC613" s="165"/>
      <c r="BD613" s="165"/>
      <c r="BE613" s="165"/>
      <c r="BF613" s="165"/>
      <c r="BG613" s="165"/>
      <c r="BH613" s="165"/>
      <c r="BI613" s="165"/>
      <c r="BJ613" s="165"/>
      <c r="BK613" s="165"/>
      <c r="BL613" s="165"/>
      <c r="BM613" s="165"/>
      <c r="BN613" s="165"/>
      <c r="BO613" s="165"/>
      <c r="BP613" s="165"/>
      <c r="BQ613" s="165"/>
      <c r="BR613" s="165"/>
      <c r="BS613" s="165"/>
      <c r="BT613" s="165"/>
      <c r="BU613" s="165"/>
      <c r="BV613" s="165"/>
      <c r="BW613" s="165"/>
      <c r="BX613" s="165"/>
      <c r="BY613" s="165"/>
      <c r="BZ613" s="165"/>
      <c r="CA613" s="165"/>
      <c r="CB613" s="165"/>
      <c r="CC613" s="165"/>
      <c r="CD613" s="165"/>
      <c r="CE613" s="165"/>
      <c r="CF613" s="165"/>
      <c r="CG613" s="165"/>
      <c r="CH613" s="165"/>
      <c r="CI613" s="165"/>
      <c r="CJ613" s="165"/>
      <c r="CK613" s="165"/>
      <c r="CL613" s="165"/>
      <c r="CM613" s="165"/>
      <c r="CN613" s="165"/>
      <c r="CO613" s="165"/>
      <c r="CP613" s="165"/>
      <c r="CQ613" s="165"/>
      <c r="CR613" s="165"/>
      <c r="CS613" s="165"/>
      <c r="CT613" s="165"/>
    </row>
    <row r="614" spans="1:98">
      <c r="A614" s="165"/>
      <c r="B614" s="165"/>
      <c r="C614" s="165"/>
      <c r="D614" s="165"/>
      <c r="E614" s="165"/>
      <c r="F614" s="165"/>
      <c r="G614" s="165"/>
      <c r="H614" s="178"/>
      <c r="I614" s="165"/>
      <c r="J614" s="165"/>
      <c r="K614" s="178"/>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c r="BJ614" s="165"/>
      <c r="BK614" s="165"/>
      <c r="BL614" s="165"/>
      <c r="BM614" s="165"/>
      <c r="BN614" s="165"/>
      <c r="BO614" s="165"/>
      <c r="BP614" s="165"/>
      <c r="BQ614" s="165"/>
      <c r="BR614" s="165"/>
      <c r="BS614" s="165"/>
      <c r="BT614" s="165"/>
      <c r="BU614" s="165"/>
      <c r="BV614" s="165"/>
      <c r="BW614" s="165"/>
      <c r="BX614" s="165"/>
      <c r="BY614" s="165"/>
      <c r="BZ614" s="165"/>
      <c r="CA614" s="165"/>
      <c r="CB614" s="165"/>
      <c r="CC614" s="165"/>
      <c r="CD614" s="165"/>
      <c r="CE614" s="165"/>
      <c r="CF614" s="165"/>
      <c r="CG614" s="165"/>
      <c r="CH614" s="165"/>
      <c r="CI614" s="165"/>
      <c r="CJ614" s="165"/>
      <c r="CK614" s="165"/>
      <c r="CL614" s="165"/>
      <c r="CM614" s="165"/>
      <c r="CN614" s="165"/>
      <c r="CO614" s="165"/>
      <c r="CP614" s="165"/>
      <c r="CQ614" s="165"/>
      <c r="CR614" s="165"/>
      <c r="CS614" s="165"/>
      <c r="CT614" s="165"/>
    </row>
    <row r="615" spans="1:98">
      <c r="A615" s="165"/>
      <c r="B615" s="165"/>
      <c r="C615" s="165"/>
      <c r="D615" s="165"/>
      <c r="E615" s="165"/>
      <c r="F615" s="165"/>
      <c r="G615" s="165"/>
      <c r="H615" s="178"/>
      <c r="I615" s="165"/>
      <c r="J615" s="165"/>
      <c r="K615" s="178"/>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c r="BJ615" s="165"/>
      <c r="BK615" s="165"/>
      <c r="BL615" s="165"/>
      <c r="BM615" s="165"/>
      <c r="BN615" s="165"/>
      <c r="BO615" s="165"/>
      <c r="BP615" s="165"/>
      <c r="BQ615" s="165"/>
      <c r="BR615" s="165"/>
      <c r="BS615" s="165"/>
      <c r="BT615" s="165"/>
      <c r="BU615" s="165"/>
      <c r="BV615" s="165"/>
      <c r="BW615" s="165"/>
      <c r="BX615" s="165"/>
      <c r="BY615" s="165"/>
      <c r="BZ615" s="165"/>
      <c r="CA615" s="165"/>
      <c r="CB615" s="165"/>
      <c r="CC615" s="165"/>
      <c r="CD615" s="165"/>
      <c r="CE615" s="165"/>
      <c r="CF615" s="165"/>
      <c r="CG615" s="165"/>
      <c r="CH615" s="165"/>
      <c r="CI615" s="165"/>
      <c r="CJ615" s="165"/>
      <c r="CK615" s="165"/>
      <c r="CL615" s="165"/>
      <c r="CM615" s="165"/>
      <c r="CN615" s="165"/>
      <c r="CO615" s="165"/>
      <c r="CP615" s="165"/>
      <c r="CQ615" s="165"/>
      <c r="CR615" s="165"/>
      <c r="CS615" s="165"/>
      <c r="CT615" s="165"/>
    </row>
    <row r="616" spans="1:98">
      <c r="A616" s="165"/>
      <c r="B616" s="165"/>
      <c r="C616" s="165"/>
      <c r="D616" s="165"/>
      <c r="E616" s="165"/>
      <c r="F616" s="165"/>
      <c r="G616" s="165"/>
      <c r="H616" s="178"/>
      <c r="I616" s="165"/>
      <c r="J616" s="165"/>
      <c r="K616" s="178"/>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c r="BJ616" s="165"/>
      <c r="BK616" s="165"/>
      <c r="BL616" s="165"/>
      <c r="BM616" s="165"/>
      <c r="BN616" s="165"/>
      <c r="BO616" s="165"/>
      <c r="BP616" s="165"/>
      <c r="BQ616" s="165"/>
      <c r="BR616" s="165"/>
      <c r="BS616" s="165"/>
      <c r="BT616" s="165"/>
      <c r="BU616" s="165"/>
      <c r="BV616" s="165"/>
      <c r="BW616" s="165"/>
      <c r="BX616" s="165"/>
      <c r="BY616" s="165"/>
      <c r="BZ616" s="165"/>
      <c r="CA616" s="165"/>
      <c r="CB616" s="165"/>
      <c r="CC616" s="165"/>
      <c r="CD616" s="165"/>
      <c r="CE616" s="165"/>
      <c r="CF616" s="165"/>
      <c r="CG616" s="165"/>
      <c r="CH616" s="165"/>
      <c r="CI616" s="165"/>
      <c r="CJ616" s="165"/>
      <c r="CK616" s="165"/>
      <c r="CL616" s="165"/>
      <c r="CM616" s="165"/>
      <c r="CN616" s="165"/>
      <c r="CO616" s="165"/>
      <c r="CP616" s="165"/>
      <c r="CQ616" s="165"/>
      <c r="CR616" s="165"/>
      <c r="CS616" s="165"/>
      <c r="CT616" s="165"/>
    </row>
    <row r="617" spans="1:98">
      <c r="A617" s="165"/>
      <c r="B617" s="165"/>
      <c r="C617" s="165"/>
      <c r="D617" s="165"/>
      <c r="E617" s="165"/>
      <c r="F617" s="165"/>
      <c r="G617" s="165"/>
      <c r="H617" s="178"/>
      <c r="I617" s="165"/>
      <c r="J617" s="165"/>
      <c r="K617" s="178"/>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c r="BJ617" s="165"/>
      <c r="BK617" s="165"/>
      <c r="BL617" s="165"/>
      <c r="BM617" s="165"/>
      <c r="BN617" s="165"/>
      <c r="BO617" s="165"/>
      <c r="BP617" s="165"/>
      <c r="BQ617" s="165"/>
      <c r="BR617" s="165"/>
      <c r="BS617" s="165"/>
      <c r="BT617" s="165"/>
      <c r="BU617" s="165"/>
      <c r="BV617" s="165"/>
      <c r="BW617" s="165"/>
      <c r="BX617" s="165"/>
      <c r="BY617" s="165"/>
      <c r="BZ617" s="165"/>
      <c r="CA617" s="165"/>
      <c r="CB617" s="165"/>
      <c r="CC617" s="165"/>
      <c r="CD617" s="165"/>
      <c r="CE617" s="165"/>
      <c r="CF617" s="165"/>
      <c r="CG617" s="165"/>
      <c r="CH617" s="165"/>
      <c r="CI617" s="165"/>
      <c r="CJ617" s="165"/>
      <c r="CK617" s="165"/>
      <c r="CL617" s="165"/>
      <c r="CM617" s="165"/>
      <c r="CN617" s="165"/>
      <c r="CO617" s="165"/>
      <c r="CP617" s="165"/>
      <c r="CQ617" s="165"/>
      <c r="CR617" s="165"/>
      <c r="CS617" s="165"/>
      <c r="CT617" s="165"/>
    </row>
    <row r="618" spans="1:98">
      <c r="A618" s="165"/>
      <c r="B618" s="165"/>
      <c r="C618" s="165"/>
      <c r="D618" s="165"/>
      <c r="E618" s="165"/>
      <c r="F618" s="165"/>
      <c r="G618" s="165"/>
      <c r="H618" s="178"/>
      <c r="I618" s="165"/>
      <c r="J618" s="165"/>
      <c r="K618" s="178"/>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c r="BJ618" s="165"/>
      <c r="BK618" s="165"/>
      <c r="BL618" s="165"/>
      <c r="BM618" s="165"/>
      <c r="BN618" s="165"/>
      <c r="BO618" s="165"/>
      <c r="BP618" s="165"/>
      <c r="BQ618" s="165"/>
      <c r="BR618" s="165"/>
      <c r="BS618" s="165"/>
      <c r="BT618" s="165"/>
      <c r="BU618" s="165"/>
      <c r="BV618" s="165"/>
      <c r="BW618" s="165"/>
      <c r="BX618" s="165"/>
      <c r="BY618" s="165"/>
      <c r="BZ618" s="165"/>
      <c r="CA618" s="165"/>
      <c r="CB618" s="165"/>
      <c r="CC618" s="165"/>
      <c r="CD618" s="165"/>
      <c r="CE618" s="165"/>
      <c r="CF618" s="165"/>
      <c r="CG618" s="165"/>
      <c r="CH618" s="165"/>
      <c r="CI618" s="165"/>
      <c r="CJ618" s="165"/>
      <c r="CK618" s="165"/>
      <c r="CL618" s="165"/>
      <c r="CM618" s="165"/>
      <c r="CN618" s="165"/>
      <c r="CO618" s="165"/>
      <c r="CP618" s="165"/>
      <c r="CQ618" s="165"/>
      <c r="CR618" s="165"/>
      <c r="CS618" s="165"/>
      <c r="CT618" s="165"/>
    </row>
    <row r="619" spans="1:98">
      <c r="A619" s="165"/>
      <c r="B619" s="165"/>
      <c r="C619" s="165"/>
      <c r="D619" s="165"/>
      <c r="E619" s="165"/>
      <c r="F619" s="165"/>
      <c r="G619" s="165"/>
      <c r="H619" s="178"/>
      <c r="I619" s="165"/>
      <c r="J619" s="165"/>
      <c r="K619" s="178"/>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c r="BJ619" s="165"/>
      <c r="BK619" s="165"/>
      <c r="BL619" s="165"/>
      <c r="BM619" s="165"/>
      <c r="BN619" s="165"/>
      <c r="BO619" s="165"/>
      <c r="BP619" s="165"/>
      <c r="BQ619" s="165"/>
      <c r="BR619" s="165"/>
      <c r="BS619" s="165"/>
      <c r="BT619" s="165"/>
      <c r="BU619" s="165"/>
      <c r="BV619" s="165"/>
      <c r="BW619" s="165"/>
      <c r="BX619" s="165"/>
      <c r="BY619" s="165"/>
      <c r="BZ619" s="165"/>
      <c r="CA619" s="165"/>
      <c r="CB619" s="165"/>
      <c r="CC619" s="165"/>
      <c r="CD619" s="165"/>
      <c r="CE619" s="165"/>
      <c r="CF619" s="165"/>
      <c r="CG619" s="165"/>
      <c r="CH619" s="165"/>
      <c r="CI619" s="165"/>
      <c r="CJ619" s="165"/>
      <c r="CK619" s="165"/>
      <c r="CL619" s="165"/>
      <c r="CM619" s="165"/>
      <c r="CN619" s="165"/>
      <c r="CO619" s="165"/>
      <c r="CP619" s="165"/>
      <c r="CQ619" s="165"/>
      <c r="CR619" s="165"/>
      <c r="CS619" s="165"/>
      <c r="CT619" s="165"/>
    </row>
    <row r="620" spans="1:98">
      <c r="A620" s="165"/>
      <c r="B620" s="165"/>
      <c r="C620" s="165"/>
      <c r="D620" s="165"/>
      <c r="E620" s="165"/>
      <c r="F620" s="165"/>
      <c r="G620" s="165"/>
      <c r="H620" s="178"/>
      <c r="I620" s="165"/>
      <c r="J620" s="165"/>
      <c r="K620" s="178"/>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c r="BJ620" s="165"/>
      <c r="BK620" s="165"/>
      <c r="BL620" s="165"/>
      <c r="BM620" s="165"/>
      <c r="BN620" s="165"/>
      <c r="BO620" s="165"/>
      <c r="BP620" s="165"/>
      <c r="BQ620" s="165"/>
      <c r="BR620" s="165"/>
      <c r="BS620" s="165"/>
      <c r="BT620" s="165"/>
      <c r="BU620" s="165"/>
      <c r="BV620" s="165"/>
      <c r="BW620" s="165"/>
      <c r="BX620" s="165"/>
      <c r="BY620" s="165"/>
      <c r="BZ620" s="165"/>
      <c r="CA620" s="165"/>
      <c r="CB620" s="165"/>
      <c r="CC620" s="165"/>
      <c r="CD620" s="165"/>
      <c r="CE620" s="165"/>
      <c r="CF620" s="165"/>
      <c r="CG620" s="165"/>
      <c r="CH620" s="165"/>
      <c r="CI620" s="165"/>
      <c r="CJ620" s="165"/>
      <c r="CK620" s="165"/>
      <c r="CL620" s="165"/>
      <c r="CM620" s="165"/>
      <c r="CN620" s="165"/>
      <c r="CO620" s="165"/>
      <c r="CP620" s="165"/>
      <c r="CQ620" s="165"/>
      <c r="CR620" s="165"/>
      <c r="CS620" s="165"/>
      <c r="CT620" s="165"/>
    </row>
    <row r="621" spans="1:98">
      <c r="A621" s="165"/>
      <c r="B621" s="165"/>
      <c r="C621" s="165"/>
      <c r="D621" s="165"/>
      <c r="E621" s="165"/>
      <c r="F621" s="165"/>
      <c r="G621" s="165"/>
      <c r="H621" s="178"/>
      <c r="I621" s="165"/>
      <c r="J621" s="165"/>
      <c r="K621" s="178"/>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c r="BJ621" s="165"/>
      <c r="BK621" s="165"/>
      <c r="BL621" s="165"/>
      <c r="BM621" s="165"/>
      <c r="BN621" s="165"/>
      <c r="BO621" s="165"/>
      <c r="BP621" s="165"/>
      <c r="BQ621" s="165"/>
      <c r="BR621" s="165"/>
      <c r="BS621" s="165"/>
      <c r="BT621" s="165"/>
      <c r="BU621" s="165"/>
      <c r="BV621" s="165"/>
      <c r="BW621" s="165"/>
      <c r="BX621" s="165"/>
      <c r="BY621" s="165"/>
      <c r="BZ621" s="165"/>
      <c r="CA621" s="165"/>
      <c r="CB621" s="165"/>
      <c r="CC621" s="165"/>
      <c r="CD621" s="165"/>
      <c r="CE621" s="165"/>
      <c r="CF621" s="165"/>
      <c r="CG621" s="165"/>
      <c r="CH621" s="165"/>
      <c r="CI621" s="165"/>
      <c r="CJ621" s="165"/>
      <c r="CK621" s="165"/>
      <c r="CL621" s="165"/>
      <c r="CM621" s="165"/>
      <c r="CN621" s="165"/>
      <c r="CO621" s="165"/>
      <c r="CP621" s="165"/>
      <c r="CQ621" s="165"/>
      <c r="CR621" s="165"/>
      <c r="CS621" s="165"/>
      <c r="CT621" s="165"/>
    </row>
    <row r="622" spans="1:98">
      <c r="A622" s="165"/>
      <c r="B622" s="165"/>
      <c r="C622" s="165"/>
      <c r="D622" s="165"/>
      <c r="E622" s="165"/>
      <c r="F622" s="165"/>
      <c r="G622" s="165"/>
      <c r="H622" s="178"/>
      <c r="I622" s="165"/>
      <c r="J622" s="165"/>
      <c r="K622" s="178"/>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c r="BJ622" s="165"/>
      <c r="BK622" s="165"/>
      <c r="BL622" s="165"/>
      <c r="BM622" s="165"/>
      <c r="BN622" s="165"/>
      <c r="BO622" s="165"/>
      <c r="BP622" s="165"/>
      <c r="BQ622" s="165"/>
      <c r="BR622" s="165"/>
      <c r="BS622" s="165"/>
      <c r="BT622" s="165"/>
      <c r="BU622" s="165"/>
      <c r="BV622" s="165"/>
      <c r="BW622" s="165"/>
      <c r="BX622" s="165"/>
      <c r="BY622" s="165"/>
      <c r="BZ622" s="165"/>
      <c r="CA622" s="165"/>
      <c r="CB622" s="165"/>
      <c r="CC622" s="165"/>
      <c r="CD622" s="165"/>
      <c r="CE622" s="165"/>
      <c r="CF622" s="165"/>
      <c r="CG622" s="165"/>
      <c r="CH622" s="165"/>
      <c r="CI622" s="165"/>
      <c r="CJ622" s="165"/>
      <c r="CK622" s="165"/>
      <c r="CL622" s="165"/>
      <c r="CM622" s="165"/>
      <c r="CN622" s="165"/>
      <c r="CO622" s="165"/>
      <c r="CP622" s="165"/>
      <c r="CQ622" s="165"/>
      <c r="CR622" s="165"/>
      <c r="CS622" s="165"/>
      <c r="CT622" s="165"/>
    </row>
    <row r="623" spans="1:98">
      <c r="A623" s="165"/>
      <c r="B623" s="165"/>
      <c r="C623" s="165"/>
      <c r="D623" s="165"/>
      <c r="E623" s="165"/>
      <c r="F623" s="165"/>
      <c r="G623" s="165"/>
      <c r="H623" s="178"/>
      <c r="I623" s="165"/>
      <c r="J623" s="165"/>
      <c r="K623" s="178"/>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c r="BJ623" s="165"/>
      <c r="BK623" s="165"/>
      <c r="BL623" s="165"/>
      <c r="BM623" s="165"/>
      <c r="BN623" s="165"/>
      <c r="BO623" s="165"/>
      <c r="BP623" s="165"/>
      <c r="BQ623" s="165"/>
      <c r="BR623" s="165"/>
      <c r="BS623" s="165"/>
      <c r="BT623" s="165"/>
      <c r="BU623" s="165"/>
      <c r="BV623" s="165"/>
      <c r="BW623" s="165"/>
      <c r="BX623" s="165"/>
      <c r="BY623" s="165"/>
      <c r="BZ623" s="165"/>
      <c r="CA623" s="165"/>
      <c r="CB623" s="165"/>
      <c r="CC623" s="165"/>
      <c r="CD623" s="165"/>
      <c r="CE623" s="165"/>
      <c r="CF623" s="165"/>
      <c r="CG623" s="165"/>
      <c r="CH623" s="165"/>
      <c r="CI623" s="165"/>
      <c r="CJ623" s="165"/>
      <c r="CK623" s="165"/>
      <c r="CL623" s="165"/>
      <c r="CM623" s="165"/>
      <c r="CN623" s="165"/>
      <c r="CO623" s="165"/>
      <c r="CP623" s="165"/>
      <c r="CQ623" s="165"/>
      <c r="CR623" s="165"/>
      <c r="CS623" s="165"/>
      <c r="CT623" s="165"/>
    </row>
    <row r="624" spans="1:98">
      <c r="A624" s="165"/>
      <c r="B624" s="165"/>
      <c r="C624" s="165"/>
      <c r="D624" s="165"/>
      <c r="E624" s="165"/>
      <c r="F624" s="165"/>
      <c r="G624" s="165"/>
      <c r="H624" s="178"/>
      <c r="I624" s="165"/>
      <c r="J624" s="165"/>
      <c r="K624" s="178"/>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5"/>
      <c r="AW624" s="165"/>
      <c r="AX624" s="165"/>
      <c r="AY624" s="165"/>
      <c r="AZ624" s="165"/>
      <c r="BA624" s="165"/>
      <c r="BB624" s="165"/>
      <c r="BC624" s="165"/>
      <c r="BD624" s="165"/>
      <c r="BE624" s="165"/>
      <c r="BF624" s="165"/>
      <c r="BG624" s="165"/>
      <c r="BH624" s="165"/>
      <c r="BI624" s="165"/>
      <c r="BJ624" s="165"/>
      <c r="BK624" s="165"/>
      <c r="BL624" s="165"/>
      <c r="BM624" s="165"/>
      <c r="BN624" s="165"/>
      <c r="BO624" s="165"/>
      <c r="BP624" s="165"/>
      <c r="BQ624" s="165"/>
      <c r="BR624" s="165"/>
      <c r="BS624" s="165"/>
      <c r="BT624" s="165"/>
      <c r="BU624" s="165"/>
      <c r="BV624" s="165"/>
      <c r="BW624" s="165"/>
      <c r="BX624" s="165"/>
      <c r="BY624" s="165"/>
      <c r="BZ624" s="165"/>
      <c r="CA624" s="165"/>
      <c r="CB624" s="165"/>
      <c r="CC624" s="165"/>
      <c r="CD624" s="165"/>
      <c r="CE624" s="165"/>
      <c r="CF624" s="165"/>
      <c r="CG624" s="165"/>
      <c r="CH624" s="165"/>
      <c r="CI624" s="165"/>
      <c r="CJ624" s="165"/>
      <c r="CK624" s="165"/>
      <c r="CL624" s="165"/>
      <c r="CM624" s="165"/>
      <c r="CN624" s="165"/>
      <c r="CO624" s="165"/>
      <c r="CP624" s="165"/>
      <c r="CQ624" s="165"/>
      <c r="CR624" s="165"/>
      <c r="CS624" s="165"/>
      <c r="CT624" s="165"/>
    </row>
    <row r="625" spans="1:98">
      <c r="A625" s="165"/>
      <c r="B625" s="165"/>
      <c r="C625" s="165"/>
      <c r="D625" s="165"/>
      <c r="E625" s="165"/>
      <c r="F625" s="165"/>
      <c r="G625" s="165"/>
      <c r="H625" s="178"/>
      <c r="I625" s="165"/>
      <c r="J625" s="165"/>
      <c r="K625" s="178"/>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5"/>
      <c r="AW625" s="165"/>
      <c r="AX625" s="165"/>
      <c r="AY625" s="165"/>
      <c r="AZ625" s="165"/>
      <c r="BA625" s="165"/>
      <c r="BB625" s="165"/>
      <c r="BC625" s="165"/>
      <c r="BD625" s="165"/>
      <c r="BE625" s="165"/>
      <c r="BF625" s="165"/>
      <c r="BG625" s="165"/>
      <c r="BH625" s="165"/>
      <c r="BI625" s="165"/>
      <c r="BJ625" s="165"/>
      <c r="BK625" s="165"/>
      <c r="BL625" s="165"/>
      <c r="BM625" s="165"/>
      <c r="BN625" s="165"/>
      <c r="BO625" s="165"/>
      <c r="BP625" s="165"/>
      <c r="BQ625" s="165"/>
      <c r="BR625" s="165"/>
      <c r="BS625" s="165"/>
      <c r="BT625" s="165"/>
      <c r="BU625" s="165"/>
      <c r="BV625" s="165"/>
      <c r="BW625" s="165"/>
      <c r="BX625" s="165"/>
      <c r="BY625" s="165"/>
      <c r="BZ625" s="165"/>
      <c r="CA625" s="165"/>
      <c r="CB625" s="165"/>
      <c r="CC625" s="165"/>
      <c r="CD625" s="165"/>
      <c r="CE625" s="165"/>
      <c r="CF625" s="165"/>
      <c r="CG625" s="165"/>
      <c r="CH625" s="165"/>
      <c r="CI625" s="165"/>
      <c r="CJ625" s="165"/>
      <c r="CK625" s="165"/>
      <c r="CL625" s="165"/>
      <c r="CM625" s="165"/>
      <c r="CN625" s="165"/>
      <c r="CO625" s="165"/>
      <c r="CP625" s="165"/>
      <c r="CQ625" s="165"/>
      <c r="CR625" s="165"/>
      <c r="CS625" s="165"/>
      <c r="CT625" s="165"/>
    </row>
    <row r="626" spans="1:98">
      <c r="A626" s="165"/>
      <c r="B626" s="165"/>
      <c r="C626" s="165"/>
      <c r="D626" s="165"/>
      <c r="E626" s="165"/>
      <c r="F626" s="165"/>
      <c r="G626" s="165"/>
      <c r="H626" s="178"/>
      <c r="I626" s="165"/>
      <c r="J626" s="165"/>
      <c r="K626" s="178"/>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5"/>
      <c r="AW626" s="165"/>
      <c r="AX626" s="165"/>
      <c r="AY626" s="165"/>
      <c r="AZ626" s="165"/>
      <c r="BA626" s="165"/>
      <c r="BB626" s="165"/>
      <c r="BC626" s="165"/>
      <c r="BD626" s="165"/>
      <c r="BE626" s="165"/>
      <c r="BF626" s="165"/>
      <c r="BG626" s="165"/>
      <c r="BH626" s="165"/>
      <c r="BI626" s="165"/>
      <c r="BJ626" s="165"/>
      <c r="BK626" s="165"/>
      <c r="BL626" s="165"/>
      <c r="BM626" s="165"/>
      <c r="BN626" s="165"/>
      <c r="BO626" s="165"/>
      <c r="BP626" s="165"/>
      <c r="BQ626" s="165"/>
      <c r="BR626" s="165"/>
      <c r="BS626" s="165"/>
      <c r="BT626" s="165"/>
      <c r="BU626" s="165"/>
      <c r="BV626" s="165"/>
      <c r="BW626" s="165"/>
      <c r="BX626" s="165"/>
      <c r="BY626" s="165"/>
      <c r="BZ626" s="165"/>
      <c r="CA626" s="165"/>
      <c r="CB626" s="165"/>
      <c r="CC626" s="165"/>
      <c r="CD626" s="165"/>
      <c r="CE626" s="165"/>
      <c r="CF626" s="165"/>
      <c r="CG626" s="165"/>
      <c r="CH626" s="165"/>
      <c r="CI626" s="165"/>
      <c r="CJ626" s="165"/>
      <c r="CK626" s="165"/>
      <c r="CL626" s="165"/>
      <c r="CM626" s="165"/>
      <c r="CN626" s="165"/>
      <c r="CO626" s="165"/>
      <c r="CP626" s="165"/>
      <c r="CQ626" s="165"/>
      <c r="CR626" s="165"/>
      <c r="CS626" s="165"/>
      <c r="CT626" s="165"/>
    </row>
    <row r="627" spans="1:98">
      <c r="A627" s="165"/>
      <c r="B627" s="165"/>
      <c r="C627" s="165"/>
      <c r="D627" s="165"/>
      <c r="E627" s="165"/>
      <c r="F627" s="165"/>
      <c r="G627" s="165"/>
      <c r="H627" s="178"/>
      <c r="I627" s="165"/>
      <c r="J627" s="165"/>
      <c r="K627" s="178"/>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5"/>
      <c r="AW627" s="165"/>
      <c r="AX627" s="165"/>
      <c r="AY627" s="165"/>
      <c r="AZ627" s="165"/>
      <c r="BA627" s="165"/>
      <c r="BB627" s="165"/>
      <c r="BC627" s="165"/>
      <c r="BD627" s="165"/>
      <c r="BE627" s="165"/>
      <c r="BF627" s="165"/>
      <c r="BG627" s="165"/>
      <c r="BH627" s="165"/>
      <c r="BI627" s="165"/>
      <c r="BJ627" s="165"/>
      <c r="BK627" s="165"/>
      <c r="BL627" s="165"/>
      <c r="BM627" s="165"/>
      <c r="BN627" s="165"/>
      <c r="BO627" s="165"/>
      <c r="BP627" s="165"/>
      <c r="BQ627" s="165"/>
      <c r="BR627" s="165"/>
      <c r="BS627" s="165"/>
      <c r="BT627" s="165"/>
      <c r="BU627" s="165"/>
      <c r="BV627" s="165"/>
      <c r="BW627" s="165"/>
      <c r="BX627" s="165"/>
      <c r="BY627" s="165"/>
      <c r="BZ627" s="165"/>
      <c r="CA627" s="165"/>
      <c r="CB627" s="165"/>
      <c r="CC627" s="165"/>
      <c r="CD627" s="165"/>
      <c r="CE627" s="165"/>
      <c r="CF627" s="165"/>
      <c r="CG627" s="165"/>
      <c r="CH627" s="165"/>
      <c r="CI627" s="165"/>
      <c r="CJ627" s="165"/>
      <c r="CK627" s="165"/>
      <c r="CL627" s="165"/>
      <c r="CM627" s="165"/>
      <c r="CN627" s="165"/>
      <c r="CO627" s="165"/>
      <c r="CP627" s="165"/>
      <c r="CQ627" s="165"/>
      <c r="CR627" s="165"/>
      <c r="CS627" s="165"/>
      <c r="CT627" s="165"/>
    </row>
    <row r="628" spans="1:98">
      <c r="A628" s="165"/>
      <c r="B628" s="165"/>
      <c r="C628" s="165"/>
      <c r="D628" s="165"/>
      <c r="E628" s="165"/>
      <c r="F628" s="165"/>
      <c r="G628" s="165"/>
      <c r="H628" s="178"/>
      <c r="I628" s="165"/>
      <c r="J628" s="165"/>
      <c r="K628" s="178"/>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5"/>
      <c r="AW628" s="165"/>
      <c r="AX628" s="165"/>
      <c r="AY628" s="165"/>
      <c r="AZ628" s="165"/>
      <c r="BA628" s="165"/>
      <c r="BB628" s="165"/>
      <c r="BC628" s="165"/>
      <c r="BD628" s="165"/>
      <c r="BE628" s="165"/>
      <c r="BF628" s="165"/>
      <c r="BG628" s="165"/>
      <c r="BH628" s="165"/>
      <c r="BI628" s="165"/>
      <c r="BJ628" s="165"/>
      <c r="BK628" s="165"/>
      <c r="BL628" s="165"/>
      <c r="BM628" s="165"/>
      <c r="BN628" s="165"/>
      <c r="BO628" s="165"/>
      <c r="BP628" s="165"/>
      <c r="BQ628" s="165"/>
      <c r="BR628" s="165"/>
      <c r="BS628" s="165"/>
      <c r="BT628" s="165"/>
      <c r="BU628" s="165"/>
      <c r="BV628" s="165"/>
      <c r="BW628" s="165"/>
      <c r="BX628" s="165"/>
      <c r="BY628" s="165"/>
      <c r="BZ628" s="165"/>
      <c r="CA628" s="165"/>
      <c r="CB628" s="165"/>
      <c r="CC628" s="165"/>
      <c r="CD628" s="165"/>
      <c r="CE628" s="165"/>
      <c r="CF628" s="165"/>
      <c r="CG628" s="165"/>
      <c r="CH628" s="165"/>
      <c r="CI628" s="165"/>
      <c r="CJ628" s="165"/>
      <c r="CK628" s="165"/>
      <c r="CL628" s="165"/>
      <c r="CM628" s="165"/>
      <c r="CN628" s="165"/>
      <c r="CO628" s="165"/>
      <c r="CP628" s="165"/>
      <c r="CQ628" s="165"/>
      <c r="CR628" s="165"/>
      <c r="CS628" s="165"/>
      <c r="CT628" s="165"/>
    </row>
    <row r="629" spans="1:98">
      <c r="A629" s="165"/>
      <c r="B629" s="165"/>
      <c r="C629" s="165"/>
      <c r="D629" s="165"/>
      <c r="E629" s="165"/>
      <c r="F629" s="165"/>
      <c r="G629" s="165"/>
      <c r="H629" s="178"/>
      <c r="I629" s="165"/>
      <c r="J629" s="165"/>
      <c r="K629" s="178"/>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5"/>
      <c r="AW629" s="165"/>
      <c r="AX629" s="165"/>
      <c r="AY629" s="165"/>
      <c r="AZ629" s="165"/>
      <c r="BA629" s="165"/>
      <c r="BB629" s="165"/>
      <c r="BC629" s="165"/>
      <c r="BD629" s="165"/>
      <c r="BE629" s="165"/>
      <c r="BF629" s="165"/>
      <c r="BG629" s="165"/>
      <c r="BH629" s="165"/>
      <c r="BI629" s="165"/>
      <c r="BJ629" s="165"/>
      <c r="BK629" s="165"/>
      <c r="BL629" s="165"/>
      <c r="BM629" s="165"/>
      <c r="BN629" s="165"/>
      <c r="BO629" s="165"/>
      <c r="BP629" s="165"/>
      <c r="BQ629" s="165"/>
      <c r="BR629" s="165"/>
      <c r="BS629" s="165"/>
      <c r="BT629" s="165"/>
      <c r="BU629" s="165"/>
      <c r="BV629" s="165"/>
      <c r="BW629" s="165"/>
      <c r="BX629" s="165"/>
      <c r="BY629" s="165"/>
      <c r="BZ629" s="165"/>
      <c r="CA629" s="165"/>
      <c r="CB629" s="165"/>
      <c r="CC629" s="165"/>
      <c r="CD629" s="165"/>
      <c r="CE629" s="165"/>
      <c r="CF629" s="165"/>
      <c r="CG629" s="165"/>
      <c r="CH629" s="165"/>
      <c r="CI629" s="165"/>
      <c r="CJ629" s="165"/>
      <c r="CK629" s="165"/>
      <c r="CL629" s="165"/>
      <c r="CM629" s="165"/>
      <c r="CN629" s="165"/>
      <c r="CO629" s="165"/>
      <c r="CP629" s="165"/>
      <c r="CQ629" s="165"/>
      <c r="CR629" s="165"/>
      <c r="CS629" s="165"/>
      <c r="CT629" s="165"/>
    </row>
    <row r="630" spans="1:98">
      <c r="A630" s="165"/>
      <c r="B630" s="165"/>
      <c r="C630" s="165"/>
      <c r="D630" s="165"/>
      <c r="E630" s="165"/>
      <c r="F630" s="165"/>
      <c r="G630" s="165"/>
      <c r="H630" s="178"/>
      <c r="I630" s="165"/>
      <c r="J630" s="165"/>
      <c r="K630" s="178"/>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5"/>
      <c r="AW630" s="165"/>
      <c r="AX630" s="165"/>
      <c r="AY630" s="165"/>
      <c r="AZ630" s="165"/>
      <c r="BA630" s="165"/>
      <c r="BB630" s="165"/>
      <c r="BC630" s="165"/>
      <c r="BD630" s="165"/>
      <c r="BE630" s="165"/>
      <c r="BF630" s="165"/>
      <c r="BG630" s="165"/>
      <c r="BH630" s="165"/>
      <c r="BI630" s="165"/>
      <c r="BJ630" s="165"/>
      <c r="BK630" s="165"/>
      <c r="BL630" s="165"/>
      <c r="BM630" s="165"/>
      <c r="BN630" s="165"/>
      <c r="BO630" s="165"/>
      <c r="BP630" s="165"/>
      <c r="BQ630" s="165"/>
      <c r="BR630" s="165"/>
      <c r="BS630" s="165"/>
      <c r="BT630" s="165"/>
      <c r="BU630" s="165"/>
      <c r="BV630" s="165"/>
      <c r="BW630" s="165"/>
      <c r="BX630" s="165"/>
      <c r="BY630" s="165"/>
      <c r="BZ630" s="165"/>
      <c r="CA630" s="165"/>
      <c r="CB630" s="165"/>
      <c r="CC630" s="165"/>
      <c r="CD630" s="165"/>
      <c r="CE630" s="165"/>
      <c r="CF630" s="165"/>
      <c r="CG630" s="165"/>
      <c r="CH630" s="165"/>
      <c r="CI630" s="165"/>
      <c r="CJ630" s="165"/>
      <c r="CK630" s="165"/>
      <c r="CL630" s="165"/>
      <c r="CM630" s="165"/>
      <c r="CN630" s="165"/>
      <c r="CO630" s="165"/>
      <c r="CP630" s="165"/>
      <c r="CQ630" s="165"/>
      <c r="CR630" s="165"/>
      <c r="CS630" s="165"/>
      <c r="CT630" s="165"/>
    </row>
    <row r="631" spans="1:98">
      <c r="A631" s="165"/>
      <c r="B631" s="165"/>
      <c r="C631" s="165"/>
      <c r="D631" s="165"/>
      <c r="E631" s="165"/>
      <c r="F631" s="165"/>
      <c r="G631" s="165"/>
      <c r="H631" s="178"/>
      <c r="I631" s="165"/>
      <c r="J631" s="165"/>
      <c r="K631" s="178"/>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5"/>
      <c r="AW631" s="165"/>
      <c r="AX631" s="165"/>
      <c r="AY631" s="165"/>
      <c r="AZ631" s="165"/>
      <c r="BA631" s="165"/>
      <c r="BB631" s="165"/>
      <c r="BC631" s="165"/>
      <c r="BD631" s="165"/>
      <c r="BE631" s="165"/>
      <c r="BF631" s="165"/>
      <c r="BG631" s="165"/>
      <c r="BH631" s="165"/>
      <c r="BI631" s="165"/>
      <c r="BJ631" s="165"/>
      <c r="BK631" s="165"/>
      <c r="BL631" s="165"/>
      <c r="BM631" s="165"/>
      <c r="BN631" s="165"/>
      <c r="BO631" s="165"/>
      <c r="BP631" s="165"/>
      <c r="BQ631" s="165"/>
      <c r="BR631" s="165"/>
      <c r="BS631" s="165"/>
      <c r="BT631" s="165"/>
      <c r="BU631" s="165"/>
      <c r="BV631" s="165"/>
      <c r="BW631" s="165"/>
      <c r="BX631" s="165"/>
      <c r="BY631" s="165"/>
      <c r="BZ631" s="165"/>
      <c r="CA631" s="165"/>
      <c r="CB631" s="165"/>
      <c r="CC631" s="165"/>
      <c r="CD631" s="165"/>
      <c r="CE631" s="165"/>
      <c r="CF631" s="165"/>
      <c r="CG631" s="165"/>
      <c r="CH631" s="165"/>
      <c r="CI631" s="165"/>
      <c r="CJ631" s="165"/>
      <c r="CK631" s="165"/>
      <c r="CL631" s="165"/>
      <c r="CM631" s="165"/>
      <c r="CN631" s="165"/>
      <c r="CO631" s="165"/>
      <c r="CP631" s="165"/>
      <c r="CQ631" s="165"/>
      <c r="CR631" s="165"/>
      <c r="CS631" s="165"/>
      <c r="CT631" s="165"/>
    </row>
    <row r="632" spans="1:98">
      <c r="A632" s="165"/>
      <c r="B632" s="165"/>
      <c r="C632" s="165"/>
      <c r="D632" s="165"/>
      <c r="E632" s="165"/>
      <c r="F632" s="165"/>
      <c r="G632" s="165"/>
      <c r="H632" s="178"/>
      <c r="I632" s="165"/>
      <c r="J632" s="165"/>
      <c r="K632" s="178"/>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c r="BJ632" s="165"/>
      <c r="BK632" s="165"/>
      <c r="BL632" s="165"/>
      <c r="BM632" s="165"/>
      <c r="BN632" s="165"/>
      <c r="BO632" s="165"/>
      <c r="BP632" s="165"/>
      <c r="BQ632" s="165"/>
      <c r="BR632" s="165"/>
      <c r="BS632" s="165"/>
      <c r="BT632" s="165"/>
      <c r="BU632" s="165"/>
      <c r="BV632" s="165"/>
      <c r="BW632" s="165"/>
      <c r="BX632" s="165"/>
      <c r="BY632" s="165"/>
      <c r="BZ632" s="165"/>
      <c r="CA632" s="165"/>
      <c r="CB632" s="165"/>
      <c r="CC632" s="165"/>
      <c r="CD632" s="165"/>
      <c r="CE632" s="165"/>
      <c r="CF632" s="165"/>
      <c r="CG632" s="165"/>
      <c r="CH632" s="165"/>
      <c r="CI632" s="165"/>
      <c r="CJ632" s="165"/>
      <c r="CK632" s="165"/>
      <c r="CL632" s="165"/>
      <c r="CM632" s="165"/>
      <c r="CN632" s="165"/>
      <c r="CO632" s="165"/>
      <c r="CP632" s="165"/>
      <c r="CQ632" s="165"/>
      <c r="CR632" s="165"/>
      <c r="CS632" s="165"/>
      <c r="CT632" s="165"/>
    </row>
    <row r="633" spans="1:98">
      <c r="A633" s="165"/>
      <c r="B633" s="165"/>
      <c r="C633" s="165"/>
      <c r="D633" s="165"/>
      <c r="E633" s="165"/>
      <c r="F633" s="165"/>
      <c r="G633" s="165"/>
      <c r="H633" s="178"/>
      <c r="I633" s="165"/>
      <c r="J633" s="165"/>
      <c r="K633" s="178"/>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c r="BJ633" s="165"/>
      <c r="BK633" s="165"/>
      <c r="BL633" s="165"/>
      <c r="BM633" s="165"/>
      <c r="BN633" s="165"/>
      <c r="BO633" s="165"/>
      <c r="BP633" s="165"/>
      <c r="BQ633" s="165"/>
      <c r="BR633" s="165"/>
      <c r="BS633" s="165"/>
      <c r="BT633" s="165"/>
      <c r="BU633" s="165"/>
      <c r="BV633" s="165"/>
      <c r="BW633" s="165"/>
      <c r="BX633" s="165"/>
      <c r="BY633" s="165"/>
      <c r="BZ633" s="165"/>
      <c r="CA633" s="165"/>
      <c r="CB633" s="165"/>
      <c r="CC633" s="165"/>
      <c r="CD633" s="165"/>
      <c r="CE633" s="165"/>
      <c r="CF633" s="165"/>
      <c r="CG633" s="165"/>
      <c r="CH633" s="165"/>
      <c r="CI633" s="165"/>
      <c r="CJ633" s="165"/>
      <c r="CK633" s="165"/>
      <c r="CL633" s="165"/>
      <c r="CM633" s="165"/>
      <c r="CN633" s="165"/>
      <c r="CO633" s="165"/>
      <c r="CP633" s="165"/>
      <c r="CQ633" s="165"/>
      <c r="CR633" s="165"/>
      <c r="CS633" s="165"/>
      <c r="CT633" s="165"/>
    </row>
    <row r="634" spans="1:98">
      <c r="A634" s="165"/>
      <c r="B634" s="165"/>
      <c r="C634" s="165"/>
      <c r="D634" s="165"/>
      <c r="E634" s="165"/>
      <c r="F634" s="165"/>
      <c r="G634" s="165"/>
      <c r="H634" s="178"/>
      <c r="I634" s="165"/>
      <c r="J634" s="165"/>
      <c r="K634" s="178"/>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c r="BJ634" s="165"/>
      <c r="BK634" s="165"/>
      <c r="BL634" s="165"/>
      <c r="BM634" s="165"/>
      <c r="BN634" s="165"/>
      <c r="BO634" s="165"/>
      <c r="BP634" s="165"/>
      <c r="BQ634" s="165"/>
      <c r="BR634" s="165"/>
      <c r="BS634" s="165"/>
      <c r="BT634" s="165"/>
      <c r="BU634" s="165"/>
      <c r="BV634" s="165"/>
      <c r="BW634" s="165"/>
      <c r="BX634" s="165"/>
      <c r="BY634" s="165"/>
      <c r="BZ634" s="165"/>
      <c r="CA634" s="165"/>
      <c r="CB634" s="165"/>
      <c r="CC634" s="165"/>
      <c r="CD634" s="165"/>
      <c r="CE634" s="165"/>
      <c r="CF634" s="165"/>
      <c r="CG634" s="165"/>
      <c r="CH634" s="165"/>
      <c r="CI634" s="165"/>
      <c r="CJ634" s="165"/>
      <c r="CK634" s="165"/>
      <c r="CL634" s="165"/>
      <c r="CM634" s="165"/>
      <c r="CN634" s="165"/>
      <c r="CO634" s="165"/>
      <c r="CP634" s="165"/>
      <c r="CQ634" s="165"/>
      <c r="CR634" s="165"/>
      <c r="CS634" s="165"/>
      <c r="CT634" s="165"/>
    </row>
    <row r="635" spans="1:98">
      <c r="A635" s="165"/>
      <c r="B635" s="165"/>
      <c r="C635" s="165"/>
      <c r="D635" s="165"/>
      <c r="E635" s="165"/>
      <c r="F635" s="165"/>
      <c r="G635" s="165"/>
      <c r="H635" s="178"/>
      <c r="I635" s="165"/>
      <c r="J635" s="165"/>
      <c r="K635" s="178"/>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c r="BJ635" s="165"/>
      <c r="BK635" s="165"/>
      <c r="BL635" s="165"/>
      <c r="BM635" s="165"/>
      <c r="BN635" s="165"/>
      <c r="BO635" s="165"/>
      <c r="BP635" s="165"/>
      <c r="BQ635" s="165"/>
      <c r="BR635" s="165"/>
      <c r="BS635" s="165"/>
      <c r="BT635" s="165"/>
      <c r="BU635" s="165"/>
      <c r="BV635" s="165"/>
      <c r="BW635" s="165"/>
      <c r="BX635" s="165"/>
      <c r="BY635" s="165"/>
      <c r="BZ635" s="165"/>
      <c r="CA635" s="165"/>
      <c r="CB635" s="165"/>
      <c r="CC635" s="165"/>
      <c r="CD635" s="165"/>
      <c r="CE635" s="165"/>
      <c r="CF635" s="165"/>
      <c r="CG635" s="165"/>
      <c r="CH635" s="165"/>
      <c r="CI635" s="165"/>
      <c r="CJ635" s="165"/>
      <c r="CK635" s="165"/>
      <c r="CL635" s="165"/>
      <c r="CM635" s="165"/>
      <c r="CN635" s="165"/>
      <c r="CO635" s="165"/>
      <c r="CP635" s="165"/>
      <c r="CQ635" s="165"/>
      <c r="CR635" s="165"/>
      <c r="CS635" s="165"/>
      <c r="CT635" s="165"/>
    </row>
    <row r="636" spans="1:98">
      <c r="A636" s="165"/>
      <c r="B636" s="165"/>
      <c r="C636" s="165"/>
      <c r="D636" s="165"/>
      <c r="E636" s="165"/>
      <c r="F636" s="165"/>
      <c r="G636" s="165"/>
      <c r="H636" s="178"/>
      <c r="I636" s="165"/>
      <c r="J636" s="165"/>
      <c r="K636" s="178"/>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c r="BJ636" s="165"/>
      <c r="BK636" s="165"/>
      <c r="BL636" s="165"/>
      <c r="BM636" s="165"/>
      <c r="BN636" s="165"/>
      <c r="BO636" s="165"/>
      <c r="BP636" s="165"/>
      <c r="BQ636" s="165"/>
      <c r="BR636" s="165"/>
      <c r="BS636" s="165"/>
      <c r="BT636" s="165"/>
      <c r="BU636" s="165"/>
      <c r="BV636" s="165"/>
      <c r="BW636" s="165"/>
      <c r="BX636" s="165"/>
      <c r="BY636" s="165"/>
      <c r="BZ636" s="165"/>
      <c r="CA636" s="165"/>
      <c r="CB636" s="165"/>
      <c r="CC636" s="165"/>
      <c r="CD636" s="165"/>
      <c r="CE636" s="165"/>
      <c r="CF636" s="165"/>
      <c r="CG636" s="165"/>
      <c r="CH636" s="165"/>
      <c r="CI636" s="165"/>
      <c r="CJ636" s="165"/>
      <c r="CK636" s="165"/>
      <c r="CL636" s="165"/>
      <c r="CM636" s="165"/>
      <c r="CN636" s="165"/>
      <c r="CO636" s="165"/>
      <c r="CP636" s="165"/>
      <c r="CQ636" s="165"/>
      <c r="CR636" s="165"/>
      <c r="CS636" s="165"/>
      <c r="CT636" s="165"/>
    </row>
    <row r="637" spans="1:98">
      <c r="A637" s="165"/>
      <c r="B637" s="165"/>
      <c r="C637" s="165"/>
      <c r="D637" s="165"/>
      <c r="E637" s="165"/>
      <c r="F637" s="165"/>
      <c r="G637" s="165"/>
      <c r="H637" s="178"/>
      <c r="I637" s="165"/>
      <c r="J637" s="165"/>
      <c r="K637" s="178"/>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c r="BJ637" s="165"/>
      <c r="BK637" s="165"/>
      <c r="BL637" s="165"/>
      <c r="BM637" s="165"/>
      <c r="BN637" s="165"/>
      <c r="BO637" s="165"/>
      <c r="BP637" s="165"/>
      <c r="BQ637" s="165"/>
      <c r="BR637" s="165"/>
      <c r="BS637" s="165"/>
      <c r="BT637" s="165"/>
      <c r="BU637" s="165"/>
      <c r="BV637" s="165"/>
      <c r="BW637" s="165"/>
      <c r="BX637" s="165"/>
      <c r="BY637" s="165"/>
      <c r="BZ637" s="165"/>
      <c r="CA637" s="165"/>
      <c r="CB637" s="165"/>
      <c r="CC637" s="165"/>
      <c r="CD637" s="165"/>
      <c r="CE637" s="165"/>
      <c r="CF637" s="165"/>
      <c r="CG637" s="165"/>
      <c r="CH637" s="165"/>
      <c r="CI637" s="165"/>
      <c r="CJ637" s="165"/>
      <c r="CK637" s="165"/>
      <c r="CL637" s="165"/>
      <c r="CM637" s="165"/>
      <c r="CN637" s="165"/>
      <c r="CO637" s="165"/>
      <c r="CP637" s="165"/>
      <c r="CQ637" s="165"/>
      <c r="CR637" s="165"/>
      <c r="CS637" s="165"/>
      <c r="CT637" s="165"/>
    </row>
    <row r="638" spans="1:98">
      <c r="A638" s="165"/>
      <c r="B638" s="165"/>
      <c r="C638" s="165"/>
      <c r="D638" s="165"/>
      <c r="E638" s="165"/>
      <c r="F638" s="165"/>
      <c r="G638" s="165"/>
      <c r="H638" s="178"/>
      <c r="I638" s="165"/>
      <c r="J638" s="165"/>
      <c r="K638" s="178"/>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c r="BJ638" s="165"/>
      <c r="BK638" s="165"/>
      <c r="BL638" s="165"/>
      <c r="BM638" s="165"/>
      <c r="BN638" s="165"/>
      <c r="BO638" s="165"/>
      <c r="BP638" s="165"/>
      <c r="BQ638" s="165"/>
      <c r="BR638" s="165"/>
      <c r="BS638" s="165"/>
      <c r="BT638" s="165"/>
      <c r="BU638" s="165"/>
      <c r="BV638" s="165"/>
      <c r="BW638" s="165"/>
      <c r="BX638" s="165"/>
      <c r="BY638" s="165"/>
      <c r="BZ638" s="165"/>
      <c r="CA638" s="165"/>
      <c r="CB638" s="165"/>
      <c r="CC638" s="165"/>
      <c r="CD638" s="165"/>
      <c r="CE638" s="165"/>
      <c r="CF638" s="165"/>
      <c r="CG638" s="165"/>
      <c r="CH638" s="165"/>
      <c r="CI638" s="165"/>
      <c r="CJ638" s="165"/>
      <c r="CK638" s="165"/>
      <c r="CL638" s="165"/>
      <c r="CM638" s="165"/>
      <c r="CN638" s="165"/>
      <c r="CO638" s="165"/>
      <c r="CP638" s="165"/>
      <c r="CQ638" s="165"/>
      <c r="CR638" s="165"/>
      <c r="CS638" s="165"/>
      <c r="CT638" s="165"/>
    </row>
    <row r="639" spans="1:98">
      <c r="A639" s="165"/>
      <c r="B639" s="165"/>
      <c r="C639" s="165"/>
      <c r="D639" s="165"/>
      <c r="E639" s="165"/>
      <c r="F639" s="165"/>
      <c r="G639" s="165"/>
      <c r="H639" s="178"/>
      <c r="I639" s="165"/>
      <c r="J639" s="165"/>
      <c r="K639" s="178"/>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c r="CE639" s="165"/>
      <c r="CF639" s="165"/>
      <c r="CG639" s="165"/>
      <c r="CH639" s="165"/>
      <c r="CI639" s="165"/>
      <c r="CJ639" s="165"/>
      <c r="CK639" s="165"/>
      <c r="CL639" s="165"/>
      <c r="CM639" s="165"/>
      <c r="CN639" s="165"/>
      <c r="CO639" s="165"/>
      <c r="CP639" s="165"/>
      <c r="CQ639" s="165"/>
      <c r="CR639" s="165"/>
      <c r="CS639" s="165"/>
      <c r="CT639" s="165"/>
    </row>
    <row r="640" spans="1:98">
      <c r="A640" s="165"/>
      <c r="B640" s="165"/>
      <c r="C640" s="165"/>
      <c r="D640" s="165"/>
      <c r="E640" s="165"/>
      <c r="F640" s="165"/>
      <c r="G640" s="165"/>
      <c r="H640" s="178"/>
      <c r="I640" s="165"/>
      <c r="J640" s="165"/>
      <c r="K640" s="178"/>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c r="CE640" s="165"/>
      <c r="CF640" s="165"/>
      <c r="CG640" s="165"/>
      <c r="CH640" s="165"/>
      <c r="CI640" s="165"/>
      <c r="CJ640" s="165"/>
      <c r="CK640" s="165"/>
      <c r="CL640" s="165"/>
      <c r="CM640" s="165"/>
      <c r="CN640" s="165"/>
      <c r="CO640" s="165"/>
      <c r="CP640" s="165"/>
      <c r="CQ640" s="165"/>
      <c r="CR640" s="165"/>
      <c r="CS640" s="165"/>
      <c r="CT640" s="165"/>
    </row>
    <row r="641" spans="1:98">
      <c r="A641" s="165"/>
      <c r="B641" s="165"/>
      <c r="C641" s="165"/>
      <c r="D641" s="165"/>
      <c r="E641" s="165"/>
      <c r="F641" s="165"/>
      <c r="G641" s="165"/>
      <c r="H641" s="178"/>
      <c r="I641" s="165"/>
      <c r="J641" s="165"/>
      <c r="K641" s="178"/>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c r="BJ641" s="165"/>
      <c r="BK641" s="165"/>
      <c r="BL641" s="165"/>
      <c r="BM641" s="165"/>
      <c r="BN641" s="165"/>
      <c r="BO641" s="165"/>
      <c r="BP641" s="165"/>
      <c r="BQ641" s="165"/>
      <c r="BR641" s="165"/>
      <c r="BS641" s="165"/>
      <c r="BT641" s="165"/>
      <c r="BU641" s="165"/>
      <c r="BV641" s="165"/>
      <c r="BW641" s="165"/>
      <c r="BX641" s="165"/>
      <c r="BY641" s="165"/>
      <c r="BZ641" s="165"/>
      <c r="CA641" s="165"/>
      <c r="CB641" s="165"/>
      <c r="CC641" s="165"/>
      <c r="CD641" s="165"/>
      <c r="CE641" s="165"/>
      <c r="CF641" s="165"/>
      <c r="CG641" s="165"/>
      <c r="CH641" s="165"/>
      <c r="CI641" s="165"/>
      <c r="CJ641" s="165"/>
      <c r="CK641" s="165"/>
      <c r="CL641" s="165"/>
      <c r="CM641" s="165"/>
      <c r="CN641" s="165"/>
      <c r="CO641" s="165"/>
      <c r="CP641" s="165"/>
      <c r="CQ641" s="165"/>
      <c r="CR641" s="165"/>
      <c r="CS641" s="165"/>
      <c r="CT641" s="165"/>
    </row>
    <row r="642" spans="1:98">
      <c r="A642" s="165"/>
      <c r="B642" s="165"/>
      <c r="C642" s="165"/>
      <c r="D642" s="165"/>
      <c r="E642" s="165"/>
      <c r="F642" s="165"/>
      <c r="G642" s="165"/>
      <c r="H642" s="178"/>
      <c r="I642" s="165"/>
      <c r="J642" s="165"/>
      <c r="K642" s="178"/>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c r="BJ642" s="165"/>
      <c r="BK642" s="165"/>
      <c r="BL642" s="165"/>
      <c r="BM642" s="165"/>
      <c r="BN642" s="165"/>
      <c r="BO642" s="165"/>
      <c r="BP642" s="165"/>
      <c r="BQ642" s="165"/>
      <c r="BR642" s="165"/>
      <c r="BS642" s="165"/>
      <c r="BT642" s="165"/>
      <c r="BU642" s="165"/>
      <c r="BV642" s="165"/>
      <c r="BW642" s="165"/>
      <c r="BX642" s="165"/>
      <c r="BY642" s="165"/>
      <c r="BZ642" s="165"/>
      <c r="CA642" s="165"/>
      <c r="CB642" s="165"/>
      <c r="CC642" s="165"/>
      <c r="CD642" s="165"/>
      <c r="CE642" s="165"/>
      <c r="CF642" s="165"/>
      <c r="CG642" s="165"/>
      <c r="CH642" s="165"/>
      <c r="CI642" s="165"/>
      <c r="CJ642" s="165"/>
      <c r="CK642" s="165"/>
      <c r="CL642" s="165"/>
      <c r="CM642" s="165"/>
      <c r="CN642" s="165"/>
      <c r="CO642" s="165"/>
      <c r="CP642" s="165"/>
      <c r="CQ642" s="165"/>
      <c r="CR642" s="165"/>
      <c r="CS642" s="165"/>
      <c r="CT642" s="165"/>
    </row>
    <row r="643" spans="1:98">
      <c r="A643" s="165"/>
      <c r="B643" s="165"/>
      <c r="C643" s="165"/>
      <c r="D643" s="165"/>
      <c r="E643" s="165"/>
      <c r="F643" s="165"/>
      <c r="G643" s="165"/>
      <c r="H643" s="178"/>
      <c r="I643" s="165"/>
      <c r="J643" s="165"/>
      <c r="K643" s="178"/>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c r="BJ643" s="165"/>
      <c r="BK643" s="165"/>
      <c r="BL643" s="165"/>
      <c r="BM643" s="165"/>
      <c r="BN643" s="165"/>
      <c r="BO643" s="165"/>
      <c r="BP643" s="165"/>
      <c r="BQ643" s="165"/>
      <c r="BR643" s="165"/>
      <c r="BS643" s="165"/>
      <c r="BT643" s="165"/>
      <c r="BU643" s="165"/>
      <c r="BV643" s="165"/>
      <c r="BW643" s="165"/>
      <c r="BX643" s="165"/>
      <c r="BY643" s="165"/>
      <c r="BZ643" s="165"/>
      <c r="CA643" s="165"/>
      <c r="CB643" s="165"/>
      <c r="CC643" s="165"/>
      <c r="CD643" s="165"/>
      <c r="CE643" s="165"/>
      <c r="CF643" s="165"/>
      <c r="CG643" s="165"/>
      <c r="CH643" s="165"/>
      <c r="CI643" s="165"/>
      <c r="CJ643" s="165"/>
      <c r="CK643" s="165"/>
      <c r="CL643" s="165"/>
      <c r="CM643" s="165"/>
      <c r="CN643" s="165"/>
      <c r="CO643" s="165"/>
      <c r="CP643" s="165"/>
      <c r="CQ643" s="165"/>
      <c r="CR643" s="165"/>
      <c r="CS643" s="165"/>
      <c r="CT643" s="165"/>
    </row>
    <row r="644" spans="1:98">
      <c r="A644" s="165"/>
      <c r="B644" s="165"/>
      <c r="C644" s="165"/>
      <c r="D644" s="165"/>
      <c r="E644" s="165"/>
      <c r="F644" s="165"/>
      <c r="G644" s="165"/>
      <c r="H644" s="178"/>
      <c r="I644" s="165"/>
      <c r="J644" s="165"/>
      <c r="K644" s="178"/>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5"/>
      <c r="AY644" s="165"/>
      <c r="AZ644" s="165"/>
      <c r="BA644" s="165"/>
      <c r="BB644" s="165"/>
      <c r="BC644" s="165"/>
      <c r="BD644" s="165"/>
      <c r="BE644" s="165"/>
      <c r="BF644" s="165"/>
      <c r="BG644" s="165"/>
      <c r="BH644" s="165"/>
      <c r="BI644" s="165"/>
      <c r="BJ644" s="165"/>
      <c r="BK644" s="165"/>
      <c r="BL644" s="165"/>
      <c r="BM644" s="165"/>
      <c r="BN644" s="165"/>
      <c r="BO644" s="165"/>
      <c r="BP644" s="165"/>
      <c r="BQ644" s="165"/>
      <c r="BR644" s="165"/>
      <c r="BS644" s="165"/>
      <c r="BT644" s="165"/>
      <c r="BU644" s="165"/>
      <c r="BV644" s="165"/>
      <c r="BW644" s="165"/>
      <c r="BX644" s="165"/>
      <c r="BY644" s="165"/>
      <c r="BZ644" s="165"/>
      <c r="CA644" s="165"/>
      <c r="CB644" s="165"/>
      <c r="CC644" s="165"/>
      <c r="CD644" s="165"/>
      <c r="CE644" s="165"/>
      <c r="CF644" s="165"/>
      <c r="CG644" s="165"/>
      <c r="CH644" s="165"/>
      <c r="CI644" s="165"/>
      <c r="CJ644" s="165"/>
      <c r="CK644" s="165"/>
      <c r="CL644" s="165"/>
      <c r="CM644" s="165"/>
      <c r="CN644" s="165"/>
      <c r="CO644" s="165"/>
      <c r="CP644" s="165"/>
      <c r="CQ644" s="165"/>
      <c r="CR644" s="165"/>
      <c r="CS644" s="165"/>
      <c r="CT644" s="165"/>
    </row>
    <row r="645" spans="1:98">
      <c r="A645" s="165"/>
      <c r="B645" s="165"/>
      <c r="C645" s="165"/>
      <c r="D645" s="165"/>
      <c r="E645" s="165"/>
      <c r="F645" s="165"/>
      <c r="G645" s="165"/>
      <c r="H645" s="178"/>
      <c r="I645" s="165"/>
      <c r="J645" s="165"/>
      <c r="K645" s="178"/>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5"/>
      <c r="AW645" s="165"/>
      <c r="AX645" s="165"/>
      <c r="AY645" s="165"/>
      <c r="AZ645" s="165"/>
      <c r="BA645" s="165"/>
      <c r="BB645" s="165"/>
      <c r="BC645" s="165"/>
      <c r="BD645" s="165"/>
      <c r="BE645" s="165"/>
      <c r="BF645" s="165"/>
      <c r="BG645" s="165"/>
      <c r="BH645" s="165"/>
      <c r="BI645" s="165"/>
      <c r="BJ645" s="165"/>
      <c r="BK645" s="165"/>
      <c r="BL645" s="165"/>
      <c r="BM645" s="165"/>
      <c r="BN645" s="165"/>
      <c r="BO645" s="165"/>
      <c r="BP645" s="165"/>
      <c r="BQ645" s="165"/>
      <c r="BR645" s="165"/>
      <c r="BS645" s="165"/>
      <c r="BT645" s="165"/>
      <c r="BU645" s="165"/>
      <c r="BV645" s="165"/>
      <c r="BW645" s="165"/>
      <c r="BX645" s="165"/>
      <c r="BY645" s="165"/>
      <c r="BZ645" s="165"/>
      <c r="CA645" s="165"/>
      <c r="CB645" s="165"/>
      <c r="CC645" s="165"/>
      <c r="CD645" s="165"/>
      <c r="CE645" s="165"/>
      <c r="CF645" s="165"/>
      <c r="CG645" s="165"/>
      <c r="CH645" s="165"/>
      <c r="CI645" s="165"/>
      <c r="CJ645" s="165"/>
      <c r="CK645" s="165"/>
      <c r="CL645" s="165"/>
      <c r="CM645" s="165"/>
      <c r="CN645" s="165"/>
      <c r="CO645" s="165"/>
      <c r="CP645" s="165"/>
      <c r="CQ645" s="165"/>
      <c r="CR645" s="165"/>
      <c r="CS645" s="165"/>
      <c r="CT645" s="165"/>
    </row>
    <row r="646" spans="1:98">
      <c r="A646" s="165"/>
      <c r="B646" s="165"/>
      <c r="C646" s="165"/>
      <c r="D646" s="165"/>
      <c r="E646" s="165"/>
      <c r="F646" s="165"/>
      <c r="G646" s="165"/>
      <c r="H646" s="178"/>
      <c r="I646" s="165"/>
      <c r="J646" s="165"/>
      <c r="K646" s="178"/>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5"/>
      <c r="AW646" s="165"/>
      <c r="AX646" s="165"/>
      <c r="AY646" s="165"/>
      <c r="AZ646" s="165"/>
      <c r="BA646" s="165"/>
      <c r="BB646" s="165"/>
      <c r="BC646" s="165"/>
      <c r="BD646" s="165"/>
      <c r="BE646" s="165"/>
      <c r="BF646" s="165"/>
      <c r="BG646" s="165"/>
      <c r="BH646" s="165"/>
      <c r="BI646" s="165"/>
      <c r="BJ646" s="165"/>
      <c r="BK646" s="165"/>
      <c r="BL646" s="165"/>
      <c r="BM646" s="165"/>
      <c r="BN646" s="165"/>
      <c r="BO646" s="165"/>
      <c r="BP646" s="165"/>
      <c r="BQ646" s="165"/>
      <c r="BR646" s="165"/>
      <c r="BS646" s="165"/>
      <c r="BT646" s="165"/>
      <c r="BU646" s="165"/>
      <c r="BV646" s="165"/>
      <c r="BW646" s="165"/>
      <c r="BX646" s="165"/>
      <c r="BY646" s="165"/>
      <c r="BZ646" s="165"/>
      <c r="CA646" s="165"/>
      <c r="CB646" s="165"/>
      <c r="CC646" s="165"/>
      <c r="CD646" s="165"/>
      <c r="CE646" s="165"/>
      <c r="CF646" s="165"/>
      <c r="CG646" s="165"/>
      <c r="CH646" s="165"/>
      <c r="CI646" s="165"/>
      <c r="CJ646" s="165"/>
      <c r="CK646" s="165"/>
      <c r="CL646" s="165"/>
      <c r="CM646" s="165"/>
      <c r="CN646" s="165"/>
      <c r="CO646" s="165"/>
      <c r="CP646" s="165"/>
      <c r="CQ646" s="165"/>
      <c r="CR646" s="165"/>
      <c r="CS646" s="165"/>
      <c r="CT646" s="165"/>
    </row>
    <row r="647" spans="1:98">
      <c r="A647" s="165"/>
      <c r="B647" s="165"/>
      <c r="C647" s="165"/>
      <c r="D647" s="165"/>
      <c r="E647" s="165"/>
      <c r="F647" s="165"/>
      <c r="G647" s="165"/>
      <c r="H647" s="178"/>
      <c r="I647" s="165"/>
      <c r="J647" s="165"/>
      <c r="K647" s="178"/>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5"/>
      <c r="AW647" s="165"/>
      <c r="AX647" s="165"/>
      <c r="AY647" s="165"/>
      <c r="AZ647" s="165"/>
      <c r="BA647" s="165"/>
      <c r="BB647" s="165"/>
      <c r="BC647" s="165"/>
      <c r="BD647" s="165"/>
      <c r="BE647" s="165"/>
      <c r="BF647" s="165"/>
      <c r="BG647" s="165"/>
      <c r="BH647" s="165"/>
      <c r="BI647" s="165"/>
      <c r="BJ647" s="165"/>
      <c r="BK647" s="165"/>
      <c r="BL647" s="165"/>
      <c r="BM647" s="165"/>
      <c r="BN647" s="165"/>
      <c r="BO647" s="165"/>
      <c r="BP647" s="165"/>
      <c r="BQ647" s="165"/>
      <c r="BR647" s="165"/>
      <c r="BS647" s="165"/>
      <c r="BT647" s="165"/>
      <c r="BU647" s="165"/>
      <c r="BV647" s="165"/>
      <c r="BW647" s="165"/>
      <c r="BX647" s="165"/>
      <c r="BY647" s="165"/>
      <c r="BZ647" s="165"/>
      <c r="CA647" s="165"/>
      <c r="CB647" s="165"/>
      <c r="CC647" s="165"/>
      <c r="CD647" s="165"/>
      <c r="CE647" s="165"/>
      <c r="CF647" s="165"/>
      <c r="CG647" s="165"/>
      <c r="CH647" s="165"/>
      <c r="CI647" s="165"/>
      <c r="CJ647" s="165"/>
      <c r="CK647" s="165"/>
      <c r="CL647" s="165"/>
      <c r="CM647" s="165"/>
      <c r="CN647" s="165"/>
      <c r="CO647" s="165"/>
      <c r="CP647" s="165"/>
      <c r="CQ647" s="165"/>
      <c r="CR647" s="165"/>
      <c r="CS647" s="165"/>
      <c r="CT647" s="165"/>
    </row>
    <row r="648" spans="1:98">
      <c r="A648" s="165"/>
      <c r="B648" s="165"/>
      <c r="C648" s="165"/>
      <c r="D648" s="165"/>
      <c r="E648" s="165"/>
      <c r="F648" s="165"/>
      <c r="G648" s="165"/>
      <c r="H648" s="178"/>
      <c r="I648" s="165"/>
      <c r="J648" s="165"/>
      <c r="K648" s="178"/>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5"/>
      <c r="AW648" s="165"/>
      <c r="AX648" s="165"/>
      <c r="AY648" s="165"/>
      <c r="AZ648" s="165"/>
      <c r="BA648" s="165"/>
      <c r="BB648" s="165"/>
      <c r="BC648" s="165"/>
      <c r="BD648" s="165"/>
      <c r="BE648" s="165"/>
      <c r="BF648" s="165"/>
      <c r="BG648" s="165"/>
      <c r="BH648" s="165"/>
      <c r="BI648" s="165"/>
      <c r="BJ648" s="165"/>
      <c r="BK648" s="165"/>
      <c r="BL648" s="165"/>
      <c r="BM648" s="165"/>
      <c r="BN648" s="165"/>
      <c r="BO648" s="165"/>
      <c r="BP648" s="165"/>
      <c r="BQ648" s="165"/>
      <c r="BR648" s="165"/>
      <c r="BS648" s="165"/>
      <c r="BT648" s="165"/>
      <c r="BU648" s="165"/>
      <c r="BV648" s="165"/>
      <c r="BW648" s="165"/>
      <c r="BX648" s="165"/>
      <c r="BY648" s="165"/>
      <c r="BZ648" s="165"/>
      <c r="CA648" s="165"/>
      <c r="CB648" s="165"/>
      <c r="CC648" s="165"/>
      <c r="CD648" s="165"/>
      <c r="CE648" s="165"/>
      <c r="CF648" s="165"/>
      <c r="CG648" s="165"/>
      <c r="CH648" s="165"/>
      <c r="CI648" s="165"/>
      <c r="CJ648" s="165"/>
      <c r="CK648" s="165"/>
      <c r="CL648" s="165"/>
      <c r="CM648" s="165"/>
      <c r="CN648" s="165"/>
      <c r="CO648" s="165"/>
      <c r="CP648" s="165"/>
      <c r="CQ648" s="165"/>
      <c r="CR648" s="165"/>
      <c r="CS648" s="165"/>
      <c r="CT648" s="165"/>
    </row>
    <row r="649" spans="1:98">
      <c r="A649" s="165"/>
      <c r="B649" s="165"/>
      <c r="C649" s="165"/>
      <c r="D649" s="165"/>
      <c r="E649" s="165"/>
      <c r="F649" s="165"/>
      <c r="G649" s="165"/>
      <c r="H649" s="178"/>
      <c r="I649" s="165"/>
      <c r="J649" s="165"/>
      <c r="K649" s="178"/>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5"/>
      <c r="AW649" s="165"/>
      <c r="AX649" s="165"/>
      <c r="AY649" s="165"/>
      <c r="AZ649" s="165"/>
      <c r="BA649" s="165"/>
      <c r="BB649" s="165"/>
      <c r="BC649" s="165"/>
      <c r="BD649" s="165"/>
      <c r="BE649" s="165"/>
      <c r="BF649" s="165"/>
      <c r="BG649" s="165"/>
      <c r="BH649" s="165"/>
      <c r="BI649" s="165"/>
      <c r="BJ649" s="165"/>
      <c r="BK649" s="165"/>
      <c r="BL649" s="165"/>
      <c r="BM649" s="165"/>
      <c r="BN649" s="165"/>
      <c r="BO649" s="165"/>
      <c r="BP649" s="165"/>
      <c r="BQ649" s="165"/>
      <c r="BR649" s="165"/>
      <c r="BS649" s="165"/>
      <c r="BT649" s="165"/>
      <c r="BU649" s="165"/>
      <c r="BV649" s="165"/>
      <c r="BW649" s="165"/>
      <c r="BX649" s="165"/>
      <c r="BY649" s="165"/>
      <c r="BZ649" s="165"/>
      <c r="CA649" s="165"/>
      <c r="CB649" s="165"/>
      <c r="CC649" s="165"/>
      <c r="CD649" s="165"/>
      <c r="CE649" s="165"/>
      <c r="CF649" s="165"/>
      <c r="CG649" s="165"/>
      <c r="CH649" s="165"/>
      <c r="CI649" s="165"/>
      <c r="CJ649" s="165"/>
      <c r="CK649" s="165"/>
      <c r="CL649" s="165"/>
      <c r="CM649" s="165"/>
      <c r="CN649" s="165"/>
      <c r="CO649" s="165"/>
      <c r="CP649" s="165"/>
      <c r="CQ649" s="165"/>
      <c r="CR649" s="165"/>
      <c r="CS649" s="165"/>
      <c r="CT649" s="165"/>
    </row>
    <row r="650" spans="1:98">
      <c r="A650" s="165"/>
      <c r="B650" s="165"/>
      <c r="C650" s="165"/>
      <c r="D650" s="165"/>
      <c r="E650" s="165"/>
      <c r="F650" s="165"/>
      <c r="G650" s="165"/>
      <c r="H650" s="178"/>
      <c r="I650" s="165"/>
      <c r="J650" s="165"/>
      <c r="K650" s="178"/>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5"/>
      <c r="AW650" s="165"/>
      <c r="AX650" s="165"/>
      <c r="AY650" s="165"/>
      <c r="AZ650" s="165"/>
      <c r="BA650" s="165"/>
      <c r="BB650" s="165"/>
      <c r="BC650" s="165"/>
      <c r="BD650" s="165"/>
      <c r="BE650" s="165"/>
      <c r="BF650" s="165"/>
      <c r="BG650" s="165"/>
      <c r="BH650" s="165"/>
      <c r="BI650" s="165"/>
      <c r="BJ650" s="165"/>
      <c r="BK650" s="165"/>
      <c r="BL650" s="165"/>
      <c r="BM650" s="165"/>
      <c r="BN650" s="165"/>
      <c r="BO650" s="165"/>
      <c r="BP650" s="165"/>
      <c r="BQ650" s="165"/>
      <c r="BR650" s="165"/>
      <c r="BS650" s="165"/>
      <c r="BT650" s="165"/>
      <c r="BU650" s="165"/>
      <c r="BV650" s="165"/>
      <c r="BW650" s="165"/>
      <c r="BX650" s="165"/>
      <c r="BY650" s="165"/>
      <c r="BZ650" s="165"/>
      <c r="CA650" s="165"/>
      <c r="CB650" s="165"/>
      <c r="CC650" s="165"/>
      <c r="CD650" s="165"/>
      <c r="CE650" s="165"/>
      <c r="CF650" s="165"/>
      <c r="CG650" s="165"/>
      <c r="CH650" s="165"/>
      <c r="CI650" s="165"/>
      <c r="CJ650" s="165"/>
      <c r="CK650" s="165"/>
      <c r="CL650" s="165"/>
      <c r="CM650" s="165"/>
      <c r="CN650" s="165"/>
      <c r="CO650" s="165"/>
      <c r="CP650" s="165"/>
      <c r="CQ650" s="165"/>
      <c r="CR650" s="165"/>
      <c r="CS650" s="165"/>
      <c r="CT650" s="165"/>
    </row>
    <row r="651" spans="1:98">
      <c r="A651" s="165"/>
      <c r="B651" s="165"/>
      <c r="C651" s="165"/>
      <c r="D651" s="165"/>
      <c r="E651" s="165"/>
      <c r="F651" s="165"/>
      <c r="G651" s="165"/>
      <c r="H651" s="178"/>
      <c r="I651" s="165"/>
      <c r="J651" s="165"/>
      <c r="K651" s="178"/>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5"/>
      <c r="AW651" s="165"/>
      <c r="AX651" s="165"/>
      <c r="AY651" s="165"/>
      <c r="AZ651" s="165"/>
      <c r="BA651" s="165"/>
      <c r="BB651" s="165"/>
      <c r="BC651" s="165"/>
      <c r="BD651" s="165"/>
      <c r="BE651" s="165"/>
      <c r="BF651" s="165"/>
      <c r="BG651" s="165"/>
      <c r="BH651" s="165"/>
      <c r="BI651" s="165"/>
      <c r="BJ651" s="165"/>
      <c r="BK651" s="165"/>
      <c r="BL651" s="165"/>
      <c r="BM651" s="165"/>
      <c r="BN651" s="165"/>
      <c r="BO651" s="165"/>
      <c r="BP651" s="165"/>
      <c r="BQ651" s="165"/>
      <c r="BR651" s="165"/>
      <c r="BS651" s="165"/>
      <c r="BT651" s="165"/>
      <c r="BU651" s="165"/>
      <c r="BV651" s="165"/>
      <c r="BW651" s="165"/>
      <c r="BX651" s="165"/>
      <c r="BY651" s="165"/>
      <c r="BZ651" s="165"/>
      <c r="CA651" s="165"/>
      <c r="CB651" s="165"/>
      <c r="CC651" s="165"/>
      <c r="CD651" s="165"/>
      <c r="CE651" s="165"/>
      <c r="CF651" s="165"/>
      <c r="CG651" s="165"/>
      <c r="CH651" s="165"/>
      <c r="CI651" s="165"/>
      <c r="CJ651" s="165"/>
      <c r="CK651" s="165"/>
      <c r="CL651" s="165"/>
      <c r="CM651" s="165"/>
      <c r="CN651" s="165"/>
      <c r="CO651" s="165"/>
      <c r="CP651" s="165"/>
      <c r="CQ651" s="165"/>
      <c r="CR651" s="165"/>
      <c r="CS651" s="165"/>
      <c r="CT651" s="165"/>
    </row>
    <row r="652" spans="1:98">
      <c r="A652" s="165"/>
      <c r="B652" s="165"/>
      <c r="C652" s="165"/>
      <c r="D652" s="165"/>
      <c r="E652" s="165"/>
      <c r="F652" s="165"/>
      <c r="G652" s="165"/>
      <c r="H652" s="178"/>
      <c r="I652" s="165"/>
      <c r="J652" s="165"/>
      <c r="K652" s="178"/>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5"/>
      <c r="AW652" s="165"/>
      <c r="AX652" s="165"/>
      <c r="AY652" s="165"/>
      <c r="AZ652" s="165"/>
      <c r="BA652" s="165"/>
      <c r="BB652" s="165"/>
      <c r="BC652" s="165"/>
      <c r="BD652" s="165"/>
      <c r="BE652" s="165"/>
      <c r="BF652" s="165"/>
      <c r="BG652" s="165"/>
      <c r="BH652" s="165"/>
      <c r="BI652" s="165"/>
      <c r="BJ652" s="165"/>
      <c r="BK652" s="165"/>
      <c r="BL652" s="165"/>
      <c r="BM652" s="165"/>
      <c r="BN652" s="165"/>
      <c r="BO652" s="165"/>
      <c r="BP652" s="165"/>
      <c r="BQ652" s="165"/>
      <c r="BR652" s="165"/>
      <c r="BS652" s="165"/>
      <c r="BT652" s="165"/>
      <c r="BU652" s="165"/>
      <c r="BV652" s="165"/>
      <c r="BW652" s="165"/>
      <c r="BX652" s="165"/>
      <c r="BY652" s="165"/>
      <c r="BZ652" s="165"/>
      <c r="CA652" s="165"/>
      <c r="CB652" s="165"/>
      <c r="CC652" s="165"/>
      <c r="CD652" s="165"/>
      <c r="CE652" s="165"/>
      <c r="CF652" s="165"/>
      <c r="CG652" s="165"/>
      <c r="CH652" s="165"/>
      <c r="CI652" s="165"/>
      <c r="CJ652" s="165"/>
      <c r="CK652" s="165"/>
      <c r="CL652" s="165"/>
      <c r="CM652" s="165"/>
      <c r="CN652" s="165"/>
      <c r="CO652" s="165"/>
      <c r="CP652" s="165"/>
      <c r="CQ652" s="165"/>
      <c r="CR652" s="165"/>
      <c r="CS652" s="165"/>
      <c r="CT652" s="165"/>
    </row>
    <row r="653" spans="1:98">
      <c r="A653" s="165"/>
      <c r="B653" s="165"/>
      <c r="C653" s="165"/>
      <c r="D653" s="165"/>
      <c r="E653" s="165"/>
      <c r="F653" s="165"/>
      <c r="G653" s="165"/>
      <c r="H653" s="178"/>
      <c r="I653" s="165"/>
      <c r="J653" s="165"/>
      <c r="K653" s="178"/>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5"/>
      <c r="AW653" s="165"/>
      <c r="AX653" s="165"/>
      <c r="AY653" s="165"/>
      <c r="AZ653" s="165"/>
      <c r="BA653" s="165"/>
      <c r="BB653" s="165"/>
      <c r="BC653" s="165"/>
      <c r="BD653" s="165"/>
      <c r="BE653" s="165"/>
      <c r="BF653" s="165"/>
      <c r="BG653" s="165"/>
      <c r="BH653" s="165"/>
      <c r="BI653" s="165"/>
      <c r="BJ653" s="165"/>
      <c r="BK653" s="165"/>
      <c r="BL653" s="165"/>
      <c r="BM653" s="165"/>
      <c r="BN653" s="165"/>
      <c r="BO653" s="165"/>
      <c r="BP653" s="165"/>
      <c r="BQ653" s="165"/>
      <c r="BR653" s="165"/>
      <c r="BS653" s="165"/>
      <c r="BT653" s="165"/>
      <c r="BU653" s="165"/>
      <c r="BV653" s="165"/>
      <c r="BW653" s="165"/>
      <c r="BX653" s="165"/>
      <c r="BY653" s="165"/>
      <c r="BZ653" s="165"/>
      <c r="CA653" s="165"/>
      <c r="CB653" s="165"/>
      <c r="CC653" s="165"/>
      <c r="CD653" s="165"/>
      <c r="CE653" s="165"/>
      <c r="CF653" s="165"/>
      <c r="CG653" s="165"/>
      <c r="CH653" s="165"/>
      <c r="CI653" s="165"/>
      <c r="CJ653" s="165"/>
      <c r="CK653" s="165"/>
      <c r="CL653" s="165"/>
      <c r="CM653" s="165"/>
      <c r="CN653" s="165"/>
      <c r="CO653" s="165"/>
      <c r="CP653" s="165"/>
      <c r="CQ653" s="165"/>
      <c r="CR653" s="165"/>
      <c r="CS653" s="165"/>
      <c r="CT653" s="165"/>
    </row>
    <row r="654" spans="1:98">
      <c r="A654" s="165"/>
      <c r="B654" s="165"/>
      <c r="C654" s="165"/>
      <c r="D654" s="165"/>
      <c r="E654" s="165"/>
      <c r="F654" s="165"/>
      <c r="G654" s="165"/>
      <c r="H654" s="178"/>
      <c r="I654" s="165"/>
      <c r="J654" s="165"/>
      <c r="K654" s="178"/>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5"/>
      <c r="AW654" s="165"/>
      <c r="AX654" s="165"/>
      <c r="AY654" s="165"/>
      <c r="AZ654" s="165"/>
      <c r="BA654" s="165"/>
      <c r="BB654" s="165"/>
      <c r="BC654" s="165"/>
      <c r="BD654" s="165"/>
      <c r="BE654" s="165"/>
      <c r="BF654" s="165"/>
      <c r="BG654" s="165"/>
      <c r="BH654" s="165"/>
      <c r="BI654" s="165"/>
      <c r="BJ654" s="165"/>
      <c r="BK654" s="165"/>
      <c r="BL654" s="165"/>
      <c r="BM654" s="165"/>
      <c r="BN654" s="165"/>
      <c r="BO654" s="165"/>
      <c r="BP654" s="165"/>
      <c r="BQ654" s="165"/>
      <c r="BR654" s="165"/>
      <c r="BS654" s="165"/>
      <c r="BT654" s="165"/>
      <c r="BU654" s="165"/>
      <c r="BV654" s="165"/>
      <c r="BW654" s="165"/>
      <c r="BX654" s="165"/>
      <c r="BY654" s="165"/>
      <c r="BZ654" s="165"/>
      <c r="CA654" s="165"/>
      <c r="CB654" s="165"/>
      <c r="CC654" s="165"/>
      <c r="CD654" s="165"/>
      <c r="CE654" s="165"/>
      <c r="CF654" s="165"/>
      <c r="CG654" s="165"/>
      <c r="CH654" s="165"/>
      <c r="CI654" s="165"/>
      <c r="CJ654" s="165"/>
      <c r="CK654" s="165"/>
      <c r="CL654" s="165"/>
      <c r="CM654" s="165"/>
      <c r="CN654" s="165"/>
      <c r="CO654" s="165"/>
      <c r="CP654" s="165"/>
      <c r="CQ654" s="165"/>
      <c r="CR654" s="165"/>
      <c r="CS654" s="165"/>
      <c r="CT654" s="165"/>
    </row>
    <row r="655" spans="1:98">
      <c r="A655" s="165"/>
      <c r="B655" s="165"/>
      <c r="C655" s="165"/>
      <c r="D655" s="165"/>
      <c r="E655" s="165"/>
      <c r="F655" s="165"/>
      <c r="G655" s="165"/>
      <c r="H655" s="178"/>
      <c r="I655" s="165"/>
      <c r="J655" s="165"/>
      <c r="K655" s="178"/>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5"/>
      <c r="AW655" s="165"/>
      <c r="AX655" s="165"/>
      <c r="AY655" s="165"/>
      <c r="AZ655" s="165"/>
      <c r="BA655" s="165"/>
      <c r="BB655" s="165"/>
      <c r="BC655" s="165"/>
      <c r="BD655" s="165"/>
      <c r="BE655" s="165"/>
      <c r="BF655" s="165"/>
      <c r="BG655" s="165"/>
      <c r="BH655" s="165"/>
      <c r="BI655" s="165"/>
      <c r="BJ655" s="165"/>
      <c r="BK655" s="165"/>
      <c r="BL655" s="165"/>
      <c r="BM655" s="165"/>
      <c r="BN655" s="165"/>
      <c r="BO655" s="165"/>
      <c r="BP655" s="165"/>
      <c r="BQ655" s="165"/>
      <c r="BR655" s="165"/>
      <c r="BS655" s="165"/>
      <c r="BT655" s="165"/>
      <c r="BU655" s="165"/>
      <c r="BV655" s="165"/>
      <c r="BW655" s="165"/>
      <c r="BX655" s="165"/>
      <c r="BY655" s="165"/>
      <c r="BZ655" s="165"/>
      <c r="CA655" s="165"/>
      <c r="CB655" s="165"/>
      <c r="CC655" s="165"/>
      <c r="CD655" s="165"/>
      <c r="CE655" s="165"/>
      <c r="CF655" s="165"/>
      <c r="CG655" s="165"/>
      <c r="CH655" s="165"/>
      <c r="CI655" s="165"/>
      <c r="CJ655" s="165"/>
      <c r="CK655" s="165"/>
      <c r="CL655" s="165"/>
      <c r="CM655" s="165"/>
      <c r="CN655" s="165"/>
      <c r="CO655" s="165"/>
      <c r="CP655" s="165"/>
      <c r="CQ655" s="165"/>
      <c r="CR655" s="165"/>
      <c r="CS655" s="165"/>
      <c r="CT655" s="165"/>
    </row>
    <row r="656" spans="1:98">
      <c r="A656" s="165"/>
      <c r="B656" s="165"/>
      <c r="C656" s="165"/>
      <c r="D656" s="165"/>
      <c r="E656" s="165"/>
      <c r="F656" s="165"/>
      <c r="G656" s="165"/>
      <c r="H656" s="178"/>
      <c r="I656" s="165"/>
      <c r="J656" s="165"/>
      <c r="K656" s="178"/>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5"/>
      <c r="AW656" s="165"/>
      <c r="AX656" s="165"/>
      <c r="AY656" s="165"/>
      <c r="AZ656" s="165"/>
      <c r="BA656" s="165"/>
      <c r="BB656" s="165"/>
      <c r="BC656" s="165"/>
      <c r="BD656" s="165"/>
      <c r="BE656" s="165"/>
      <c r="BF656" s="165"/>
      <c r="BG656" s="165"/>
      <c r="BH656" s="165"/>
      <c r="BI656" s="165"/>
      <c r="BJ656" s="165"/>
      <c r="BK656" s="165"/>
      <c r="BL656" s="165"/>
      <c r="BM656" s="165"/>
      <c r="BN656" s="165"/>
      <c r="BO656" s="165"/>
      <c r="BP656" s="165"/>
      <c r="BQ656" s="165"/>
      <c r="BR656" s="165"/>
      <c r="BS656" s="165"/>
      <c r="BT656" s="165"/>
      <c r="BU656" s="165"/>
      <c r="BV656" s="165"/>
      <c r="BW656" s="165"/>
      <c r="BX656" s="165"/>
      <c r="BY656" s="165"/>
      <c r="BZ656" s="165"/>
      <c r="CA656" s="165"/>
      <c r="CB656" s="165"/>
      <c r="CC656" s="165"/>
      <c r="CD656" s="165"/>
      <c r="CE656" s="165"/>
      <c r="CF656" s="165"/>
      <c r="CG656" s="165"/>
      <c r="CH656" s="165"/>
      <c r="CI656" s="165"/>
      <c r="CJ656" s="165"/>
      <c r="CK656" s="165"/>
      <c r="CL656" s="165"/>
      <c r="CM656" s="165"/>
      <c r="CN656" s="165"/>
      <c r="CO656" s="165"/>
      <c r="CP656" s="165"/>
      <c r="CQ656" s="165"/>
      <c r="CR656" s="165"/>
      <c r="CS656" s="165"/>
      <c r="CT656" s="165"/>
    </row>
    <row r="657" spans="1:98">
      <c r="A657" s="165"/>
      <c r="B657" s="165"/>
      <c r="C657" s="165"/>
      <c r="D657" s="165"/>
      <c r="E657" s="165"/>
      <c r="F657" s="165"/>
      <c r="G657" s="165"/>
      <c r="H657" s="178"/>
      <c r="I657" s="165"/>
      <c r="J657" s="165"/>
      <c r="K657" s="178"/>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c r="CE657" s="165"/>
      <c r="CF657" s="165"/>
      <c r="CG657" s="165"/>
      <c r="CH657" s="165"/>
      <c r="CI657" s="165"/>
      <c r="CJ657" s="165"/>
      <c r="CK657" s="165"/>
      <c r="CL657" s="165"/>
      <c r="CM657" s="165"/>
      <c r="CN657" s="165"/>
      <c r="CO657" s="165"/>
      <c r="CP657" s="165"/>
      <c r="CQ657" s="165"/>
      <c r="CR657" s="165"/>
      <c r="CS657" s="165"/>
      <c r="CT657" s="165"/>
    </row>
    <row r="658" spans="1:98">
      <c r="A658" s="165"/>
      <c r="B658" s="165"/>
      <c r="C658" s="165"/>
      <c r="D658" s="165"/>
      <c r="E658" s="165"/>
      <c r="F658" s="165"/>
      <c r="G658" s="165"/>
      <c r="H658" s="178"/>
      <c r="I658" s="165"/>
      <c r="J658" s="165"/>
      <c r="K658" s="178"/>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5"/>
      <c r="AW658" s="165"/>
      <c r="AX658" s="165"/>
      <c r="AY658" s="165"/>
      <c r="AZ658" s="165"/>
      <c r="BA658" s="165"/>
      <c r="BB658" s="165"/>
      <c r="BC658" s="165"/>
      <c r="BD658" s="165"/>
      <c r="BE658" s="165"/>
      <c r="BF658" s="165"/>
      <c r="BG658" s="165"/>
      <c r="BH658" s="165"/>
      <c r="BI658" s="165"/>
      <c r="BJ658" s="165"/>
      <c r="BK658" s="165"/>
      <c r="BL658" s="165"/>
      <c r="BM658" s="165"/>
      <c r="BN658" s="165"/>
      <c r="BO658" s="165"/>
      <c r="BP658" s="165"/>
      <c r="BQ658" s="165"/>
      <c r="BR658" s="165"/>
      <c r="BS658" s="165"/>
      <c r="BT658" s="165"/>
      <c r="BU658" s="165"/>
      <c r="BV658" s="165"/>
      <c r="BW658" s="165"/>
      <c r="BX658" s="165"/>
      <c r="BY658" s="165"/>
      <c r="BZ658" s="165"/>
      <c r="CA658" s="165"/>
      <c r="CB658" s="165"/>
      <c r="CC658" s="165"/>
      <c r="CD658" s="165"/>
      <c r="CE658" s="165"/>
      <c r="CF658" s="165"/>
      <c r="CG658" s="165"/>
      <c r="CH658" s="165"/>
      <c r="CI658" s="165"/>
      <c r="CJ658" s="165"/>
      <c r="CK658" s="165"/>
      <c r="CL658" s="165"/>
      <c r="CM658" s="165"/>
      <c r="CN658" s="165"/>
      <c r="CO658" s="165"/>
      <c r="CP658" s="165"/>
      <c r="CQ658" s="165"/>
      <c r="CR658" s="165"/>
      <c r="CS658" s="165"/>
      <c r="CT658" s="165"/>
    </row>
    <row r="659" spans="1:98">
      <c r="A659" s="165"/>
      <c r="B659" s="165"/>
      <c r="C659" s="165"/>
      <c r="D659" s="165"/>
      <c r="E659" s="165"/>
      <c r="F659" s="165"/>
      <c r="G659" s="165"/>
      <c r="H659" s="178"/>
      <c r="I659" s="165"/>
      <c r="J659" s="165"/>
      <c r="K659" s="178"/>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5"/>
      <c r="AW659" s="165"/>
      <c r="AX659" s="165"/>
      <c r="AY659" s="165"/>
      <c r="AZ659" s="165"/>
      <c r="BA659" s="165"/>
      <c r="BB659" s="165"/>
      <c r="BC659" s="165"/>
      <c r="BD659" s="165"/>
      <c r="BE659" s="165"/>
      <c r="BF659" s="165"/>
      <c r="BG659" s="165"/>
      <c r="BH659" s="165"/>
      <c r="BI659" s="165"/>
      <c r="BJ659" s="165"/>
      <c r="BK659" s="165"/>
      <c r="BL659" s="165"/>
      <c r="BM659" s="165"/>
      <c r="BN659" s="165"/>
      <c r="BO659" s="165"/>
      <c r="BP659" s="165"/>
      <c r="BQ659" s="165"/>
      <c r="BR659" s="165"/>
      <c r="BS659" s="165"/>
      <c r="BT659" s="165"/>
      <c r="BU659" s="165"/>
      <c r="BV659" s="165"/>
      <c r="BW659" s="165"/>
      <c r="BX659" s="165"/>
      <c r="BY659" s="165"/>
      <c r="BZ659" s="165"/>
      <c r="CA659" s="165"/>
      <c r="CB659" s="165"/>
      <c r="CC659" s="165"/>
      <c r="CD659" s="165"/>
      <c r="CE659" s="165"/>
      <c r="CF659" s="165"/>
      <c r="CG659" s="165"/>
      <c r="CH659" s="165"/>
      <c r="CI659" s="165"/>
      <c r="CJ659" s="165"/>
      <c r="CK659" s="165"/>
      <c r="CL659" s="165"/>
      <c r="CM659" s="165"/>
      <c r="CN659" s="165"/>
      <c r="CO659" s="165"/>
      <c r="CP659" s="165"/>
      <c r="CQ659" s="165"/>
      <c r="CR659" s="165"/>
      <c r="CS659" s="165"/>
      <c r="CT659" s="165"/>
    </row>
    <row r="660" spans="1:98">
      <c r="A660" s="165"/>
      <c r="B660" s="165"/>
      <c r="C660" s="165"/>
      <c r="D660" s="165"/>
      <c r="E660" s="165"/>
      <c r="F660" s="165"/>
      <c r="G660" s="165"/>
      <c r="H660" s="178"/>
      <c r="I660" s="165"/>
      <c r="J660" s="165"/>
      <c r="K660" s="178"/>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5"/>
      <c r="AW660" s="165"/>
      <c r="AX660" s="165"/>
      <c r="AY660" s="165"/>
      <c r="AZ660" s="165"/>
      <c r="BA660" s="165"/>
      <c r="BB660" s="165"/>
      <c r="BC660" s="165"/>
      <c r="BD660" s="165"/>
      <c r="BE660" s="165"/>
      <c r="BF660" s="165"/>
      <c r="BG660" s="165"/>
      <c r="BH660" s="165"/>
      <c r="BI660" s="165"/>
      <c r="BJ660" s="165"/>
      <c r="BK660" s="165"/>
      <c r="BL660" s="165"/>
      <c r="BM660" s="165"/>
      <c r="BN660" s="165"/>
      <c r="BO660" s="165"/>
      <c r="BP660" s="165"/>
      <c r="BQ660" s="165"/>
      <c r="BR660" s="165"/>
      <c r="BS660" s="165"/>
      <c r="BT660" s="165"/>
      <c r="BU660" s="165"/>
      <c r="BV660" s="165"/>
      <c r="BW660" s="165"/>
      <c r="BX660" s="165"/>
      <c r="BY660" s="165"/>
      <c r="BZ660" s="165"/>
      <c r="CA660" s="165"/>
      <c r="CB660" s="165"/>
      <c r="CC660" s="165"/>
      <c r="CD660" s="165"/>
      <c r="CE660" s="165"/>
      <c r="CF660" s="165"/>
      <c r="CG660" s="165"/>
      <c r="CH660" s="165"/>
      <c r="CI660" s="165"/>
      <c r="CJ660" s="165"/>
      <c r="CK660" s="165"/>
      <c r="CL660" s="165"/>
      <c r="CM660" s="165"/>
      <c r="CN660" s="165"/>
      <c r="CO660" s="165"/>
      <c r="CP660" s="165"/>
      <c r="CQ660" s="165"/>
      <c r="CR660" s="165"/>
      <c r="CS660" s="165"/>
      <c r="CT660" s="165"/>
    </row>
    <row r="661" spans="1:98">
      <c r="A661" s="165"/>
      <c r="B661" s="165"/>
      <c r="C661" s="165"/>
      <c r="D661" s="165"/>
      <c r="E661" s="165"/>
      <c r="F661" s="165"/>
      <c r="G661" s="165"/>
      <c r="H661" s="178"/>
      <c r="I661" s="165"/>
      <c r="J661" s="165"/>
      <c r="K661" s="178"/>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5"/>
      <c r="AW661" s="165"/>
      <c r="AX661" s="165"/>
      <c r="AY661" s="165"/>
      <c r="AZ661" s="165"/>
      <c r="BA661" s="165"/>
      <c r="BB661" s="165"/>
      <c r="BC661" s="165"/>
      <c r="BD661" s="165"/>
      <c r="BE661" s="165"/>
      <c r="BF661" s="165"/>
      <c r="BG661" s="165"/>
      <c r="BH661" s="165"/>
      <c r="BI661" s="165"/>
      <c r="BJ661" s="165"/>
      <c r="BK661" s="165"/>
      <c r="BL661" s="165"/>
      <c r="BM661" s="165"/>
      <c r="BN661" s="165"/>
      <c r="BO661" s="165"/>
      <c r="BP661" s="165"/>
      <c r="BQ661" s="165"/>
      <c r="BR661" s="165"/>
      <c r="BS661" s="165"/>
      <c r="BT661" s="165"/>
      <c r="BU661" s="165"/>
      <c r="BV661" s="165"/>
      <c r="BW661" s="165"/>
      <c r="BX661" s="165"/>
      <c r="BY661" s="165"/>
      <c r="BZ661" s="165"/>
      <c r="CA661" s="165"/>
      <c r="CB661" s="165"/>
      <c r="CC661" s="165"/>
      <c r="CD661" s="165"/>
      <c r="CE661" s="165"/>
      <c r="CF661" s="165"/>
      <c r="CG661" s="165"/>
      <c r="CH661" s="165"/>
      <c r="CI661" s="165"/>
      <c r="CJ661" s="165"/>
      <c r="CK661" s="165"/>
      <c r="CL661" s="165"/>
      <c r="CM661" s="165"/>
      <c r="CN661" s="165"/>
      <c r="CO661" s="165"/>
      <c r="CP661" s="165"/>
      <c r="CQ661" s="165"/>
      <c r="CR661" s="165"/>
      <c r="CS661" s="165"/>
      <c r="CT661" s="165"/>
    </row>
    <row r="662" spans="1:98">
      <c r="A662" s="165"/>
      <c r="B662" s="165"/>
      <c r="C662" s="165"/>
      <c r="D662" s="165"/>
      <c r="E662" s="165"/>
      <c r="F662" s="165"/>
      <c r="G662" s="165"/>
      <c r="H662" s="178"/>
      <c r="I662" s="165"/>
      <c r="J662" s="165"/>
      <c r="K662" s="178"/>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5"/>
      <c r="AW662" s="165"/>
      <c r="AX662" s="165"/>
      <c r="AY662" s="165"/>
      <c r="AZ662" s="165"/>
      <c r="BA662" s="165"/>
      <c r="BB662" s="165"/>
      <c r="BC662" s="165"/>
      <c r="BD662" s="165"/>
      <c r="BE662" s="165"/>
      <c r="BF662" s="165"/>
      <c r="BG662" s="165"/>
      <c r="BH662" s="165"/>
      <c r="BI662" s="165"/>
      <c r="BJ662" s="165"/>
      <c r="BK662" s="165"/>
      <c r="BL662" s="165"/>
      <c r="BM662" s="165"/>
      <c r="BN662" s="165"/>
      <c r="BO662" s="165"/>
      <c r="BP662" s="165"/>
      <c r="BQ662" s="165"/>
      <c r="BR662" s="165"/>
      <c r="BS662" s="165"/>
      <c r="BT662" s="165"/>
      <c r="BU662" s="165"/>
      <c r="BV662" s="165"/>
      <c r="BW662" s="165"/>
      <c r="BX662" s="165"/>
      <c r="BY662" s="165"/>
      <c r="BZ662" s="165"/>
      <c r="CA662" s="165"/>
      <c r="CB662" s="165"/>
      <c r="CC662" s="165"/>
      <c r="CD662" s="165"/>
      <c r="CE662" s="165"/>
      <c r="CF662" s="165"/>
      <c r="CG662" s="165"/>
      <c r="CH662" s="165"/>
      <c r="CI662" s="165"/>
      <c r="CJ662" s="165"/>
      <c r="CK662" s="165"/>
      <c r="CL662" s="165"/>
      <c r="CM662" s="165"/>
      <c r="CN662" s="165"/>
      <c r="CO662" s="165"/>
      <c r="CP662" s="165"/>
      <c r="CQ662" s="165"/>
      <c r="CR662" s="165"/>
      <c r="CS662" s="165"/>
      <c r="CT662" s="165"/>
    </row>
    <row r="663" spans="1:98">
      <c r="A663" s="165"/>
      <c r="B663" s="165"/>
      <c r="C663" s="165"/>
      <c r="D663" s="165"/>
      <c r="E663" s="165"/>
      <c r="F663" s="165"/>
      <c r="G663" s="165"/>
      <c r="H663" s="178"/>
      <c r="I663" s="165"/>
      <c r="J663" s="165"/>
      <c r="K663" s="178"/>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5"/>
      <c r="AW663" s="165"/>
      <c r="AX663" s="165"/>
      <c r="AY663" s="165"/>
      <c r="AZ663" s="165"/>
      <c r="BA663" s="165"/>
      <c r="BB663" s="165"/>
      <c r="BC663" s="165"/>
      <c r="BD663" s="165"/>
      <c r="BE663" s="165"/>
      <c r="BF663" s="165"/>
      <c r="BG663" s="165"/>
      <c r="BH663" s="165"/>
      <c r="BI663" s="165"/>
      <c r="BJ663" s="165"/>
      <c r="BK663" s="165"/>
      <c r="BL663" s="165"/>
      <c r="BM663" s="165"/>
      <c r="BN663" s="165"/>
      <c r="BO663" s="165"/>
      <c r="BP663" s="165"/>
      <c r="BQ663" s="165"/>
      <c r="BR663" s="165"/>
      <c r="BS663" s="165"/>
      <c r="BT663" s="165"/>
      <c r="BU663" s="165"/>
      <c r="BV663" s="165"/>
      <c r="BW663" s="165"/>
      <c r="BX663" s="165"/>
      <c r="BY663" s="165"/>
      <c r="BZ663" s="165"/>
      <c r="CA663" s="165"/>
      <c r="CB663" s="165"/>
      <c r="CC663" s="165"/>
      <c r="CD663" s="165"/>
      <c r="CE663" s="165"/>
      <c r="CF663" s="165"/>
      <c r="CG663" s="165"/>
      <c r="CH663" s="165"/>
      <c r="CI663" s="165"/>
      <c r="CJ663" s="165"/>
      <c r="CK663" s="165"/>
      <c r="CL663" s="165"/>
      <c r="CM663" s="165"/>
      <c r="CN663" s="165"/>
      <c r="CO663" s="165"/>
      <c r="CP663" s="165"/>
      <c r="CQ663" s="165"/>
      <c r="CR663" s="165"/>
      <c r="CS663" s="165"/>
      <c r="CT663" s="165"/>
    </row>
    <row r="664" spans="1:98">
      <c r="A664" s="165"/>
      <c r="B664" s="165"/>
      <c r="C664" s="165"/>
      <c r="D664" s="165"/>
      <c r="E664" s="165"/>
      <c r="F664" s="165"/>
      <c r="G664" s="165"/>
      <c r="H664" s="178"/>
      <c r="I664" s="165"/>
      <c r="J664" s="165"/>
      <c r="K664" s="178"/>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5"/>
      <c r="AW664" s="165"/>
      <c r="AX664" s="165"/>
      <c r="AY664" s="165"/>
      <c r="AZ664" s="165"/>
      <c r="BA664" s="165"/>
      <c r="BB664" s="165"/>
      <c r="BC664" s="165"/>
      <c r="BD664" s="165"/>
      <c r="BE664" s="165"/>
      <c r="BF664" s="165"/>
      <c r="BG664" s="165"/>
      <c r="BH664" s="165"/>
      <c r="BI664" s="165"/>
      <c r="BJ664" s="165"/>
      <c r="BK664" s="165"/>
      <c r="BL664" s="165"/>
      <c r="BM664" s="165"/>
      <c r="BN664" s="165"/>
      <c r="BO664" s="165"/>
      <c r="BP664" s="165"/>
      <c r="BQ664" s="165"/>
      <c r="BR664" s="165"/>
      <c r="BS664" s="165"/>
      <c r="BT664" s="165"/>
      <c r="BU664" s="165"/>
      <c r="BV664" s="165"/>
      <c r="BW664" s="165"/>
      <c r="BX664" s="165"/>
      <c r="BY664" s="165"/>
      <c r="BZ664" s="165"/>
      <c r="CA664" s="165"/>
      <c r="CB664" s="165"/>
      <c r="CC664" s="165"/>
      <c r="CD664" s="165"/>
      <c r="CE664" s="165"/>
      <c r="CF664" s="165"/>
      <c r="CG664" s="165"/>
      <c r="CH664" s="165"/>
      <c r="CI664" s="165"/>
      <c r="CJ664" s="165"/>
      <c r="CK664" s="165"/>
      <c r="CL664" s="165"/>
      <c r="CM664" s="165"/>
      <c r="CN664" s="165"/>
      <c r="CO664" s="165"/>
      <c r="CP664" s="165"/>
      <c r="CQ664" s="165"/>
      <c r="CR664" s="165"/>
      <c r="CS664" s="165"/>
      <c r="CT664" s="165"/>
    </row>
    <row r="665" spans="1:98">
      <c r="A665" s="165"/>
      <c r="B665" s="165"/>
      <c r="C665" s="165"/>
      <c r="D665" s="165"/>
      <c r="E665" s="165"/>
      <c r="F665" s="165"/>
      <c r="G665" s="165"/>
      <c r="H665" s="178"/>
      <c r="I665" s="165"/>
      <c r="J665" s="165"/>
      <c r="K665" s="178"/>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5"/>
      <c r="AW665" s="165"/>
      <c r="AX665" s="165"/>
      <c r="AY665" s="165"/>
      <c r="AZ665" s="165"/>
      <c r="BA665" s="165"/>
      <c r="BB665" s="165"/>
      <c r="BC665" s="165"/>
      <c r="BD665" s="165"/>
      <c r="BE665" s="165"/>
      <c r="BF665" s="165"/>
      <c r="BG665" s="165"/>
      <c r="BH665" s="165"/>
      <c r="BI665" s="165"/>
      <c r="BJ665" s="165"/>
      <c r="BK665" s="165"/>
      <c r="BL665" s="165"/>
      <c r="BM665" s="165"/>
      <c r="BN665" s="165"/>
      <c r="BO665" s="165"/>
      <c r="BP665" s="165"/>
      <c r="BQ665" s="165"/>
      <c r="BR665" s="165"/>
      <c r="BS665" s="165"/>
      <c r="BT665" s="165"/>
      <c r="BU665" s="165"/>
      <c r="BV665" s="165"/>
      <c r="BW665" s="165"/>
      <c r="BX665" s="165"/>
      <c r="BY665" s="165"/>
      <c r="BZ665" s="165"/>
      <c r="CA665" s="165"/>
      <c r="CB665" s="165"/>
      <c r="CC665" s="165"/>
      <c r="CD665" s="165"/>
      <c r="CE665" s="165"/>
      <c r="CF665" s="165"/>
      <c r="CG665" s="165"/>
      <c r="CH665" s="165"/>
      <c r="CI665" s="165"/>
      <c r="CJ665" s="165"/>
      <c r="CK665" s="165"/>
      <c r="CL665" s="165"/>
      <c r="CM665" s="165"/>
      <c r="CN665" s="165"/>
      <c r="CO665" s="165"/>
      <c r="CP665" s="165"/>
      <c r="CQ665" s="165"/>
      <c r="CR665" s="165"/>
      <c r="CS665" s="165"/>
      <c r="CT665" s="165"/>
    </row>
    <row r="666" spans="1:98">
      <c r="A666" s="165"/>
      <c r="B666" s="165"/>
      <c r="C666" s="165"/>
      <c r="D666" s="165"/>
      <c r="E666" s="165"/>
      <c r="F666" s="165"/>
      <c r="G666" s="165"/>
      <c r="H666" s="178"/>
      <c r="I666" s="165"/>
      <c r="J666" s="165"/>
      <c r="K666" s="178"/>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c r="BJ666" s="165"/>
      <c r="BK666" s="165"/>
      <c r="BL666" s="165"/>
      <c r="BM666" s="165"/>
      <c r="BN666" s="165"/>
      <c r="BO666" s="165"/>
      <c r="BP666" s="165"/>
      <c r="BQ666" s="165"/>
      <c r="BR666" s="165"/>
      <c r="BS666" s="165"/>
      <c r="BT666" s="165"/>
      <c r="BU666" s="165"/>
      <c r="BV666" s="165"/>
      <c r="BW666" s="165"/>
      <c r="BX666" s="165"/>
      <c r="BY666" s="165"/>
      <c r="BZ666" s="165"/>
      <c r="CA666" s="165"/>
      <c r="CB666" s="165"/>
      <c r="CC666" s="165"/>
      <c r="CD666" s="165"/>
      <c r="CE666" s="165"/>
      <c r="CF666" s="165"/>
      <c r="CG666" s="165"/>
      <c r="CH666" s="165"/>
      <c r="CI666" s="165"/>
      <c r="CJ666" s="165"/>
      <c r="CK666" s="165"/>
      <c r="CL666" s="165"/>
      <c r="CM666" s="165"/>
      <c r="CN666" s="165"/>
      <c r="CO666" s="165"/>
      <c r="CP666" s="165"/>
      <c r="CQ666" s="165"/>
      <c r="CR666" s="165"/>
      <c r="CS666" s="165"/>
      <c r="CT666" s="165"/>
    </row>
    <row r="667" spans="1:98">
      <c r="A667" s="165"/>
      <c r="B667" s="165"/>
      <c r="C667" s="165"/>
      <c r="D667" s="165"/>
      <c r="E667" s="165"/>
      <c r="F667" s="165"/>
      <c r="G667" s="165"/>
      <c r="H667" s="178"/>
      <c r="I667" s="165"/>
      <c r="J667" s="165"/>
      <c r="K667" s="178"/>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c r="BJ667" s="165"/>
      <c r="BK667" s="165"/>
      <c r="BL667" s="165"/>
      <c r="BM667" s="165"/>
      <c r="BN667" s="165"/>
      <c r="BO667" s="165"/>
      <c r="BP667" s="165"/>
      <c r="BQ667" s="165"/>
      <c r="BR667" s="165"/>
      <c r="BS667" s="165"/>
      <c r="BT667" s="165"/>
      <c r="BU667" s="165"/>
      <c r="BV667" s="165"/>
      <c r="BW667" s="165"/>
      <c r="BX667" s="165"/>
      <c r="BY667" s="165"/>
      <c r="BZ667" s="165"/>
      <c r="CA667" s="165"/>
      <c r="CB667" s="165"/>
      <c r="CC667" s="165"/>
      <c r="CD667" s="165"/>
      <c r="CE667" s="165"/>
      <c r="CF667" s="165"/>
      <c r="CG667" s="165"/>
      <c r="CH667" s="165"/>
      <c r="CI667" s="165"/>
      <c r="CJ667" s="165"/>
      <c r="CK667" s="165"/>
      <c r="CL667" s="165"/>
      <c r="CM667" s="165"/>
      <c r="CN667" s="165"/>
      <c r="CO667" s="165"/>
      <c r="CP667" s="165"/>
      <c r="CQ667" s="165"/>
      <c r="CR667" s="165"/>
      <c r="CS667" s="165"/>
      <c r="CT667" s="165"/>
    </row>
    <row r="668" spans="1:98">
      <c r="A668" s="165"/>
      <c r="B668" s="165"/>
      <c r="C668" s="165"/>
      <c r="D668" s="165"/>
      <c r="E668" s="165"/>
      <c r="F668" s="165"/>
      <c r="G668" s="165"/>
      <c r="H668" s="178"/>
      <c r="I668" s="165"/>
      <c r="J668" s="165"/>
      <c r="K668" s="178"/>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c r="BJ668" s="165"/>
      <c r="BK668" s="165"/>
      <c r="BL668" s="165"/>
      <c r="BM668" s="165"/>
      <c r="BN668" s="165"/>
      <c r="BO668" s="165"/>
      <c r="BP668" s="165"/>
      <c r="BQ668" s="165"/>
      <c r="BR668" s="165"/>
      <c r="BS668" s="165"/>
      <c r="BT668" s="165"/>
      <c r="BU668" s="165"/>
      <c r="BV668" s="165"/>
      <c r="BW668" s="165"/>
      <c r="BX668" s="165"/>
      <c r="BY668" s="165"/>
      <c r="BZ668" s="165"/>
      <c r="CA668" s="165"/>
      <c r="CB668" s="165"/>
      <c r="CC668" s="165"/>
      <c r="CD668" s="165"/>
      <c r="CE668" s="165"/>
      <c r="CF668" s="165"/>
      <c r="CG668" s="165"/>
      <c r="CH668" s="165"/>
      <c r="CI668" s="165"/>
      <c r="CJ668" s="165"/>
      <c r="CK668" s="165"/>
      <c r="CL668" s="165"/>
      <c r="CM668" s="165"/>
      <c r="CN668" s="165"/>
      <c r="CO668" s="165"/>
      <c r="CP668" s="165"/>
      <c r="CQ668" s="165"/>
      <c r="CR668" s="165"/>
      <c r="CS668" s="165"/>
      <c r="CT668" s="165"/>
    </row>
    <row r="669" spans="1:98">
      <c r="A669" s="165"/>
      <c r="B669" s="165"/>
      <c r="C669" s="165"/>
      <c r="D669" s="165"/>
      <c r="E669" s="165"/>
      <c r="F669" s="165"/>
      <c r="G669" s="165"/>
      <c r="H669" s="178"/>
      <c r="I669" s="165"/>
      <c r="J669" s="165"/>
      <c r="K669" s="178"/>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c r="CE669" s="165"/>
      <c r="CF669" s="165"/>
      <c r="CG669" s="165"/>
      <c r="CH669" s="165"/>
      <c r="CI669" s="165"/>
      <c r="CJ669" s="165"/>
      <c r="CK669" s="165"/>
      <c r="CL669" s="165"/>
      <c r="CM669" s="165"/>
      <c r="CN669" s="165"/>
      <c r="CO669" s="165"/>
      <c r="CP669" s="165"/>
      <c r="CQ669" s="165"/>
      <c r="CR669" s="165"/>
      <c r="CS669" s="165"/>
      <c r="CT669" s="165"/>
    </row>
    <row r="670" spans="1:98">
      <c r="A670" s="165"/>
      <c r="B670" s="165"/>
      <c r="C670" s="165"/>
      <c r="D670" s="165"/>
      <c r="E670" s="165"/>
      <c r="F670" s="165"/>
      <c r="G670" s="165"/>
      <c r="H670" s="178"/>
      <c r="I670" s="165"/>
      <c r="J670" s="165"/>
      <c r="K670" s="178"/>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c r="BJ670" s="165"/>
      <c r="BK670" s="165"/>
      <c r="BL670" s="165"/>
      <c r="BM670" s="165"/>
      <c r="BN670" s="165"/>
      <c r="BO670" s="165"/>
      <c r="BP670" s="165"/>
      <c r="BQ670" s="165"/>
      <c r="BR670" s="165"/>
      <c r="BS670" s="165"/>
      <c r="BT670" s="165"/>
      <c r="BU670" s="165"/>
      <c r="BV670" s="165"/>
      <c r="BW670" s="165"/>
      <c r="BX670" s="165"/>
      <c r="BY670" s="165"/>
      <c r="BZ670" s="165"/>
      <c r="CA670" s="165"/>
      <c r="CB670" s="165"/>
      <c r="CC670" s="165"/>
      <c r="CD670" s="165"/>
      <c r="CE670" s="165"/>
      <c r="CF670" s="165"/>
      <c r="CG670" s="165"/>
      <c r="CH670" s="165"/>
      <c r="CI670" s="165"/>
      <c r="CJ670" s="165"/>
      <c r="CK670" s="165"/>
      <c r="CL670" s="165"/>
      <c r="CM670" s="165"/>
      <c r="CN670" s="165"/>
      <c r="CO670" s="165"/>
      <c r="CP670" s="165"/>
      <c r="CQ670" s="165"/>
      <c r="CR670" s="165"/>
      <c r="CS670" s="165"/>
      <c r="CT670" s="165"/>
    </row>
    <row r="671" spans="1:98">
      <c r="A671" s="165"/>
      <c r="B671" s="165"/>
      <c r="C671" s="165"/>
      <c r="D671" s="165"/>
      <c r="E671" s="165"/>
      <c r="F671" s="165"/>
      <c r="G671" s="165"/>
      <c r="H671" s="178"/>
      <c r="I671" s="165"/>
      <c r="J671" s="165"/>
      <c r="K671" s="178"/>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c r="BJ671" s="165"/>
      <c r="BK671" s="165"/>
      <c r="BL671" s="165"/>
      <c r="BM671" s="165"/>
      <c r="BN671" s="165"/>
      <c r="BO671" s="165"/>
      <c r="BP671" s="165"/>
      <c r="BQ671" s="165"/>
      <c r="BR671" s="165"/>
      <c r="BS671" s="165"/>
      <c r="BT671" s="165"/>
      <c r="BU671" s="165"/>
      <c r="BV671" s="165"/>
      <c r="BW671" s="165"/>
      <c r="BX671" s="165"/>
      <c r="BY671" s="165"/>
      <c r="BZ671" s="165"/>
      <c r="CA671" s="165"/>
      <c r="CB671" s="165"/>
      <c r="CC671" s="165"/>
      <c r="CD671" s="165"/>
      <c r="CE671" s="165"/>
      <c r="CF671" s="165"/>
      <c r="CG671" s="165"/>
      <c r="CH671" s="165"/>
      <c r="CI671" s="165"/>
      <c r="CJ671" s="165"/>
      <c r="CK671" s="165"/>
      <c r="CL671" s="165"/>
      <c r="CM671" s="165"/>
      <c r="CN671" s="165"/>
      <c r="CO671" s="165"/>
      <c r="CP671" s="165"/>
      <c r="CQ671" s="165"/>
      <c r="CR671" s="165"/>
      <c r="CS671" s="165"/>
      <c r="CT671" s="165"/>
    </row>
    <row r="672" spans="1:98">
      <c r="A672" s="165"/>
      <c r="B672" s="165"/>
      <c r="C672" s="165"/>
      <c r="D672" s="165"/>
      <c r="E672" s="165"/>
      <c r="F672" s="165"/>
      <c r="G672" s="165"/>
      <c r="H672" s="178"/>
      <c r="I672" s="165"/>
      <c r="J672" s="165"/>
      <c r="K672" s="178"/>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5"/>
      <c r="AW672" s="165"/>
      <c r="AX672" s="165"/>
      <c r="AY672" s="165"/>
      <c r="AZ672" s="165"/>
      <c r="BA672" s="165"/>
      <c r="BB672" s="165"/>
      <c r="BC672" s="165"/>
      <c r="BD672" s="165"/>
      <c r="BE672" s="165"/>
      <c r="BF672" s="165"/>
      <c r="BG672" s="165"/>
      <c r="BH672" s="165"/>
      <c r="BI672" s="165"/>
      <c r="BJ672" s="165"/>
      <c r="BK672" s="165"/>
      <c r="BL672" s="165"/>
      <c r="BM672" s="165"/>
      <c r="BN672" s="165"/>
      <c r="BO672" s="165"/>
      <c r="BP672" s="165"/>
      <c r="BQ672" s="165"/>
      <c r="BR672" s="165"/>
      <c r="BS672" s="165"/>
      <c r="BT672" s="165"/>
      <c r="BU672" s="165"/>
      <c r="BV672" s="165"/>
      <c r="BW672" s="165"/>
      <c r="BX672" s="165"/>
      <c r="BY672" s="165"/>
      <c r="BZ672" s="165"/>
      <c r="CA672" s="165"/>
      <c r="CB672" s="165"/>
      <c r="CC672" s="165"/>
      <c r="CD672" s="165"/>
      <c r="CE672" s="165"/>
      <c r="CF672" s="165"/>
      <c r="CG672" s="165"/>
      <c r="CH672" s="165"/>
      <c r="CI672" s="165"/>
      <c r="CJ672" s="165"/>
      <c r="CK672" s="165"/>
      <c r="CL672" s="165"/>
      <c r="CM672" s="165"/>
      <c r="CN672" s="165"/>
      <c r="CO672" s="165"/>
      <c r="CP672" s="165"/>
      <c r="CQ672" s="165"/>
      <c r="CR672" s="165"/>
      <c r="CS672" s="165"/>
      <c r="CT672" s="165"/>
    </row>
    <row r="673" spans="1:98">
      <c r="A673" s="165"/>
      <c r="B673" s="165"/>
      <c r="C673" s="165"/>
      <c r="D673" s="165"/>
      <c r="E673" s="165"/>
      <c r="F673" s="165"/>
      <c r="G673" s="165"/>
      <c r="H673" s="178"/>
      <c r="I673" s="165"/>
      <c r="J673" s="165"/>
      <c r="K673" s="178"/>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5"/>
      <c r="AW673" s="165"/>
      <c r="AX673" s="165"/>
      <c r="AY673" s="165"/>
      <c r="AZ673" s="165"/>
      <c r="BA673" s="165"/>
      <c r="BB673" s="165"/>
      <c r="BC673" s="165"/>
      <c r="BD673" s="165"/>
      <c r="BE673" s="165"/>
      <c r="BF673" s="165"/>
      <c r="BG673" s="165"/>
      <c r="BH673" s="165"/>
      <c r="BI673" s="165"/>
      <c r="BJ673" s="165"/>
      <c r="BK673" s="165"/>
      <c r="BL673" s="165"/>
      <c r="BM673" s="165"/>
      <c r="BN673" s="165"/>
      <c r="BO673" s="165"/>
      <c r="BP673" s="165"/>
      <c r="BQ673" s="165"/>
      <c r="BR673" s="165"/>
      <c r="BS673" s="165"/>
      <c r="BT673" s="165"/>
      <c r="BU673" s="165"/>
      <c r="BV673" s="165"/>
      <c r="BW673" s="165"/>
      <c r="BX673" s="165"/>
      <c r="BY673" s="165"/>
      <c r="BZ673" s="165"/>
      <c r="CA673" s="165"/>
      <c r="CB673" s="165"/>
      <c r="CC673" s="165"/>
      <c r="CD673" s="165"/>
      <c r="CE673" s="165"/>
      <c r="CF673" s="165"/>
      <c r="CG673" s="165"/>
      <c r="CH673" s="165"/>
      <c r="CI673" s="165"/>
      <c r="CJ673" s="165"/>
      <c r="CK673" s="165"/>
      <c r="CL673" s="165"/>
      <c r="CM673" s="165"/>
      <c r="CN673" s="165"/>
      <c r="CO673" s="165"/>
      <c r="CP673" s="165"/>
      <c r="CQ673" s="165"/>
      <c r="CR673" s="165"/>
      <c r="CS673" s="165"/>
      <c r="CT673" s="165"/>
    </row>
    <row r="674" spans="1:98">
      <c r="A674" s="165"/>
      <c r="B674" s="165"/>
      <c r="C674" s="165"/>
      <c r="D674" s="165"/>
      <c r="E674" s="165"/>
      <c r="F674" s="165"/>
      <c r="G674" s="165"/>
      <c r="H674" s="178"/>
      <c r="I674" s="165"/>
      <c r="J674" s="165"/>
      <c r="K674" s="178"/>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5"/>
      <c r="AW674" s="165"/>
      <c r="AX674" s="165"/>
      <c r="AY674" s="165"/>
      <c r="AZ674" s="165"/>
      <c r="BA674" s="165"/>
      <c r="BB674" s="165"/>
      <c r="BC674" s="165"/>
      <c r="BD674" s="165"/>
      <c r="BE674" s="165"/>
      <c r="BF674" s="165"/>
      <c r="BG674" s="165"/>
      <c r="BH674" s="165"/>
      <c r="BI674" s="165"/>
      <c r="BJ674" s="165"/>
      <c r="BK674" s="165"/>
      <c r="BL674" s="165"/>
      <c r="BM674" s="165"/>
      <c r="BN674" s="165"/>
      <c r="BO674" s="165"/>
      <c r="BP674" s="165"/>
      <c r="BQ674" s="165"/>
      <c r="BR674" s="165"/>
      <c r="BS674" s="165"/>
      <c r="BT674" s="165"/>
      <c r="BU674" s="165"/>
      <c r="BV674" s="165"/>
      <c r="BW674" s="165"/>
      <c r="BX674" s="165"/>
      <c r="BY674" s="165"/>
      <c r="BZ674" s="165"/>
      <c r="CA674" s="165"/>
      <c r="CB674" s="165"/>
      <c r="CC674" s="165"/>
      <c r="CD674" s="165"/>
      <c r="CE674" s="165"/>
      <c r="CF674" s="165"/>
      <c r="CG674" s="165"/>
      <c r="CH674" s="165"/>
      <c r="CI674" s="165"/>
      <c r="CJ674" s="165"/>
      <c r="CK674" s="165"/>
      <c r="CL674" s="165"/>
      <c r="CM674" s="165"/>
      <c r="CN674" s="165"/>
      <c r="CO674" s="165"/>
      <c r="CP674" s="165"/>
      <c r="CQ674" s="165"/>
      <c r="CR674" s="165"/>
      <c r="CS674" s="165"/>
      <c r="CT674" s="165"/>
    </row>
    <row r="675" spans="1:98">
      <c r="A675" s="165"/>
      <c r="B675" s="165"/>
      <c r="C675" s="165"/>
      <c r="D675" s="165"/>
      <c r="E675" s="165"/>
      <c r="F675" s="165"/>
      <c r="G675" s="165"/>
      <c r="H675" s="178"/>
      <c r="I675" s="165"/>
      <c r="J675" s="165"/>
      <c r="K675" s="178"/>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5"/>
      <c r="AW675" s="165"/>
      <c r="AX675" s="165"/>
      <c r="AY675" s="165"/>
      <c r="AZ675" s="165"/>
      <c r="BA675" s="165"/>
      <c r="BB675" s="165"/>
      <c r="BC675" s="165"/>
      <c r="BD675" s="165"/>
      <c r="BE675" s="165"/>
      <c r="BF675" s="165"/>
      <c r="BG675" s="165"/>
      <c r="BH675" s="165"/>
      <c r="BI675" s="165"/>
      <c r="BJ675" s="165"/>
      <c r="BK675" s="165"/>
      <c r="BL675" s="165"/>
      <c r="BM675" s="165"/>
      <c r="BN675" s="165"/>
      <c r="BO675" s="165"/>
      <c r="BP675" s="165"/>
      <c r="BQ675" s="165"/>
      <c r="BR675" s="165"/>
      <c r="BS675" s="165"/>
      <c r="BT675" s="165"/>
      <c r="BU675" s="165"/>
      <c r="BV675" s="165"/>
      <c r="BW675" s="165"/>
      <c r="BX675" s="165"/>
      <c r="BY675" s="165"/>
      <c r="BZ675" s="165"/>
      <c r="CA675" s="165"/>
      <c r="CB675" s="165"/>
      <c r="CC675" s="165"/>
      <c r="CD675" s="165"/>
      <c r="CE675" s="165"/>
      <c r="CF675" s="165"/>
      <c r="CG675" s="165"/>
      <c r="CH675" s="165"/>
      <c r="CI675" s="165"/>
      <c r="CJ675" s="165"/>
      <c r="CK675" s="165"/>
      <c r="CL675" s="165"/>
      <c r="CM675" s="165"/>
      <c r="CN675" s="165"/>
      <c r="CO675" s="165"/>
      <c r="CP675" s="165"/>
      <c r="CQ675" s="165"/>
      <c r="CR675" s="165"/>
      <c r="CS675" s="165"/>
      <c r="CT675" s="165"/>
    </row>
    <row r="676" spans="1:98">
      <c r="A676" s="165"/>
      <c r="B676" s="165"/>
      <c r="C676" s="165"/>
      <c r="D676" s="165"/>
      <c r="E676" s="165"/>
      <c r="F676" s="165"/>
      <c r="G676" s="165"/>
      <c r="H676" s="178"/>
      <c r="I676" s="165"/>
      <c r="J676" s="165"/>
      <c r="K676" s="178"/>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5"/>
      <c r="AW676" s="165"/>
      <c r="AX676" s="165"/>
      <c r="AY676" s="165"/>
      <c r="AZ676" s="165"/>
      <c r="BA676" s="165"/>
      <c r="BB676" s="165"/>
      <c r="BC676" s="165"/>
      <c r="BD676" s="165"/>
      <c r="BE676" s="165"/>
      <c r="BF676" s="165"/>
      <c r="BG676" s="165"/>
      <c r="BH676" s="165"/>
      <c r="BI676" s="165"/>
      <c r="BJ676" s="165"/>
      <c r="BK676" s="165"/>
      <c r="BL676" s="165"/>
      <c r="BM676" s="165"/>
      <c r="BN676" s="165"/>
      <c r="BO676" s="165"/>
      <c r="BP676" s="165"/>
      <c r="BQ676" s="165"/>
      <c r="BR676" s="165"/>
      <c r="BS676" s="165"/>
      <c r="BT676" s="165"/>
      <c r="BU676" s="165"/>
      <c r="BV676" s="165"/>
      <c r="BW676" s="165"/>
      <c r="BX676" s="165"/>
      <c r="BY676" s="165"/>
      <c r="BZ676" s="165"/>
      <c r="CA676" s="165"/>
      <c r="CB676" s="165"/>
      <c r="CC676" s="165"/>
      <c r="CD676" s="165"/>
      <c r="CE676" s="165"/>
      <c r="CF676" s="165"/>
      <c r="CG676" s="165"/>
      <c r="CH676" s="165"/>
      <c r="CI676" s="165"/>
      <c r="CJ676" s="165"/>
      <c r="CK676" s="165"/>
      <c r="CL676" s="165"/>
      <c r="CM676" s="165"/>
      <c r="CN676" s="165"/>
      <c r="CO676" s="165"/>
      <c r="CP676" s="165"/>
      <c r="CQ676" s="165"/>
      <c r="CR676" s="165"/>
      <c r="CS676" s="165"/>
      <c r="CT676" s="165"/>
    </row>
    <row r="677" spans="1:98">
      <c r="A677" s="165"/>
      <c r="B677" s="165"/>
      <c r="C677" s="165"/>
      <c r="D677" s="165"/>
      <c r="E677" s="165"/>
      <c r="F677" s="165"/>
      <c r="G677" s="165"/>
      <c r="H677" s="178"/>
      <c r="I677" s="165"/>
      <c r="J677" s="165"/>
      <c r="K677" s="178"/>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5"/>
      <c r="AW677" s="165"/>
      <c r="AX677" s="165"/>
      <c r="AY677" s="165"/>
      <c r="AZ677" s="165"/>
      <c r="BA677" s="165"/>
      <c r="BB677" s="165"/>
      <c r="BC677" s="165"/>
      <c r="BD677" s="165"/>
      <c r="BE677" s="165"/>
      <c r="BF677" s="165"/>
      <c r="BG677" s="165"/>
      <c r="BH677" s="165"/>
      <c r="BI677" s="165"/>
      <c r="BJ677" s="165"/>
      <c r="BK677" s="165"/>
      <c r="BL677" s="165"/>
      <c r="BM677" s="165"/>
      <c r="BN677" s="165"/>
      <c r="BO677" s="165"/>
      <c r="BP677" s="165"/>
      <c r="BQ677" s="165"/>
      <c r="BR677" s="165"/>
      <c r="BS677" s="165"/>
      <c r="BT677" s="165"/>
      <c r="BU677" s="165"/>
      <c r="BV677" s="165"/>
      <c r="BW677" s="165"/>
      <c r="BX677" s="165"/>
      <c r="BY677" s="165"/>
      <c r="BZ677" s="165"/>
      <c r="CA677" s="165"/>
      <c r="CB677" s="165"/>
      <c r="CC677" s="165"/>
      <c r="CD677" s="165"/>
      <c r="CE677" s="165"/>
      <c r="CF677" s="165"/>
      <c r="CG677" s="165"/>
      <c r="CH677" s="165"/>
      <c r="CI677" s="165"/>
      <c r="CJ677" s="165"/>
      <c r="CK677" s="165"/>
      <c r="CL677" s="165"/>
      <c r="CM677" s="165"/>
      <c r="CN677" s="165"/>
      <c r="CO677" s="165"/>
      <c r="CP677" s="165"/>
      <c r="CQ677" s="165"/>
      <c r="CR677" s="165"/>
      <c r="CS677" s="165"/>
      <c r="CT677" s="165"/>
    </row>
    <row r="678" spans="1:98">
      <c r="A678" s="165"/>
      <c r="B678" s="165"/>
      <c r="C678" s="165"/>
      <c r="D678" s="165"/>
      <c r="E678" s="165"/>
      <c r="F678" s="165"/>
      <c r="G678" s="165"/>
      <c r="H678" s="178"/>
      <c r="I678" s="165"/>
      <c r="J678" s="165"/>
      <c r="K678" s="178"/>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5"/>
      <c r="AW678" s="165"/>
      <c r="AX678" s="165"/>
      <c r="AY678" s="165"/>
      <c r="AZ678" s="165"/>
      <c r="BA678" s="165"/>
      <c r="BB678" s="165"/>
      <c r="BC678" s="165"/>
      <c r="BD678" s="165"/>
      <c r="BE678" s="165"/>
      <c r="BF678" s="165"/>
      <c r="BG678" s="165"/>
      <c r="BH678" s="165"/>
      <c r="BI678" s="165"/>
      <c r="BJ678" s="165"/>
      <c r="BK678" s="165"/>
      <c r="BL678" s="165"/>
      <c r="BM678" s="165"/>
      <c r="BN678" s="165"/>
      <c r="BO678" s="165"/>
      <c r="BP678" s="165"/>
      <c r="BQ678" s="165"/>
      <c r="BR678" s="165"/>
      <c r="BS678" s="165"/>
      <c r="BT678" s="165"/>
      <c r="BU678" s="165"/>
      <c r="BV678" s="165"/>
      <c r="BW678" s="165"/>
      <c r="BX678" s="165"/>
      <c r="BY678" s="165"/>
      <c r="BZ678" s="165"/>
      <c r="CA678" s="165"/>
      <c r="CB678" s="165"/>
      <c r="CC678" s="165"/>
      <c r="CD678" s="165"/>
      <c r="CE678" s="165"/>
      <c r="CF678" s="165"/>
      <c r="CG678" s="165"/>
      <c r="CH678" s="165"/>
      <c r="CI678" s="165"/>
      <c r="CJ678" s="165"/>
      <c r="CK678" s="165"/>
      <c r="CL678" s="165"/>
      <c r="CM678" s="165"/>
      <c r="CN678" s="165"/>
      <c r="CO678" s="165"/>
      <c r="CP678" s="165"/>
      <c r="CQ678" s="165"/>
      <c r="CR678" s="165"/>
      <c r="CS678" s="165"/>
      <c r="CT678" s="165"/>
    </row>
    <row r="679" spans="1:98">
      <c r="A679" s="165"/>
      <c r="B679" s="165"/>
      <c r="C679" s="165"/>
      <c r="D679" s="165"/>
      <c r="E679" s="165"/>
      <c r="F679" s="165"/>
      <c r="G679" s="165"/>
      <c r="H679" s="178"/>
      <c r="I679" s="165"/>
      <c r="J679" s="165"/>
      <c r="K679" s="178"/>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5"/>
      <c r="AW679" s="165"/>
      <c r="AX679" s="165"/>
      <c r="AY679" s="165"/>
      <c r="AZ679" s="165"/>
      <c r="BA679" s="165"/>
      <c r="BB679" s="165"/>
      <c r="BC679" s="165"/>
      <c r="BD679" s="165"/>
      <c r="BE679" s="165"/>
      <c r="BF679" s="165"/>
      <c r="BG679" s="165"/>
      <c r="BH679" s="165"/>
      <c r="BI679" s="165"/>
      <c r="BJ679" s="165"/>
      <c r="BK679" s="165"/>
      <c r="BL679" s="165"/>
      <c r="BM679" s="165"/>
      <c r="BN679" s="165"/>
      <c r="BO679" s="165"/>
      <c r="BP679" s="165"/>
      <c r="BQ679" s="165"/>
      <c r="BR679" s="165"/>
      <c r="BS679" s="165"/>
      <c r="BT679" s="165"/>
      <c r="BU679" s="165"/>
      <c r="BV679" s="165"/>
      <c r="BW679" s="165"/>
      <c r="BX679" s="165"/>
      <c r="BY679" s="165"/>
      <c r="BZ679" s="165"/>
      <c r="CA679" s="165"/>
      <c r="CB679" s="165"/>
      <c r="CC679" s="165"/>
      <c r="CD679" s="165"/>
      <c r="CE679" s="165"/>
      <c r="CF679" s="165"/>
      <c r="CG679" s="165"/>
      <c r="CH679" s="165"/>
      <c r="CI679" s="165"/>
      <c r="CJ679" s="165"/>
      <c r="CK679" s="165"/>
      <c r="CL679" s="165"/>
      <c r="CM679" s="165"/>
      <c r="CN679" s="165"/>
      <c r="CO679" s="165"/>
      <c r="CP679" s="165"/>
      <c r="CQ679" s="165"/>
      <c r="CR679" s="165"/>
      <c r="CS679" s="165"/>
      <c r="CT679" s="165"/>
    </row>
    <row r="680" spans="1:98">
      <c r="A680" s="165"/>
      <c r="B680" s="165"/>
      <c r="C680" s="165"/>
      <c r="D680" s="165"/>
      <c r="E680" s="165"/>
      <c r="F680" s="165"/>
      <c r="G680" s="165"/>
      <c r="H680" s="178"/>
      <c r="I680" s="165"/>
      <c r="J680" s="165"/>
      <c r="K680" s="178"/>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5"/>
      <c r="AW680" s="165"/>
      <c r="AX680" s="165"/>
      <c r="AY680" s="165"/>
      <c r="AZ680" s="165"/>
      <c r="BA680" s="165"/>
      <c r="BB680" s="165"/>
      <c r="BC680" s="165"/>
      <c r="BD680" s="165"/>
      <c r="BE680" s="165"/>
      <c r="BF680" s="165"/>
      <c r="BG680" s="165"/>
      <c r="BH680" s="165"/>
      <c r="BI680" s="165"/>
      <c r="BJ680" s="165"/>
      <c r="BK680" s="165"/>
      <c r="BL680" s="165"/>
      <c r="BM680" s="165"/>
      <c r="BN680" s="165"/>
      <c r="BO680" s="165"/>
      <c r="BP680" s="165"/>
      <c r="BQ680" s="165"/>
      <c r="BR680" s="165"/>
      <c r="BS680" s="165"/>
      <c r="BT680" s="165"/>
      <c r="BU680" s="165"/>
      <c r="BV680" s="165"/>
      <c r="BW680" s="165"/>
      <c r="BX680" s="165"/>
      <c r="BY680" s="165"/>
      <c r="BZ680" s="165"/>
      <c r="CA680" s="165"/>
      <c r="CB680" s="165"/>
      <c r="CC680" s="165"/>
      <c r="CD680" s="165"/>
      <c r="CE680" s="165"/>
      <c r="CF680" s="165"/>
      <c r="CG680" s="165"/>
      <c r="CH680" s="165"/>
      <c r="CI680" s="165"/>
      <c r="CJ680" s="165"/>
      <c r="CK680" s="165"/>
      <c r="CL680" s="165"/>
      <c r="CM680" s="165"/>
      <c r="CN680" s="165"/>
      <c r="CO680" s="165"/>
      <c r="CP680" s="165"/>
      <c r="CQ680" s="165"/>
      <c r="CR680" s="165"/>
      <c r="CS680" s="165"/>
      <c r="CT680" s="165"/>
    </row>
    <row r="681" spans="1:98">
      <c r="A681" s="165"/>
      <c r="B681" s="165"/>
      <c r="C681" s="165"/>
      <c r="D681" s="165"/>
      <c r="E681" s="165"/>
      <c r="F681" s="165"/>
      <c r="G681" s="165"/>
      <c r="H681" s="178"/>
      <c r="I681" s="165"/>
      <c r="J681" s="165"/>
      <c r="K681" s="178"/>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c r="BJ681" s="165"/>
      <c r="BK681" s="165"/>
      <c r="BL681" s="165"/>
      <c r="BM681" s="165"/>
      <c r="BN681" s="165"/>
      <c r="BO681" s="165"/>
      <c r="BP681" s="165"/>
      <c r="BQ681" s="165"/>
      <c r="BR681" s="165"/>
      <c r="BS681" s="165"/>
      <c r="BT681" s="165"/>
      <c r="BU681" s="165"/>
      <c r="BV681" s="165"/>
      <c r="BW681" s="165"/>
      <c r="BX681" s="165"/>
      <c r="BY681" s="165"/>
      <c r="BZ681" s="165"/>
      <c r="CA681" s="165"/>
      <c r="CB681" s="165"/>
      <c r="CC681" s="165"/>
      <c r="CD681" s="165"/>
      <c r="CE681" s="165"/>
      <c r="CF681" s="165"/>
      <c r="CG681" s="165"/>
      <c r="CH681" s="165"/>
      <c r="CI681" s="165"/>
      <c r="CJ681" s="165"/>
      <c r="CK681" s="165"/>
      <c r="CL681" s="165"/>
      <c r="CM681" s="165"/>
      <c r="CN681" s="165"/>
      <c r="CO681" s="165"/>
      <c r="CP681" s="165"/>
      <c r="CQ681" s="165"/>
      <c r="CR681" s="165"/>
      <c r="CS681" s="165"/>
      <c r="CT681" s="165"/>
    </row>
    <row r="682" spans="1:98">
      <c r="A682" s="165"/>
      <c r="B682" s="165"/>
      <c r="C682" s="165"/>
      <c r="D682" s="165"/>
      <c r="E682" s="165"/>
      <c r="F682" s="165"/>
      <c r="G682" s="165"/>
      <c r="H682" s="178"/>
      <c r="I682" s="165"/>
      <c r="J682" s="165"/>
      <c r="K682" s="178"/>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c r="BJ682" s="165"/>
      <c r="BK682" s="165"/>
      <c r="BL682" s="165"/>
      <c r="BM682" s="165"/>
      <c r="BN682" s="165"/>
      <c r="BO682" s="165"/>
      <c r="BP682" s="165"/>
      <c r="BQ682" s="165"/>
      <c r="BR682" s="165"/>
      <c r="BS682" s="165"/>
      <c r="BT682" s="165"/>
      <c r="BU682" s="165"/>
      <c r="BV682" s="165"/>
      <c r="BW682" s="165"/>
      <c r="BX682" s="165"/>
      <c r="BY682" s="165"/>
      <c r="BZ682" s="165"/>
      <c r="CA682" s="165"/>
      <c r="CB682" s="165"/>
      <c r="CC682" s="165"/>
      <c r="CD682" s="165"/>
      <c r="CE682" s="165"/>
      <c r="CF682" s="165"/>
      <c r="CG682" s="165"/>
      <c r="CH682" s="165"/>
      <c r="CI682" s="165"/>
      <c r="CJ682" s="165"/>
      <c r="CK682" s="165"/>
      <c r="CL682" s="165"/>
      <c r="CM682" s="165"/>
      <c r="CN682" s="165"/>
      <c r="CO682" s="165"/>
      <c r="CP682" s="165"/>
      <c r="CQ682" s="165"/>
      <c r="CR682" s="165"/>
      <c r="CS682" s="165"/>
      <c r="CT682" s="165"/>
    </row>
    <row r="683" spans="1:98">
      <c r="A683" s="165"/>
      <c r="B683" s="165"/>
      <c r="C683" s="165"/>
      <c r="D683" s="165"/>
      <c r="E683" s="165"/>
      <c r="F683" s="165"/>
      <c r="G683" s="165"/>
      <c r="H683" s="178"/>
      <c r="I683" s="165"/>
      <c r="J683" s="165"/>
      <c r="K683" s="178"/>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c r="BJ683" s="165"/>
      <c r="BK683" s="165"/>
      <c r="BL683" s="165"/>
      <c r="BM683" s="165"/>
      <c r="BN683" s="165"/>
      <c r="BO683" s="165"/>
      <c r="BP683" s="165"/>
      <c r="BQ683" s="165"/>
      <c r="BR683" s="165"/>
      <c r="BS683" s="165"/>
      <c r="BT683" s="165"/>
      <c r="BU683" s="165"/>
      <c r="BV683" s="165"/>
      <c r="BW683" s="165"/>
      <c r="BX683" s="165"/>
      <c r="BY683" s="165"/>
      <c r="BZ683" s="165"/>
      <c r="CA683" s="165"/>
      <c r="CB683" s="165"/>
      <c r="CC683" s="165"/>
      <c r="CD683" s="165"/>
      <c r="CE683" s="165"/>
      <c r="CF683" s="165"/>
      <c r="CG683" s="165"/>
      <c r="CH683" s="165"/>
      <c r="CI683" s="165"/>
      <c r="CJ683" s="165"/>
      <c r="CK683" s="165"/>
      <c r="CL683" s="165"/>
      <c r="CM683" s="165"/>
      <c r="CN683" s="165"/>
      <c r="CO683" s="165"/>
      <c r="CP683" s="165"/>
      <c r="CQ683" s="165"/>
      <c r="CR683" s="165"/>
      <c r="CS683" s="165"/>
      <c r="CT683" s="165"/>
    </row>
    <row r="684" spans="1:98">
      <c r="A684" s="165"/>
      <c r="B684" s="165"/>
      <c r="C684" s="165"/>
      <c r="D684" s="165"/>
      <c r="E684" s="165"/>
      <c r="F684" s="165"/>
      <c r="G684" s="165"/>
      <c r="H684" s="178"/>
      <c r="I684" s="165"/>
      <c r="J684" s="165"/>
      <c r="K684" s="178"/>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c r="CE684" s="165"/>
      <c r="CF684" s="165"/>
      <c r="CG684" s="165"/>
      <c r="CH684" s="165"/>
      <c r="CI684" s="165"/>
      <c r="CJ684" s="165"/>
      <c r="CK684" s="165"/>
      <c r="CL684" s="165"/>
      <c r="CM684" s="165"/>
      <c r="CN684" s="165"/>
      <c r="CO684" s="165"/>
      <c r="CP684" s="165"/>
      <c r="CQ684" s="165"/>
      <c r="CR684" s="165"/>
      <c r="CS684" s="165"/>
      <c r="CT684" s="165"/>
    </row>
    <row r="685" spans="1:98">
      <c r="A685" s="165"/>
      <c r="B685" s="165"/>
      <c r="C685" s="165"/>
      <c r="D685" s="165"/>
      <c r="E685" s="165"/>
      <c r="F685" s="165"/>
      <c r="G685" s="165"/>
      <c r="H685" s="178"/>
      <c r="I685" s="165"/>
      <c r="J685" s="165"/>
      <c r="K685" s="178"/>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5"/>
      <c r="AW685" s="165"/>
      <c r="AX685" s="165"/>
      <c r="AY685" s="165"/>
      <c r="AZ685" s="165"/>
      <c r="BA685" s="165"/>
      <c r="BB685" s="165"/>
      <c r="BC685" s="165"/>
      <c r="BD685" s="165"/>
      <c r="BE685" s="165"/>
      <c r="BF685" s="165"/>
      <c r="BG685" s="165"/>
      <c r="BH685" s="165"/>
      <c r="BI685" s="165"/>
      <c r="BJ685" s="165"/>
      <c r="BK685" s="165"/>
      <c r="BL685" s="165"/>
      <c r="BM685" s="165"/>
      <c r="BN685" s="165"/>
      <c r="BO685" s="165"/>
      <c r="BP685" s="165"/>
      <c r="BQ685" s="165"/>
      <c r="BR685" s="165"/>
      <c r="BS685" s="165"/>
      <c r="BT685" s="165"/>
      <c r="BU685" s="165"/>
      <c r="BV685" s="165"/>
      <c r="BW685" s="165"/>
      <c r="BX685" s="165"/>
      <c r="BY685" s="165"/>
      <c r="BZ685" s="165"/>
      <c r="CA685" s="165"/>
      <c r="CB685" s="165"/>
      <c r="CC685" s="165"/>
      <c r="CD685" s="165"/>
      <c r="CE685" s="165"/>
      <c r="CF685" s="165"/>
      <c r="CG685" s="165"/>
      <c r="CH685" s="165"/>
      <c r="CI685" s="165"/>
      <c r="CJ685" s="165"/>
      <c r="CK685" s="165"/>
      <c r="CL685" s="165"/>
      <c r="CM685" s="165"/>
      <c r="CN685" s="165"/>
      <c r="CO685" s="165"/>
      <c r="CP685" s="165"/>
      <c r="CQ685" s="165"/>
      <c r="CR685" s="165"/>
      <c r="CS685" s="165"/>
      <c r="CT685" s="165"/>
    </row>
    <row r="686" spans="1:98">
      <c r="A686" s="165"/>
      <c r="B686" s="165"/>
      <c r="C686" s="165"/>
      <c r="D686" s="165"/>
      <c r="E686" s="165"/>
      <c r="F686" s="165"/>
      <c r="G686" s="165"/>
      <c r="H686" s="178"/>
      <c r="I686" s="165"/>
      <c r="J686" s="165"/>
      <c r="K686" s="178"/>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c r="BJ686" s="165"/>
      <c r="BK686" s="165"/>
      <c r="BL686" s="165"/>
      <c r="BM686" s="165"/>
      <c r="BN686" s="165"/>
      <c r="BO686" s="165"/>
      <c r="BP686" s="165"/>
      <c r="BQ686" s="165"/>
      <c r="BR686" s="165"/>
      <c r="BS686" s="165"/>
      <c r="BT686" s="165"/>
      <c r="BU686" s="165"/>
      <c r="BV686" s="165"/>
      <c r="BW686" s="165"/>
      <c r="BX686" s="165"/>
      <c r="BY686" s="165"/>
      <c r="BZ686" s="165"/>
      <c r="CA686" s="165"/>
      <c r="CB686" s="165"/>
      <c r="CC686" s="165"/>
      <c r="CD686" s="165"/>
      <c r="CE686" s="165"/>
      <c r="CF686" s="165"/>
      <c r="CG686" s="165"/>
      <c r="CH686" s="165"/>
      <c r="CI686" s="165"/>
      <c r="CJ686" s="165"/>
      <c r="CK686" s="165"/>
      <c r="CL686" s="165"/>
      <c r="CM686" s="165"/>
      <c r="CN686" s="165"/>
      <c r="CO686" s="165"/>
      <c r="CP686" s="165"/>
      <c r="CQ686" s="165"/>
      <c r="CR686" s="165"/>
      <c r="CS686" s="165"/>
      <c r="CT686" s="165"/>
    </row>
    <row r="687" spans="1:98">
      <c r="A687" s="165"/>
      <c r="B687" s="165"/>
      <c r="C687" s="165"/>
      <c r="D687" s="165"/>
      <c r="E687" s="165"/>
      <c r="F687" s="165"/>
      <c r="G687" s="165"/>
      <c r="H687" s="178"/>
      <c r="I687" s="165"/>
      <c r="J687" s="165"/>
      <c r="K687" s="178"/>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c r="BJ687" s="165"/>
      <c r="BK687" s="165"/>
      <c r="BL687" s="165"/>
      <c r="BM687" s="165"/>
      <c r="BN687" s="165"/>
      <c r="BO687" s="165"/>
      <c r="BP687" s="165"/>
      <c r="BQ687" s="165"/>
      <c r="BR687" s="165"/>
      <c r="BS687" s="165"/>
      <c r="BT687" s="165"/>
      <c r="BU687" s="165"/>
      <c r="BV687" s="165"/>
      <c r="BW687" s="165"/>
      <c r="BX687" s="165"/>
      <c r="BY687" s="165"/>
      <c r="BZ687" s="165"/>
      <c r="CA687" s="165"/>
      <c r="CB687" s="165"/>
      <c r="CC687" s="165"/>
      <c r="CD687" s="165"/>
      <c r="CE687" s="165"/>
      <c r="CF687" s="165"/>
      <c r="CG687" s="165"/>
      <c r="CH687" s="165"/>
      <c r="CI687" s="165"/>
      <c r="CJ687" s="165"/>
      <c r="CK687" s="165"/>
      <c r="CL687" s="165"/>
      <c r="CM687" s="165"/>
      <c r="CN687" s="165"/>
      <c r="CO687" s="165"/>
      <c r="CP687" s="165"/>
      <c r="CQ687" s="165"/>
      <c r="CR687" s="165"/>
      <c r="CS687" s="165"/>
      <c r="CT687" s="165"/>
    </row>
    <row r="688" spans="1:98">
      <c r="A688" s="165"/>
      <c r="B688" s="165"/>
      <c r="C688" s="165"/>
      <c r="D688" s="165"/>
      <c r="E688" s="165"/>
      <c r="F688" s="165"/>
      <c r="G688" s="165"/>
      <c r="H688" s="178"/>
      <c r="I688" s="165"/>
      <c r="J688" s="165"/>
      <c r="K688" s="178"/>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c r="BJ688" s="165"/>
      <c r="BK688" s="165"/>
      <c r="BL688" s="165"/>
      <c r="BM688" s="165"/>
      <c r="BN688" s="165"/>
      <c r="BO688" s="165"/>
      <c r="BP688" s="165"/>
      <c r="BQ688" s="165"/>
      <c r="BR688" s="165"/>
      <c r="BS688" s="165"/>
      <c r="BT688" s="165"/>
      <c r="BU688" s="165"/>
      <c r="BV688" s="165"/>
      <c r="BW688" s="165"/>
      <c r="BX688" s="165"/>
      <c r="BY688" s="165"/>
      <c r="BZ688" s="165"/>
      <c r="CA688" s="165"/>
      <c r="CB688" s="165"/>
      <c r="CC688" s="165"/>
      <c r="CD688" s="165"/>
      <c r="CE688" s="165"/>
      <c r="CF688" s="165"/>
      <c r="CG688" s="165"/>
      <c r="CH688" s="165"/>
      <c r="CI688" s="165"/>
      <c r="CJ688" s="165"/>
      <c r="CK688" s="165"/>
      <c r="CL688" s="165"/>
      <c r="CM688" s="165"/>
      <c r="CN688" s="165"/>
      <c r="CO688" s="165"/>
      <c r="CP688" s="165"/>
      <c r="CQ688" s="165"/>
      <c r="CR688" s="165"/>
      <c r="CS688" s="165"/>
      <c r="CT688" s="165"/>
    </row>
    <row r="689" spans="1:98">
      <c r="A689" s="165"/>
      <c r="B689" s="165"/>
      <c r="C689" s="165"/>
      <c r="D689" s="165"/>
      <c r="E689" s="165"/>
      <c r="F689" s="165"/>
      <c r="G689" s="165"/>
      <c r="H689" s="178"/>
      <c r="I689" s="165"/>
      <c r="J689" s="165"/>
      <c r="K689" s="178"/>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c r="BJ689" s="165"/>
      <c r="BK689" s="165"/>
      <c r="BL689" s="165"/>
      <c r="BM689" s="165"/>
      <c r="BN689" s="165"/>
      <c r="BO689" s="165"/>
      <c r="BP689" s="165"/>
      <c r="BQ689" s="165"/>
      <c r="BR689" s="165"/>
      <c r="BS689" s="165"/>
      <c r="BT689" s="165"/>
      <c r="BU689" s="165"/>
      <c r="BV689" s="165"/>
      <c r="BW689" s="165"/>
      <c r="BX689" s="165"/>
      <c r="BY689" s="165"/>
      <c r="BZ689" s="165"/>
      <c r="CA689" s="165"/>
      <c r="CB689" s="165"/>
      <c r="CC689" s="165"/>
      <c r="CD689" s="165"/>
      <c r="CE689" s="165"/>
      <c r="CF689" s="165"/>
      <c r="CG689" s="165"/>
      <c r="CH689" s="165"/>
      <c r="CI689" s="165"/>
      <c r="CJ689" s="165"/>
      <c r="CK689" s="165"/>
      <c r="CL689" s="165"/>
      <c r="CM689" s="165"/>
      <c r="CN689" s="165"/>
      <c r="CO689" s="165"/>
      <c r="CP689" s="165"/>
      <c r="CQ689" s="165"/>
      <c r="CR689" s="165"/>
      <c r="CS689" s="165"/>
      <c r="CT689" s="165"/>
    </row>
    <row r="690" spans="1:98">
      <c r="A690" s="165"/>
      <c r="B690" s="165"/>
      <c r="C690" s="165"/>
      <c r="D690" s="165"/>
      <c r="E690" s="165"/>
      <c r="F690" s="165"/>
      <c r="G690" s="165"/>
      <c r="H690" s="178"/>
      <c r="I690" s="165"/>
      <c r="J690" s="165"/>
      <c r="K690" s="178"/>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c r="BJ690" s="165"/>
      <c r="BK690" s="165"/>
      <c r="BL690" s="165"/>
      <c r="BM690" s="165"/>
      <c r="BN690" s="165"/>
      <c r="BO690" s="165"/>
      <c r="BP690" s="165"/>
      <c r="BQ690" s="165"/>
      <c r="BR690" s="165"/>
      <c r="BS690" s="165"/>
      <c r="BT690" s="165"/>
      <c r="BU690" s="165"/>
      <c r="BV690" s="165"/>
      <c r="BW690" s="165"/>
      <c r="BX690" s="165"/>
      <c r="BY690" s="165"/>
      <c r="BZ690" s="165"/>
      <c r="CA690" s="165"/>
      <c r="CB690" s="165"/>
      <c r="CC690" s="165"/>
      <c r="CD690" s="165"/>
      <c r="CE690" s="165"/>
      <c r="CF690" s="165"/>
      <c r="CG690" s="165"/>
      <c r="CH690" s="165"/>
      <c r="CI690" s="165"/>
      <c r="CJ690" s="165"/>
      <c r="CK690" s="165"/>
      <c r="CL690" s="165"/>
      <c r="CM690" s="165"/>
      <c r="CN690" s="165"/>
      <c r="CO690" s="165"/>
      <c r="CP690" s="165"/>
      <c r="CQ690" s="165"/>
      <c r="CR690" s="165"/>
      <c r="CS690" s="165"/>
      <c r="CT690" s="165"/>
    </row>
    <row r="691" spans="1:98">
      <c r="A691" s="165"/>
      <c r="B691" s="165"/>
      <c r="C691" s="165"/>
      <c r="D691" s="165"/>
      <c r="E691" s="165"/>
      <c r="F691" s="165"/>
      <c r="G691" s="165"/>
      <c r="H691" s="178"/>
      <c r="I691" s="165"/>
      <c r="J691" s="165"/>
      <c r="K691" s="178"/>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c r="BJ691" s="165"/>
      <c r="BK691" s="165"/>
      <c r="BL691" s="165"/>
      <c r="BM691" s="165"/>
      <c r="BN691" s="165"/>
      <c r="BO691" s="165"/>
      <c r="BP691" s="165"/>
      <c r="BQ691" s="165"/>
      <c r="BR691" s="165"/>
      <c r="BS691" s="165"/>
      <c r="BT691" s="165"/>
      <c r="BU691" s="165"/>
      <c r="BV691" s="165"/>
      <c r="BW691" s="165"/>
      <c r="BX691" s="165"/>
      <c r="BY691" s="165"/>
      <c r="BZ691" s="165"/>
      <c r="CA691" s="165"/>
      <c r="CB691" s="165"/>
      <c r="CC691" s="165"/>
      <c r="CD691" s="165"/>
      <c r="CE691" s="165"/>
      <c r="CF691" s="165"/>
      <c r="CG691" s="165"/>
      <c r="CH691" s="165"/>
      <c r="CI691" s="165"/>
      <c r="CJ691" s="165"/>
      <c r="CK691" s="165"/>
      <c r="CL691" s="165"/>
      <c r="CM691" s="165"/>
      <c r="CN691" s="165"/>
      <c r="CO691" s="165"/>
      <c r="CP691" s="165"/>
      <c r="CQ691" s="165"/>
      <c r="CR691" s="165"/>
      <c r="CS691" s="165"/>
      <c r="CT691" s="165"/>
    </row>
    <row r="692" spans="1:98">
      <c r="A692" s="165"/>
      <c r="B692" s="165"/>
      <c r="C692" s="165"/>
      <c r="D692" s="165"/>
      <c r="E692" s="165"/>
      <c r="F692" s="165"/>
      <c r="G692" s="165"/>
      <c r="H692" s="178"/>
      <c r="I692" s="165"/>
      <c r="J692" s="165"/>
      <c r="K692" s="178"/>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c r="BJ692" s="165"/>
      <c r="BK692" s="165"/>
      <c r="BL692" s="165"/>
      <c r="BM692" s="165"/>
      <c r="BN692" s="165"/>
      <c r="BO692" s="165"/>
      <c r="BP692" s="165"/>
      <c r="BQ692" s="165"/>
      <c r="BR692" s="165"/>
      <c r="BS692" s="165"/>
      <c r="BT692" s="165"/>
      <c r="BU692" s="165"/>
      <c r="BV692" s="165"/>
      <c r="BW692" s="165"/>
      <c r="BX692" s="165"/>
      <c r="BY692" s="165"/>
      <c r="BZ692" s="165"/>
      <c r="CA692" s="165"/>
      <c r="CB692" s="165"/>
      <c r="CC692" s="165"/>
      <c r="CD692" s="165"/>
      <c r="CE692" s="165"/>
      <c r="CF692" s="165"/>
      <c r="CG692" s="165"/>
      <c r="CH692" s="165"/>
      <c r="CI692" s="165"/>
      <c r="CJ692" s="165"/>
      <c r="CK692" s="165"/>
      <c r="CL692" s="165"/>
      <c r="CM692" s="165"/>
      <c r="CN692" s="165"/>
      <c r="CO692" s="165"/>
      <c r="CP692" s="165"/>
      <c r="CQ692" s="165"/>
      <c r="CR692" s="165"/>
      <c r="CS692" s="165"/>
      <c r="CT692" s="165"/>
    </row>
    <row r="693" spans="1:98">
      <c r="A693" s="165"/>
      <c r="B693" s="165"/>
      <c r="C693" s="165"/>
      <c r="D693" s="165"/>
      <c r="E693" s="165"/>
      <c r="F693" s="165"/>
      <c r="G693" s="165"/>
      <c r="H693" s="178"/>
      <c r="I693" s="165"/>
      <c r="J693" s="165"/>
      <c r="K693" s="178"/>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c r="BJ693" s="165"/>
      <c r="BK693" s="165"/>
      <c r="BL693" s="165"/>
      <c r="BM693" s="165"/>
      <c r="BN693" s="165"/>
      <c r="BO693" s="165"/>
      <c r="BP693" s="165"/>
      <c r="BQ693" s="165"/>
      <c r="BR693" s="165"/>
      <c r="BS693" s="165"/>
      <c r="BT693" s="165"/>
      <c r="BU693" s="165"/>
      <c r="BV693" s="165"/>
      <c r="BW693" s="165"/>
      <c r="BX693" s="165"/>
      <c r="BY693" s="165"/>
      <c r="BZ693" s="165"/>
      <c r="CA693" s="165"/>
      <c r="CB693" s="165"/>
      <c r="CC693" s="165"/>
      <c r="CD693" s="165"/>
      <c r="CE693" s="165"/>
      <c r="CF693" s="165"/>
      <c r="CG693" s="165"/>
      <c r="CH693" s="165"/>
      <c r="CI693" s="165"/>
      <c r="CJ693" s="165"/>
      <c r="CK693" s="165"/>
      <c r="CL693" s="165"/>
      <c r="CM693" s="165"/>
      <c r="CN693" s="165"/>
      <c r="CO693" s="165"/>
      <c r="CP693" s="165"/>
      <c r="CQ693" s="165"/>
      <c r="CR693" s="165"/>
      <c r="CS693" s="165"/>
      <c r="CT693" s="165"/>
    </row>
    <row r="694" spans="1:98">
      <c r="A694" s="165"/>
      <c r="B694" s="165"/>
      <c r="C694" s="165"/>
      <c r="D694" s="165"/>
      <c r="E694" s="165"/>
      <c r="F694" s="165"/>
      <c r="G694" s="165"/>
      <c r="H694" s="178"/>
      <c r="I694" s="165"/>
      <c r="J694" s="165"/>
      <c r="K694" s="178"/>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5"/>
      <c r="AW694" s="165"/>
      <c r="AX694" s="165"/>
      <c r="AY694" s="165"/>
      <c r="AZ694" s="165"/>
      <c r="BA694" s="165"/>
      <c r="BB694" s="165"/>
      <c r="BC694" s="165"/>
      <c r="BD694" s="165"/>
      <c r="BE694" s="165"/>
      <c r="BF694" s="165"/>
      <c r="BG694" s="165"/>
      <c r="BH694" s="165"/>
      <c r="BI694" s="165"/>
      <c r="BJ694" s="165"/>
      <c r="BK694" s="165"/>
      <c r="BL694" s="165"/>
      <c r="BM694" s="165"/>
      <c r="BN694" s="165"/>
      <c r="BO694" s="165"/>
      <c r="BP694" s="165"/>
      <c r="BQ694" s="165"/>
      <c r="BR694" s="165"/>
      <c r="BS694" s="165"/>
      <c r="BT694" s="165"/>
      <c r="BU694" s="165"/>
      <c r="BV694" s="165"/>
      <c r="BW694" s="165"/>
      <c r="BX694" s="165"/>
      <c r="BY694" s="165"/>
      <c r="BZ694" s="165"/>
      <c r="CA694" s="165"/>
      <c r="CB694" s="165"/>
      <c r="CC694" s="165"/>
      <c r="CD694" s="165"/>
      <c r="CE694" s="165"/>
      <c r="CF694" s="165"/>
      <c r="CG694" s="165"/>
      <c r="CH694" s="165"/>
      <c r="CI694" s="165"/>
      <c r="CJ694" s="165"/>
      <c r="CK694" s="165"/>
      <c r="CL694" s="165"/>
      <c r="CM694" s="165"/>
      <c r="CN694" s="165"/>
      <c r="CO694" s="165"/>
      <c r="CP694" s="165"/>
      <c r="CQ694" s="165"/>
      <c r="CR694" s="165"/>
      <c r="CS694" s="165"/>
      <c r="CT694" s="165"/>
    </row>
    <row r="695" spans="1:98">
      <c r="A695" s="165"/>
      <c r="B695" s="165"/>
      <c r="C695" s="165"/>
      <c r="D695" s="165"/>
      <c r="E695" s="165"/>
      <c r="F695" s="165"/>
      <c r="G695" s="165"/>
      <c r="H695" s="178"/>
      <c r="I695" s="165"/>
      <c r="J695" s="165"/>
      <c r="K695" s="178"/>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c r="BJ695" s="165"/>
      <c r="BK695" s="165"/>
      <c r="BL695" s="165"/>
      <c r="BM695" s="165"/>
      <c r="BN695" s="165"/>
      <c r="BO695" s="165"/>
      <c r="BP695" s="165"/>
      <c r="BQ695" s="165"/>
      <c r="BR695" s="165"/>
      <c r="BS695" s="165"/>
      <c r="BT695" s="165"/>
      <c r="BU695" s="165"/>
      <c r="BV695" s="165"/>
      <c r="BW695" s="165"/>
      <c r="BX695" s="165"/>
      <c r="BY695" s="165"/>
      <c r="BZ695" s="165"/>
      <c r="CA695" s="165"/>
      <c r="CB695" s="165"/>
      <c r="CC695" s="165"/>
      <c r="CD695" s="165"/>
      <c r="CE695" s="165"/>
      <c r="CF695" s="165"/>
      <c r="CG695" s="165"/>
      <c r="CH695" s="165"/>
      <c r="CI695" s="165"/>
      <c r="CJ695" s="165"/>
      <c r="CK695" s="165"/>
      <c r="CL695" s="165"/>
      <c r="CM695" s="165"/>
      <c r="CN695" s="165"/>
      <c r="CO695" s="165"/>
      <c r="CP695" s="165"/>
      <c r="CQ695" s="165"/>
      <c r="CR695" s="165"/>
      <c r="CS695" s="165"/>
      <c r="CT695" s="165"/>
    </row>
    <row r="696" spans="1:98">
      <c r="A696" s="165"/>
      <c r="B696" s="165"/>
      <c r="C696" s="165"/>
      <c r="D696" s="165"/>
      <c r="E696" s="165"/>
      <c r="F696" s="165"/>
      <c r="G696" s="165"/>
      <c r="H696" s="178"/>
      <c r="I696" s="165"/>
      <c r="J696" s="165"/>
      <c r="K696" s="178"/>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c r="BJ696" s="165"/>
      <c r="BK696" s="165"/>
      <c r="BL696" s="165"/>
      <c r="BM696" s="165"/>
      <c r="BN696" s="165"/>
      <c r="BO696" s="165"/>
      <c r="BP696" s="165"/>
      <c r="BQ696" s="165"/>
      <c r="BR696" s="165"/>
      <c r="BS696" s="165"/>
      <c r="BT696" s="165"/>
      <c r="BU696" s="165"/>
      <c r="BV696" s="165"/>
      <c r="BW696" s="165"/>
      <c r="BX696" s="165"/>
      <c r="BY696" s="165"/>
      <c r="BZ696" s="165"/>
      <c r="CA696" s="165"/>
      <c r="CB696" s="165"/>
      <c r="CC696" s="165"/>
      <c r="CD696" s="165"/>
      <c r="CE696" s="165"/>
      <c r="CF696" s="165"/>
      <c r="CG696" s="165"/>
      <c r="CH696" s="165"/>
      <c r="CI696" s="165"/>
      <c r="CJ696" s="165"/>
      <c r="CK696" s="165"/>
      <c r="CL696" s="165"/>
      <c r="CM696" s="165"/>
      <c r="CN696" s="165"/>
      <c r="CO696" s="165"/>
      <c r="CP696" s="165"/>
      <c r="CQ696" s="165"/>
      <c r="CR696" s="165"/>
      <c r="CS696" s="165"/>
      <c r="CT696" s="165"/>
    </row>
    <row r="697" spans="1:98">
      <c r="A697" s="165"/>
      <c r="B697" s="165"/>
      <c r="C697" s="165"/>
      <c r="D697" s="165"/>
      <c r="E697" s="165"/>
      <c r="F697" s="165"/>
      <c r="G697" s="165"/>
      <c r="H697" s="178"/>
      <c r="I697" s="165"/>
      <c r="J697" s="165"/>
      <c r="K697" s="178"/>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c r="BJ697" s="165"/>
      <c r="BK697" s="165"/>
      <c r="BL697" s="165"/>
      <c r="BM697" s="165"/>
      <c r="BN697" s="165"/>
      <c r="BO697" s="165"/>
      <c r="BP697" s="165"/>
      <c r="BQ697" s="165"/>
      <c r="BR697" s="165"/>
      <c r="BS697" s="165"/>
      <c r="BT697" s="165"/>
      <c r="BU697" s="165"/>
      <c r="BV697" s="165"/>
      <c r="BW697" s="165"/>
      <c r="BX697" s="165"/>
      <c r="BY697" s="165"/>
      <c r="BZ697" s="165"/>
      <c r="CA697" s="165"/>
      <c r="CB697" s="165"/>
      <c r="CC697" s="165"/>
      <c r="CD697" s="165"/>
      <c r="CE697" s="165"/>
      <c r="CF697" s="165"/>
      <c r="CG697" s="165"/>
      <c r="CH697" s="165"/>
      <c r="CI697" s="165"/>
      <c r="CJ697" s="165"/>
      <c r="CK697" s="165"/>
      <c r="CL697" s="165"/>
      <c r="CM697" s="165"/>
      <c r="CN697" s="165"/>
      <c r="CO697" s="165"/>
      <c r="CP697" s="165"/>
      <c r="CQ697" s="165"/>
      <c r="CR697" s="165"/>
      <c r="CS697" s="165"/>
      <c r="CT697" s="165"/>
    </row>
    <row r="698" spans="1:98">
      <c r="A698" s="165"/>
      <c r="B698" s="165"/>
      <c r="C698" s="165"/>
      <c r="D698" s="165"/>
      <c r="E698" s="165"/>
      <c r="F698" s="165"/>
      <c r="G698" s="165"/>
      <c r="H698" s="178"/>
      <c r="I698" s="165"/>
      <c r="J698" s="165"/>
      <c r="K698" s="178"/>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c r="BJ698" s="165"/>
      <c r="BK698" s="165"/>
      <c r="BL698" s="165"/>
      <c r="BM698" s="165"/>
      <c r="BN698" s="165"/>
      <c r="BO698" s="165"/>
      <c r="BP698" s="165"/>
      <c r="BQ698" s="165"/>
      <c r="BR698" s="165"/>
      <c r="BS698" s="165"/>
      <c r="BT698" s="165"/>
      <c r="BU698" s="165"/>
      <c r="BV698" s="165"/>
      <c r="BW698" s="165"/>
      <c r="BX698" s="165"/>
      <c r="BY698" s="165"/>
      <c r="BZ698" s="165"/>
      <c r="CA698" s="165"/>
      <c r="CB698" s="165"/>
      <c r="CC698" s="165"/>
      <c r="CD698" s="165"/>
      <c r="CE698" s="165"/>
      <c r="CF698" s="165"/>
      <c r="CG698" s="165"/>
      <c r="CH698" s="165"/>
      <c r="CI698" s="165"/>
      <c r="CJ698" s="165"/>
      <c r="CK698" s="165"/>
      <c r="CL698" s="165"/>
      <c r="CM698" s="165"/>
      <c r="CN698" s="165"/>
      <c r="CO698" s="165"/>
      <c r="CP698" s="165"/>
      <c r="CQ698" s="165"/>
      <c r="CR698" s="165"/>
      <c r="CS698" s="165"/>
      <c r="CT698" s="165"/>
    </row>
    <row r="699" spans="1:98">
      <c r="A699" s="165"/>
      <c r="B699" s="165"/>
      <c r="C699" s="165"/>
      <c r="D699" s="165"/>
      <c r="E699" s="165"/>
      <c r="F699" s="165"/>
      <c r="G699" s="165"/>
      <c r="H699" s="178"/>
      <c r="I699" s="165"/>
      <c r="J699" s="165"/>
      <c r="K699" s="178"/>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c r="BJ699" s="165"/>
      <c r="BK699" s="165"/>
      <c r="BL699" s="165"/>
      <c r="BM699" s="165"/>
      <c r="BN699" s="165"/>
      <c r="BO699" s="165"/>
      <c r="BP699" s="165"/>
      <c r="BQ699" s="165"/>
      <c r="BR699" s="165"/>
      <c r="BS699" s="165"/>
      <c r="BT699" s="165"/>
      <c r="BU699" s="165"/>
      <c r="BV699" s="165"/>
      <c r="BW699" s="165"/>
      <c r="BX699" s="165"/>
      <c r="BY699" s="165"/>
      <c r="BZ699" s="165"/>
      <c r="CA699" s="165"/>
      <c r="CB699" s="165"/>
      <c r="CC699" s="165"/>
      <c r="CD699" s="165"/>
      <c r="CE699" s="165"/>
      <c r="CF699" s="165"/>
      <c r="CG699" s="165"/>
      <c r="CH699" s="165"/>
      <c r="CI699" s="165"/>
      <c r="CJ699" s="165"/>
      <c r="CK699" s="165"/>
      <c r="CL699" s="165"/>
      <c r="CM699" s="165"/>
      <c r="CN699" s="165"/>
      <c r="CO699" s="165"/>
      <c r="CP699" s="165"/>
      <c r="CQ699" s="165"/>
      <c r="CR699" s="165"/>
      <c r="CS699" s="165"/>
      <c r="CT699" s="165"/>
    </row>
    <row r="700" spans="1:98">
      <c r="A700" s="165"/>
      <c r="B700" s="165"/>
      <c r="C700" s="165"/>
      <c r="D700" s="165"/>
      <c r="E700" s="165"/>
      <c r="F700" s="165"/>
      <c r="G700" s="165"/>
      <c r="H700" s="178"/>
      <c r="I700" s="165"/>
      <c r="J700" s="165"/>
      <c r="K700" s="178"/>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c r="BJ700" s="165"/>
      <c r="BK700" s="165"/>
      <c r="BL700" s="165"/>
      <c r="BM700" s="165"/>
      <c r="BN700" s="165"/>
      <c r="BO700" s="165"/>
      <c r="BP700" s="165"/>
      <c r="BQ700" s="165"/>
      <c r="BR700" s="165"/>
      <c r="BS700" s="165"/>
      <c r="BT700" s="165"/>
      <c r="BU700" s="165"/>
      <c r="BV700" s="165"/>
      <c r="BW700" s="165"/>
      <c r="BX700" s="165"/>
      <c r="BY700" s="165"/>
      <c r="BZ700" s="165"/>
      <c r="CA700" s="165"/>
      <c r="CB700" s="165"/>
      <c r="CC700" s="165"/>
      <c r="CD700" s="165"/>
      <c r="CE700" s="165"/>
      <c r="CF700" s="165"/>
      <c r="CG700" s="165"/>
      <c r="CH700" s="165"/>
      <c r="CI700" s="165"/>
      <c r="CJ700" s="165"/>
      <c r="CK700" s="165"/>
      <c r="CL700" s="165"/>
      <c r="CM700" s="165"/>
      <c r="CN700" s="165"/>
      <c r="CO700" s="165"/>
      <c r="CP700" s="165"/>
      <c r="CQ700" s="165"/>
      <c r="CR700" s="165"/>
      <c r="CS700" s="165"/>
      <c r="CT700" s="165"/>
    </row>
    <row r="701" spans="1:98">
      <c r="A701" s="165"/>
      <c r="B701" s="165"/>
      <c r="C701" s="165"/>
      <c r="D701" s="165"/>
      <c r="E701" s="165"/>
      <c r="F701" s="165"/>
      <c r="G701" s="165"/>
      <c r="H701" s="178"/>
      <c r="I701" s="165"/>
      <c r="J701" s="165"/>
      <c r="K701" s="178"/>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c r="BJ701" s="165"/>
      <c r="BK701" s="165"/>
      <c r="BL701" s="165"/>
      <c r="BM701" s="165"/>
      <c r="BN701" s="165"/>
      <c r="BO701" s="165"/>
      <c r="BP701" s="165"/>
      <c r="BQ701" s="165"/>
      <c r="BR701" s="165"/>
      <c r="BS701" s="165"/>
      <c r="BT701" s="165"/>
      <c r="BU701" s="165"/>
      <c r="BV701" s="165"/>
      <c r="BW701" s="165"/>
      <c r="BX701" s="165"/>
      <c r="BY701" s="165"/>
      <c r="BZ701" s="165"/>
      <c r="CA701" s="165"/>
      <c r="CB701" s="165"/>
      <c r="CC701" s="165"/>
      <c r="CD701" s="165"/>
      <c r="CE701" s="165"/>
      <c r="CF701" s="165"/>
      <c r="CG701" s="165"/>
      <c r="CH701" s="165"/>
      <c r="CI701" s="165"/>
      <c r="CJ701" s="165"/>
      <c r="CK701" s="165"/>
      <c r="CL701" s="165"/>
      <c r="CM701" s="165"/>
      <c r="CN701" s="165"/>
      <c r="CO701" s="165"/>
      <c r="CP701" s="165"/>
      <c r="CQ701" s="165"/>
      <c r="CR701" s="165"/>
      <c r="CS701" s="165"/>
      <c r="CT701" s="165"/>
    </row>
    <row r="702" spans="1:98">
      <c r="A702" s="165"/>
      <c r="B702" s="165"/>
      <c r="C702" s="165"/>
      <c r="D702" s="165"/>
      <c r="E702" s="165"/>
      <c r="F702" s="165"/>
      <c r="G702" s="165"/>
      <c r="H702" s="178"/>
      <c r="I702" s="165"/>
      <c r="J702" s="165"/>
      <c r="K702" s="178"/>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5"/>
      <c r="AW702" s="165"/>
      <c r="AX702" s="165"/>
      <c r="AY702" s="165"/>
      <c r="AZ702" s="165"/>
      <c r="BA702" s="165"/>
      <c r="BB702" s="165"/>
      <c r="BC702" s="165"/>
      <c r="BD702" s="165"/>
      <c r="BE702" s="165"/>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c r="CE702" s="165"/>
      <c r="CF702" s="165"/>
      <c r="CG702" s="165"/>
      <c r="CH702" s="165"/>
      <c r="CI702" s="165"/>
      <c r="CJ702" s="165"/>
      <c r="CK702" s="165"/>
      <c r="CL702" s="165"/>
      <c r="CM702" s="165"/>
      <c r="CN702" s="165"/>
      <c r="CO702" s="165"/>
      <c r="CP702" s="165"/>
      <c r="CQ702" s="165"/>
      <c r="CR702" s="165"/>
      <c r="CS702" s="165"/>
      <c r="CT702" s="165"/>
    </row>
    <row r="703" spans="1:98">
      <c r="A703" s="165"/>
      <c r="B703" s="165"/>
      <c r="C703" s="165"/>
      <c r="D703" s="165"/>
      <c r="E703" s="165"/>
      <c r="F703" s="165"/>
      <c r="G703" s="165"/>
      <c r="H703" s="178"/>
      <c r="I703" s="165"/>
      <c r="J703" s="165"/>
      <c r="K703" s="178"/>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5"/>
      <c r="AW703" s="165"/>
      <c r="AX703" s="165"/>
      <c r="AY703" s="165"/>
      <c r="AZ703" s="165"/>
      <c r="BA703" s="165"/>
      <c r="BB703" s="165"/>
      <c r="BC703" s="165"/>
      <c r="BD703" s="165"/>
      <c r="BE703" s="165"/>
      <c r="BF703" s="165"/>
      <c r="BG703" s="165"/>
      <c r="BH703" s="165"/>
      <c r="BI703" s="165"/>
      <c r="BJ703" s="165"/>
      <c r="BK703" s="165"/>
      <c r="BL703" s="165"/>
      <c r="BM703" s="165"/>
      <c r="BN703" s="165"/>
      <c r="BO703" s="165"/>
      <c r="BP703" s="165"/>
      <c r="BQ703" s="165"/>
      <c r="BR703" s="165"/>
      <c r="BS703" s="165"/>
      <c r="BT703" s="165"/>
      <c r="BU703" s="165"/>
      <c r="BV703" s="165"/>
      <c r="BW703" s="165"/>
      <c r="BX703" s="165"/>
      <c r="BY703" s="165"/>
      <c r="BZ703" s="165"/>
      <c r="CA703" s="165"/>
      <c r="CB703" s="165"/>
      <c r="CC703" s="165"/>
      <c r="CD703" s="165"/>
      <c r="CE703" s="165"/>
      <c r="CF703" s="165"/>
      <c r="CG703" s="165"/>
      <c r="CH703" s="165"/>
      <c r="CI703" s="165"/>
      <c r="CJ703" s="165"/>
      <c r="CK703" s="165"/>
      <c r="CL703" s="165"/>
      <c r="CM703" s="165"/>
      <c r="CN703" s="165"/>
      <c r="CO703" s="165"/>
      <c r="CP703" s="165"/>
      <c r="CQ703" s="165"/>
      <c r="CR703" s="165"/>
      <c r="CS703" s="165"/>
      <c r="CT703" s="165"/>
    </row>
    <row r="704" spans="1:98">
      <c r="A704" s="165"/>
      <c r="B704" s="165"/>
      <c r="C704" s="165"/>
      <c r="D704" s="165"/>
      <c r="E704" s="165"/>
      <c r="F704" s="165"/>
      <c r="G704" s="165"/>
      <c r="H704" s="178"/>
      <c r="I704" s="165"/>
      <c r="J704" s="165"/>
      <c r="K704" s="178"/>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5"/>
      <c r="AW704" s="165"/>
      <c r="AX704" s="165"/>
      <c r="AY704" s="165"/>
      <c r="AZ704" s="165"/>
      <c r="BA704" s="165"/>
      <c r="BB704" s="165"/>
      <c r="BC704" s="165"/>
      <c r="BD704" s="165"/>
      <c r="BE704" s="165"/>
      <c r="BF704" s="165"/>
      <c r="BG704" s="165"/>
      <c r="BH704" s="165"/>
      <c r="BI704" s="165"/>
      <c r="BJ704" s="165"/>
      <c r="BK704" s="165"/>
      <c r="BL704" s="165"/>
      <c r="BM704" s="165"/>
      <c r="BN704" s="165"/>
      <c r="BO704" s="165"/>
      <c r="BP704" s="165"/>
      <c r="BQ704" s="165"/>
      <c r="BR704" s="165"/>
      <c r="BS704" s="165"/>
      <c r="BT704" s="165"/>
      <c r="BU704" s="165"/>
      <c r="BV704" s="165"/>
      <c r="BW704" s="165"/>
      <c r="BX704" s="165"/>
      <c r="BY704" s="165"/>
      <c r="BZ704" s="165"/>
      <c r="CA704" s="165"/>
      <c r="CB704" s="165"/>
      <c r="CC704" s="165"/>
      <c r="CD704" s="165"/>
      <c r="CE704" s="165"/>
      <c r="CF704" s="165"/>
      <c r="CG704" s="165"/>
      <c r="CH704" s="165"/>
      <c r="CI704" s="165"/>
      <c r="CJ704" s="165"/>
      <c r="CK704" s="165"/>
      <c r="CL704" s="165"/>
      <c r="CM704" s="165"/>
      <c r="CN704" s="165"/>
      <c r="CO704" s="165"/>
      <c r="CP704" s="165"/>
      <c r="CQ704" s="165"/>
      <c r="CR704" s="165"/>
      <c r="CS704" s="165"/>
      <c r="CT704" s="165"/>
    </row>
    <row r="705" spans="1:98">
      <c r="A705" s="165"/>
      <c r="B705" s="165"/>
      <c r="C705" s="165"/>
      <c r="D705" s="165"/>
      <c r="E705" s="165"/>
      <c r="F705" s="165"/>
      <c r="G705" s="165"/>
      <c r="H705" s="178"/>
      <c r="I705" s="165"/>
      <c r="J705" s="165"/>
      <c r="K705" s="178"/>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c r="BJ705" s="165"/>
      <c r="BK705" s="165"/>
      <c r="BL705" s="165"/>
      <c r="BM705" s="165"/>
      <c r="BN705" s="165"/>
      <c r="BO705" s="165"/>
      <c r="BP705" s="165"/>
      <c r="BQ705" s="165"/>
      <c r="BR705" s="165"/>
      <c r="BS705" s="165"/>
      <c r="BT705" s="165"/>
      <c r="BU705" s="165"/>
      <c r="BV705" s="165"/>
      <c r="BW705" s="165"/>
      <c r="BX705" s="165"/>
      <c r="BY705" s="165"/>
      <c r="BZ705" s="165"/>
      <c r="CA705" s="165"/>
      <c r="CB705" s="165"/>
      <c r="CC705" s="165"/>
      <c r="CD705" s="165"/>
      <c r="CE705" s="165"/>
      <c r="CF705" s="165"/>
      <c r="CG705" s="165"/>
      <c r="CH705" s="165"/>
      <c r="CI705" s="165"/>
      <c r="CJ705" s="165"/>
      <c r="CK705" s="165"/>
      <c r="CL705" s="165"/>
      <c r="CM705" s="165"/>
      <c r="CN705" s="165"/>
      <c r="CO705" s="165"/>
      <c r="CP705" s="165"/>
      <c r="CQ705" s="165"/>
      <c r="CR705" s="165"/>
      <c r="CS705" s="165"/>
      <c r="CT705" s="165"/>
    </row>
    <row r="706" spans="1:98">
      <c r="A706" s="165"/>
      <c r="B706" s="165"/>
      <c r="C706" s="165"/>
      <c r="D706" s="165"/>
      <c r="E706" s="165"/>
      <c r="F706" s="165"/>
      <c r="G706" s="165"/>
      <c r="H706" s="178"/>
      <c r="I706" s="165"/>
      <c r="J706" s="165"/>
      <c r="K706" s="178"/>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c r="BJ706" s="165"/>
      <c r="BK706" s="165"/>
      <c r="BL706" s="165"/>
      <c r="BM706" s="165"/>
      <c r="BN706" s="165"/>
      <c r="BO706" s="165"/>
      <c r="BP706" s="165"/>
      <c r="BQ706" s="165"/>
      <c r="BR706" s="165"/>
      <c r="BS706" s="165"/>
      <c r="BT706" s="165"/>
      <c r="BU706" s="165"/>
      <c r="BV706" s="165"/>
      <c r="BW706" s="165"/>
      <c r="BX706" s="165"/>
      <c r="BY706" s="165"/>
      <c r="BZ706" s="165"/>
      <c r="CA706" s="165"/>
      <c r="CB706" s="165"/>
      <c r="CC706" s="165"/>
      <c r="CD706" s="165"/>
      <c r="CE706" s="165"/>
      <c r="CF706" s="165"/>
      <c r="CG706" s="165"/>
      <c r="CH706" s="165"/>
      <c r="CI706" s="165"/>
      <c r="CJ706" s="165"/>
      <c r="CK706" s="165"/>
      <c r="CL706" s="165"/>
      <c r="CM706" s="165"/>
      <c r="CN706" s="165"/>
      <c r="CO706" s="165"/>
      <c r="CP706" s="165"/>
      <c r="CQ706" s="165"/>
      <c r="CR706" s="165"/>
      <c r="CS706" s="165"/>
      <c r="CT706" s="165"/>
    </row>
    <row r="707" spans="1:98">
      <c r="A707" s="165"/>
      <c r="B707" s="165"/>
      <c r="C707" s="165"/>
      <c r="D707" s="165"/>
      <c r="E707" s="165"/>
      <c r="F707" s="165"/>
      <c r="G707" s="165"/>
      <c r="H707" s="178"/>
      <c r="I707" s="165"/>
      <c r="J707" s="165"/>
      <c r="K707" s="178"/>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c r="BJ707" s="165"/>
      <c r="BK707" s="165"/>
      <c r="BL707" s="165"/>
      <c r="BM707" s="165"/>
      <c r="BN707" s="165"/>
      <c r="BO707" s="165"/>
      <c r="BP707" s="165"/>
      <c r="BQ707" s="165"/>
      <c r="BR707" s="165"/>
      <c r="BS707" s="165"/>
      <c r="BT707" s="165"/>
      <c r="BU707" s="165"/>
      <c r="BV707" s="165"/>
      <c r="BW707" s="165"/>
      <c r="BX707" s="165"/>
      <c r="BY707" s="165"/>
      <c r="BZ707" s="165"/>
      <c r="CA707" s="165"/>
      <c r="CB707" s="165"/>
      <c r="CC707" s="165"/>
      <c r="CD707" s="165"/>
      <c r="CE707" s="165"/>
      <c r="CF707" s="165"/>
      <c r="CG707" s="165"/>
      <c r="CH707" s="165"/>
      <c r="CI707" s="165"/>
      <c r="CJ707" s="165"/>
      <c r="CK707" s="165"/>
      <c r="CL707" s="165"/>
      <c r="CM707" s="165"/>
      <c r="CN707" s="165"/>
      <c r="CO707" s="165"/>
      <c r="CP707" s="165"/>
      <c r="CQ707" s="165"/>
      <c r="CR707" s="165"/>
      <c r="CS707" s="165"/>
      <c r="CT707" s="165"/>
    </row>
    <row r="708" spans="1:98">
      <c r="A708" s="165"/>
      <c r="B708" s="165"/>
      <c r="C708" s="165"/>
      <c r="D708" s="165"/>
      <c r="E708" s="165"/>
      <c r="F708" s="165"/>
      <c r="G708" s="165"/>
      <c r="H708" s="178"/>
      <c r="I708" s="165"/>
      <c r="J708" s="165"/>
      <c r="K708" s="178"/>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c r="BJ708" s="165"/>
      <c r="BK708" s="165"/>
      <c r="BL708" s="165"/>
      <c r="BM708" s="165"/>
      <c r="BN708" s="165"/>
      <c r="BO708" s="165"/>
      <c r="BP708" s="165"/>
      <c r="BQ708" s="165"/>
      <c r="BR708" s="165"/>
      <c r="BS708" s="165"/>
      <c r="BT708" s="165"/>
      <c r="BU708" s="165"/>
      <c r="BV708" s="165"/>
      <c r="BW708" s="165"/>
      <c r="BX708" s="165"/>
      <c r="BY708" s="165"/>
      <c r="BZ708" s="165"/>
      <c r="CA708" s="165"/>
      <c r="CB708" s="165"/>
      <c r="CC708" s="165"/>
      <c r="CD708" s="165"/>
      <c r="CE708" s="165"/>
      <c r="CF708" s="165"/>
      <c r="CG708" s="165"/>
      <c r="CH708" s="165"/>
      <c r="CI708" s="165"/>
      <c r="CJ708" s="165"/>
      <c r="CK708" s="165"/>
      <c r="CL708" s="165"/>
      <c r="CM708" s="165"/>
      <c r="CN708" s="165"/>
      <c r="CO708" s="165"/>
      <c r="CP708" s="165"/>
      <c r="CQ708" s="165"/>
      <c r="CR708" s="165"/>
      <c r="CS708" s="165"/>
      <c r="CT708" s="165"/>
    </row>
    <row r="709" spans="1:98">
      <c r="A709" s="165"/>
      <c r="B709" s="165"/>
      <c r="C709" s="165"/>
      <c r="D709" s="165"/>
      <c r="E709" s="165"/>
      <c r="F709" s="165"/>
      <c r="G709" s="165"/>
      <c r="H709" s="178"/>
      <c r="I709" s="165"/>
      <c r="J709" s="165"/>
      <c r="K709" s="178"/>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c r="CE709" s="165"/>
      <c r="CF709" s="165"/>
      <c r="CG709" s="165"/>
      <c r="CH709" s="165"/>
      <c r="CI709" s="165"/>
      <c r="CJ709" s="165"/>
      <c r="CK709" s="165"/>
      <c r="CL709" s="165"/>
      <c r="CM709" s="165"/>
      <c r="CN709" s="165"/>
      <c r="CO709" s="165"/>
      <c r="CP709" s="165"/>
      <c r="CQ709" s="165"/>
      <c r="CR709" s="165"/>
      <c r="CS709" s="165"/>
      <c r="CT709" s="165"/>
    </row>
    <row r="710" spans="1:98">
      <c r="A710" s="165"/>
      <c r="B710" s="165"/>
      <c r="C710" s="165"/>
      <c r="D710" s="165"/>
      <c r="E710" s="165"/>
      <c r="F710" s="165"/>
      <c r="G710" s="165"/>
      <c r="H710" s="178"/>
      <c r="I710" s="165"/>
      <c r="J710" s="165"/>
      <c r="K710" s="178"/>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c r="BJ710" s="165"/>
      <c r="BK710" s="165"/>
      <c r="BL710" s="165"/>
      <c r="BM710" s="165"/>
      <c r="BN710" s="165"/>
      <c r="BO710" s="165"/>
      <c r="BP710" s="165"/>
      <c r="BQ710" s="165"/>
      <c r="BR710" s="165"/>
      <c r="BS710" s="165"/>
      <c r="BT710" s="165"/>
      <c r="BU710" s="165"/>
      <c r="BV710" s="165"/>
      <c r="BW710" s="165"/>
      <c r="BX710" s="165"/>
      <c r="BY710" s="165"/>
      <c r="BZ710" s="165"/>
      <c r="CA710" s="165"/>
      <c r="CB710" s="165"/>
      <c r="CC710" s="165"/>
      <c r="CD710" s="165"/>
      <c r="CE710" s="165"/>
      <c r="CF710" s="165"/>
      <c r="CG710" s="165"/>
      <c r="CH710" s="165"/>
      <c r="CI710" s="165"/>
      <c r="CJ710" s="165"/>
      <c r="CK710" s="165"/>
      <c r="CL710" s="165"/>
      <c r="CM710" s="165"/>
      <c r="CN710" s="165"/>
      <c r="CO710" s="165"/>
      <c r="CP710" s="165"/>
      <c r="CQ710" s="165"/>
      <c r="CR710" s="165"/>
      <c r="CS710" s="165"/>
      <c r="CT710" s="165"/>
    </row>
    <row r="711" spans="1:98">
      <c r="A711" s="165"/>
      <c r="B711" s="165"/>
      <c r="C711" s="165"/>
      <c r="D711" s="165"/>
      <c r="E711" s="165"/>
      <c r="F711" s="165"/>
      <c r="G711" s="165"/>
      <c r="H711" s="178"/>
      <c r="I711" s="165"/>
      <c r="J711" s="165"/>
      <c r="K711" s="178"/>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c r="BJ711" s="165"/>
      <c r="BK711" s="165"/>
      <c r="BL711" s="165"/>
      <c r="BM711" s="165"/>
      <c r="BN711" s="165"/>
      <c r="BO711" s="165"/>
      <c r="BP711" s="165"/>
      <c r="BQ711" s="165"/>
      <c r="BR711" s="165"/>
      <c r="BS711" s="165"/>
      <c r="BT711" s="165"/>
      <c r="BU711" s="165"/>
      <c r="BV711" s="165"/>
      <c r="BW711" s="165"/>
      <c r="BX711" s="165"/>
      <c r="BY711" s="165"/>
      <c r="BZ711" s="165"/>
      <c r="CA711" s="165"/>
      <c r="CB711" s="165"/>
      <c r="CC711" s="165"/>
      <c r="CD711" s="165"/>
      <c r="CE711" s="165"/>
      <c r="CF711" s="165"/>
      <c r="CG711" s="165"/>
      <c r="CH711" s="165"/>
      <c r="CI711" s="165"/>
      <c r="CJ711" s="165"/>
      <c r="CK711" s="165"/>
      <c r="CL711" s="165"/>
      <c r="CM711" s="165"/>
      <c r="CN711" s="165"/>
      <c r="CO711" s="165"/>
      <c r="CP711" s="165"/>
      <c r="CQ711" s="165"/>
      <c r="CR711" s="165"/>
      <c r="CS711" s="165"/>
      <c r="CT711" s="165"/>
    </row>
    <row r="712" spans="1:98">
      <c r="A712" s="165"/>
      <c r="B712" s="165"/>
      <c r="C712" s="165"/>
      <c r="D712" s="165"/>
      <c r="E712" s="165"/>
      <c r="F712" s="165"/>
      <c r="G712" s="165"/>
      <c r="H712" s="178"/>
      <c r="I712" s="165"/>
      <c r="J712" s="165"/>
      <c r="K712" s="178"/>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5"/>
      <c r="AW712" s="165"/>
      <c r="AX712" s="165"/>
      <c r="AY712" s="165"/>
      <c r="AZ712" s="165"/>
      <c r="BA712" s="165"/>
      <c r="BB712" s="165"/>
      <c r="BC712" s="165"/>
      <c r="BD712" s="165"/>
      <c r="BE712" s="165"/>
      <c r="BF712" s="165"/>
      <c r="BG712" s="165"/>
      <c r="BH712" s="165"/>
      <c r="BI712" s="165"/>
      <c r="BJ712" s="165"/>
      <c r="BK712" s="165"/>
      <c r="BL712" s="165"/>
      <c r="BM712" s="165"/>
      <c r="BN712" s="165"/>
      <c r="BO712" s="165"/>
      <c r="BP712" s="165"/>
      <c r="BQ712" s="165"/>
      <c r="BR712" s="165"/>
      <c r="BS712" s="165"/>
      <c r="BT712" s="165"/>
      <c r="BU712" s="165"/>
      <c r="BV712" s="165"/>
      <c r="BW712" s="165"/>
      <c r="BX712" s="165"/>
      <c r="BY712" s="165"/>
      <c r="BZ712" s="165"/>
      <c r="CA712" s="165"/>
      <c r="CB712" s="165"/>
      <c r="CC712" s="165"/>
      <c r="CD712" s="165"/>
      <c r="CE712" s="165"/>
      <c r="CF712" s="165"/>
      <c r="CG712" s="165"/>
      <c r="CH712" s="165"/>
      <c r="CI712" s="165"/>
      <c r="CJ712" s="165"/>
      <c r="CK712" s="165"/>
      <c r="CL712" s="165"/>
      <c r="CM712" s="165"/>
      <c r="CN712" s="165"/>
      <c r="CO712" s="165"/>
      <c r="CP712" s="165"/>
      <c r="CQ712" s="165"/>
      <c r="CR712" s="165"/>
      <c r="CS712" s="165"/>
      <c r="CT712" s="165"/>
    </row>
    <row r="713" spans="1:98">
      <c r="A713" s="165"/>
      <c r="B713" s="165"/>
      <c r="C713" s="165"/>
      <c r="D713" s="165"/>
      <c r="E713" s="165"/>
      <c r="F713" s="165"/>
      <c r="G713" s="165"/>
      <c r="H713" s="178"/>
      <c r="I713" s="165"/>
      <c r="J713" s="165"/>
      <c r="K713" s="178"/>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c r="AZ713" s="165"/>
      <c r="BA713" s="165"/>
      <c r="BB713" s="165"/>
      <c r="BC713" s="165"/>
      <c r="BD713" s="165"/>
      <c r="BE713" s="165"/>
      <c r="BF713" s="165"/>
      <c r="BG713" s="165"/>
      <c r="BH713" s="165"/>
      <c r="BI713" s="165"/>
      <c r="BJ713" s="165"/>
      <c r="BK713" s="165"/>
      <c r="BL713" s="165"/>
      <c r="BM713" s="165"/>
      <c r="BN713" s="165"/>
      <c r="BO713" s="165"/>
      <c r="BP713" s="165"/>
      <c r="BQ713" s="165"/>
      <c r="BR713" s="165"/>
      <c r="BS713" s="165"/>
      <c r="BT713" s="165"/>
      <c r="BU713" s="165"/>
      <c r="BV713" s="165"/>
      <c r="BW713" s="165"/>
      <c r="BX713" s="165"/>
      <c r="BY713" s="165"/>
      <c r="BZ713" s="165"/>
      <c r="CA713" s="165"/>
      <c r="CB713" s="165"/>
      <c r="CC713" s="165"/>
      <c r="CD713" s="165"/>
      <c r="CE713" s="165"/>
      <c r="CF713" s="165"/>
      <c r="CG713" s="165"/>
      <c r="CH713" s="165"/>
      <c r="CI713" s="165"/>
      <c r="CJ713" s="165"/>
      <c r="CK713" s="165"/>
      <c r="CL713" s="165"/>
      <c r="CM713" s="165"/>
      <c r="CN713" s="165"/>
      <c r="CO713" s="165"/>
      <c r="CP713" s="165"/>
      <c r="CQ713" s="165"/>
      <c r="CR713" s="165"/>
      <c r="CS713" s="165"/>
      <c r="CT713" s="165"/>
    </row>
    <row r="714" spans="1:98">
      <c r="A714" s="165"/>
      <c r="B714" s="165"/>
      <c r="C714" s="165"/>
      <c r="D714" s="165"/>
      <c r="E714" s="165"/>
      <c r="F714" s="165"/>
      <c r="G714" s="165"/>
      <c r="H714" s="178"/>
      <c r="I714" s="165"/>
      <c r="J714" s="165"/>
      <c r="K714" s="178"/>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5"/>
      <c r="AW714" s="165"/>
      <c r="AX714" s="165"/>
      <c r="AY714" s="165"/>
      <c r="AZ714" s="165"/>
      <c r="BA714" s="165"/>
      <c r="BB714" s="165"/>
      <c r="BC714" s="165"/>
      <c r="BD714" s="165"/>
      <c r="BE714" s="165"/>
      <c r="BF714" s="165"/>
      <c r="BG714" s="165"/>
      <c r="BH714" s="165"/>
      <c r="BI714" s="165"/>
      <c r="BJ714" s="165"/>
      <c r="BK714" s="165"/>
      <c r="BL714" s="165"/>
      <c r="BM714" s="165"/>
      <c r="BN714" s="165"/>
      <c r="BO714" s="165"/>
      <c r="BP714" s="165"/>
      <c r="BQ714" s="165"/>
      <c r="BR714" s="165"/>
      <c r="BS714" s="165"/>
      <c r="BT714" s="165"/>
      <c r="BU714" s="165"/>
      <c r="BV714" s="165"/>
      <c r="BW714" s="165"/>
      <c r="BX714" s="165"/>
      <c r="BY714" s="165"/>
      <c r="BZ714" s="165"/>
      <c r="CA714" s="165"/>
      <c r="CB714" s="165"/>
      <c r="CC714" s="165"/>
      <c r="CD714" s="165"/>
      <c r="CE714" s="165"/>
      <c r="CF714" s="165"/>
      <c r="CG714" s="165"/>
      <c r="CH714" s="165"/>
      <c r="CI714" s="165"/>
      <c r="CJ714" s="165"/>
      <c r="CK714" s="165"/>
      <c r="CL714" s="165"/>
      <c r="CM714" s="165"/>
      <c r="CN714" s="165"/>
      <c r="CO714" s="165"/>
      <c r="CP714" s="165"/>
      <c r="CQ714" s="165"/>
      <c r="CR714" s="165"/>
      <c r="CS714" s="165"/>
      <c r="CT714" s="165"/>
    </row>
    <row r="715" spans="1:98">
      <c r="A715" s="165"/>
      <c r="B715" s="165"/>
      <c r="C715" s="165"/>
      <c r="D715" s="165"/>
      <c r="E715" s="165"/>
      <c r="F715" s="165"/>
      <c r="G715" s="165"/>
      <c r="H715" s="178"/>
      <c r="I715" s="165"/>
      <c r="J715" s="165"/>
      <c r="K715" s="178"/>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5"/>
      <c r="AW715" s="165"/>
      <c r="AX715" s="165"/>
      <c r="AY715" s="165"/>
      <c r="AZ715" s="165"/>
      <c r="BA715" s="165"/>
      <c r="BB715" s="165"/>
      <c r="BC715" s="165"/>
      <c r="BD715" s="165"/>
      <c r="BE715" s="165"/>
      <c r="BF715" s="165"/>
      <c r="BG715" s="165"/>
      <c r="BH715" s="165"/>
      <c r="BI715" s="165"/>
      <c r="BJ715" s="165"/>
      <c r="BK715" s="165"/>
      <c r="BL715" s="165"/>
      <c r="BM715" s="165"/>
      <c r="BN715" s="165"/>
      <c r="BO715" s="165"/>
      <c r="BP715" s="165"/>
      <c r="BQ715" s="165"/>
      <c r="BR715" s="165"/>
      <c r="BS715" s="165"/>
      <c r="BT715" s="165"/>
      <c r="BU715" s="165"/>
      <c r="BV715" s="165"/>
      <c r="BW715" s="165"/>
      <c r="BX715" s="165"/>
      <c r="BY715" s="165"/>
      <c r="BZ715" s="165"/>
      <c r="CA715" s="165"/>
      <c r="CB715" s="165"/>
      <c r="CC715" s="165"/>
      <c r="CD715" s="165"/>
      <c r="CE715" s="165"/>
      <c r="CF715" s="165"/>
      <c r="CG715" s="165"/>
      <c r="CH715" s="165"/>
      <c r="CI715" s="165"/>
      <c r="CJ715" s="165"/>
      <c r="CK715" s="165"/>
      <c r="CL715" s="165"/>
      <c r="CM715" s="165"/>
      <c r="CN715" s="165"/>
      <c r="CO715" s="165"/>
      <c r="CP715" s="165"/>
      <c r="CQ715" s="165"/>
      <c r="CR715" s="165"/>
      <c r="CS715" s="165"/>
      <c r="CT715" s="165"/>
    </row>
    <row r="716" spans="1:98">
      <c r="A716" s="165"/>
      <c r="B716" s="165"/>
      <c r="C716" s="165"/>
      <c r="D716" s="165"/>
      <c r="E716" s="165"/>
      <c r="F716" s="165"/>
      <c r="G716" s="165"/>
      <c r="H716" s="178"/>
      <c r="I716" s="165"/>
      <c r="J716" s="165"/>
      <c r="K716" s="178"/>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5"/>
      <c r="AW716" s="165"/>
      <c r="AX716" s="165"/>
      <c r="AY716" s="165"/>
      <c r="AZ716" s="165"/>
      <c r="BA716" s="165"/>
      <c r="BB716" s="165"/>
      <c r="BC716" s="165"/>
      <c r="BD716" s="165"/>
      <c r="BE716" s="165"/>
      <c r="BF716" s="165"/>
      <c r="BG716" s="165"/>
      <c r="BH716" s="165"/>
      <c r="BI716" s="165"/>
      <c r="BJ716" s="165"/>
      <c r="BK716" s="165"/>
      <c r="BL716" s="165"/>
      <c r="BM716" s="165"/>
      <c r="BN716" s="165"/>
      <c r="BO716" s="165"/>
      <c r="BP716" s="165"/>
      <c r="BQ716" s="165"/>
      <c r="BR716" s="165"/>
      <c r="BS716" s="165"/>
      <c r="BT716" s="165"/>
      <c r="BU716" s="165"/>
      <c r="BV716" s="165"/>
      <c r="BW716" s="165"/>
      <c r="BX716" s="165"/>
      <c r="BY716" s="165"/>
      <c r="BZ716" s="165"/>
      <c r="CA716" s="165"/>
      <c r="CB716" s="165"/>
      <c r="CC716" s="165"/>
      <c r="CD716" s="165"/>
      <c r="CE716" s="165"/>
      <c r="CF716" s="165"/>
      <c r="CG716" s="165"/>
      <c r="CH716" s="165"/>
      <c r="CI716" s="165"/>
      <c r="CJ716" s="165"/>
      <c r="CK716" s="165"/>
      <c r="CL716" s="165"/>
      <c r="CM716" s="165"/>
      <c r="CN716" s="165"/>
      <c r="CO716" s="165"/>
      <c r="CP716" s="165"/>
      <c r="CQ716" s="165"/>
      <c r="CR716" s="165"/>
      <c r="CS716" s="165"/>
      <c r="CT716" s="165"/>
    </row>
    <row r="717" spans="1:98">
      <c r="A717" s="165"/>
      <c r="B717" s="165"/>
      <c r="C717" s="165"/>
      <c r="D717" s="165"/>
      <c r="E717" s="165"/>
      <c r="F717" s="165"/>
      <c r="G717" s="165"/>
      <c r="H717" s="178"/>
      <c r="I717" s="165"/>
      <c r="J717" s="165"/>
      <c r="K717" s="178"/>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5"/>
      <c r="AW717" s="165"/>
      <c r="AX717" s="165"/>
      <c r="AY717" s="165"/>
      <c r="AZ717" s="165"/>
      <c r="BA717" s="165"/>
      <c r="BB717" s="165"/>
      <c r="BC717" s="165"/>
      <c r="BD717" s="165"/>
      <c r="BE717" s="165"/>
      <c r="BF717" s="165"/>
      <c r="BG717" s="165"/>
      <c r="BH717" s="165"/>
      <c r="BI717" s="165"/>
      <c r="BJ717" s="165"/>
      <c r="BK717" s="165"/>
      <c r="BL717" s="165"/>
      <c r="BM717" s="165"/>
      <c r="BN717" s="165"/>
      <c r="BO717" s="165"/>
      <c r="BP717" s="165"/>
      <c r="BQ717" s="165"/>
      <c r="BR717" s="165"/>
      <c r="BS717" s="165"/>
      <c r="BT717" s="165"/>
      <c r="BU717" s="165"/>
      <c r="BV717" s="165"/>
      <c r="BW717" s="165"/>
      <c r="BX717" s="165"/>
      <c r="BY717" s="165"/>
      <c r="BZ717" s="165"/>
      <c r="CA717" s="165"/>
      <c r="CB717" s="165"/>
      <c r="CC717" s="165"/>
      <c r="CD717" s="165"/>
      <c r="CE717" s="165"/>
      <c r="CF717" s="165"/>
      <c r="CG717" s="165"/>
      <c r="CH717" s="165"/>
      <c r="CI717" s="165"/>
      <c r="CJ717" s="165"/>
      <c r="CK717" s="165"/>
      <c r="CL717" s="165"/>
      <c r="CM717" s="165"/>
      <c r="CN717" s="165"/>
      <c r="CO717" s="165"/>
      <c r="CP717" s="165"/>
      <c r="CQ717" s="165"/>
      <c r="CR717" s="165"/>
      <c r="CS717" s="165"/>
      <c r="CT717" s="165"/>
    </row>
    <row r="718" spans="1:98">
      <c r="A718" s="165"/>
      <c r="B718" s="165"/>
      <c r="C718" s="165"/>
      <c r="D718" s="165"/>
      <c r="E718" s="165"/>
      <c r="F718" s="165"/>
      <c r="G718" s="165"/>
      <c r="H718" s="178"/>
      <c r="I718" s="165"/>
      <c r="J718" s="165"/>
      <c r="K718" s="178"/>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5"/>
      <c r="AW718" s="165"/>
      <c r="AX718" s="165"/>
      <c r="AY718" s="165"/>
      <c r="AZ718" s="165"/>
      <c r="BA718" s="165"/>
      <c r="BB718" s="165"/>
      <c r="BC718" s="165"/>
      <c r="BD718" s="165"/>
      <c r="BE718" s="165"/>
      <c r="BF718" s="165"/>
      <c r="BG718" s="165"/>
      <c r="BH718" s="165"/>
      <c r="BI718" s="165"/>
      <c r="BJ718" s="165"/>
      <c r="BK718" s="165"/>
      <c r="BL718" s="165"/>
      <c r="BM718" s="165"/>
      <c r="BN718" s="165"/>
      <c r="BO718" s="165"/>
      <c r="BP718" s="165"/>
      <c r="BQ718" s="165"/>
      <c r="BR718" s="165"/>
      <c r="BS718" s="165"/>
      <c r="BT718" s="165"/>
      <c r="BU718" s="165"/>
      <c r="BV718" s="165"/>
      <c r="BW718" s="165"/>
      <c r="BX718" s="165"/>
      <c r="BY718" s="165"/>
      <c r="BZ718" s="165"/>
      <c r="CA718" s="165"/>
      <c r="CB718" s="165"/>
      <c r="CC718" s="165"/>
      <c r="CD718" s="165"/>
      <c r="CE718" s="165"/>
      <c r="CF718" s="165"/>
      <c r="CG718" s="165"/>
      <c r="CH718" s="165"/>
      <c r="CI718" s="165"/>
      <c r="CJ718" s="165"/>
      <c r="CK718" s="165"/>
      <c r="CL718" s="165"/>
      <c r="CM718" s="165"/>
      <c r="CN718" s="165"/>
      <c r="CO718" s="165"/>
      <c r="CP718" s="165"/>
      <c r="CQ718" s="165"/>
      <c r="CR718" s="165"/>
      <c r="CS718" s="165"/>
      <c r="CT718" s="165"/>
    </row>
    <row r="719" spans="1:98">
      <c r="A719" s="165"/>
      <c r="B719" s="165"/>
      <c r="C719" s="165"/>
      <c r="D719" s="165"/>
      <c r="E719" s="165"/>
      <c r="F719" s="165"/>
      <c r="G719" s="165"/>
      <c r="H719" s="178"/>
      <c r="I719" s="165"/>
      <c r="J719" s="165"/>
      <c r="K719" s="178"/>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5"/>
      <c r="AW719" s="165"/>
      <c r="AX719" s="165"/>
      <c r="AY719" s="165"/>
      <c r="AZ719" s="165"/>
      <c r="BA719" s="165"/>
      <c r="BB719" s="165"/>
      <c r="BC719" s="165"/>
      <c r="BD719" s="165"/>
      <c r="BE719" s="165"/>
      <c r="BF719" s="165"/>
      <c r="BG719" s="165"/>
      <c r="BH719" s="165"/>
      <c r="BI719" s="165"/>
      <c r="BJ719" s="165"/>
      <c r="BK719" s="165"/>
      <c r="BL719" s="165"/>
      <c r="BM719" s="165"/>
      <c r="BN719" s="165"/>
      <c r="BO719" s="165"/>
      <c r="BP719" s="165"/>
      <c r="BQ719" s="165"/>
      <c r="BR719" s="165"/>
      <c r="BS719" s="165"/>
      <c r="BT719" s="165"/>
      <c r="BU719" s="165"/>
      <c r="BV719" s="165"/>
      <c r="BW719" s="165"/>
      <c r="BX719" s="165"/>
      <c r="BY719" s="165"/>
      <c r="BZ719" s="165"/>
      <c r="CA719" s="165"/>
      <c r="CB719" s="165"/>
      <c r="CC719" s="165"/>
      <c r="CD719" s="165"/>
      <c r="CE719" s="165"/>
      <c r="CF719" s="165"/>
      <c r="CG719" s="165"/>
      <c r="CH719" s="165"/>
      <c r="CI719" s="165"/>
      <c r="CJ719" s="165"/>
      <c r="CK719" s="165"/>
      <c r="CL719" s="165"/>
      <c r="CM719" s="165"/>
      <c r="CN719" s="165"/>
      <c r="CO719" s="165"/>
      <c r="CP719" s="165"/>
      <c r="CQ719" s="165"/>
      <c r="CR719" s="165"/>
      <c r="CS719" s="165"/>
      <c r="CT719" s="165"/>
    </row>
    <row r="720" spans="1:98">
      <c r="A720" s="165"/>
      <c r="B720" s="165"/>
      <c r="C720" s="165"/>
      <c r="D720" s="165"/>
      <c r="E720" s="165"/>
      <c r="F720" s="165"/>
      <c r="G720" s="165"/>
      <c r="H720" s="178"/>
      <c r="I720" s="165"/>
      <c r="J720" s="165"/>
      <c r="K720" s="178"/>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5"/>
      <c r="AW720" s="165"/>
      <c r="AX720" s="165"/>
      <c r="AY720" s="165"/>
      <c r="AZ720" s="165"/>
      <c r="BA720" s="165"/>
      <c r="BB720" s="165"/>
      <c r="BC720" s="165"/>
      <c r="BD720" s="165"/>
      <c r="BE720" s="165"/>
      <c r="BF720" s="165"/>
      <c r="BG720" s="165"/>
      <c r="BH720" s="165"/>
      <c r="BI720" s="165"/>
      <c r="BJ720" s="165"/>
      <c r="BK720" s="165"/>
      <c r="BL720" s="165"/>
      <c r="BM720" s="165"/>
      <c r="BN720" s="165"/>
      <c r="BO720" s="165"/>
      <c r="BP720" s="165"/>
      <c r="BQ720" s="165"/>
      <c r="BR720" s="165"/>
      <c r="BS720" s="165"/>
      <c r="BT720" s="165"/>
      <c r="BU720" s="165"/>
      <c r="BV720" s="165"/>
      <c r="BW720" s="165"/>
      <c r="BX720" s="165"/>
      <c r="BY720" s="165"/>
      <c r="BZ720" s="165"/>
      <c r="CA720" s="165"/>
      <c r="CB720" s="165"/>
      <c r="CC720" s="165"/>
      <c r="CD720" s="165"/>
      <c r="CE720" s="165"/>
      <c r="CF720" s="165"/>
      <c r="CG720" s="165"/>
      <c r="CH720" s="165"/>
      <c r="CI720" s="165"/>
      <c r="CJ720" s="165"/>
      <c r="CK720" s="165"/>
      <c r="CL720" s="165"/>
      <c r="CM720" s="165"/>
      <c r="CN720" s="165"/>
      <c r="CO720" s="165"/>
      <c r="CP720" s="165"/>
      <c r="CQ720" s="165"/>
      <c r="CR720" s="165"/>
      <c r="CS720" s="165"/>
      <c r="CT720" s="165"/>
    </row>
    <row r="721" spans="1:98">
      <c r="A721" s="165"/>
      <c r="B721" s="165"/>
      <c r="C721" s="165"/>
      <c r="D721" s="165"/>
      <c r="E721" s="165"/>
      <c r="F721" s="165"/>
      <c r="G721" s="165"/>
      <c r="H721" s="178"/>
      <c r="I721" s="165"/>
      <c r="J721" s="165"/>
      <c r="K721" s="178"/>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5"/>
      <c r="AW721" s="165"/>
      <c r="AX721" s="165"/>
      <c r="AY721" s="165"/>
      <c r="AZ721" s="165"/>
      <c r="BA721" s="165"/>
      <c r="BB721" s="165"/>
      <c r="BC721" s="165"/>
      <c r="BD721" s="165"/>
      <c r="BE721" s="165"/>
      <c r="BF721" s="165"/>
      <c r="BG721" s="165"/>
      <c r="BH721" s="165"/>
      <c r="BI721" s="165"/>
      <c r="BJ721" s="165"/>
      <c r="BK721" s="165"/>
      <c r="BL721" s="165"/>
      <c r="BM721" s="165"/>
      <c r="BN721" s="165"/>
      <c r="BO721" s="165"/>
      <c r="BP721" s="165"/>
      <c r="BQ721" s="165"/>
      <c r="BR721" s="165"/>
      <c r="BS721" s="165"/>
      <c r="BT721" s="165"/>
      <c r="BU721" s="165"/>
      <c r="BV721" s="165"/>
      <c r="BW721" s="165"/>
      <c r="BX721" s="165"/>
      <c r="BY721" s="165"/>
      <c r="BZ721" s="165"/>
      <c r="CA721" s="165"/>
      <c r="CB721" s="165"/>
      <c r="CC721" s="165"/>
      <c r="CD721" s="165"/>
      <c r="CE721" s="165"/>
      <c r="CF721" s="165"/>
      <c r="CG721" s="165"/>
      <c r="CH721" s="165"/>
      <c r="CI721" s="165"/>
      <c r="CJ721" s="165"/>
      <c r="CK721" s="165"/>
      <c r="CL721" s="165"/>
      <c r="CM721" s="165"/>
      <c r="CN721" s="165"/>
      <c r="CO721" s="165"/>
      <c r="CP721" s="165"/>
      <c r="CQ721" s="165"/>
      <c r="CR721" s="165"/>
      <c r="CS721" s="165"/>
      <c r="CT721" s="165"/>
    </row>
    <row r="722" spans="1:98">
      <c r="A722" s="165"/>
      <c r="B722" s="165"/>
      <c r="C722" s="165"/>
      <c r="D722" s="165"/>
      <c r="E722" s="165"/>
      <c r="F722" s="165"/>
      <c r="G722" s="165"/>
      <c r="H722" s="178"/>
      <c r="I722" s="165"/>
      <c r="J722" s="165"/>
      <c r="K722" s="178"/>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5"/>
      <c r="AW722" s="165"/>
      <c r="AX722" s="165"/>
      <c r="AY722" s="165"/>
      <c r="AZ722" s="165"/>
      <c r="BA722" s="165"/>
      <c r="BB722" s="165"/>
      <c r="BC722" s="165"/>
      <c r="BD722" s="165"/>
      <c r="BE722" s="165"/>
      <c r="BF722" s="165"/>
      <c r="BG722" s="165"/>
      <c r="BH722" s="165"/>
      <c r="BI722" s="165"/>
      <c r="BJ722" s="165"/>
      <c r="BK722" s="165"/>
      <c r="BL722" s="165"/>
      <c r="BM722" s="165"/>
      <c r="BN722" s="165"/>
      <c r="BO722" s="165"/>
      <c r="BP722" s="165"/>
      <c r="BQ722" s="165"/>
      <c r="BR722" s="165"/>
      <c r="BS722" s="165"/>
      <c r="BT722" s="165"/>
      <c r="BU722" s="165"/>
      <c r="BV722" s="165"/>
      <c r="BW722" s="165"/>
      <c r="BX722" s="165"/>
      <c r="BY722" s="165"/>
      <c r="BZ722" s="165"/>
      <c r="CA722" s="165"/>
      <c r="CB722" s="165"/>
      <c r="CC722" s="165"/>
      <c r="CD722" s="165"/>
      <c r="CE722" s="165"/>
      <c r="CF722" s="165"/>
      <c r="CG722" s="165"/>
      <c r="CH722" s="165"/>
      <c r="CI722" s="165"/>
      <c r="CJ722" s="165"/>
      <c r="CK722" s="165"/>
      <c r="CL722" s="165"/>
      <c r="CM722" s="165"/>
      <c r="CN722" s="165"/>
      <c r="CO722" s="165"/>
      <c r="CP722" s="165"/>
      <c r="CQ722" s="165"/>
      <c r="CR722" s="165"/>
      <c r="CS722" s="165"/>
      <c r="CT722" s="165"/>
    </row>
    <row r="723" spans="1:98">
      <c r="A723" s="165"/>
      <c r="B723" s="165"/>
      <c r="C723" s="165"/>
      <c r="D723" s="165"/>
      <c r="E723" s="165"/>
      <c r="F723" s="165"/>
      <c r="G723" s="165"/>
      <c r="H723" s="178"/>
      <c r="I723" s="165"/>
      <c r="J723" s="165"/>
      <c r="K723" s="178"/>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5"/>
      <c r="AW723" s="165"/>
      <c r="AX723" s="165"/>
      <c r="AY723" s="165"/>
      <c r="AZ723" s="165"/>
      <c r="BA723" s="165"/>
      <c r="BB723" s="165"/>
      <c r="BC723" s="165"/>
      <c r="BD723" s="165"/>
      <c r="BE723" s="165"/>
      <c r="BF723" s="165"/>
      <c r="BG723" s="165"/>
      <c r="BH723" s="165"/>
      <c r="BI723" s="165"/>
      <c r="BJ723" s="165"/>
      <c r="BK723" s="165"/>
      <c r="BL723" s="165"/>
      <c r="BM723" s="165"/>
      <c r="BN723" s="165"/>
      <c r="BO723" s="165"/>
      <c r="BP723" s="165"/>
      <c r="BQ723" s="165"/>
      <c r="BR723" s="165"/>
      <c r="BS723" s="165"/>
      <c r="BT723" s="165"/>
      <c r="BU723" s="165"/>
      <c r="BV723" s="165"/>
      <c r="BW723" s="165"/>
      <c r="BX723" s="165"/>
      <c r="BY723" s="165"/>
      <c r="BZ723" s="165"/>
      <c r="CA723" s="165"/>
      <c r="CB723" s="165"/>
      <c r="CC723" s="165"/>
      <c r="CD723" s="165"/>
      <c r="CE723" s="165"/>
      <c r="CF723" s="165"/>
      <c r="CG723" s="165"/>
      <c r="CH723" s="165"/>
      <c r="CI723" s="165"/>
      <c r="CJ723" s="165"/>
      <c r="CK723" s="165"/>
      <c r="CL723" s="165"/>
      <c r="CM723" s="165"/>
      <c r="CN723" s="165"/>
      <c r="CO723" s="165"/>
      <c r="CP723" s="165"/>
      <c r="CQ723" s="165"/>
      <c r="CR723" s="165"/>
      <c r="CS723" s="165"/>
      <c r="CT723" s="165"/>
    </row>
    <row r="724" spans="1:98">
      <c r="A724" s="165"/>
      <c r="B724" s="165"/>
      <c r="C724" s="165"/>
      <c r="D724" s="165"/>
      <c r="E724" s="165"/>
      <c r="F724" s="165"/>
      <c r="G724" s="165"/>
      <c r="H724" s="178"/>
      <c r="I724" s="165"/>
      <c r="J724" s="165"/>
      <c r="K724" s="178"/>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5"/>
      <c r="AW724" s="165"/>
      <c r="AX724" s="165"/>
      <c r="AY724" s="165"/>
      <c r="AZ724" s="165"/>
      <c r="BA724" s="165"/>
      <c r="BB724" s="165"/>
      <c r="BC724" s="165"/>
      <c r="BD724" s="165"/>
      <c r="BE724" s="165"/>
      <c r="BF724" s="165"/>
      <c r="BG724" s="165"/>
      <c r="BH724" s="165"/>
      <c r="BI724" s="165"/>
      <c r="BJ724" s="165"/>
      <c r="BK724" s="165"/>
      <c r="BL724" s="165"/>
      <c r="BM724" s="165"/>
      <c r="BN724" s="165"/>
      <c r="BO724" s="165"/>
      <c r="BP724" s="165"/>
      <c r="BQ724" s="165"/>
      <c r="BR724" s="165"/>
      <c r="BS724" s="165"/>
      <c r="BT724" s="165"/>
      <c r="BU724" s="165"/>
      <c r="BV724" s="165"/>
      <c r="BW724" s="165"/>
      <c r="BX724" s="165"/>
      <c r="BY724" s="165"/>
      <c r="BZ724" s="165"/>
      <c r="CA724" s="165"/>
      <c r="CB724" s="165"/>
      <c r="CC724" s="165"/>
      <c r="CD724" s="165"/>
      <c r="CE724" s="165"/>
      <c r="CF724" s="165"/>
      <c r="CG724" s="165"/>
      <c r="CH724" s="165"/>
      <c r="CI724" s="165"/>
      <c r="CJ724" s="165"/>
      <c r="CK724" s="165"/>
      <c r="CL724" s="165"/>
      <c r="CM724" s="165"/>
      <c r="CN724" s="165"/>
      <c r="CO724" s="165"/>
      <c r="CP724" s="165"/>
      <c r="CQ724" s="165"/>
      <c r="CR724" s="165"/>
      <c r="CS724" s="165"/>
      <c r="CT724" s="165"/>
    </row>
    <row r="725" spans="1:98">
      <c r="A725" s="165"/>
      <c r="B725" s="165"/>
      <c r="C725" s="165"/>
      <c r="D725" s="165"/>
      <c r="E725" s="165"/>
      <c r="F725" s="165"/>
      <c r="G725" s="165"/>
      <c r="H725" s="178"/>
      <c r="I725" s="165"/>
      <c r="J725" s="165"/>
      <c r="K725" s="178"/>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5"/>
      <c r="AW725" s="165"/>
      <c r="AX725" s="165"/>
      <c r="AY725" s="165"/>
      <c r="AZ725" s="165"/>
      <c r="BA725" s="165"/>
      <c r="BB725" s="165"/>
      <c r="BC725" s="165"/>
      <c r="BD725" s="165"/>
      <c r="BE725" s="165"/>
      <c r="BF725" s="165"/>
      <c r="BG725" s="165"/>
      <c r="BH725" s="165"/>
      <c r="BI725" s="165"/>
      <c r="BJ725" s="165"/>
      <c r="BK725" s="165"/>
      <c r="BL725" s="165"/>
      <c r="BM725" s="165"/>
      <c r="BN725" s="165"/>
      <c r="BO725" s="165"/>
      <c r="BP725" s="165"/>
      <c r="BQ725" s="165"/>
      <c r="BR725" s="165"/>
      <c r="BS725" s="165"/>
      <c r="BT725" s="165"/>
      <c r="BU725" s="165"/>
      <c r="BV725" s="165"/>
      <c r="BW725" s="165"/>
      <c r="BX725" s="165"/>
      <c r="BY725" s="165"/>
      <c r="BZ725" s="165"/>
      <c r="CA725" s="165"/>
      <c r="CB725" s="165"/>
      <c r="CC725" s="165"/>
      <c r="CD725" s="165"/>
      <c r="CE725" s="165"/>
      <c r="CF725" s="165"/>
      <c r="CG725" s="165"/>
      <c r="CH725" s="165"/>
      <c r="CI725" s="165"/>
      <c r="CJ725" s="165"/>
      <c r="CK725" s="165"/>
      <c r="CL725" s="165"/>
      <c r="CM725" s="165"/>
      <c r="CN725" s="165"/>
      <c r="CO725" s="165"/>
      <c r="CP725" s="165"/>
      <c r="CQ725" s="165"/>
      <c r="CR725" s="165"/>
      <c r="CS725" s="165"/>
      <c r="CT725" s="165"/>
    </row>
    <row r="726" spans="1:98">
      <c r="A726" s="165"/>
      <c r="B726" s="165"/>
      <c r="C726" s="165"/>
      <c r="D726" s="165"/>
      <c r="E726" s="165"/>
      <c r="F726" s="165"/>
      <c r="G726" s="165"/>
      <c r="H726" s="178"/>
      <c r="I726" s="165"/>
      <c r="J726" s="165"/>
      <c r="K726" s="178"/>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5"/>
      <c r="AW726" s="165"/>
      <c r="AX726" s="165"/>
      <c r="AY726" s="165"/>
      <c r="AZ726" s="165"/>
      <c r="BA726" s="165"/>
      <c r="BB726" s="165"/>
      <c r="BC726" s="165"/>
      <c r="BD726" s="165"/>
      <c r="BE726" s="165"/>
      <c r="BF726" s="165"/>
      <c r="BG726" s="165"/>
      <c r="BH726" s="165"/>
      <c r="BI726" s="165"/>
      <c r="BJ726" s="165"/>
      <c r="BK726" s="165"/>
      <c r="BL726" s="165"/>
      <c r="BM726" s="165"/>
      <c r="BN726" s="165"/>
      <c r="BO726" s="165"/>
      <c r="BP726" s="165"/>
      <c r="BQ726" s="165"/>
      <c r="BR726" s="165"/>
      <c r="BS726" s="165"/>
      <c r="BT726" s="165"/>
      <c r="BU726" s="165"/>
      <c r="BV726" s="165"/>
      <c r="BW726" s="165"/>
      <c r="BX726" s="165"/>
      <c r="BY726" s="165"/>
      <c r="BZ726" s="165"/>
      <c r="CA726" s="165"/>
      <c r="CB726" s="165"/>
      <c r="CC726" s="165"/>
      <c r="CD726" s="165"/>
      <c r="CE726" s="165"/>
      <c r="CF726" s="165"/>
      <c r="CG726" s="165"/>
      <c r="CH726" s="165"/>
      <c r="CI726" s="165"/>
      <c r="CJ726" s="165"/>
      <c r="CK726" s="165"/>
      <c r="CL726" s="165"/>
      <c r="CM726" s="165"/>
      <c r="CN726" s="165"/>
      <c r="CO726" s="165"/>
      <c r="CP726" s="165"/>
      <c r="CQ726" s="165"/>
      <c r="CR726" s="165"/>
      <c r="CS726" s="165"/>
      <c r="CT726" s="165"/>
    </row>
    <row r="727" spans="1:98">
      <c r="A727" s="165"/>
      <c r="B727" s="165"/>
      <c r="C727" s="165"/>
      <c r="D727" s="165"/>
      <c r="E727" s="165"/>
      <c r="F727" s="165"/>
      <c r="G727" s="165"/>
      <c r="H727" s="178"/>
      <c r="I727" s="165"/>
      <c r="J727" s="165"/>
      <c r="K727" s="178"/>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5"/>
      <c r="AW727" s="165"/>
      <c r="AX727" s="165"/>
      <c r="AY727" s="165"/>
      <c r="AZ727" s="165"/>
      <c r="BA727" s="165"/>
      <c r="BB727" s="165"/>
      <c r="BC727" s="165"/>
      <c r="BD727" s="165"/>
      <c r="BE727" s="165"/>
      <c r="BF727" s="165"/>
      <c r="BG727" s="165"/>
      <c r="BH727" s="165"/>
      <c r="BI727" s="165"/>
      <c r="BJ727" s="165"/>
      <c r="BK727" s="165"/>
      <c r="BL727" s="165"/>
      <c r="BM727" s="165"/>
      <c r="BN727" s="165"/>
      <c r="BO727" s="165"/>
      <c r="BP727" s="165"/>
      <c r="BQ727" s="165"/>
      <c r="BR727" s="165"/>
      <c r="BS727" s="165"/>
      <c r="BT727" s="165"/>
      <c r="BU727" s="165"/>
      <c r="BV727" s="165"/>
      <c r="BW727" s="165"/>
      <c r="BX727" s="165"/>
      <c r="BY727" s="165"/>
      <c r="BZ727" s="165"/>
      <c r="CA727" s="165"/>
      <c r="CB727" s="165"/>
      <c r="CC727" s="165"/>
      <c r="CD727" s="165"/>
      <c r="CE727" s="165"/>
      <c r="CF727" s="165"/>
      <c r="CG727" s="165"/>
      <c r="CH727" s="165"/>
      <c r="CI727" s="165"/>
      <c r="CJ727" s="165"/>
      <c r="CK727" s="165"/>
      <c r="CL727" s="165"/>
      <c r="CM727" s="165"/>
      <c r="CN727" s="165"/>
      <c r="CO727" s="165"/>
      <c r="CP727" s="165"/>
      <c r="CQ727" s="165"/>
      <c r="CR727" s="165"/>
      <c r="CS727" s="165"/>
      <c r="CT727" s="165"/>
    </row>
    <row r="728" spans="1:98">
      <c r="A728" s="165"/>
      <c r="B728" s="165"/>
      <c r="C728" s="165"/>
      <c r="D728" s="165"/>
      <c r="E728" s="165"/>
      <c r="F728" s="165"/>
      <c r="G728" s="165"/>
      <c r="H728" s="178"/>
      <c r="I728" s="165"/>
      <c r="J728" s="165"/>
      <c r="K728" s="178"/>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5"/>
      <c r="AW728" s="165"/>
      <c r="AX728" s="165"/>
      <c r="AY728" s="165"/>
      <c r="AZ728" s="165"/>
      <c r="BA728" s="165"/>
      <c r="BB728" s="165"/>
      <c r="BC728" s="165"/>
      <c r="BD728" s="165"/>
      <c r="BE728" s="165"/>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c r="CE728" s="165"/>
      <c r="CF728" s="165"/>
      <c r="CG728" s="165"/>
      <c r="CH728" s="165"/>
      <c r="CI728" s="165"/>
      <c r="CJ728" s="165"/>
      <c r="CK728" s="165"/>
      <c r="CL728" s="165"/>
      <c r="CM728" s="165"/>
      <c r="CN728" s="165"/>
      <c r="CO728" s="165"/>
      <c r="CP728" s="165"/>
      <c r="CQ728" s="165"/>
      <c r="CR728" s="165"/>
      <c r="CS728" s="165"/>
      <c r="CT728" s="165"/>
    </row>
    <row r="729" spans="1:98">
      <c r="A729" s="165"/>
      <c r="B729" s="165"/>
      <c r="C729" s="165"/>
      <c r="D729" s="165"/>
      <c r="E729" s="165"/>
      <c r="F729" s="165"/>
      <c r="G729" s="165"/>
      <c r="H729" s="178"/>
      <c r="I729" s="165"/>
      <c r="J729" s="165"/>
      <c r="K729" s="178"/>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5"/>
      <c r="AW729" s="165"/>
      <c r="AX729" s="165"/>
      <c r="AY729" s="165"/>
      <c r="AZ729" s="165"/>
      <c r="BA729" s="165"/>
      <c r="BB729" s="165"/>
      <c r="BC729" s="165"/>
      <c r="BD729" s="165"/>
      <c r="BE729" s="165"/>
      <c r="BF729" s="165"/>
      <c r="BG729" s="165"/>
      <c r="BH729" s="165"/>
      <c r="BI729" s="165"/>
      <c r="BJ729" s="165"/>
      <c r="BK729" s="165"/>
      <c r="BL729" s="165"/>
      <c r="BM729" s="165"/>
      <c r="BN729" s="165"/>
      <c r="BO729" s="165"/>
      <c r="BP729" s="165"/>
      <c r="BQ729" s="165"/>
      <c r="BR729" s="165"/>
      <c r="BS729" s="165"/>
      <c r="BT729" s="165"/>
      <c r="BU729" s="165"/>
      <c r="BV729" s="165"/>
      <c r="BW729" s="165"/>
      <c r="BX729" s="165"/>
      <c r="BY729" s="165"/>
      <c r="BZ729" s="165"/>
      <c r="CA729" s="165"/>
      <c r="CB729" s="165"/>
      <c r="CC729" s="165"/>
      <c r="CD729" s="165"/>
      <c r="CE729" s="165"/>
      <c r="CF729" s="165"/>
      <c r="CG729" s="165"/>
      <c r="CH729" s="165"/>
      <c r="CI729" s="165"/>
      <c r="CJ729" s="165"/>
      <c r="CK729" s="165"/>
      <c r="CL729" s="165"/>
      <c r="CM729" s="165"/>
      <c r="CN729" s="165"/>
      <c r="CO729" s="165"/>
      <c r="CP729" s="165"/>
      <c r="CQ729" s="165"/>
      <c r="CR729" s="165"/>
      <c r="CS729" s="165"/>
      <c r="CT729" s="165"/>
    </row>
    <row r="730" spans="1:98">
      <c r="A730" s="165"/>
      <c r="B730" s="165"/>
      <c r="C730" s="165"/>
      <c r="D730" s="165"/>
      <c r="E730" s="165"/>
      <c r="F730" s="165"/>
      <c r="G730" s="165"/>
      <c r="H730" s="178"/>
      <c r="I730" s="165"/>
      <c r="J730" s="165"/>
      <c r="K730" s="178"/>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5"/>
      <c r="AW730" s="165"/>
      <c r="AX730" s="165"/>
      <c r="AY730" s="165"/>
      <c r="AZ730" s="165"/>
      <c r="BA730" s="165"/>
      <c r="BB730" s="165"/>
      <c r="BC730" s="165"/>
      <c r="BD730" s="165"/>
      <c r="BE730" s="165"/>
      <c r="BF730" s="165"/>
      <c r="BG730" s="165"/>
      <c r="BH730" s="165"/>
      <c r="BI730" s="165"/>
      <c r="BJ730" s="165"/>
      <c r="BK730" s="165"/>
      <c r="BL730" s="165"/>
      <c r="BM730" s="165"/>
      <c r="BN730" s="165"/>
      <c r="BO730" s="165"/>
      <c r="BP730" s="165"/>
      <c r="BQ730" s="165"/>
      <c r="BR730" s="165"/>
      <c r="BS730" s="165"/>
      <c r="BT730" s="165"/>
      <c r="BU730" s="165"/>
      <c r="BV730" s="165"/>
      <c r="BW730" s="165"/>
      <c r="BX730" s="165"/>
      <c r="BY730" s="165"/>
      <c r="BZ730" s="165"/>
      <c r="CA730" s="165"/>
      <c r="CB730" s="165"/>
      <c r="CC730" s="165"/>
      <c r="CD730" s="165"/>
      <c r="CE730" s="165"/>
      <c r="CF730" s="165"/>
      <c r="CG730" s="165"/>
      <c r="CH730" s="165"/>
      <c r="CI730" s="165"/>
      <c r="CJ730" s="165"/>
      <c r="CK730" s="165"/>
      <c r="CL730" s="165"/>
      <c r="CM730" s="165"/>
      <c r="CN730" s="165"/>
      <c r="CO730" s="165"/>
      <c r="CP730" s="165"/>
      <c r="CQ730" s="165"/>
      <c r="CR730" s="165"/>
      <c r="CS730" s="165"/>
      <c r="CT730" s="165"/>
    </row>
    <row r="731" spans="1:98">
      <c r="A731" s="165"/>
      <c r="B731" s="165"/>
      <c r="C731" s="165"/>
      <c r="D731" s="165"/>
      <c r="E731" s="165"/>
      <c r="F731" s="165"/>
      <c r="G731" s="165"/>
      <c r="H731" s="178"/>
      <c r="I731" s="165"/>
      <c r="J731" s="165"/>
      <c r="K731" s="178"/>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5"/>
      <c r="AW731" s="165"/>
      <c r="AX731" s="165"/>
      <c r="AY731" s="165"/>
      <c r="AZ731" s="165"/>
      <c r="BA731" s="165"/>
      <c r="BB731" s="165"/>
      <c r="BC731" s="165"/>
      <c r="BD731" s="165"/>
      <c r="BE731" s="165"/>
      <c r="BF731" s="165"/>
      <c r="BG731" s="165"/>
      <c r="BH731" s="165"/>
      <c r="BI731" s="165"/>
      <c r="BJ731" s="165"/>
      <c r="BK731" s="165"/>
      <c r="BL731" s="165"/>
      <c r="BM731" s="165"/>
      <c r="BN731" s="165"/>
      <c r="BO731" s="165"/>
      <c r="BP731" s="165"/>
      <c r="BQ731" s="165"/>
      <c r="BR731" s="165"/>
      <c r="BS731" s="165"/>
      <c r="BT731" s="165"/>
      <c r="BU731" s="165"/>
      <c r="BV731" s="165"/>
      <c r="BW731" s="165"/>
      <c r="BX731" s="165"/>
      <c r="BY731" s="165"/>
      <c r="BZ731" s="165"/>
      <c r="CA731" s="165"/>
      <c r="CB731" s="165"/>
      <c r="CC731" s="165"/>
      <c r="CD731" s="165"/>
      <c r="CE731" s="165"/>
      <c r="CF731" s="165"/>
      <c r="CG731" s="165"/>
      <c r="CH731" s="165"/>
      <c r="CI731" s="165"/>
      <c r="CJ731" s="165"/>
      <c r="CK731" s="165"/>
      <c r="CL731" s="165"/>
      <c r="CM731" s="165"/>
      <c r="CN731" s="165"/>
      <c r="CO731" s="165"/>
      <c r="CP731" s="165"/>
      <c r="CQ731" s="165"/>
      <c r="CR731" s="165"/>
      <c r="CS731" s="165"/>
      <c r="CT731" s="165"/>
    </row>
    <row r="732" spans="1:98">
      <c r="A732" s="165"/>
      <c r="B732" s="165"/>
      <c r="C732" s="165"/>
      <c r="D732" s="165"/>
      <c r="E732" s="165"/>
      <c r="F732" s="165"/>
      <c r="G732" s="165"/>
      <c r="H732" s="178"/>
      <c r="I732" s="165"/>
      <c r="J732" s="165"/>
      <c r="K732" s="178"/>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5"/>
      <c r="AW732" s="165"/>
      <c r="AX732" s="165"/>
      <c r="AY732" s="165"/>
      <c r="AZ732" s="165"/>
      <c r="BA732" s="165"/>
      <c r="BB732" s="165"/>
      <c r="BC732" s="165"/>
      <c r="BD732" s="165"/>
      <c r="BE732" s="165"/>
      <c r="BF732" s="165"/>
      <c r="BG732" s="165"/>
      <c r="BH732" s="165"/>
      <c r="BI732" s="165"/>
      <c r="BJ732" s="165"/>
      <c r="BK732" s="165"/>
      <c r="BL732" s="165"/>
      <c r="BM732" s="165"/>
      <c r="BN732" s="165"/>
      <c r="BO732" s="165"/>
      <c r="BP732" s="165"/>
      <c r="BQ732" s="165"/>
      <c r="BR732" s="165"/>
      <c r="BS732" s="165"/>
      <c r="BT732" s="165"/>
      <c r="BU732" s="165"/>
      <c r="BV732" s="165"/>
      <c r="BW732" s="165"/>
      <c r="BX732" s="165"/>
      <c r="BY732" s="165"/>
      <c r="BZ732" s="165"/>
      <c r="CA732" s="165"/>
      <c r="CB732" s="165"/>
      <c r="CC732" s="165"/>
      <c r="CD732" s="165"/>
      <c r="CE732" s="165"/>
      <c r="CF732" s="165"/>
      <c r="CG732" s="165"/>
      <c r="CH732" s="165"/>
      <c r="CI732" s="165"/>
      <c r="CJ732" s="165"/>
      <c r="CK732" s="165"/>
      <c r="CL732" s="165"/>
      <c r="CM732" s="165"/>
      <c r="CN732" s="165"/>
      <c r="CO732" s="165"/>
      <c r="CP732" s="165"/>
      <c r="CQ732" s="165"/>
      <c r="CR732" s="165"/>
      <c r="CS732" s="165"/>
      <c r="CT732" s="165"/>
    </row>
    <row r="733" spans="1:98">
      <c r="A733" s="165"/>
      <c r="B733" s="165"/>
      <c r="C733" s="165"/>
      <c r="D733" s="165"/>
      <c r="E733" s="165"/>
      <c r="F733" s="165"/>
      <c r="G733" s="165"/>
      <c r="H733" s="178"/>
      <c r="I733" s="165"/>
      <c r="J733" s="165"/>
      <c r="K733" s="178"/>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5"/>
      <c r="AW733" s="165"/>
      <c r="AX733" s="165"/>
      <c r="AY733" s="165"/>
      <c r="AZ733" s="165"/>
      <c r="BA733" s="165"/>
      <c r="BB733" s="165"/>
      <c r="BC733" s="165"/>
      <c r="BD733" s="165"/>
      <c r="BE733" s="165"/>
      <c r="BF733" s="165"/>
      <c r="BG733" s="165"/>
      <c r="BH733" s="165"/>
      <c r="BI733" s="165"/>
      <c r="BJ733" s="165"/>
      <c r="BK733" s="165"/>
      <c r="BL733" s="165"/>
      <c r="BM733" s="165"/>
      <c r="BN733" s="165"/>
      <c r="BO733" s="165"/>
      <c r="BP733" s="165"/>
      <c r="BQ733" s="165"/>
      <c r="BR733" s="165"/>
      <c r="BS733" s="165"/>
      <c r="BT733" s="165"/>
      <c r="BU733" s="165"/>
      <c r="BV733" s="165"/>
      <c r="BW733" s="165"/>
      <c r="BX733" s="165"/>
      <c r="BY733" s="165"/>
      <c r="BZ733" s="165"/>
      <c r="CA733" s="165"/>
      <c r="CB733" s="165"/>
      <c r="CC733" s="165"/>
      <c r="CD733" s="165"/>
      <c r="CE733" s="165"/>
      <c r="CF733" s="165"/>
      <c r="CG733" s="165"/>
      <c r="CH733" s="165"/>
      <c r="CI733" s="165"/>
      <c r="CJ733" s="165"/>
      <c r="CK733" s="165"/>
      <c r="CL733" s="165"/>
      <c r="CM733" s="165"/>
      <c r="CN733" s="165"/>
      <c r="CO733" s="165"/>
      <c r="CP733" s="165"/>
      <c r="CQ733" s="165"/>
      <c r="CR733" s="165"/>
      <c r="CS733" s="165"/>
      <c r="CT733" s="165"/>
    </row>
    <row r="734" spans="1:98">
      <c r="A734" s="165"/>
      <c r="B734" s="165"/>
      <c r="C734" s="165"/>
      <c r="D734" s="165"/>
      <c r="E734" s="165"/>
      <c r="F734" s="165"/>
      <c r="G734" s="165"/>
      <c r="H734" s="178"/>
      <c r="I734" s="165"/>
      <c r="J734" s="165"/>
      <c r="K734" s="178"/>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c r="BJ734" s="165"/>
      <c r="BK734" s="165"/>
      <c r="BL734" s="165"/>
      <c r="BM734" s="165"/>
      <c r="BN734" s="165"/>
      <c r="BO734" s="165"/>
      <c r="BP734" s="165"/>
      <c r="BQ734" s="165"/>
      <c r="BR734" s="165"/>
      <c r="BS734" s="165"/>
      <c r="BT734" s="165"/>
      <c r="BU734" s="165"/>
      <c r="BV734" s="165"/>
      <c r="BW734" s="165"/>
      <c r="BX734" s="165"/>
      <c r="BY734" s="165"/>
      <c r="BZ734" s="165"/>
      <c r="CA734" s="165"/>
      <c r="CB734" s="165"/>
      <c r="CC734" s="165"/>
      <c r="CD734" s="165"/>
      <c r="CE734" s="165"/>
      <c r="CF734" s="165"/>
      <c r="CG734" s="165"/>
      <c r="CH734" s="165"/>
      <c r="CI734" s="165"/>
      <c r="CJ734" s="165"/>
      <c r="CK734" s="165"/>
      <c r="CL734" s="165"/>
      <c r="CM734" s="165"/>
      <c r="CN734" s="165"/>
      <c r="CO734" s="165"/>
      <c r="CP734" s="165"/>
      <c r="CQ734" s="165"/>
      <c r="CR734" s="165"/>
      <c r="CS734" s="165"/>
      <c r="CT734" s="165"/>
    </row>
    <row r="735" spans="1:98">
      <c r="A735" s="165"/>
      <c r="B735" s="165"/>
      <c r="C735" s="165"/>
      <c r="D735" s="165"/>
      <c r="E735" s="165"/>
      <c r="F735" s="165"/>
      <c r="G735" s="165"/>
      <c r="H735" s="178"/>
      <c r="I735" s="165"/>
      <c r="J735" s="165"/>
      <c r="K735" s="178"/>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c r="CE735" s="165"/>
      <c r="CF735" s="165"/>
      <c r="CG735" s="165"/>
      <c r="CH735" s="165"/>
      <c r="CI735" s="165"/>
      <c r="CJ735" s="165"/>
      <c r="CK735" s="165"/>
      <c r="CL735" s="165"/>
      <c r="CM735" s="165"/>
      <c r="CN735" s="165"/>
      <c r="CO735" s="165"/>
      <c r="CP735" s="165"/>
      <c r="CQ735" s="165"/>
      <c r="CR735" s="165"/>
      <c r="CS735" s="165"/>
      <c r="CT735" s="165"/>
    </row>
    <row r="736" spans="1:98">
      <c r="A736" s="165"/>
      <c r="B736" s="165"/>
      <c r="C736" s="165"/>
      <c r="D736" s="165"/>
      <c r="E736" s="165"/>
      <c r="F736" s="165"/>
      <c r="G736" s="165"/>
      <c r="H736" s="178"/>
      <c r="I736" s="165"/>
      <c r="J736" s="165"/>
      <c r="K736" s="178"/>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c r="BJ736" s="165"/>
      <c r="BK736" s="165"/>
      <c r="BL736" s="165"/>
      <c r="BM736" s="165"/>
      <c r="BN736" s="165"/>
      <c r="BO736" s="165"/>
      <c r="BP736" s="165"/>
      <c r="BQ736" s="165"/>
      <c r="BR736" s="165"/>
      <c r="BS736" s="165"/>
      <c r="BT736" s="165"/>
      <c r="BU736" s="165"/>
      <c r="BV736" s="165"/>
      <c r="BW736" s="165"/>
      <c r="BX736" s="165"/>
      <c r="BY736" s="165"/>
      <c r="BZ736" s="165"/>
      <c r="CA736" s="165"/>
      <c r="CB736" s="165"/>
      <c r="CC736" s="165"/>
      <c r="CD736" s="165"/>
      <c r="CE736" s="165"/>
      <c r="CF736" s="165"/>
      <c r="CG736" s="165"/>
      <c r="CH736" s="165"/>
      <c r="CI736" s="165"/>
      <c r="CJ736" s="165"/>
      <c r="CK736" s="165"/>
      <c r="CL736" s="165"/>
      <c r="CM736" s="165"/>
      <c r="CN736" s="165"/>
      <c r="CO736" s="165"/>
      <c r="CP736" s="165"/>
      <c r="CQ736" s="165"/>
      <c r="CR736" s="165"/>
      <c r="CS736" s="165"/>
      <c r="CT736" s="165"/>
    </row>
    <row r="737" spans="1:98">
      <c r="A737" s="165"/>
      <c r="B737" s="165"/>
      <c r="C737" s="165"/>
      <c r="D737" s="165"/>
      <c r="E737" s="165"/>
      <c r="F737" s="165"/>
      <c r="G737" s="165"/>
      <c r="H737" s="178"/>
      <c r="I737" s="165"/>
      <c r="J737" s="165"/>
      <c r="K737" s="178"/>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5"/>
      <c r="AW737" s="165"/>
      <c r="AX737" s="165"/>
      <c r="AY737" s="165"/>
      <c r="AZ737" s="165"/>
      <c r="BA737" s="165"/>
      <c r="BB737" s="165"/>
      <c r="BC737" s="165"/>
      <c r="BD737" s="165"/>
      <c r="BE737" s="165"/>
      <c r="BF737" s="165"/>
      <c r="BG737" s="165"/>
      <c r="BH737" s="165"/>
      <c r="BI737" s="165"/>
      <c r="BJ737" s="165"/>
      <c r="BK737" s="165"/>
      <c r="BL737" s="165"/>
      <c r="BM737" s="165"/>
      <c r="BN737" s="165"/>
      <c r="BO737" s="165"/>
      <c r="BP737" s="165"/>
      <c r="BQ737" s="165"/>
      <c r="BR737" s="165"/>
      <c r="BS737" s="165"/>
      <c r="BT737" s="165"/>
      <c r="BU737" s="165"/>
      <c r="BV737" s="165"/>
      <c r="BW737" s="165"/>
      <c r="BX737" s="165"/>
      <c r="BY737" s="165"/>
      <c r="BZ737" s="165"/>
      <c r="CA737" s="165"/>
      <c r="CB737" s="165"/>
      <c r="CC737" s="165"/>
      <c r="CD737" s="165"/>
      <c r="CE737" s="165"/>
      <c r="CF737" s="165"/>
      <c r="CG737" s="165"/>
      <c r="CH737" s="165"/>
      <c r="CI737" s="165"/>
      <c r="CJ737" s="165"/>
      <c r="CK737" s="165"/>
      <c r="CL737" s="165"/>
      <c r="CM737" s="165"/>
      <c r="CN737" s="165"/>
      <c r="CO737" s="165"/>
      <c r="CP737" s="165"/>
      <c r="CQ737" s="165"/>
      <c r="CR737" s="165"/>
      <c r="CS737" s="165"/>
      <c r="CT737" s="165"/>
    </row>
    <row r="738" spans="1:98">
      <c r="A738" s="165"/>
      <c r="B738" s="165"/>
      <c r="C738" s="165"/>
      <c r="D738" s="165"/>
      <c r="E738" s="165"/>
      <c r="F738" s="165"/>
      <c r="G738" s="165"/>
      <c r="H738" s="178"/>
      <c r="I738" s="165"/>
      <c r="J738" s="165"/>
      <c r="K738" s="178"/>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5"/>
      <c r="AW738" s="165"/>
      <c r="AX738" s="165"/>
      <c r="AY738" s="165"/>
      <c r="AZ738" s="165"/>
      <c r="BA738" s="165"/>
      <c r="BB738" s="165"/>
      <c r="BC738" s="165"/>
      <c r="BD738" s="165"/>
      <c r="BE738" s="165"/>
      <c r="BF738" s="165"/>
      <c r="BG738" s="165"/>
      <c r="BH738" s="165"/>
      <c r="BI738" s="165"/>
      <c r="BJ738" s="165"/>
      <c r="BK738" s="165"/>
      <c r="BL738" s="165"/>
      <c r="BM738" s="165"/>
      <c r="BN738" s="165"/>
      <c r="BO738" s="165"/>
      <c r="BP738" s="165"/>
      <c r="BQ738" s="165"/>
      <c r="BR738" s="165"/>
      <c r="BS738" s="165"/>
      <c r="BT738" s="165"/>
      <c r="BU738" s="165"/>
      <c r="BV738" s="165"/>
      <c r="BW738" s="165"/>
      <c r="BX738" s="165"/>
      <c r="BY738" s="165"/>
      <c r="BZ738" s="165"/>
      <c r="CA738" s="165"/>
      <c r="CB738" s="165"/>
      <c r="CC738" s="165"/>
      <c r="CD738" s="165"/>
      <c r="CE738" s="165"/>
      <c r="CF738" s="165"/>
      <c r="CG738" s="165"/>
      <c r="CH738" s="165"/>
      <c r="CI738" s="165"/>
      <c r="CJ738" s="165"/>
      <c r="CK738" s="165"/>
      <c r="CL738" s="165"/>
      <c r="CM738" s="165"/>
      <c r="CN738" s="165"/>
      <c r="CO738" s="165"/>
      <c r="CP738" s="165"/>
      <c r="CQ738" s="165"/>
      <c r="CR738" s="165"/>
      <c r="CS738" s="165"/>
      <c r="CT738" s="165"/>
    </row>
    <row r="739" spans="1:98">
      <c r="A739" s="165"/>
      <c r="B739" s="165"/>
      <c r="C739" s="165"/>
      <c r="D739" s="165"/>
      <c r="E739" s="165"/>
      <c r="F739" s="165"/>
      <c r="G739" s="165"/>
      <c r="H739" s="178"/>
      <c r="I739" s="165"/>
      <c r="J739" s="165"/>
      <c r="K739" s="178"/>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5"/>
      <c r="AW739" s="165"/>
      <c r="AX739" s="165"/>
      <c r="AY739" s="165"/>
      <c r="AZ739" s="165"/>
      <c r="BA739" s="165"/>
      <c r="BB739" s="165"/>
      <c r="BC739" s="165"/>
      <c r="BD739" s="165"/>
      <c r="BE739" s="165"/>
      <c r="BF739" s="165"/>
      <c r="BG739" s="165"/>
      <c r="BH739" s="165"/>
      <c r="BI739" s="165"/>
      <c r="BJ739" s="165"/>
      <c r="BK739" s="165"/>
      <c r="BL739" s="165"/>
      <c r="BM739" s="165"/>
      <c r="BN739" s="165"/>
      <c r="BO739" s="165"/>
      <c r="BP739" s="165"/>
      <c r="BQ739" s="165"/>
      <c r="BR739" s="165"/>
      <c r="BS739" s="165"/>
      <c r="BT739" s="165"/>
      <c r="BU739" s="165"/>
      <c r="BV739" s="165"/>
      <c r="BW739" s="165"/>
      <c r="BX739" s="165"/>
      <c r="BY739" s="165"/>
      <c r="BZ739" s="165"/>
      <c r="CA739" s="165"/>
      <c r="CB739" s="165"/>
      <c r="CC739" s="165"/>
      <c r="CD739" s="165"/>
      <c r="CE739" s="165"/>
      <c r="CF739" s="165"/>
      <c r="CG739" s="165"/>
      <c r="CH739" s="165"/>
      <c r="CI739" s="165"/>
      <c r="CJ739" s="165"/>
      <c r="CK739" s="165"/>
      <c r="CL739" s="165"/>
      <c r="CM739" s="165"/>
      <c r="CN739" s="165"/>
      <c r="CO739" s="165"/>
      <c r="CP739" s="165"/>
      <c r="CQ739" s="165"/>
      <c r="CR739" s="165"/>
      <c r="CS739" s="165"/>
      <c r="CT739" s="165"/>
    </row>
    <row r="740" spans="1:98">
      <c r="A740" s="165"/>
      <c r="B740" s="165"/>
      <c r="C740" s="165"/>
      <c r="D740" s="165"/>
      <c r="E740" s="165"/>
      <c r="F740" s="165"/>
      <c r="G740" s="165"/>
      <c r="H740" s="178"/>
      <c r="I740" s="165"/>
      <c r="J740" s="165"/>
      <c r="K740" s="178"/>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5"/>
      <c r="AW740" s="165"/>
      <c r="AX740" s="165"/>
      <c r="AY740" s="165"/>
      <c r="AZ740" s="165"/>
      <c r="BA740" s="165"/>
      <c r="BB740" s="165"/>
      <c r="BC740" s="165"/>
      <c r="BD740" s="165"/>
      <c r="BE740" s="165"/>
      <c r="BF740" s="165"/>
      <c r="BG740" s="165"/>
      <c r="BH740" s="165"/>
      <c r="BI740" s="165"/>
      <c r="BJ740" s="165"/>
      <c r="BK740" s="165"/>
      <c r="BL740" s="165"/>
      <c r="BM740" s="165"/>
      <c r="BN740" s="165"/>
      <c r="BO740" s="165"/>
      <c r="BP740" s="165"/>
      <c r="BQ740" s="165"/>
      <c r="BR740" s="165"/>
      <c r="BS740" s="165"/>
      <c r="BT740" s="165"/>
      <c r="BU740" s="165"/>
      <c r="BV740" s="165"/>
      <c r="BW740" s="165"/>
      <c r="BX740" s="165"/>
      <c r="BY740" s="165"/>
      <c r="BZ740" s="165"/>
      <c r="CA740" s="165"/>
      <c r="CB740" s="165"/>
      <c r="CC740" s="165"/>
      <c r="CD740" s="165"/>
      <c r="CE740" s="165"/>
      <c r="CF740" s="165"/>
      <c r="CG740" s="165"/>
      <c r="CH740" s="165"/>
      <c r="CI740" s="165"/>
      <c r="CJ740" s="165"/>
      <c r="CK740" s="165"/>
      <c r="CL740" s="165"/>
      <c r="CM740" s="165"/>
      <c r="CN740" s="165"/>
      <c r="CO740" s="165"/>
      <c r="CP740" s="165"/>
      <c r="CQ740" s="165"/>
      <c r="CR740" s="165"/>
      <c r="CS740" s="165"/>
      <c r="CT740" s="165"/>
    </row>
    <row r="741" spans="1:98">
      <c r="A741" s="165"/>
      <c r="B741" s="165"/>
      <c r="C741" s="165"/>
      <c r="D741" s="165"/>
      <c r="E741" s="165"/>
      <c r="F741" s="165"/>
      <c r="G741" s="165"/>
      <c r="H741" s="178"/>
      <c r="I741" s="165"/>
      <c r="J741" s="165"/>
      <c r="K741" s="178"/>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5"/>
      <c r="AW741" s="165"/>
      <c r="AX741" s="165"/>
      <c r="AY741" s="165"/>
      <c r="AZ741" s="165"/>
      <c r="BA741" s="165"/>
      <c r="BB741" s="165"/>
      <c r="BC741" s="165"/>
      <c r="BD741" s="165"/>
      <c r="BE741" s="165"/>
      <c r="BF741" s="165"/>
      <c r="BG741" s="165"/>
      <c r="BH741" s="165"/>
      <c r="BI741" s="165"/>
      <c r="BJ741" s="165"/>
      <c r="BK741" s="165"/>
      <c r="BL741" s="165"/>
      <c r="BM741" s="165"/>
      <c r="BN741" s="165"/>
      <c r="BO741" s="165"/>
      <c r="BP741" s="165"/>
      <c r="BQ741" s="165"/>
      <c r="BR741" s="165"/>
      <c r="BS741" s="165"/>
      <c r="BT741" s="165"/>
      <c r="BU741" s="165"/>
      <c r="BV741" s="165"/>
      <c r="BW741" s="165"/>
      <c r="BX741" s="165"/>
      <c r="BY741" s="165"/>
      <c r="BZ741" s="165"/>
      <c r="CA741" s="165"/>
      <c r="CB741" s="165"/>
      <c r="CC741" s="165"/>
      <c r="CD741" s="165"/>
      <c r="CE741" s="165"/>
      <c r="CF741" s="165"/>
      <c r="CG741" s="165"/>
      <c r="CH741" s="165"/>
      <c r="CI741" s="165"/>
      <c r="CJ741" s="165"/>
      <c r="CK741" s="165"/>
      <c r="CL741" s="165"/>
      <c r="CM741" s="165"/>
      <c r="CN741" s="165"/>
      <c r="CO741" s="165"/>
      <c r="CP741" s="165"/>
      <c r="CQ741" s="165"/>
      <c r="CR741" s="165"/>
      <c r="CS741" s="165"/>
      <c r="CT741" s="165"/>
    </row>
    <row r="742" spans="1:98">
      <c r="A742" s="165"/>
      <c r="B742" s="165"/>
      <c r="C742" s="165"/>
      <c r="D742" s="165"/>
      <c r="E742" s="165"/>
      <c r="F742" s="165"/>
      <c r="G742" s="165"/>
      <c r="H742" s="178"/>
      <c r="I742" s="165"/>
      <c r="J742" s="165"/>
      <c r="K742" s="178"/>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5"/>
      <c r="AW742" s="165"/>
      <c r="AX742" s="165"/>
      <c r="AY742" s="165"/>
      <c r="AZ742" s="165"/>
      <c r="BA742" s="165"/>
      <c r="BB742" s="165"/>
      <c r="BC742" s="165"/>
      <c r="BD742" s="165"/>
      <c r="BE742" s="165"/>
      <c r="BF742" s="165"/>
      <c r="BG742" s="165"/>
      <c r="BH742" s="165"/>
      <c r="BI742" s="165"/>
      <c r="BJ742" s="165"/>
      <c r="BK742" s="165"/>
      <c r="BL742" s="165"/>
      <c r="BM742" s="165"/>
      <c r="BN742" s="165"/>
      <c r="BO742" s="165"/>
      <c r="BP742" s="165"/>
      <c r="BQ742" s="165"/>
      <c r="BR742" s="165"/>
      <c r="BS742" s="165"/>
      <c r="BT742" s="165"/>
      <c r="BU742" s="165"/>
      <c r="BV742" s="165"/>
      <c r="BW742" s="165"/>
      <c r="BX742" s="165"/>
      <c r="BY742" s="165"/>
      <c r="BZ742" s="165"/>
      <c r="CA742" s="165"/>
      <c r="CB742" s="165"/>
      <c r="CC742" s="165"/>
      <c r="CD742" s="165"/>
      <c r="CE742" s="165"/>
      <c r="CF742" s="165"/>
      <c r="CG742" s="165"/>
      <c r="CH742" s="165"/>
      <c r="CI742" s="165"/>
      <c r="CJ742" s="165"/>
      <c r="CK742" s="165"/>
      <c r="CL742" s="165"/>
      <c r="CM742" s="165"/>
      <c r="CN742" s="165"/>
      <c r="CO742" s="165"/>
      <c r="CP742" s="165"/>
      <c r="CQ742" s="165"/>
      <c r="CR742" s="165"/>
      <c r="CS742" s="165"/>
      <c r="CT742" s="165"/>
    </row>
    <row r="743" spans="1:98">
      <c r="A743" s="165"/>
      <c r="B743" s="165"/>
      <c r="C743" s="165"/>
      <c r="D743" s="165"/>
      <c r="E743" s="165"/>
      <c r="F743" s="165"/>
      <c r="G743" s="165"/>
      <c r="H743" s="178"/>
      <c r="I743" s="165"/>
      <c r="J743" s="165"/>
      <c r="K743" s="178"/>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5"/>
      <c r="AW743" s="165"/>
      <c r="AX743" s="165"/>
      <c r="AY743" s="165"/>
      <c r="AZ743" s="165"/>
      <c r="BA743" s="165"/>
      <c r="BB743" s="165"/>
      <c r="BC743" s="165"/>
      <c r="BD743" s="165"/>
      <c r="BE743" s="165"/>
      <c r="BF743" s="165"/>
      <c r="BG743" s="165"/>
      <c r="BH743" s="165"/>
      <c r="BI743" s="165"/>
      <c r="BJ743" s="165"/>
      <c r="BK743" s="165"/>
      <c r="BL743" s="165"/>
      <c r="BM743" s="165"/>
      <c r="BN743" s="165"/>
      <c r="BO743" s="165"/>
      <c r="BP743" s="165"/>
      <c r="BQ743" s="165"/>
      <c r="BR743" s="165"/>
      <c r="BS743" s="165"/>
      <c r="BT743" s="165"/>
      <c r="BU743" s="165"/>
      <c r="BV743" s="165"/>
      <c r="BW743" s="165"/>
      <c r="BX743" s="165"/>
      <c r="BY743" s="165"/>
      <c r="BZ743" s="165"/>
      <c r="CA743" s="165"/>
      <c r="CB743" s="165"/>
      <c r="CC743" s="165"/>
      <c r="CD743" s="165"/>
      <c r="CE743" s="165"/>
      <c r="CF743" s="165"/>
      <c r="CG743" s="165"/>
      <c r="CH743" s="165"/>
      <c r="CI743" s="165"/>
      <c r="CJ743" s="165"/>
      <c r="CK743" s="165"/>
      <c r="CL743" s="165"/>
      <c r="CM743" s="165"/>
      <c r="CN743" s="165"/>
      <c r="CO743" s="165"/>
      <c r="CP743" s="165"/>
      <c r="CQ743" s="165"/>
      <c r="CR743" s="165"/>
      <c r="CS743" s="165"/>
      <c r="CT743" s="165"/>
    </row>
    <row r="744" spans="1:98">
      <c r="A744" s="165"/>
      <c r="B744" s="165"/>
      <c r="C744" s="165"/>
      <c r="D744" s="165"/>
      <c r="E744" s="165"/>
      <c r="F744" s="165"/>
      <c r="G744" s="165"/>
      <c r="H744" s="178"/>
      <c r="I744" s="165"/>
      <c r="J744" s="165"/>
      <c r="K744" s="178"/>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5"/>
      <c r="BH744" s="165"/>
      <c r="BI744" s="165"/>
      <c r="BJ744" s="165"/>
      <c r="BK744" s="165"/>
      <c r="BL744" s="165"/>
      <c r="BM744" s="165"/>
      <c r="BN744" s="165"/>
      <c r="BO744" s="165"/>
      <c r="BP744" s="165"/>
      <c r="BQ744" s="165"/>
      <c r="BR744" s="165"/>
      <c r="BS744" s="165"/>
      <c r="BT744" s="165"/>
      <c r="BU744" s="165"/>
      <c r="BV744" s="165"/>
      <c r="BW744" s="165"/>
      <c r="BX744" s="165"/>
      <c r="BY744" s="165"/>
      <c r="BZ744" s="165"/>
      <c r="CA744" s="165"/>
      <c r="CB744" s="165"/>
      <c r="CC744" s="165"/>
      <c r="CD744" s="165"/>
      <c r="CE744" s="165"/>
      <c r="CF744" s="165"/>
      <c r="CG744" s="165"/>
      <c r="CH744" s="165"/>
      <c r="CI744" s="165"/>
      <c r="CJ744" s="165"/>
      <c r="CK744" s="165"/>
      <c r="CL744" s="165"/>
      <c r="CM744" s="165"/>
      <c r="CN744" s="165"/>
      <c r="CO744" s="165"/>
      <c r="CP744" s="165"/>
      <c r="CQ744" s="165"/>
      <c r="CR744" s="165"/>
      <c r="CS744" s="165"/>
      <c r="CT744" s="165"/>
    </row>
    <row r="745" spans="1:98">
      <c r="A745" s="165"/>
      <c r="B745" s="165"/>
      <c r="C745" s="165"/>
      <c r="D745" s="165"/>
      <c r="E745" s="165"/>
      <c r="F745" s="165"/>
      <c r="G745" s="165"/>
      <c r="H745" s="178"/>
      <c r="I745" s="165"/>
      <c r="J745" s="165"/>
      <c r="K745" s="178"/>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5"/>
      <c r="AW745" s="165"/>
      <c r="AX745" s="165"/>
      <c r="AY745" s="165"/>
      <c r="AZ745" s="165"/>
      <c r="BA745" s="165"/>
      <c r="BB745" s="165"/>
      <c r="BC745" s="165"/>
      <c r="BD745" s="165"/>
      <c r="BE745" s="165"/>
      <c r="BF745" s="165"/>
      <c r="BG745" s="165"/>
      <c r="BH745" s="165"/>
      <c r="BI745" s="165"/>
      <c r="BJ745" s="165"/>
      <c r="BK745" s="165"/>
      <c r="BL745" s="165"/>
      <c r="BM745" s="165"/>
      <c r="BN745" s="165"/>
      <c r="BO745" s="165"/>
      <c r="BP745" s="165"/>
      <c r="BQ745" s="165"/>
      <c r="BR745" s="165"/>
      <c r="BS745" s="165"/>
      <c r="BT745" s="165"/>
      <c r="BU745" s="165"/>
      <c r="BV745" s="165"/>
      <c r="BW745" s="165"/>
      <c r="BX745" s="165"/>
      <c r="BY745" s="165"/>
      <c r="BZ745" s="165"/>
      <c r="CA745" s="165"/>
      <c r="CB745" s="165"/>
      <c r="CC745" s="165"/>
      <c r="CD745" s="165"/>
      <c r="CE745" s="165"/>
      <c r="CF745" s="165"/>
      <c r="CG745" s="165"/>
      <c r="CH745" s="165"/>
      <c r="CI745" s="165"/>
      <c r="CJ745" s="165"/>
      <c r="CK745" s="165"/>
      <c r="CL745" s="165"/>
      <c r="CM745" s="165"/>
      <c r="CN745" s="165"/>
      <c r="CO745" s="165"/>
      <c r="CP745" s="165"/>
      <c r="CQ745" s="165"/>
      <c r="CR745" s="165"/>
      <c r="CS745" s="165"/>
      <c r="CT745" s="165"/>
    </row>
    <row r="746" spans="1:98">
      <c r="A746" s="165"/>
      <c r="B746" s="165"/>
      <c r="C746" s="165"/>
      <c r="D746" s="165"/>
      <c r="E746" s="165"/>
      <c r="F746" s="165"/>
      <c r="G746" s="165"/>
      <c r="H746" s="178"/>
      <c r="I746" s="165"/>
      <c r="J746" s="165"/>
      <c r="K746" s="178"/>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5"/>
      <c r="AW746" s="165"/>
      <c r="AX746" s="165"/>
      <c r="AY746" s="165"/>
      <c r="AZ746" s="165"/>
      <c r="BA746" s="165"/>
      <c r="BB746" s="165"/>
      <c r="BC746" s="165"/>
      <c r="BD746" s="165"/>
      <c r="BE746" s="165"/>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c r="CE746" s="165"/>
      <c r="CF746" s="165"/>
      <c r="CG746" s="165"/>
      <c r="CH746" s="165"/>
      <c r="CI746" s="165"/>
      <c r="CJ746" s="165"/>
      <c r="CK746" s="165"/>
      <c r="CL746" s="165"/>
      <c r="CM746" s="165"/>
      <c r="CN746" s="165"/>
      <c r="CO746" s="165"/>
      <c r="CP746" s="165"/>
      <c r="CQ746" s="165"/>
      <c r="CR746" s="165"/>
      <c r="CS746" s="165"/>
      <c r="CT746" s="165"/>
    </row>
    <row r="747" spans="1:98">
      <c r="A747" s="165"/>
      <c r="B747" s="165"/>
      <c r="C747" s="165"/>
      <c r="D747" s="165"/>
      <c r="E747" s="165"/>
      <c r="F747" s="165"/>
      <c r="G747" s="165"/>
      <c r="H747" s="178"/>
      <c r="I747" s="165"/>
      <c r="J747" s="165"/>
      <c r="K747" s="178"/>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5"/>
      <c r="AW747" s="165"/>
      <c r="AX747" s="165"/>
      <c r="AY747" s="165"/>
      <c r="AZ747" s="165"/>
      <c r="BA747" s="165"/>
      <c r="BB747" s="165"/>
      <c r="BC747" s="165"/>
      <c r="BD747" s="165"/>
      <c r="BE747" s="165"/>
      <c r="BF747" s="165"/>
      <c r="BG747" s="165"/>
      <c r="BH747" s="165"/>
      <c r="BI747" s="165"/>
      <c r="BJ747" s="165"/>
      <c r="BK747" s="165"/>
      <c r="BL747" s="165"/>
      <c r="BM747" s="165"/>
      <c r="BN747" s="165"/>
      <c r="BO747" s="165"/>
      <c r="BP747" s="165"/>
      <c r="BQ747" s="165"/>
      <c r="BR747" s="165"/>
      <c r="BS747" s="165"/>
      <c r="BT747" s="165"/>
      <c r="BU747" s="165"/>
      <c r="BV747" s="165"/>
      <c r="BW747" s="165"/>
      <c r="BX747" s="165"/>
      <c r="BY747" s="165"/>
      <c r="BZ747" s="165"/>
      <c r="CA747" s="165"/>
      <c r="CB747" s="165"/>
      <c r="CC747" s="165"/>
      <c r="CD747" s="165"/>
      <c r="CE747" s="165"/>
      <c r="CF747" s="165"/>
      <c r="CG747" s="165"/>
      <c r="CH747" s="165"/>
      <c r="CI747" s="165"/>
      <c r="CJ747" s="165"/>
      <c r="CK747" s="165"/>
      <c r="CL747" s="165"/>
      <c r="CM747" s="165"/>
      <c r="CN747" s="165"/>
      <c r="CO747" s="165"/>
      <c r="CP747" s="165"/>
      <c r="CQ747" s="165"/>
      <c r="CR747" s="165"/>
      <c r="CS747" s="165"/>
      <c r="CT747" s="165"/>
    </row>
    <row r="748" spans="1:98">
      <c r="A748" s="165"/>
      <c r="B748" s="165"/>
      <c r="C748" s="165"/>
      <c r="D748" s="165"/>
      <c r="E748" s="165"/>
      <c r="F748" s="165"/>
      <c r="G748" s="165"/>
      <c r="H748" s="178"/>
      <c r="I748" s="165"/>
      <c r="J748" s="165"/>
      <c r="K748" s="178"/>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c r="CE748" s="165"/>
      <c r="CF748" s="165"/>
      <c r="CG748" s="165"/>
      <c r="CH748" s="165"/>
      <c r="CI748" s="165"/>
      <c r="CJ748" s="165"/>
      <c r="CK748" s="165"/>
      <c r="CL748" s="165"/>
      <c r="CM748" s="165"/>
      <c r="CN748" s="165"/>
      <c r="CO748" s="165"/>
      <c r="CP748" s="165"/>
      <c r="CQ748" s="165"/>
      <c r="CR748" s="165"/>
      <c r="CS748" s="165"/>
      <c r="CT748" s="165"/>
    </row>
    <row r="749" spans="1:98">
      <c r="A749" s="165"/>
      <c r="B749" s="165"/>
      <c r="C749" s="165"/>
      <c r="D749" s="165"/>
      <c r="E749" s="165"/>
      <c r="F749" s="165"/>
      <c r="G749" s="165"/>
      <c r="H749" s="178"/>
      <c r="I749" s="165"/>
      <c r="J749" s="165"/>
      <c r="K749" s="178"/>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c r="BJ749" s="165"/>
      <c r="BK749" s="165"/>
      <c r="BL749" s="165"/>
      <c r="BM749" s="165"/>
      <c r="BN749" s="165"/>
      <c r="BO749" s="165"/>
      <c r="BP749" s="165"/>
      <c r="BQ749" s="165"/>
      <c r="BR749" s="165"/>
      <c r="BS749" s="165"/>
      <c r="BT749" s="165"/>
      <c r="BU749" s="165"/>
      <c r="BV749" s="165"/>
      <c r="BW749" s="165"/>
      <c r="BX749" s="165"/>
      <c r="BY749" s="165"/>
      <c r="BZ749" s="165"/>
      <c r="CA749" s="165"/>
      <c r="CB749" s="165"/>
      <c r="CC749" s="165"/>
      <c r="CD749" s="165"/>
      <c r="CE749" s="165"/>
      <c r="CF749" s="165"/>
      <c r="CG749" s="165"/>
      <c r="CH749" s="165"/>
      <c r="CI749" s="165"/>
      <c r="CJ749" s="165"/>
      <c r="CK749" s="165"/>
      <c r="CL749" s="165"/>
      <c r="CM749" s="165"/>
      <c r="CN749" s="165"/>
      <c r="CO749" s="165"/>
      <c r="CP749" s="165"/>
      <c r="CQ749" s="165"/>
      <c r="CR749" s="165"/>
      <c r="CS749" s="165"/>
      <c r="CT749" s="165"/>
    </row>
    <row r="750" spans="1:98">
      <c r="A750" s="165"/>
      <c r="B750" s="165"/>
      <c r="C750" s="165"/>
      <c r="D750" s="165"/>
      <c r="E750" s="165"/>
      <c r="F750" s="165"/>
      <c r="G750" s="165"/>
      <c r="H750" s="178"/>
      <c r="I750" s="165"/>
      <c r="J750" s="165"/>
      <c r="K750" s="178"/>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c r="BJ750" s="165"/>
      <c r="BK750" s="165"/>
      <c r="BL750" s="165"/>
      <c r="BM750" s="165"/>
      <c r="BN750" s="165"/>
      <c r="BO750" s="165"/>
      <c r="BP750" s="165"/>
      <c r="BQ750" s="165"/>
      <c r="BR750" s="165"/>
      <c r="BS750" s="165"/>
      <c r="BT750" s="165"/>
      <c r="BU750" s="165"/>
      <c r="BV750" s="165"/>
      <c r="BW750" s="165"/>
      <c r="BX750" s="165"/>
      <c r="BY750" s="165"/>
      <c r="BZ750" s="165"/>
      <c r="CA750" s="165"/>
      <c r="CB750" s="165"/>
      <c r="CC750" s="165"/>
      <c r="CD750" s="165"/>
      <c r="CE750" s="165"/>
      <c r="CF750" s="165"/>
      <c r="CG750" s="165"/>
      <c r="CH750" s="165"/>
      <c r="CI750" s="165"/>
      <c r="CJ750" s="165"/>
      <c r="CK750" s="165"/>
      <c r="CL750" s="165"/>
      <c r="CM750" s="165"/>
      <c r="CN750" s="165"/>
      <c r="CO750" s="165"/>
      <c r="CP750" s="165"/>
      <c r="CQ750" s="165"/>
      <c r="CR750" s="165"/>
      <c r="CS750" s="165"/>
      <c r="CT750" s="165"/>
    </row>
    <row r="751" spans="1:98">
      <c r="A751" s="165"/>
      <c r="B751" s="165"/>
      <c r="C751" s="165"/>
      <c r="D751" s="165"/>
      <c r="E751" s="165"/>
      <c r="F751" s="165"/>
      <c r="G751" s="165"/>
      <c r="H751" s="178"/>
      <c r="I751" s="165"/>
      <c r="J751" s="165"/>
      <c r="K751" s="178"/>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c r="BJ751" s="165"/>
      <c r="BK751" s="165"/>
      <c r="BL751" s="165"/>
      <c r="BM751" s="165"/>
      <c r="BN751" s="165"/>
      <c r="BO751" s="165"/>
      <c r="BP751" s="165"/>
      <c r="BQ751" s="165"/>
      <c r="BR751" s="165"/>
      <c r="BS751" s="165"/>
      <c r="BT751" s="165"/>
      <c r="BU751" s="165"/>
      <c r="BV751" s="165"/>
      <c r="BW751" s="165"/>
      <c r="BX751" s="165"/>
      <c r="BY751" s="165"/>
      <c r="BZ751" s="165"/>
      <c r="CA751" s="165"/>
      <c r="CB751" s="165"/>
      <c r="CC751" s="165"/>
      <c r="CD751" s="165"/>
      <c r="CE751" s="165"/>
      <c r="CF751" s="165"/>
      <c r="CG751" s="165"/>
      <c r="CH751" s="165"/>
      <c r="CI751" s="165"/>
      <c r="CJ751" s="165"/>
      <c r="CK751" s="165"/>
      <c r="CL751" s="165"/>
      <c r="CM751" s="165"/>
      <c r="CN751" s="165"/>
      <c r="CO751" s="165"/>
      <c r="CP751" s="165"/>
      <c r="CQ751" s="165"/>
      <c r="CR751" s="165"/>
      <c r="CS751" s="165"/>
      <c r="CT751" s="165"/>
    </row>
    <row r="752" spans="1:98">
      <c r="A752" s="165"/>
      <c r="B752" s="165"/>
      <c r="C752" s="165"/>
      <c r="D752" s="165"/>
      <c r="E752" s="165"/>
      <c r="F752" s="165"/>
      <c r="G752" s="165"/>
      <c r="H752" s="178"/>
      <c r="I752" s="165"/>
      <c r="J752" s="165"/>
      <c r="K752" s="178"/>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c r="BJ752" s="165"/>
      <c r="BK752" s="165"/>
      <c r="BL752" s="165"/>
      <c r="BM752" s="165"/>
      <c r="BN752" s="165"/>
      <c r="BO752" s="165"/>
      <c r="BP752" s="165"/>
      <c r="BQ752" s="165"/>
      <c r="BR752" s="165"/>
      <c r="BS752" s="165"/>
      <c r="BT752" s="165"/>
      <c r="BU752" s="165"/>
      <c r="BV752" s="165"/>
      <c r="BW752" s="165"/>
      <c r="BX752" s="165"/>
      <c r="BY752" s="165"/>
      <c r="BZ752" s="165"/>
      <c r="CA752" s="165"/>
      <c r="CB752" s="165"/>
      <c r="CC752" s="165"/>
      <c r="CD752" s="165"/>
      <c r="CE752" s="165"/>
      <c r="CF752" s="165"/>
      <c r="CG752" s="165"/>
      <c r="CH752" s="165"/>
      <c r="CI752" s="165"/>
      <c r="CJ752" s="165"/>
      <c r="CK752" s="165"/>
      <c r="CL752" s="165"/>
      <c r="CM752" s="165"/>
      <c r="CN752" s="165"/>
      <c r="CO752" s="165"/>
      <c r="CP752" s="165"/>
      <c r="CQ752" s="165"/>
      <c r="CR752" s="165"/>
      <c r="CS752" s="165"/>
      <c r="CT752" s="165"/>
    </row>
    <row r="753" spans="1:98">
      <c r="A753" s="165"/>
      <c r="B753" s="165"/>
      <c r="C753" s="165"/>
      <c r="D753" s="165"/>
      <c r="E753" s="165"/>
      <c r="F753" s="165"/>
      <c r="G753" s="165"/>
      <c r="H753" s="178"/>
      <c r="I753" s="165"/>
      <c r="J753" s="165"/>
      <c r="K753" s="178"/>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c r="BJ753" s="165"/>
      <c r="BK753" s="165"/>
      <c r="BL753" s="165"/>
      <c r="BM753" s="165"/>
      <c r="BN753" s="165"/>
      <c r="BO753" s="165"/>
      <c r="BP753" s="165"/>
      <c r="BQ753" s="165"/>
      <c r="BR753" s="165"/>
      <c r="BS753" s="165"/>
      <c r="BT753" s="165"/>
      <c r="BU753" s="165"/>
      <c r="BV753" s="165"/>
      <c r="BW753" s="165"/>
      <c r="BX753" s="165"/>
      <c r="BY753" s="165"/>
      <c r="BZ753" s="165"/>
      <c r="CA753" s="165"/>
      <c r="CB753" s="165"/>
      <c r="CC753" s="165"/>
      <c r="CD753" s="165"/>
      <c r="CE753" s="165"/>
      <c r="CF753" s="165"/>
      <c r="CG753" s="165"/>
      <c r="CH753" s="165"/>
      <c r="CI753" s="165"/>
      <c r="CJ753" s="165"/>
      <c r="CK753" s="165"/>
      <c r="CL753" s="165"/>
      <c r="CM753" s="165"/>
      <c r="CN753" s="165"/>
      <c r="CO753" s="165"/>
      <c r="CP753" s="165"/>
      <c r="CQ753" s="165"/>
      <c r="CR753" s="165"/>
      <c r="CS753" s="165"/>
      <c r="CT753" s="165"/>
    </row>
    <row r="754" spans="1:98">
      <c r="A754" s="165"/>
      <c r="B754" s="165"/>
      <c r="C754" s="165"/>
      <c r="D754" s="165"/>
      <c r="E754" s="165"/>
      <c r="F754" s="165"/>
      <c r="G754" s="165"/>
      <c r="H754" s="178"/>
      <c r="I754" s="165"/>
      <c r="J754" s="165"/>
      <c r="K754" s="178"/>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c r="BJ754" s="165"/>
      <c r="BK754" s="165"/>
      <c r="BL754" s="165"/>
      <c r="BM754" s="165"/>
      <c r="BN754" s="165"/>
      <c r="BO754" s="165"/>
      <c r="BP754" s="165"/>
      <c r="BQ754" s="165"/>
      <c r="BR754" s="165"/>
      <c r="BS754" s="165"/>
      <c r="BT754" s="165"/>
      <c r="BU754" s="165"/>
      <c r="BV754" s="165"/>
      <c r="BW754" s="165"/>
      <c r="BX754" s="165"/>
      <c r="BY754" s="165"/>
      <c r="BZ754" s="165"/>
      <c r="CA754" s="165"/>
      <c r="CB754" s="165"/>
      <c r="CC754" s="165"/>
      <c r="CD754" s="165"/>
      <c r="CE754" s="165"/>
      <c r="CF754" s="165"/>
      <c r="CG754" s="165"/>
      <c r="CH754" s="165"/>
      <c r="CI754" s="165"/>
      <c r="CJ754" s="165"/>
      <c r="CK754" s="165"/>
      <c r="CL754" s="165"/>
      <c r="CM754" s="165"/>
      <c r="CN754" s="165"/>
      <c r="CO754" s="165"/>
      <c r="CP754" s="165"/>
      <c r="CQ754" s="165"/>
      <c r="CR754" s="165"/>
      <c r="CS754" s="165"/>
      <c r="CT754" s="165"/>
    </row>
    <row r="755" spans="1:98">
      <c r="A755" s="165"/>
      <c r="B755" s="165"/>
      <c r="C755" s="165"/>
      <c r="D755" s="165"/>
      <c r="E755" s="165"/>
      <c r="F755" s="165"/>
      <c r="G755" s="165"/>
      <c r="H755" s="178"/>
      <c r="I755" s="165"/>
      <c r="J755" s="165"/>
      <c r="K755" s="178"/>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5"/>
      <c r="AW755" s="165"/>
      <c r="AX755" s="165"/>
      <c r="AY755" s="165"/>
      <c r="AZ755" s="165"/>
      <c r="BA755" s="165"/>
      <c r="BB755" s="165"/>
      <c r="BC755" s="165"/>
      <c r="BD755" s="165"/>
      <c r="BE755" s="165"/>
      <c r="BF755" s="165"/>
      <c r="BG755" s="165"/>
      <c r="BH755" s="165"/>
      <c r="BI755" s="165"/>
      <c r="BJ755" s="165"/>
      <c r="BK755" s="165"/>
      <c r="BL755" s="165"/>
      <c r="BM755" s="165"/>
      <c r="BN755" s="165"/>
      <c r="BO755" s="165"/>
      <c r="BP755" s="165"/>
      <c r="BQ755" s="165"/>
      <c r="BR755" s="165"/>
      <c r="BS755" s="165"/>
      <c r="BT755" s="165"/>
      <c r="BU755" s="165"/>
      <c r="BV755" s="165"/>
      <c r="BW755" s="165"/>
      <c r="BX755" s="165"/>
      <c r="BY755" s="165"/>
      <c r="BZ755" s="165"/>
      <c r="CA755" s="165"/>
      <c r="CB755" s="165"/>
      <c r="CC755" s="165"/>
      <c r="CD755" s="165"/>
      <c r="CE755" s="165"/>
      <c r="CF755" s="165"/>
      <c r="CG755" s="165"/>
      <c r="CH755" s="165"/>
      <c r="CI755" s="165"/>
      <c r="CJ755" s="165"/>
      <c r="CK755" s="165"/>
      <c r="CL755" s="165"/>
      <c r="CM755" s="165"/>
      <c r="CN755" s="165"/>
      <c r="CO755" s="165"/>
      <c r="CP755" s="165"/>
      <c r="CQ755" s="165"/>
      <c r="CR755" s="165"/>
      <c r="CS755" s="165"/>
      <c r="CT755" s="165"/>
    </row>
    <row r="756" spans="1:98">
      <c r="A756" s="165"/>
      <c r="B756" s="165"/>
      <c r="C756" s="165"/>
      <c r="D756" s="165"/>
      <c r="E756" s="165"/>
      <c r="F756" s="165"/>
      <c r="G756" s="165"/>
      <c r="H756" s="178"/>
      <c r="I756" s="165"/>
      <c r="J756" s="165"/>
      <c r="K756" s="178"/>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5"/>
      <c r="AW756" s="165"/>
      <c r="AX756" s="165"/>
      <c r="AY756" s="165"/>
      <c r="AZ756" s="165"/>
      <c r="BA756" s="165"/>
      <c r="BB756" s="165"/>
      <c r="BC756" s="165"/>
      <c r="BD756" s="165"/>
      <c r="BE756" s="165"/>
      <c r="BF756" s="165"/>
      <c r="BG756" s="165"/>
      <c r="BH756" s="165"/>
      <c r="BI756" s="165"/>
      <c r="BJ756" s="165"/>
      <c r="BK756" s="165"/>
      <c r="BL756" s="165"/>
      <c r="BM756" s="165"/>
      <c r="BN756" s="165"/>
      <c r="BO756" s="165"/>
      <c r="BP756" s="165"/>
      <c r="BQ756" s="165"/>
      <c r="BR756" s="165"/>
      <c r="BS756" s="165"/>
      <c r="BT756" s="165"/>
      <c r="BU756" s="165"/>
      <c r="BV756" s="165"/>
      <c r="BW756" s="165"/>
      <c r="BX756" s="165"/>
      <c r="BY756" s="165"/>
      <c r="BZ756" s="165"/>
      <c r="CA756" s="165"/>
      <c r="CB756" s="165"/>
      <c r="CC756" s="165"/>
      <c r="CD756" s="165"/>
      <c r="CE756" s="165"/>
      <c r="CF756" s="165"/>
      <c r="CG756" s="165"/>
      <c r="CH756" s="165"/>
      <c r="CI756" s="165"/>
      <c r="CJ756" s="165"/>
      <c r="CK756" s="165"/>
      <c r="CL756" s="165"/>
      <c r="CM756" s="165"/>
      <c r="CN756" s="165"/>
      <c r="CO756" s="165"/>
      <c r="CP756" s="165"/>
      <c r="CQ756" s="165"/>
      <c r="CR756" s="165"/>
      <c r="CS756" s="165"/>
      <c r="CT756" s="165"/>
    </row>
    <row r="757" spans="1:98">
      <c r="A757" s="165"/>
      <c r="B757" s="165"/>
      <c r="C757" s="165"/>
      <c r="D757" s="165"/>
      <c r="E757" s="165"/>
      <c r="F757" s="165"/>
      <c r="G757" s="165"/>
      <c r="H757" s="178"/>
      <c r="I757" s="165"/>
      <c r="J757" s="165"/>
      <c r="K757" s="178"/>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5"/>
      <c r="AW757" s="165"/>
      <c r="AX757" s="165"/>
      <c r="AY757" s="165"/>
      <c r="AZ757" s="165"/>
      <c r="BA757" s="165"/>
      <c r="BB757" s="165"/>
      <c r="BC757" s="165"/>
      <c r="BD757" s="165"/>
      <c r="BE757" s="165"/>
      <c r="BF757" s="165"/>
      <c r="BG757" s="165"/>
      <c r="BH757" s="165"/>
      <c r="BI757" s="165"/>
      <c r="BJ757" s="165"/>
      <c r="BK757" s="165"/>
      <c r="BL757" s="165"/>
      <c r="BM757" s="165"/>
      <c r="BN757" s="165"/>
      <c r="BO757" s="165"/>
      <c r="BP757" s="165"/>
      <c r="BQ757" s="165"/>
      <c r="BR757" s="165"/>
      <c r="BS757" s="165"/>
      <c r="BT757" s="165"/>
      <c r="BU757" s="165"/>
      <c r="BV757" s="165"/>
      <c r="BW757" s="165"/>
      <c r="BX757" s="165"/>
      <c r="BY757" s="165"/>
      <c r="BZ757" s="165"/>
      <c r="CA757" s="165"/>
      <c r="CB757" s="165"/>
      <c r="CC757" s="165"/>
      <c r="CD757" s="165"/>
      <c r="CE757" s="165"/>
      <c r="CF757" s="165"/>
      <c r="CG757" s="165"/>
      <c r="CH757" s="165"/>
      <c r="CI757" s="165"/>
      <c r="CJ757" s="165"/>
      <c r="CK757" s="165"/>
      <c r="CL757" s="165"/>
      <c r="CM757" s="165"/>
      <c r="CN757" s="165"/>
      <c r="CO757" s="165"/>
      <c r="CP757" s="165"/>
      <c r="CQ757" s="165"/>
      <c r="CR757" s="165"/>
      <c r="CS757" s="165"/>
      <c r="CT757" s="165"/>
    </row>
    <row r="758" spans="1:98">
      <c r="A758" s="165"/>
      <c r="B758" s="165"/>
      <c r="C758" s="165"/>
      <c r="D758" s="165"/>
      <c r="E758" s="165"/>
      <c r="F758" s="165"/>
      <c r="G758" s="165"/>
      <c r="H758" s="178"/>
      <c r="I758" s="165"/>
      <c r="J758" s="165"/>
      <c r="K758" s="178"/>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5"/>
      <c r="AW758" s="165"/>
      <c r="AX758" s="165"/>
      <c r="AY758" s="165"/>
      <c r="AZ758" s="165"/>
      <c r="BA758" s="165"/>
      <c r="BB758" s="165"/>
      <c r="BC758" s="165"/>
      <c r="BD758" s="165"/>
      <c r="BE758" s="165"/>
      <c r="BF758" s="165"/>
      <c r="BG758" s="165"/>
      <c r="BH758" s="165"/>
      <c r="BI758" s="165"/>
      <c r="BJ758" s="165"/>
      <c r="BK758" s="165"/>
      <c r="BL758" s="165"/>
      <c r="BM758" s="165"/>
      <c r="BN758" s="165"/>
      <c r="BO758" s="165"/>
      <c r="BP758" s="165"/>
      <c r="BQ758" s="165"/>
      <c r="BR758" s="165"/>
      <c r="BS758" s="165"/>
      <c r="BT758" s="165"/>
      <c r="BU758" s="165"/>
      <c r="BV758" s="165"/>
      <c r="BW758" s="165"/>
      <c r="BX758" s="165"/>
      <c r="BY758" s="165"/>
      <c r="BZ758" s="165"/>
      <c r="CA758" s="165"/>
      <c r="CB758" s="165"/>
      <c r="CC758" s="165"/>
      <c r="CD758" s="165"/>
      <c r="CE758" s="165"/>
      <c r="CF758" s="165"/>
      <c r="CG758" s="165"/>
      <c r="CH758" s="165"/>
      <c r="CI758" s="165"/>
      <c r="CJ758" s="165"/>
      <c r="CK758" s="165"/>
      <c r="CL758" s="165"/>
      <c r="CM758" s="165"/>
      <c r="CN758" s="165"/>
      <c r="CO758" s="165"/>
      <c r="CP758" s="165"/>
      <c r="CQ758" s="165"/>
      <c r="CR758" s="165"/>
      <c r="CS758" s="165"/>
      <c r="CT758" s="165"/>
    </row>
    <row r="759" spans="1:98">
      <c r="A759" s="165"/>
      <c r="B759" s="165"/>
      <c r="C759" s="165"/>
      <c r="D759" s="165"/>
      <c r="E759" s="165"/>
      <c r="F759" s="165"/>
      <c r="G759" s="165"/>
      <c r="H759" s="178"/>
      <c r="I759" s="165"/>
      <c r="J759" s="165"/>
      <c r="K759" s="178"/>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5"/>
      <c r="AW759" s="165"/>
      <c r="AX759" s="165"/>
      <c r="AY759" s="165"/>
      <c r="AZ759" s="165"/>
      <c r="BA759" s="165"/>
      <c r="BB759" s="165"/>
      <c r="BC759" s="165"/>
      <c r="BD759" s="165"/>
      <c r="BE759" s="165"/>
      <c r="BF759" s="165"/>
      <c r="BG759" s="165"/>
      <c r="BH759" s="165"/>
      <c r="BI759" s="165"/>
      <c r="BJ759" s="165"/>
      <c r="BK759" s="165"/>
      <c r="BL759" s="165"/>
      <c r="BM759" s="165"/>
      <c r="BN759" s="165"/>
      <c r="BO759" s="165"/>
      <c r="BP759" s="165"/>
      <c r="BQ759" s="165"/>
      <c r="BR759" s="165"/>
      <c r="BS759" s="165"/>
      <c r="BT759" s="165"/>
      <c r="BU759" s="165"/>
      <c r="BV759" s="165"/>
      <c r="BW759" s="165"/>
      <c r="BX759" s="165"/>
      <c r="BY759" s="165"/>
      <c r="BZ759" s="165"/>
      <c r="CA759" s="165"/>
      <c r="CB759" s="165"/>
      <c r="CC759" s="165"/>
      <c r="CD759" s="165"/>
      <c r="CE759" s="165"/>
      <c r="CF759" s="165"/>
      <c r="CG759" s="165"/>
      <c r="CH759" s="165"/>
      <c r="CI759" s="165"/>
      <c r="CJ759" s="165"/>
      <c r="CK759" s="165"/>
      <c r="CL759" s="165"/>
      <c r="CM759" s="165"/>
      <c r="CN759" s="165"/>
      <c r="CO759" s="165"/>
      <c r="CP759" s="165"/>
      <c r="CQ759" s="165"/>
      <c r="CR759" s="165"/>
      <c r="CS759" s="165"/>
      <c r="CT759" s="165"/>
    </row>
    <row r="760" spans="1:98">
      <c r="A760" s="165"/>
      <c r="B760" s="165"/>
      <c r="C760" s="165"/>
      <c r="D760" s="165"/>
      <c r="E760" s="165"/>
      <c r="F760" s="165"/>
      <c r="G760" s="165"/>
      <c r="H760" s="178"/>
      <c r="I760" s="165"/>
      <c r="J760" s="165"/>
      <c r="K760" s="178"/>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5"/>
      <c r="AW760" s="165"/>
      <c r="AX760" s="165"/>
      <c r="AY760" s="165"/>
      <c r="AZ760" s="165"/>
      <c r="BA760" s="165"/>
      <c r="BB760" s="165"/>
      <c r="BC760" s="165"/>
      <c r="BD760" s="165"/>
      <c r="BE760" s="165"/>
      <c r="BF760" s="165"/>
      <c r="BG760" s="165"/>
      <c r="BH760" s="165"/>
      <c r="BI760" s="165"/>
      <c r="BJ760" s="165"/>
      <c r="BK760" s="165"/>
      <c r="BL760" s="165"/>
      <c r="BM760" s="165"/>
      <c r="BN760" s="165"/>
      <c r="BO760" s="165"/>
      <c r="BP760" s="165"/>
      <c r="BQ760" s="165"/>
      <c r="BR760" s="165"/>
      <c r="BS760" s="165"/>
      <c r="BT760" s="165"/>
      <c r="BU760" s="165"/>
      <c r="BV760" s="165"/>
      <c r="BW760" s="165"/>
      <c r="BX760" s="165"/>
      <c r="BY760" s="165"/>
      <c r="BZ760" s="165"/>
      <c r="CA760" s="165"/>
      <c r="CB760" s="165"/>
      <c r="CC760" s="165"/>
      <c r="CD760" s="165"/>
      <c r="CE760" s="165"/>
      <c r="CF760" s="165"/>
      <c r="CG760" s="165"/>
      <c r="CH760" s="165"/>
      <c r="CI760" s="165"/>
      <c r="CJ760" s="165"/>
      <c r="CK760" s="165"/>
      <c r="CL760" s="165"/>
      <c r="CM760" s="165"/>
      <c r="CN760" s="165"/>
      <c r="CO760" s="165"/>
      <c r="CP760" s="165"/>
      <c r="CQ760" s="165"/>
      <c r="CR760" s="165"/>
      <c r="CS760" s="165"/>
      <c r="CT760" s="165"/>
    </row>
    <row r="761" spans="1:98">
      <c r="A761" s="165"/>
      <c r="B761" s="165"/>
      <c r="C761" s="165"/>
      <c r="D761" s="165"/>
      <c r="E761" s="165"/>
      <c r="F761" s="165"/>
      <c r="G761" s="165"/>
      <c r="H761" s="178"/>
      <c r="I761" s="165"/>
      <c r="J761" s="165"/>
      <c r="K761" s="178"/>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5"/>
      <c r="AW761" s="165"/>
      <c r="AX761" s="165"/>
      <c r="AY761" s="165"/>
      <c r="AZ761" s="165"/>
      <c r="BA761" s="165"/>
      <c r="BB761" s="165"/>
      <c r="BC761" s="165"/>
      <c r="BD761" s="165"/>
      <c r="BE761" s="165"/>
      <c r="BF761" s="165"/>
      <c r="BG761" s="165"/>
      <c r="BH761" s="165"/>
      <c r="BI761" s="165"/>
      <c r="BJ761" s="165"/>
      <c r="BK761" s="165"/>
      <c r="BL761" s="165"/>
      <c r="BM761" s="165"/>
      <c r="BN761" s="165"/>
      <c r="BO761" s="165"/>
      <c r="BP761" s="165"/>
      <c r="BQ761" s="165"/>
      <c r="BR761" s="165"/>
      <c r="BS761" s="165"/>
      <c r="BT761" s="165"/>
      <c r="BU761" s="165"/>
      <c r="BV761" s="165"/>
      <c r="BW761" s="165"/>
      <c r="BX761" s="165"/>
      <c r="BY761" s="165"/>
      <c r="BZ761" s="165"/>
      <c r="CA761" s="165"/>
      <c r="CB761" s="165"/>
      <c r="CC761" s="165"/>
      <c r="CD761" s="165"/>
      <c r="CE761" s="165"/>
      <c r="CF761" s="165"/>
      <c r="CG761" s="165"/>
      <c r="CH761" s="165"/>
      <c r="CI761" s="165"/>
      <c r="CJ761" s="165"/>
      <c r="CK761" s="165"/>
      <c r="CL761" s="165"/>
      <c r="CM761" s="165"/>
      <c r="CN761" s="165"/>
      <c r="CO761" s="165"/>
      <c r="CP761" s="165"/>
      <c r="CQ761" s="165"/>
      <c r="CR761" s="165"/>
      <c r="CS761" s="165"/>
      <c r="CT761" s="165"/>
    </row>
    <row r="762" spans="1:98">
      <c r="A762" s="165"/>
      <c r="B762" s="165"/>
      <c r="C762" s="165"/>
      <c r="D762" s="165"/>
      <c r="E762" s="165"/>
      <c r="F762" s="165"/>
      <c r="G762" s="165"/>
      <c r="H762" s="178"/>
      <c r="I762" s="165"/>
      <c r="J762" s="165"/>
      <c r="K762" s="178"/>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5"/>
      <c r="AW762" s="165"/>
      <c r="AX762" s="165"/>
      <c r="AY762" s="165"/>
      <c r="AZ762" s="165"/>
      <c r="BA762" s="165"/>
      <c r="BB762" s="165"/>
      <c r="BC762" s="165"/>
      <c r="BD762" s="165"/>
      <c r="BE762" s="165"/>
      <c r="BF762" s="165"/>
      <c r="BG762" s="165"/>
      <c r="BH762" s="165"/>
      <c r="BI762" s="165"/>
      <c r="BJ762" s="165"/>
      <c r="BK762" s="165"/>
      <c r="BL762" s="165"/>
      <c r="BM762" s="165"/>
      <c r="BN762" s="165"/>
      <c r="BO762" s="165"/>
      <c r="BP762" s="165"/>
      <c r="BQ762" s="165"/>
      <c r="BR762" s="165"/>
      <c r="BS762" s="165"/>
      <c r="BT762" s="165"/>
      <c r="BU762" s="165"/>
      <c r="BV762" s="165"/>
      <c r="BW762" s="165"/>
      <c r="BX762" s="165"/>
      <c r="BY762" s="165"/>
      <c r="BZ762" s="165"/>
      <c r="CA762" s="165"/>
      <c r="CB762" s="165"/>
      <c r="CC762" s="165"/>
      <c r="CD762" s="165"/>
      <c r="CE762" s="165"/>
      <c r="CF762" s="165"/>
      <c r="CG762" s="165"/>
      <c r="CH762" s="165"/>
      <c r="CI762" s="165"/>
      <c r="CJ762" s="165"/>
      <c r="CK762" s="165"/>
      <c r="CL762" s="165"/>
      <c r="CM762" s="165"/>
      <c r="CN762" s="165"/>
      <c r="CO762" s="165"/>
      <c r="CP762" s="165"/>
      <c r="CQ762" s="165"/>
      <c r="CR762" s="165"/>
      <c r="CS762" s="165"/>
      <c r="CT762" s="165"/>
    </row>
    <row r="763" spans="1:98">
      <c r="A763" s="165"/>
      <c r="B763" s="165"/>
      <c r="C763" s="165"/>
      <c r="D763" s="165"/>
      <c r="E763" s="165"/>
      <c r="F763" s="165"/>
      <c r="G763" s="165"/>
      <c r="H763" s="178"/>
      <c r="I763" s="165"/>
      <c r="J763" s="165"/>
      <c r="K763" s="178"/>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5"/>
      <c r="AW763" s="165"/>
      <c r="AX763" s="165"/>
      <c r="AY763" s="165"/>
      <c r="AZ763" s="165"/>
      <c r="BA763" s="165"/>
      <c r="BB763" s="165"/>
      <c r="BC763" s="165"/>
      <c r="BD763" s="165"/>
      <c r="BE763" s="165"/>
      <c r="BF763" s="165"/>
      <c r="BG763" s="165"/>
      <c r="BH763" s="165"/>
      <c r="BI763" s="165"/>
      <c r="BJ763" s="165"/>
      <c r="BK763" s="165"/>
      <c r="BL763" s="165"/>
      <c r="BM763" s="165"/>
      <c r="BN763" s="165"/>
      <c r="BO763" s="165"/>
      <c r="BP763" s="165"/>
      <c r="BQ763" s="165"/>
      <c r="BR763" s="165"/>
      <c r="BS763" s="165"/>
      <c r="BT763" s="165"/>
      <c r="BU763" s="165"/>
      <c r="BV763" s="165"/>
      <c r="BW763" s="165"/>
      <c r="BX763" s="165"/>
      <c r="BY763" s="165"/>
      <c r="BZ763" s="165"/>
      <c r="CA763" s="165"/>
      <c r="CB763" s="165"/>
      <c r="CC763" s="165"/>
      <c r="CD763" s="165"/>
      <c r="CE763" s="165"/>
      <c r="CF763" s="165"/>
      <c r="CG763" s="165"/>
      <c r="CH763" s="165"/>
      <c r="CI763" s="165"/>
      <c r="CJ763" s="165"/>
      <c r="CK763" s="165"/>
      <c r="CL763" s="165"/>
      <c r="CM763" s="165"/>
      <c r="CN763" s="165"/>
      <c r="CO763" s="165"/>
      <c r="CP763" s="165"/>
      <c r="CQ763" s="165"/>
      <c r="CR763" s="165"/>
      <c r="CS763" s="165"/>
      <c r="CT763" s="165"/>
    </row>
    <row r="764" spans="1:98">
      <c r="A764" s="165"/>
      <c r="B764" s="165"/>
      <c r="C764" s="165"/>
      <c r="D764" s="165"/>
      <c r="E764" s="165"/>
      <c r="F764" s="165"/>
      <c r="G764" s="165"/>
      <c r="H764" s="178"/>
      <c r="I764" s="165"/>
      <c r="J764" s="165"/>
      <c r="K764" s="178"/>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c r="CE764" s="165"/>
      <c r="CF764" s="165"/>
      <c r="CG764" s="165"/>
      <c r="CH764" s="165"/>
      <c r="CI764" s="165"/>
      <c r="CJ764" s="165"/>
      <c r="CK764" s="165"/>
      <c r="CL764" s="165"/>
      <c r="CM764" s="165"/>
      <c r="CN764" s="165"/>
      <c r="CO764" s="165"/>
      <c r="CP764" s="165"/>
      <c r="CQ764" s="165"/>
      <c r="CR764" s="165"/>
      <c r="CS764" s="165"/>
      <c r="CT764" s="165"/>
    </row>
    <row r="765" spans="1:98">
      <c r="A765" s="165"/>
      <c r="B765" s="165"/>
      <c r="C765" s="165"/>
      <c r="D765" s="165"/>
      <c r="E765" s="165"/>
      <c r="F765" s="165"/>
      <c r="G765" s="165"/>
      <c r="H765" s="178"/>
      <c r="I765" s="165"/>
      <c r="J765" s="165"/>
      <c r="K765" s="178"/>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c r="CE765" s="165"/>
      <c r="CF765" s="165"/>
      <c r="CG765" s="165"/>
      <c r="CH765" s="165"/>
      <c r="CI765" s="165"/>
      <c r="CJ765" s="165"/>
      <c r="CK765" s="165"/>
      <c r="CL765" s="165"/>
      <c r="CM765" s="165"/>
      <c r="CN765" s="165"/>
      <c r="CO765" s="165"/>
      <c r="CP765" s="165"/>
      <c r="CQ765" s="165"/>
      <c r="CR765" s="165"/>
      <c r="CS765" s="165"/>
      <c r="CT765" s="165"/>
    </row>
    <row r="766" spans="1:98">
      <c r="A766" s="165"/>
      <c r="B766" s="165"/>
      <c r="C766" s="165"/>
      <c r="D766" s="165"/>
      <c r="E766" s="165"/>
      <c r="F766" s="165"/>
      <c r="G766" s="165"/>
      <c r="H766" s="178"/>
      <c r="I766" s="165"/>
      <c r="J766" s="165"/>
      <c r="K766" s="178"/>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c r="BJ766" s="165"/>
      <c r="BK766" s="165"/>
      <c r="BL766" s="165"/>
      <c r="BM766" s="165"/>
      <c r="BN766" s="165"/>
      <c r="BO766" s="165"/>
      <c r="BP766" s="165"/>
      <c r="BQ766" s="165"/>
      <c r="BR766" s="165"/>
      <c r="BS766" s="165"/>
      <c r="BT766" s="165"/>
      <c r="BU766" s="165"/>
      <c r="BV766" s="165"/>
      <c r="BW766" s="165"/>
      <c r="BX766" s="165"/>
      <c r="BY766" s="165"/>
      <c r="BZ766" s="165"/>
      <c r="CA766" s="165"/>
      <c r="CB766" s="165"/>
      <c r="CC766" s="165"/>
      <c r="CD766" s="165"/>
      <c r="CE766" s="165"/>
      <c r="CF766" s="165"/>
      <c r="CG766" s="165"/>
      <c r="CH766" s="165"/>
      <c r="CI766" s="165"/>
      <c r="CJ766" s="165"/>
      <c r="CK766" s="165"/>
      <c r="CL766" s="165"/>
      <c r="CM766" s="165"/>
      <c r="CN766" s="165"/>
      <c r="CO766" s="165"/>
      <c r="CP766" s="165"/>
      <c r="CQ766" s="165"/>
      <c r="CR766" s="165"/>
      <c r="CS766" s="165"/>
      <c r="CT766" s="165"/>
    </row>
    <row r="767" spans="1:98">
      <c r="A767" s="165"/>
      <c r="B767" s="165"/>
      <c r="C767" s="165"/>
      <c r="D767" s="165"/>
      <c r="E767" s="165"/>
      <c r="F767" s="165"/>
      <c r="G767" s="165"/>
      <c r="H767" s="178"/>
      <c r="I767" s="165"/>
      <c r="J767" s="165"/>
      <c r="K767" s="178"/>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c r="CE767" s="165"/>
      <c r="CF767" s="165"/>
      <c r="CG767" s="165"/>
      <c r="CH767" s="165"/>
      <c r="CI767" s="165"/>
      <c r="CJ767" s="165"/>
      <c r="CK767" s="165"/>
      <c r="CL767" s="165"/>
      <c r="CM767" s="165"/>
      <c r="CN767" s="165"/>
      <c r="CO767" s="165"/>
      <c r="CP767" s="165"/>
      <c r="CQ767" s="165"/>
      <c r="CR767" s="165"/>
      <c r="CS767" s="165"/>
      <c r="CT767" s="165"/>
    </row>
    <row r="768" spans="1:98">
      <c r="A768" s="165"/>
      <c r="B768" s="165"/>
      <c r="C768" s="165"/>
      <c r="D768" s="165"/>
      <c r="E768" s="165"/>
      <c r="F768" s="165"/>
      <c r="G768" s="165"/>
      <c r="H768" s="178"/>
      <c r="I768" s="165"/>
      <c r="J768" s="165"/>
      <c r="K768" s="178"/>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c r="BJ768" s="165"/>
      <c r="BK768" s="165"/>
      <c r="BL768" s="165"/>
      <c r="BM768" s="165"/>
      <c r="BN768" s="165"/>
      <c r="BO768" s="165"/>
      <c r="BP768" s="165"/>
      <c r="BQ768" s="165"/>
      <c r="BR768" s="165"/>
      <c r="BS768" s="165"/>
      <c r="BT768" s="165"/>
      <c r="BU768" s="165"/>
      <c r="BV768" s="165"/>
      <c r="BW768" s="165"/>
      <c r="BX768" s="165"/>
      <c r="BY768" s="165"/>
      <c r="BZ768" s="165"/>
      <c r="CA768" s="165"/>
      <c r="CB768" s="165"/>
      <c r="CC768" s="165"/>
      <c r="CD768" s="165"/>
      <c r="CE768" s="165"/>
      <c r="CF768" s="165"/>
      <c r="CG768" s="165"/>
      <c r="CH768" s="165"/>
      <c r="CI768" s="165"/>
      <c r="CJ768" s="165"/>
      <c r="CK768" s="165"/>
      <c r="CL768" s="165"/>
      <c r="CM768" s="165"/>
      <c r="CN768" s="165"/>
      <c r="CO768" s="165"/>
      <c r="CP768" s="165"/>
      <c r="CQ768" s="165"/>
      <c r="CR768" s="165"/>
      <c r="CS768" s="165"/>
      <c r="CT768" s="165"/>
    </row>
    <row r="769" spans="1:98">
      <c r="A769" s="165"/>
      <c r="B769" s="165"/>
      <c r="C769" s="165"/>
      <c r="D769" s="165"/>
      <c r="E769" s="165"/>
      <c r="F769" s="165"/>
      <c r="G769" s="165"/>
      <c r="H769" s="178"/>
      <c r="I769" s="165"/>
      <c r="J769" s="165"/>
      <c r="K769" s="178"/>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c r="BJ769" s="165"/>
      <c r="BK769" s="165"/>
      <c r="BL769" s="165"/>
      <c r="BM769" s="165"/>
      <c r="BN769" s="165"/>
      <c r="BO769" s="165"/>
      <c r="BP769" s="165"/>
      <c r="BQ769" s="165"/>
      <c r="BR769" s="165"/>
      <c r="BS769" s="165"/>
      <c r="BT769" s="165"/>
      <c r="BU769" s="165"/>
      <c r="BV769" s="165"/>
      <c r="BW769" s="165"/>
      <c r="BX769" s="165"/>
      <c r="BY769" s="165"/>
      <c r="BZ769" s="165"/>
      <c r="CA769" s="165"/>
      <c r="CB769" s="165"/>
      <c r="CC769" s="165"/>
      <c r="CD769" s="165"/>
      <c r="CE769" s="165"/>
      <c r="CF769" s="165"/>
      <c r="CG769" s="165"/>
      <c r="CH769" s="165"/>
      <c r="CI769" s="165"/>
      <c r="CJ769" s="165"/>
      <c r="CK769" s="165"/>
      <c r="CL769" s="165"/>
      <c r="CM769" s="165"/>
      <c r="CN769" s="165"/>
      <c r="CO769" s="165"/>
      <c r="CP769" s="165"/>
      <c r="CQ769" s="165"/>
      <c r="CR769" s="165"/>
      <c r="CS769" s="165"/>
      <c r="CT769" s="165"/>
    </row>
    <row r="770" spans="1:98">
      <c r="A770" s="165"/>
      <c r="B770" s="165"/>
      <c r="C770" s="165"/>
      <c r="D770" s="165"/>
      <c r="E770" s="165"/>
      <c r="F770" s="165"/>
      <c r="G770" s="165"/>
      <c r="H770" s="178"/>
      <c r="I770" s="165"/>
      <c r="J770" s="165"/>
      <c r="K770" s="178"/>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c r="BJ770" s="165"/>
      <c r="BK770" s="165"/>
      <c r="BL770" s="165"/>
      <c r="BM770" s="165"/>
      <c r="BN770" s="165"/>
      <c r="BO770" s="165"/>
      <c r="BP770" s="165"/>
      <c r="BQ770" s="165"/>
      <c r="BR770" s="165"/>
      <c r="BS770" s="165"/>
      <c r="BT770" s="165"/>
      <c r="BU770" s="165"/>
      <c r="BV770" s="165"/>
      <c r="BW770" s="165"/>
      <c r="BX770" s="165"/>
      <c r="BY770" s="165"/>
      <c r="BZ770" s="165"/>
      <c r="CA770" s="165"/>
      <c r="CB770" s="165"/>
      <c r="CC770" s="165"/>
      <c r="CD770" s="165"/>
      <c r="CE770" s="165"/>
      <c r="CF770" s="165"/>
      <c r="CG770" s="165"/>
      <c r="CH770" s="165"/>
      <c r="CI770" s="165"/>
      <c r="CJ770" s="165"/>
      <c r="CK770" s="165"/>
      <c r="CL770" s="165"/>
      <c r="CM770" s="165"/>
      <c r="CN770" s="165"/>
      <c r="CO770" s="165"/>
      <c r="CP770" s="165"/>
      <c r="CQ770" s="165"/>
      <c r="CR770" s="165"/>
      <c r="CS770" s="165"/>
      <c r="CT770" s="165"/>
    </row>
    <row r="771" spans="1:98">
      <c r="A771" s="165"/>
      <c r="B771" s="165"/>
      <c r="C771" s="165"/>
      <c r="D771" s="165"/>
      <c r="E771" s="165"/>
      <c r="F771" s="165"/>
      <c r="G771" s="165"/>
      <c r="H771" s="178"/>
      <c r="I771" s="165"/>
      <c r="J771" s="165"/>
      <c r="K771" s="178"/>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c r="BJ771" s="165"/>
      <c r="BK771" s="165"/>
      <c r="BL771" s="165"/>
      <c r="BM771" s="165"/>
      <c r="BN771" s="165"/>
      <c r="BO771" s="165"/>
      <c r="BP771" s="165"/>
      <c r="BQ771" s="165"/>
      <c r="BR771" s="165"/>
      <c r="BS771" s="165"/>
      <c r="BT771" s="165"/>
      <c r="BU771" s="165"/>
      <c r="BV771" s="165"/>
      <c r="BW771" s="165"/>
      <c r="BX771" s="165"/>
      <c r="BY771" s="165"/>
      <c r="BZ771" s="165"/>
      <c r="CA771" s="165"/>
      <c r="CB771" s="165"/>
      <c r="CC771" s="165"/>
      <c r="CD771" s="165"/>
      <c r="CE771" s="165"/>
      <c r="CF771" s="165"/>
      <c r="CG771" s="165"/>
      <c r="CH771" s="165"/>
      <c r="CI771" s="165"/>
      <c r="CJ771" s="165"/>
      <c r="CK771" s="165"/>
      <c r="CL771" s="165"/>
      <c r="CM771" s="165"/>
      <c r="CN771" s="165"/>
      <c r="CO771" s="165"/>
      <c r="CP771" s="165"/>
      <c r="CQ771" s="165"/>
      <c r="CR771" s="165"/>
      <c r="CS771" s="165"/>
      <c r="CT771" s="165"/>
    </row>
    <row r="772" spans="1:98">
      <c r="A772" s="165"/>
      <c r="B772" s="165"/>
      <c r="C772" s="165"/>
      <c r="D772" s="165"/>
      <c r="E772" s="165"/>
      <c r="F772" s="165"/>
      <c r="G772" s="165"/>
      <c r="H772" s="178"/>
      <c r="I772" s="165"/>
      <c r="J772" s="165"/>
      <c r="K772" s="178"/>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c r="BJ772" s="165"/>
      <c r="BK772" s="165"/>
      <c r="BL772" s="165"/>
      <c r="BM772" s="165"/>
      <c r="BN772" s="165"/>
      <c r="BO772" s="165"/>
      <c r="BP772" s="165"/>
      <c r="BQ772" s="165"/>
      <c r="BR772" s="165"/>
      <c r="BS772" s="165"/>
      <c r="BT772" s="165"/>
      <c r="BU772" s="165"/>
      <c r="BV772" s="165"/>
      <c r="BW772" s="165"/>
      <c r="BX772" s="165"/>
      <c r="BY772" s="165"/>
      <c r="BZ772" s="165"/>
      <c r="CA772" s="165"/>
      <c r="CB772" s="165"/>
      <c r="CC772" s="165"/>
      <c r="CD772" s="165"/>
      <c r="CE772" s="165"/>
      <c r="CF772" s="165"/>
      <c r="CG772" s="165"/>
      <c r="CH772" s="165"/>
      <c r="CI772" s="165"/>
      <c r="CJ772" s="165"/>
      <c r="CK772" s="165"/>
      <c r="CL772" s="165"/>
      <c r="CM772" s="165"/>
      <c r="CN772" s="165"/>
      <c r="CO772" s="165"/>
      <c r="CP772" s="165"/>
      <c r="CQ772" s="165"/>
      <c r="CR772" s="165"/>
      <c r="CS772" s="165"/>
      <c r="CT772" s="165"/>
    </row>
    <row r="773" spans="1:98">
      <c r="A773" s="165"/>
      <c r="B773" s="165"/>
      <c r="C773" s="165"/>
      <c r="D773" s="165"/>
      <c r="E773" s="165"/>
      <c r="F773" s="165"/>
      <c r="G773" s="165"/>
      <c r="H773" s="178"/>
      <c r="I773" s="165"/>
      <c r="J773" s="165"/>
      <c r="K773" s="178"/>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c r="BJ773" s="165"/>
      <c r="BK773" s="165"/>
      <c r="BL773" s="165"/>
      <c r="BM773" s="165"/>
      <c r="BN773" s="165"/>
      <c r="BO773" s="165"/>
      <c r="BP773" s="165"/>
      <c r="BQ773" s="165"/>
      <c r="BR773" s="165"/>
      <c r="BS773" s="165"/>
      <c r="BT773" s="165"/>
      <c r="BU773" s="165"/>
      <c r="BV773" s="165"/>
      <c r="BW773" s="165"/>
      <c r="BX773" s="165"/>
      <c r="BY773" s="165"/>
      <c r="BZ773" s="165"/>
      <c r="CA773" s="165"/>
      <c r="CB773" s="165"/>
      <c r="CC773" s="165"/>
      <c r="CD773" s="165"/>
      <c r="CE773" s="165"/>
      <c r="CF773" s="165"/>
      <c r="CG773" s="165"/>
      <c r="CH773" s="165"/>
      <c r="CI773" s="165"/>
      <c r="CJ773" s="165"/>
      <c r="CK773" s="165"/>
      <c r="CL773" s="165"/>
      <c r="CM773" s="165"/>
      <c r="CN773" s="165"/>
      <c r="CO773" s="165"/>
      <c r="CP773" s="165"/>
      <c r="CQ773" s="165"/>
      <c r="CR773" s="165"/>
      <c r="CS773" s="165"/>
      <c r="CT773" s="165"/>
    </row>
    <row r="774" spans="1:98">
      <c r="A774" s="165"/>
      <c r="B774" s="165"/>
      <c r="C774" s="165"/>
      <c r="D774" s="165"/>
      <c r="E774" s="165"/>
      <c r="F774" s="165"/>
      <c r="G774" s="165"/>
      <c r="H774" s="178"/>
      <c r="I774" s="165"/>
      <c r="J774" s="165"/>
      <c r="K774" s="178"/>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c r="BJ774" s="165"/>
      <c r="BK774" s="165"/>
      <c r="BL774" s="165"/>
      <c r="BM774" s="165"/>
      <c r="BN774" s="165"/>
      <c r="BO774" s="165"/>
      <c r="BP774" s="165"/>
      <c r="BQ774" s="165"/>
      <c r="BR774" s="165"/>
      <c r="BS774" s="165"/>
      <c r="BT774" s="165"/>
      <c r="BU774" s="165"/>
      <c r="BV774" s="165"/>
      <c r="BW774" s="165"/>
      <c r="BX774" s="165"/>
      <c r="BY774" s="165"/>
      <c r="BZ774" s="165"/>
      <c r="CA774" s="165"/>
      <c r="CB774" s="165"/>
      <c r="CC774" s="165"/>
      <c r="CD774" s="165"/>
      <c r="CE774" s="165"/>
      <c r="CF774" s="165"/>
      <c r="CG774" s="165"/>
      <c r="CH774" s="165"/>
      <c r="CI774" s="165"/>
      <c r="CJ774" s="165"/>
      <c r="CK774" s="165"/>
      <c r="CL774" s="165"/>
      <c r="CM774" s="165"/>
      <c r="CN774" s="165"/>
      <c r="CO774" s="165"/>
      <c r="CP774" s="165"/>
      <c r="CQ774" s="165"/>
      <c r="CR774" s="165"/>
      <c r="CS774" s="165"/>
      <c r="CT774" s="165"/>
    </row>
    <row r="775" spans="1:98">
      <c r="A775" s="165"/>
      <c r="B775" s="165"/>
      <c r="C775" s="165"/>
      <c r="D775" s="165"/>
      <c r="E775" s="165"/>
      <c r="F775" s="165"/>
      <c r="G775" s="165"/>
      <c r="H775" s="178"/>
      <c r="I775" s="165"/>
      <c r="J775" s="165"/>
      <c r="K775" s="178"/>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c r="BJ775" s="165"/>
      <c r="BK775" s="165"/>
      <c r="BL775" s="165"/>
      <c r="BM775" s="165"/>
      <c r="BN775" s="165"/>
      <c r="BO775" s="165"/>
      <c r="BP775" s="165"/>
      <c r="BQ775" s="165"/>
      <c r="BR775" s="165"/>
      <c r="BS775" s="165"/>
      <c r="BT775" s="165"/>
      <c r="BU775" s="165"/>
      <c r="BV775" s="165"/>
      <c r="BW775" s="165"/>
      <c r="BX775" s="165"/>
      <c r="BY775" s="165"/>
      <c r="BZ775" s="165"/>
      <c r="CA775" s="165"/>
      <c r="CB775" s="165"/>
      <c r="CC775" s="165"/>
      <c r="CD775" s="165"/>
      <c r="CE775" s="165"/>
      <c r="CF775" s="165"/>
      <c r="CG775" s="165"/>
      <c r="CH775" s="165"/>
      <c r="CI775" s="165"/>
      <c r="CJ775" s="165"/>
      <c r="CK775" s="165"/>
      <c r="CL775" s="165"/>
      <c r="CM775" s="165"/>
      <c r="CN775" s="165"/>
      <c r="CO775" s="165"/>
      <c r="CP775" s="165"/>
      <c r="CQ775" s="165"/>
      <c r="CR775" s="165"/>
      <c r="CS775" s="165"/>
      <c r="CT775" s="165"/>
    </row>
    <row r="776" spans="1:98">
      <c r="A776" s="165"/>
      <c r="B776" s="165"/>
      <c r="C776" s="165"/>
      <c r="D776" s="165"/>
      <c r="E776" s="165"/>
      <c r="F776" s="165"/>
      <c r="G776" s="165"/>
      <c r="H776" s="178"/>
      <c r="I776" s="165"/>
      <c r="J776" s="165"/>
      <c r="K776" s="178"/>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c r="BJ776" s="165"/>
      <c r="BK776" s="165"/>
      <c r="BL776" s="165"/>
      <c r="BM776" s="165"/>
      <c r="BN776" s="165"/>
      <c r="BO776" s="165"/>
      <c r="BP776" s="165"/>
      <c r="BQ776" s="165"/>
      <c r="BR776" s="165"/>
      <c r="BS776" s="165"/>
      <c r="BT776" s="165"/>
      <c r="BU776" s="165"/>
      <c r="BV776" s="165"/>
      <c r="BW776" s="165"/>
      <c r="BX776" s="165"/>
      <c r="BY776" s="165"/>
      <c r="BZ776" s="165"/>
      <c r="CA776" s="165"/>
      <c r="CB776" s="165"/>
      <c r="CC776" s="165"/>
      <c r="CD776" s="165"/>
      <c r="CE776" s="165"/>
      <c r="CF776" s="165"/>
      <c r="CG776" s="165"/>
      <c r="CH776" s="165"/>
      <c r="CI776" s="165"/>
      <c r="CJ776" s="165"/>
      <c r="CK776" s="165"/>
      <c r="CL776" s="165"/>
      <c r="CM776" s="165"/>
      <c r="CN776" s="165"/>
      <c r="CO776" s="165"/>
      <c r="CP776" s="165"/>
      <c r="CQ776" s="165"/>
      <c r="CR776" s="165"/>
      <c r="CS776" s="165"/>
      <c r="CT776" s="165"/>
    </row>
    <row r="777" spans="1:98">
      <c r="A777" s="165"/>
      <c r="B777" s="165"/>
      <c r="C777" s="165"/>
      <c r="D777" s="165"/>
      <c r="E777" s="165"/>
      <c r="F777" s="165"/>
      <c r="G777" s="165"/>
      <c r="H777" s="178"/>
      <c r="I777" s="165"/>
      <c r="J777" s="165"/>
      <c r="K777" s="178"/>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c r="BJ777" s="165"/>
      <c r="BK777" s="165"/>
      <c r="BL777" s="165"/>
      <c r="BM777" s="165"/>
      <c r="BN777" s="165"/>
      <c r="BO777" s="165"/>
      <c r="BP777" s="165"/>
      <c r="BQ777" s="165"/>
      <c r="BR777" s="165"/>
      <c r="BS777" s="165"/>
      <c r="BT777" s="165"/>
      <c r="BU777" s="165"/>
      <c r="BV777" s="165"/>
      <c r="BW777" s="165"/>
      <c r="BX777" s="165"/>
      <c r="BY777" s="165"/>
      <c r="BZ777" s="165"/>
      <c r="CA777" s="165"/>
      <c r="CB777" s="165"/>
      <c r="CC777" s="165"/>
      <c r="CD777" s="165"/>
      <c r="CE777" s="165"/>
      <c r="CF777" s="165"/>
      <c r="CG777" s="165"/>
      <c r="CH777" s="165"/>
      <c r="CI777" s="165"/>
      <c r="CJ777" s="165"/>
      <c r="CK777" s="165"/>
      <c r="CL777" s="165"/>
      <c r="CM777" s="165"/>
      <c r="CN777" s="165"/>
      <c r="CO777" s="165"/>
      <c r="CP777" s="165"/>
      <c r="CQ777" s="165"/>
      <c r="CR777" s="165"/>
      <c r="CS777" s="165"/>
      <c r="CT777" s="165"/>
    </row>
    <row r="778" spans="1:98">
      <c r="A778" s="165"/>
      <c r="B778" s="165"/>
      <c r="C778" s="165"/>
      <c r="D778" s="165"/>
      <c r="E778" s="165"/>
      <c r="F778" s="165"/>
      <c r="G778" s="165"/>
      <c r="H778" s="178"/>
      <c r="I778" s="165"/>
      <c r="J778" s="165"/>
      <c r="K778" s="178"/>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c r="BJ778" s="165"/>
      <c r="BK778" s="165"/>
      <c r="BL778" s="165"/>
      <c r="BM778" s="165"/>
      <c r="BN778" s="165"/>
      <c r="BO778" s="165"/>
      <c r="BP778" s="165"/>
      <c r="BQ778" s="165"/>
      <c r="BR778" s="165"/>
      <c r="BS778" s="165"/>
      <c r="BT778" s="165"/>
      <c r="BU778" s="165"/>
      <c r="BV778" s="165"/>
      <c r="BW778" s="165"/>
      <c r="BX778" s="165"/>
      <c r="BY778" s="165"/>
      <c r="BZ778" s="165"/>
      <c r="CA778" s="165"/>
      <c r="CB778" s="165"/>
      <c r="CC778" s="165"/>
      <c r="CD778" s="165"/>
      <c r="CE778" s="165"/>
      <c r="CF778" s="165"/>
      <c r="CG778" s="165"/>
      <c r="CH778" s="165"/>
      <c r="CI778" s="165"/>
      <c r="CJ778" s="165"/>
      <c r="CK778" s="165"/>
      <c r="CL778" s="165"/>
      <c r="CM778" s="165"/>
      <c r="CN778" s="165"/>
      <c r="CO778" s="165"/>
      <c r="CP778" s="165"/>
      <c r="CQ778" s="165"/>
      <c r="CR778" s="165"/>
      <c r="CS778" s="165"/>
      <c r="CT778" s="165"/>
    </row>
    <row r="779" spans="1:98">
      <c r="A779" s="165"/>
      <c r="B779" s="165"/>
      <c r="C779" s="165"/>
      <c r="D779" s="165"/>
      <c r="E779" s="165"/>
      <c r="F779" s="165"/>
      <c r="G779" s="165"/>
      <c r="H779" s="178"/>
      <c r="I779" s="165"/>
      <c r="J779" s="165"/>
      <c r="K779" s="178"/>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c r="BJ779" s="165"/>
      <c r="BK779" s="165"/>
      <c r="BL779" s="165"/>
      <c r="BM779" s="165"/>
      <c r="BN779" s="165"/>
      <c r="BO779" s="165"/>
      <c r="BP779" s="165"/>
      <c r="BQ779" s="165"/>
      <c r="BR779" s="165"/>
      <c r="BS779" s="165"/>
      <c r="BT779" s="165"/>
      <c r="BU779" s="165"/>
      <c r="BV779" s="165"/>
      <c r="BW779" s="165"/>
      <c r="BX779" s="165"/>
      <c r="BY779" s="165"/>
      <c r="BZ779" s="165"/>
      <c r="CA779" s="165"/>
      <c r="CB779" s="165"/>
      <c r="CC779" s="165"/>
      <c r="CD779" s="165"/>
      <c r="CE779" s="165"/>
      <c r="CF779" s="165"/>
      <c r="CG779" s="165"/>
      <c r="CH779" s="165"/>
      <c r="CI779" s="165"/>
      <c r="CJ779" s="165"/>
      <c r="CK779" s="165"/>
      <c r="CL779" s="165"/>
      <c r="CM779" s="165"/>
      <c r="CN779" s="165"/>
      <c r="CO779" s="165"/>
      <c r="CP779" s="165"/>
      <c r="CQ779" s="165"/>
      <c r="CR779" s="165"/>
      <c r="CS779" s="165"/>
      <c r="CT779" s="165"/>
    </row>
    <row r="780" spans="1:98">
      <c r="A780" s="165"/>
      <c r="B780" s="165"/>
      <c r="C780" s="165"/>
      <c r="D780" s="165"/>
      <c r="E780" s="165"/>
      <c r="F780" s="165"/>
      <c r="G780" s="165"/>
      <c r="H780" s="178"/>
      <c r="I780" s="165"/>
      <c r="J780" s="165"/>
      <c r="K780" s="178"/>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c r="BJ780" s="165"/>
      <c r="BK780" s="165"/>
      <c r="BL780" s="165"/>
      <c r="BM780" s="165"/>
      <c r="BN780" s="165"/>
      <c r="BO780" s="165"/>
      <c r="BP780" s="165"/>
      <c r="BQ780" s="165"/>
      <c r="BR780" s="165"/>
      <c r="BS780" s="165"/>
      <c r="BT780" s="165"/>
      <c r="BU780" s="165"/>
      <c r="BV780" s="165"/>
      <c r="BW780" s="165"/>
      <c r="BX780" s="165"/>
      <c r="BY780" s="165"/>
      <c r="BZ780" s="165"/>
      <c r="CA780" s="165"/>
      <c r="CB780" s="165"/>
      <c r="CC780" s="165"/>
      <c r="CD780" s="165"/>
      <c r="CE780" s="165"/>
      <c r="CF780" s="165"/>
      <c r="CG780" s="165"/>
      <c r="CH780" s="165"/>
      <c r="CI780" s="165"/>
      <c r="CJ780" s="165"/>
      <c r="CK780" s="165"/>
      <c r="CL780" s="165"/>
      <c r="CM780" s="165"/>
      <c r="CN780" s="165"/>
      <c r="CO780" s="165"/>
      <c r="CP780" s="165"/>
      <c r="CQ780" s="165"/>
      <c r="CR780" s="165"/>
      <c r="CS780" s="165"/>
      <c r="CT780" s="165"/>
    </row>
    <row r="781" spans="1:98">
      <c r="A781" s="165"/>
      <c r="B781" s="165"/>
      <c r="C781" s="165"/>
      <c r="D781" s="165"/>
      <c r="E781" s="165"/>
      <c r="F781" s="165"/>
      <c r="G781" s="165"/>
      <c r="H781" s="178"/>
      <c r="I781" s="165"/>
      <c r="J781" s="165"/>
      <c r="K781" s="178"/>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5"/>
      <c r="AW781" s="165"/>
      <c r="AX781" s="165"/>
      <c r="AY781" s="165"/>
      <c r="AZ781" s="165"/>
      <c r="BA781" s="165"/>
      <c r="BB781" s="165"/>
      <c r="BC781" s="165"/>
      <c r="BD781" s="165"/>
      <c r="BE781" s="165"/>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c r="CE781" s="165"/>
      <c r="CF781" s="165"/>
      <c r="CG781" s="165"/>
      <c r="CH781" s="165"/>
      <c r="CI781" s="165"/>
      <c r="CJ781" s="165"/>
      <c r="CK781" s="165"/>
      <c r="CL781" s="165"/>
      <c r="CM781" s="165"/>
      <c r="CN781" s="165"/>
      <c r="CO781" s="165"/>
      <c r="CP781" s="165"/>
      <c r="CQ781" s="165"/>
      <c r="CR781" s="165"/>
      <c r="CS781" s="165"/>
      <c r="CT781" s="165"/>
    </row>
    <row r="782" spans="1:98">
      <c r="A782" s="165"/>
      <c r="B782" s="165"/>
      <c r="C782" s="165"/>
      <c r="D782" s="165"/>
      <c r="E782" s="165"/>
      <c r="F782" s="165"/>
      <c r="G782" s="165"/>
      <c r="H782" s="178"/>
      <c r="I782" s="165"/>
      <c r="J782" s="165"/>
      <c r="K782" s="178"/>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5"/>
      <c r="AW782" s="165"/>
      <c r="AX782" s="165"/>
      <c r="AY782" s="165"/>
      <c r="AZ782" s="165"/>
      <c r="BA782" s="165"/>
      <c r="BB782" s="165"/>
      <c r="BC782" s="165"/>
      <c r="BD782" s="165"/>
      <c r="BE782" s="165"/>
      <c r="BF782" s="165"/>
      <c r="BG782" s="165"/>
      <c r="BH782" s="165"/>
      <c r="BI782" s="165"/>
      <c r="BJ782" s="165"/>
      <c r="BK782" s="165"/>
      <c r="BL782" s="165"/>
      <c r="BM782" s="165"/>
      <c r="BN782" s="165"/>
      <c r="BO782" s="165"/>
      <c r="BP782" s="165"/>
      <c r="BQ782" s="165"/>
      <c r="BR782" s="165"/>
      <c r="BS782" s="165"/>
      <c r="BT782" s="165"/>
      <c r="BU782" s="165"/>
      <c r="BV782" s="165"/>
      <c r="BW782" s="165"/>
      <c r="BX782" s="165"/>
      <c r="BY782" s="165"/>
      <c r="BZ782" s="165"/>
      <c r="CA782" s="165"/>
      <c r="CB782" s="165"/>
      <c r="CC782" s="165"/>
      <c r="CD782" s="165"/>
      <c r="CE782" s="165"/>
      <c r="CF782" s="165"/>
      <c r="CG782" s="165"/>
      <c r="CH782" s="165"/>
      <c r="CI782" s="165"/>
      <c r="CJ782" s="165"/>
      <c r="CK782" s="165"/>
      <c r="CL782" s="165"/>
      <c r="CM782" s="165"/>
      <c r="CN782" s="165"/>
      <c r="CO782" s="165"/>
      <c r="CP782" s="165"/>
      <c r="CQ782" s="165"/>
      <c r="CR782" s="165"/>
      <c r="CS782" s="165"/>
      <c r="CT782" s="165"/>
    </row>
    <row r="783" spans="1:98">
      <c r="A783" s="165"/>
      <c r="B783" s="165"/>
      <c r="C783" s="165"/>
      <c r="D783" s="165"/>
      <c r="E783" s="165"/>
      <c r="F783" s="165"/>
      <c r="G783" s="165"/>
      <c r="H783" s="178"/>
      <c r="I783" s="165"/>
      <c r="J783" s="165"/>
      <c r="K783" s="178"/>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5"/>
      <c r="AW783" s="165"/>
      <c r="AX783" s="165"/>
      <c r="AY783" s="165"/>
      <c r="AZ783" s="165"/>
      <c r="BA783" s="165"/>
      <c r="BB783" s="165"/>
      <c r="BC783" s="165"/>
      <c r="BD783" s="165"/>
      <c r="BE783" s="165"/>
      <c r="BF783" s="165"/>
      <c r="BG783" s="165"/>
      <c r="BH783" s="165"/>
      <c r="BI783" s="165"/>
      <c r="BJ783" s="165"/>
      <c r="BK783" s="165"/>
      <c r="BL783" s="165"/>
      <c r="BM783" s="165"/>
      <c r="BN783" s="165"/>
      <c r="BO783" s="165"/>
      <c r="BP783" s="165"/>
      <c r="BQ783" s="165"/>
      <c r="BR783" s="165"/>
      <c r="BS783" s="165"/>
      <c r="BT783" s="165"/>
      <c r="BU783" s="165"/>
      <c r="BV783" s="165"/>
      <c r="BW783" s="165"/>
      <c r="BX783" s="165"/>
      <c r="BY783" s="165"/>
      <c r="BZ783" s="165"/>
      <c r="CA783" s="165"/>
      <c r="CB783" s="165"/>
      <c r="CC783" s="165"/>
      <c r="CD783" s="165"/>
      <c r="CE783" s="165"/>
      <c r="CF783" s="165"/>
      <c r="CG783" s="165"/>
      <c r="CH783" s="165"/>
      <c r="CI783" s="165"/>
      <c r="CJ783" s="165"/>
      <c r="CK783" s="165"/>
      <c r="CL783" s="165"/>
      <c r="CM783" s="165"/>
      <c r="CN783" s="165"/>
      <c r="CO783" s="165"/>
      <c r="CP783" s="165"/>
      <c r="CQ783" s="165"/>
      <c r="CR783" s="165"/>
      <c r="CS783" s="165"/>
      <c r="CT783" s="165"/>
    </row>
    <row r="784" spans="1:98">
      <c r="A784" s="165"/>
      <c r="B784" s="165"/>
      <c r="C784" s="165"/>
      <c r="D784" s="165"/>
      <c r="E784" s="165"/>
      <c r="F784" s="165"/>
      <c r="G784" s="165"/>
      <c r="H784" s="178"/>
      <c r="I784" s="165"/>
      <c r="J784" s="165"/>
      <c r="K784" s="178"/>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5"/>
      <c r="AW784" s="165"/>
      <c r="AX784" s="165"/>
      <c r="AY784" s="165"/>
      <c r="AZ784" s="165"/>
      <c r="BA784" s="165"/>
      <c r="BB784" s="165"/>
      <c r="BC784" s="165"/>
      <c r="BD784" s="165"/>
      <c r="BE784" s="165"/>
      <c r="BF784" s="165"/>
      <c r="BG784" s="165"/>
      <c r="BH784" s="165"/>
      <c r="BI784" s="165"/>
      <c r="BJ784" s="165"/>
      <c r="BK784" s="165"/>
      <c r="BL784" s="165"/>
      <c r="BM784" s="165"/>
      <c r="BN784" s="165"/>
      <c r="BO784" s="165"/>
      <c r="BP784" s="165"/>
      <c r="BQ784" s="165"/>
      <c r="BR784" s="165"/>
      <c r="BS784" s="165"/>
      <c r="BT784" s="165"/>
      <c r="BU784" s="165"/>
      <c r="BV784" s="165"/>
      <c r="BW784" s="165"/>
      <c r="BX784" s="165"/>
      <c r="BY784" s="165"/>
      <c r="BZ784" s="165"/>
      <c r="CA784" s="165"/>
      <c r="CB784" s="165"/>
      <c r="CC784" s="165"/>
      <c r="CD784" s="165"/>
      <c r="CE784" s="165"/>
      <c r="CF784" s="165"/>
      <c r="CG784" s="165"/>
      <c r="CH784" s="165"/>
      <c r="CI784" s="165"/>
      <c r="CJ784" s="165"/>
      <c r="CK784" s="165"/>
      <c r="CL784" s="165"/>
      <c r="CM784" s="165"/>
      <c r="CN784" s="165"/>
      <c r="CO784" s="165"/>
      <c r="CP784" s="165"/>
      <c r="CQ784" s="165"/>
      <c r="CR784" s="165"/>
      <c r="CS784" s="165"/>
      <c r="CT784" s="165"/>
    </row>
    <row r="785" spans="1:98">
      <c r="A785" s="165"/>
      <c r="B785" s="165"/>
      <c r="C785" s="165"/>
      <c r="D785" s="165"/>
      <c r="E785" s="165"/>
      <c r="F785" s="165"/>
      <c r="G785" s="165"/>
      <c r="H785" s="178"/>
      <c r="I785" s="165"/>
      <c r="J785" s="165"/>
      <c r="K785" s="178"/>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5"/>
      <c r="AW785" s="165"/>
      <c r="AX785" s="165"/>
      <c r="AY785" s="165"/>
      <c r="AZ785" s="165"/>
      <c r="BA785" s="165"/>
      <c r="BB785" s="165"/>
      <c r="BC785" s="165"/>
      <c r="BD785" s="165"/>
      <c r="BE785" s="165"/>
      <c r="BF785" s="165"/>
      <c r="BG785" s="165"/>
      <c r="BH785" s="165"/>
      <c r="BI785" s="165"/>
      <c r="BJ785" s="165"/>
      <c r="BK785" s="165"/>
      <c r="BL785" s="165"/>
      <c r="BM785" s="165"/>
      <c r="BN785" s="165"/>
      <c r="BO785" s="165"/>
      <c r="BP785" s="165"/>
      <c r="BQ785" s="165"/>
      <c r="BR785" s="165"/>
      <c r="BS785" s="165"/>
      <c r="BT785" s="165"/>
      <c r="BU785" s="165"/>
      <c r="BV785" s="165"/>
      <c r="BW785" s="165"/>
      <c r="BX785" s="165"/>
      <c r="BY785" s="165"/>
      <c r="BZ785" s="165"/>
      <c r="CA785" s="165"/>
      <c r="CB785" s="165"/>
      <c r="CC785" s="165"/>
      <c r="CD785" s="165"/>
      <c r="CE785" s="165"/>
      <c r="CF785" s="165"/>
      <c r="CG785" s="165"/>
      <c r="CH785" s="165"/>
      <c r="CI785" s="165"/>
      <c r="CJ785" s="165"/>
      <c r="CK785" s="165"/>
      <c r="CL785" s="165"/>
      <c r="CM785" s="165"/>
      <c r="CN785" s="165"/>
      <c r="CO785" s="165"/>
      <c r="CP785" s="165"/>
      <c r="CQ785" s="165"/>
      <c r="CR785" s="165"/>
      <c r="CS785" s="165"/>
      <c r="CT785" s="165"/>
    </row>
    <row r="786" spans="1:98">
      <c r="A786" s="165"/>
      <c r="B786" s="165"/>
      <c r="C786" s="165"/>
      <c r="D786" s="165"/>
      <c r="E786" s="165"/>
      <c r="F786" s="165"/>
      <c r="G786" s="165"/>
      <c r="H786" s="178"/>
      <c r="I786" s="165"/>
      <c r="J786" s="165"/>
      <c r="K786" s="178"/>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5"/>
      <c r="AW786" s="165"/>
      <c r="AX786" s="165"/>
      <c r="AY786" s="165"/>
      <c r="AZ786" s="165"/>
      <c r="BA786" s="165"/>
      <c r="BB786" s="165"/>
      <c r="BC786" s="165"/>
      <c r="BD786" s="165"/>
      <c r="BE786" s="165"/>
      <c r="BF786" s="165"/>
      <c r="BG786" s="165"/>
      <c r="BH786" s="165"/>
      <c r="BI786" s="165"/>
      <c r="BJ786" s="165"/>
      <c r="BK786" s="165"/>
      <c r="BL786" s="165"/>
      <c r="BM786" s="165"/>
      <c r="BN786" s="165"/>
      <c r="BO786" s="165"/>
      <c r="BP786" s="165"/>
      <c r="BQ786" s="165"/>
      <c r="BR786" s="165"/>
      <c r="BS786" s="165"/>
      <c r="BT786" s="165"/>
      <c r="BU786" s="165"/>
      <c r="BV786" s="165"/>
      <c r="BW786" s="165"/>
      <c r="BX786" s="165"/>
      <c r="BY786" s="165"/>
      <c r="BZ786" s="165"/>
      <c r="CA786" s="165"/>
      <c r="CB786" s="165"/>
      <c r="CC786" s="165"/>
      <c r="CD786" s="165"/>
      <c r="CE786" s="165"/>
      <c r="CF786" s="165"/>
      <c r="CG786" s="165"/>
      <c r="CH786" s="165"/>
      <c r="CI786" s="165"/>
      <c r="CJ786" s="165"/>
      <c r="CK786" s="165"/>
      <c r="CL786" s="165"/>
      <c r="CM786" s="165"/>
      <c r="CN786" s="165"/>
      <c r="CO786" s="165"/>
      <c r="CP786" s="165"/>
      <c r="CQ786" s="165"/>
      <c r="CR786" s="165"/>
      <c r="CS786" s="165"/>
      <c r="CT786" s="165"/>
    </row>
    <row r="787" spans="1:98">
      <c r="A787" s="165"/>
      <c r="B787" s="165"/>
      <c r="C787" s="165"/>
      <c r="D787" s="165"/>
      <c r="E787" s="165"/>
      <c r="F787" s="165"/>
      <c r="G787" s="165"/>
      <c r="H787" s="178"/>
      <c r="I787" s="165"/>
      <c r="J787" s="165"/>
      <c r="K787" s="178"/>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5"/>
      <c r="AW787" s="165"/>
      <c r="AX787" s="165"/>
      <c r="AY787" s="165"/>
      <c r="AZ787" s="165"/>
      <c r="BA787" s="165"/>
      <c r="BB787" s="165"/>
      <c r="BC787" s="165"/>
      <c r="BD787" s="165"/>
      <c r="BE787" s="165"/>
      <c r="BF787" s="165"/>
      <c r="BG787" s="165"/>
      <c r="BH787" s="165"/>
      <c r="BI787" s="165"/>
      <c r="BJ787" s="165"/>
      <c r="BK787" s="165"/>
      <c r="BL787" s="165"/>
      <c r="BM787" s="165"/>
      <c r="BN787" s="165"/>
      <c r="BO787" s="165"/>
      <c r="BP787" s="165"/>
      <c r="BQ787" s="165"/>
      <c r="BR787" s="165"/>
      <c r="BS787" s="165"/>
      <c r="BT787" s="165"/>
      <c r="BU787" s="165"/>
      <c r="BV787" s="165"/>
      <c r="BW787" s="165"/>
      <c r="BX787" s="165"/>
      <c r="BY787" s="165"/>
      <c r="BZ787" s="165"/>
      <c r="CA787" s="165"/>
      <c r="CB787" s="165"/>
      <c r="CC787" s="165"/>
      <c r="CD787" s="165"/>
      <c r="CE787" s="165"/>
      <c r="CF787" s="165"/>
      <c r="CG787" s="165"/>
      <c r="CH787" s="165"/>
      <c r="CI787" s="165"/>
      <c r="CJ787" s="165"/>
      <c r="CK787" s="165"/>
      <c r="CL787" s="165"/>
      <c r="CM787" s="165"/>
      <c r="CN787" s="165"/>
      <c r="CO787" s="165"/>
      <c r="CP787" s="165"/>
      <c r="CQ787" s="165"/>
      <c r="CR787" s="165"/>
      <c r="CS787" s="165"/>
      <c r="CT787" s="165"/>
    </row>
    <row r="788" spans="1:98">
      <c r="A788" s="165"/>
      <c r="B788" s="165"/>
      <c r="C788" s="165"/>
      <c r="D788" s="165"/>
      <c r="E788" s="165"/>
      <c r="F788" s="165"/>
      <c r="G788" s="165"/>
      <c r="H788" s="178"/>
      <c r="I788" s="165"/>
      <c r="J788" s="165"/>
      <c r="K788" s="178"/>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5"/>
      <c r="AW788" s="165"/>
      <c r="AX788" s="165"/>
      <c r="AY788" s="165"/>
      <c r="AZ788" s="165"/>
      <c r="BA788" s="165"/>
      <c r="BB788" s="165"/>
      <c r="BC788" s="165"/>
      <c r="BD788" s="165"/>
      <c r="BE788" s="165"/>
      <c r="BF788" s="165"/>
      <c r="BG788" s="165"/>
      <c r="BH788" s="165"/>
      <c r="BI788" s="165"/>
      <c r="BJ788" s="165"/>
      <c r="BK788" s="165"/>
      <c r="BL788" s="165"/>
      <c r="BM788" s="165"/>
      <c r="BN788" s="165"/>
      <c r="BO788" s="165"/>
      <c r="BP788" s="165"/>
      <c r="BQ788" s="165"/>
      <c r="BR788" s="165"/>
      <c r="BS788" s="165"/>
      <c r="BT788" s="165"/>
      <c r="BU788" s="165"/>
      <c r="BV788" s="165"/>
      <c r="BW788" s="165"/>
      <c r="BX788" s="165"/>
      <c r="BY788" s="165"/>
      <c r="BZ788" s="165"/>
      <c r="CA788" s="165"/>
      <c r="CB788" s="165"/>
      <c r="CC788" s="165"/>
      <c r="CD788" s="165"/>
      <c r="CE788" s="165"/>
      <c r="CF788" s="165"/>
      <c r="CG788" s="165"/>
      <c r="CH788" s="165"/>
      <c r="CI788" s="165"/>
      <c r="CJ788" s="165"/>
      <c r="CK788" s="165"/>
      <c r="CL788" s="165"/>
      <c r="CM788" s="165"/>
      <c r="CN788" s="165"/>
      <c r="CO788" s="165"/>
      <c r="CP788" s="165"/>
      <c r="CQ788" s="165"/>
      <c r="CR788" s="165"/>
      <c r="CS788" s="165"/>
      <c r="CT788" s="165"/>
    </row>
    <row r="789" spans="1:98">
      <c r="A789" s="165"/>
      <c r="B789" s="165"/>
      <c r="C789" s="165"/>
      <c r="D789" s="165"/>
      <c r="E789" s="165"/>
      <c r="F789" s="165"/>
      <c r="G789" s="165"/>
      <c r="H789" s="178"/>
      <c r="I789" s="165"/>
      <c r="J789" s="165"/>
      <c r="K789" s="178"/>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c r="BJ789" s="165"/>
      <c r="BK789" s="165"/>
      <c r="BL789" s="165"/>
      <c r="BM789" s="165"/>
      <c r="BN789" s="165"/>
      <c r="BO789" s="165"/>
      <c r="BP789" s="165"/>
      <c r="BQ789" s="165"/>
      <c r="BR789" s="165"/>
      <c r="BS789" s="165"/>
      <c r="BT789" s="165"/>
      <c r="BU789" s="165"/>
      <c r="BV789" s="165"/>
      <c r="BW789" s="165"/>
      <c r="BX789" s="165"/>
      <c r="BY789" s="165"/>
      <c r="BZ789" s="165"/>
      <c r="CA789" s="165"/>
      <c r="CB789" s="165"/>
      <c r="CC789" s="165"/>
      <c r="CD789" s="165"/>
      <c r="CE789" s="165"/>
      <c r="CF789" s="165"/>
      <c r="CG789" s="165"/>
      <c r="CH789" s="165"/>
      <c r="CI789" s="165"/>
      <c r="CJ789" s="165"/>
      <c r="CK789" s="165"/>
      <c r="CL789" s="165"/>
      <c r="CM789" s="165"/>
      <c r="CN789" s="165"/>
      <c r="CO789" s="165"/>
      <c r="CP789" s="165"/>
      <c r="CQ789" s="165"/>
      <c r="CR789" s="165"/>
      <c r="CS789" s="165"/>
      <c r="CT789" s="165"/>
    </row>
    <row r="790" spans="1:98">
      <c r="A790" s="165"/>
      <c r="B790" s="165"/>
      <c r="C790" s="165"/>
      <c r="D790" s="165"/>
      <c r="E790" s="165"/>
      <c r="F790" s="165"/>
      <c r="G790" s="165"/>
      <c r="H790" s="178"/>
      <c r="I790" s="165"/>
      <c r="J790" s="165"/>
      <c r="K790" s="178"/>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c r="BJ790" s="165"/>
      <c r="BK790" s="165"/>
      <c r="BL790" s="165"/>
      <c r="BM790" s="165"/>
      <c r="BN790" s="165"/>
      <c r="BO790" s="165"/>
      <c r="BP790" s="165"/>
      <c r="BQ790" s="165"/>
      <c r="BR790" s="165"/>
      <c r="BS790" s="165"/>
      <c r="BT790" s="165"/>
      <c r="BU790" s="165"/>
      <c r="BV790" s="165"/>
      <c r="BW790" s="165"/>
      <c r="BX790" s="165"/>
      <c r="BY790" s="165"/>
      <c r="BZ790" s="165"/>
      <c r="CA790" s="165"/>
      <c r="CB790" s="165"/>
      <c r="CC790" s="165"/>
      <c r="CD790" s="165"/>
      <c r="CE790" s="165"/>
      <c r="CF790" s="165"/>
      <c r="CG790" s="165"/>
      <c r="CH790" s="165"/>
      <c r="CI790" s="165"/>
      <c r="CJ790" s="165"/>
      <c r="CK790" s="165"/>
      <c r="CL790" s="165"/>
      <c r="CM790" s="165"/>
      <c r="CN790" s="165"/>
      <c r="CO790" s="165"/>
      <c r="CP790" s="165"/>
      <c r="CQ790" s="165"/>
      <c r="CR790" s="165"/>
      <c r="CS790" s="165"/>
      <c r="CT790" s="165"/>
    </row>
    <row r="791" spans="1:98">
      <c r="A791" s="165"/>
      <c r="B791" s="165"/>
      <c r="C791" s="165"/>
      <c r="D791" s="165"/>
      <c r="E791" s="165"/>
      <c r="F791" s="165"/>
      <c r="G791" s="165"/>
      <c r="H791" s="178"/>
      <c r="I791" s="165"/>
      <c r="J791" s="165"/>
      <c r="K791" s="178"/>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c r="BJ791" s="165"/>
      <c r="BK791" s="165"/>
      <c r="BL791" s="165"/>
      <c r="BM791" s="165"/>
      <c r="BN791" s="165"/>
      <c r="BO791" s="165"/>
      <c r="BP791" s="165"/>
      <c r="BQ791" s="165"/>
      <c r="BR791" s="165"/>
      <c r="BS791" s="165"/>
      <c r="BT791" s="165"/>
      <c r="BU791" s="165"/>
      <c r="BV791" s="165"/>
      <c r="BW791" s="165"/>
      <c r="BX791" s="165"/>
      <c r="BY791" s="165"/>
      <c r="BZ791" s="165"/>
      <c r="CA791" s="165"/>
      <c r="CB791" s="165"/>
      <c r="CC791" s="165"/>
      <c r="CD791" s="165"/>
      <c r="CE791" s="165"/>
      <c r="CF791" s="165"/>
      <c r="CG791" s="165"/>
      <c r="CH791" s="165"/>
      <c r="CI791" s="165"/>
      <c r="CJ791" s="165"/>
      <c r="CK791" s="165"/>
      <c r="CL791" s="165"/>
      <c r="CM791" s="165"/>
      <c r="CN791" s="165"/>
      <c r="CO791" s="165"/>
      <c r="CP791" s="165"/>
      <c r="CQ791" s="165"/>
      <c r="CR791" s="165"/>
      <c r="CS791" s="165"/>
      <c r="CT791" s="165"/>
    </row>
    <row r="792" spans="1:98">
      <c r="A792" s="165"/>
      <c r="B792" s="165"/>
      <c r="C792" s="165"/>
      <c r="D792" s="165"/>
      <c r="E792" s="165"/>
      <c r="F792" s="165"/>
      <c r="G792" s="165"/>
      <c r="H792" s="178"/>
      <c r="I792" s="165"/>
      <c r="J792" s="165"/>
      <c r="K792" s="178"/>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c r="BJ792" s="165"/>
      <c r="BK792" s="165"/>
      <c r="BL792" s="165"/>
      <c r="BM792" s="165"/>
      <c r="BN792" s="165"/>
      <c r="BO792" s="165"/>
      <c r="BP792" s="165"/>
      <c r="BQ792" s="165"/>
      <c r="BR792" s="165"/>
      <c r="BS792" s="165"/>
      <c r="BT792" s="165"/>
      <c r="BU792" s="165"/>
      <c r="BV792" s="165"/>
      <c r="BW792" s="165"/>
      <c r="BX792" s="165"/>
      <c r="BY792" s="165"/>
      <c r="BZ792" s="165"/>
      <c r="CA792" s="165"/>
      <c r="CB792" s="165"/>
      <c r="CC792" s="165"/>
      <c r="CD792" s="165"/>
      <c r="CE792" s="165"/>
      <c r="CF792" s="165"/>
      <c r="CG792" s="165"/>
      <c r="CH792" s="165"/>
      <c r="CI792" s="165"/>
      <c r="CJ792" s="165"/>
      <c r="CK792" s="165"/>
      <c r="CL792" s="165"/>
      <c r="CM792" s="165"/>
      <c r="CN792" s="165"/>
      <c r="CO792" s="165"/>
      <c r="CP792" s="165"/>
      <c r="CQ792" s="165"/>
      <c r="CR792" s="165"/>
      <c r="CS792" s="165"/>
      <c r="CT792" s="165"/>
    </row>
    <row r="793" spans="1:98">
      <c r="A793" s="165"/>
      <c r="B793" s="165"/>
      <c r="C793" s="165"/>
      <c r="D793" s="165"/>
      <c r="E793" s="165"/>
      <c r="F793" s="165"/>
      <c r="G793" s="165"/>
      <c r="H793" s="178"/>
      <c r="I793" s="165"/>
      <c r="J793" s="165"/>
      <c r="K793" s="178"/>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c r="BJ793" s="165"/>
      <c r="BK793" s="165"/>
      <c r="BL793" s="165"/>
      <c r="BM793" s="165"/>
      <c r="BN793" s="165"/>
      <c r="BO793" s="165"/>
      <c r="BP793" s="165"/>
      <c r="BQ793" s="165"/>
      <c r="BR793" s="165"/>
      <c r="BS793" s="165"/>
      <c r="BT793" s="165"/>
      <c r="BU793" s="165"/>
      <c r="BV793" s="165"/>
      <c r="BW793" s="165"/>
      <c r="BX793" s="165"/>
      <c r="BY793" s="165"/>
      <c r="BZ793" s="165"/>
      <c r="CA793" s="165"/>
      <c r="CB793" s="165"/>
      <c r="CC793" s="165"/>
      <c r="CD793" s="165"/>
      <c r="CE793" s="165"/>
      <c r="CF793" s="165"/>
      <c r="CG793" s="165"/>
      <c r="CH793" s="165"/>
      <c r="CI793" s="165"/>
      <c r="CJ793" s="165"/>
      <c r="CK793" s="165"/>
      <c r="CL793" s="165"/>
      <c r="CM793" s="165"/>
      <c r="CN793" s="165"/>
      <c r="CO793" s="165"/>
      <c r="CP793" s="165"/>
      <c r="CQ793" s="165"/>
      <c r="CR793" s="165"/>
      <c r="CS793" s="165"/>
      <c r="CT793" s="165"/>
    </row>
    <row r="794" spans="1:98">
      <c r="A794" s="165"/>
      <c r="B794" s="165"/>
      <c r="C794" s="165"/>
      <c r="D794" s="165"/>
      <c r="E794" s="165"/>
      <c r="F794" s="165"/>
      <c r="G794" s="165"/>
      <c r="H794" s="178"/>
      <c r="I794" s="165"/>
      <c r="J794" s="165"/>
      <c r="K794" s="178"/>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c r="BJ794" s="165"/>
      <c r="BK794" s="165"/>
      <c r="BL794" s="165"/>
      <c r="BM794" s="165"/>
      <c r="BN794" s="165"/>
      <c r="BO794" s="165"/>
      <c r="BP794" s="165"/>
      <c r="BQ794" s="165"/>
      <c r="BR794" s="165"/>
      <c r="BS794" s="165"/>
      <c r="BT794" s="165"/>
      <c r="BU794" s="165"/>
      <c r="BV794" s="165"/>
      <c r="BW794" s="165"/>
      <c r="BX794" s="165"/>
      <c r="BY794" s="165"/>
      <c r="BZ794" s="165"/>
      <c r="CA794" s="165"/>
      <c r="CB794" s="165"/>
      <c r="CC794" s="165"/>
      <c r="CD794" s="165"/>
      <c r="CE794" s="165"/>
      <c r="CF794" s="165"/>
      <c r="CG794" s="165"/>
      <c r="CH794" s="165"/>
      <c r="CI794" s="165"/>
      <c r="CJ794" s="165"/>
      <c r="CK794" s="165"/>
      <c r="CL794" s="165"/>
      <c r="CM794" s="165"/>
      <c r="CN794" s="165"/>
      <c r="CO794" s="165"/>
      <c r="CP794" s="165"/>
      <c r="CQ794" s="165"/>
      <c r="CR794" s="165"/>
      <c r="CS794" s="165"/>
      <c r="CT794" s="165"/>
    </row>
    <row r="795" spans="1:98">
      <c r="A795" s="165"/>
      <c r="B795" s="165"/>
      <c r="C795" s="165"/>
      <c r="D795" s="165"/>
      <c r="E795" s="165"/>
      <c r="F795" s="165"/>
      <c r="G795" s="165"/>
      <c r="H795" s="178"/>
      <c r="I795" s="165"/>
      <c r="J795" s="165"/>
      <c r="K795" s="178"/>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c r="CE795" s="165"/>
      <c r="CF795" s="165"/>
      <c r="CG795" s="165"/>
      <c r="CH795" s="165"/>
      <c r="CI795" s="165"/>
      <c r="CJ795" s="165"/>
      <c r="CK795" s="165"/>
      <c r="CL795" s="165"/>
      <c r="CM795" s="165"/>
      <c r="CN795" s="165"/>
      <c r="CO795" s="165"/>
      <c r="CP795" s="165"/>
      <c r="CQ795" s="165"/>
      <c r="CR795" s="165"/>
      <c r="CS795" s="165"/>
      <c r="CT795" s="165"/>
    </row>
    <row r="796" spans="1:98">
      <c r="A796" s="165"/>
      <c r="B796" s="165"/>
      <c r="C796" s="165"/>
      <c r="D796" s="165"/>
      <c r="E796" s="165"/>
      <c r="F796" s="165"/>
      <c r="G796" s="165"/>
      <c r="H796" s="178"/>
      <c r="I796" s="165"/>
      <c r="J796" s="165"/>
      <c r="K796" s="178"/>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row>
    <row r="797" spans="1:98">
      <c r="A797" s="165"/>
      <c r="B797" s="165"/>
      <c r="C797" s="165"/>
      <c r="D797" s="165"/>
      <c r="E797" s="165"/>
      <c r="F797" s="165"/>
      <c r="G797" s="165"/>
      <c r="H797" s="178"/>
      <c r="I797" s="165"/>
      <c r="J797" s="165"/>
      <c r="K797" s="178"/>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row>
    <row r="798" spans="1:98">
      <c r="A798" s="165"/>
      <c r="B798" s="165"/>
      <c r="C798" s="165"/>
      <c r="D798" s="165"/>
      <c r="E798" s="165"/>
      <c r="F798" s="165"/>
      <c r="G798" s="165"/>
      <c r="H798" s="178"/>
      <c r="I798" s="165"/>
      <c r="J798" s="165"/>
      <c r="K798" s="178"/>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c r="BJ798" s="165"/>
      <c r="BK798" s="165"/>
      <c r="BL798" s="165"/>
      <c r="BM798" s="165"/>
      <c r="BN798" s="165"/>
      <c r="BO798" s="165"/>
      <c r="BP798" s="165"/>
      <c r="BQ798" s="165"/>
      <c r="BR798" s="165"/>
      <c r="BS798" s="165"/>
      <c r="BT798" s="165"/>
      <c r="BU798" s="165"/>
      <c r="BV798" s="165"/>
      <c r="BW798" s="165"/>
      <c r="BX798" s="165"/>
      <c r="BY798" s="165"/>
      <c r="BZ798" s="165"/>
      <c r="CA798" s="165"/>
      <c r="CB798" s="165"/>
      <c r="CC798" s="165"/>
      <c r="CD798" s="165"/>
      <c r="CE798" s="165"/>
      <c r="CF798" s="165"/>
      <c r="CG798" s="165"/>
      <c r="CH798" s="165"/>
      <c r="CI798" s="165"/>
      <c r="CJ798" s="165"/>
      <c r="CK798" s="165"/>
      <c r="CL798" s="165"/>
      <c r="CM798" s="165"/>
      <c r="CN798" s="165"/>
      <c r="CO798" s="165"/>
      <c r="CP798" s="165"/>
      <c r="CQ798" s="165"/>
      <c r="CR798" s="165"/>
      <c r="CS798" s="165"/>
      <c r="CT798" s="165"/>
    </row>
    <row r="799" spans="1:98">
      <c r="A799" s="165"/>
      <c r="B799" s="165"/>
      <c r="C799" s="165"/>
      <c r="D799" s="165"/>
      <c r="E799" s="165"/>
      <c r="F799" s="165"/>
      <c r="G799" s="165"/>
      <c r="H799" s="178"/>
      <c r="I799" s="165"/>
      <c r="J799" s="165"/>
      <c r="K799" s="178"/>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c r="BJ799" s="165"/>
      <c r="BK799" s="165"/>
      <c r="BL799" s="165"/>
      <c r="BM799" s="165"/>
      <c r="BN799" s="165"/>
      <c r="BO799" s="165"/>
      <c r="BP799" s="165"/>
      <c r="BQ799" s="165"/>
      <c r="BR799" s="165"/>
      <c r="BS799" s="165"/>
      <c r="BT799" s="165"/>
      <c r="BU799" s="165"/>
      <c r="BV799" s="165"/>
      <c r="BW799" s="165"/>
      <c r="BX799" s="165"/>
      <c r="BY799" s="165"/>
      <c r="BZ799" s="165"/>
      <c r="CA799" s="165"/>
      <c r="CB799" s="165"/>
      <c r="CC799" s="165"/>
      <c r="CD799" s="165"/>
      <c r="CE799" s="165"/>
      <c r="CF799" s="165"/>
      <c r="CG799" s="165"/>
      <c r="CH799" s="165"/>
      <c r="CI799" s="165"/>
      <c r="CJ799" s="165"/>
      <c r="CK799" s="165"/>
      <c r="CL799" s="165"/>
      <c r="CM799" s="165"/>
      <c r="CN799" s="165"/>
      <c r="CO799" s="165"/>
      <c r="CP799" s="165"/>
      <c r="CQ799" s="165"/>
      <c r="CR799" s="165"/>
      <c r="CS799" s="165"/>
      <c r="CT799" s="165"/>
    </row>
    <row r="800" spans="1:98">
      <c r="A800" s="165"/>
      <c r="B800" s="165"/>
      <c r="C800" s="165"/>
      <c r="D800" s="165"/>
      <c r="E800" s="165"/>
      <c r="F800" s="165"/>
      <c r="G800" s="165"/>
      <c r="H800" s="178"/>
      <c r="I800" s="165"/>
      <c r="J800" s="165"/>
      <c r="K800" s="178"/>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c r="BJ800" s="165"/>
      <c r="BK800" s="165"/>
      <c r="BL800" s="165"/>
      <c r="BM800" s="165"/>
      <c r="BN800" s="165"/>
      <c r="BO800" s="165"/>
      <c r="BP800" s="165"/>
      <c r="BQ800" s="165"/>
      <c r="BR800" s="165"/>
      <c r="BS800" s="165"/>
      <c r="BT800" s="165"/>
      <c r="BU800" s="165"/>
      <c r="BV800" s="165"/>
      <c r="BW800" s="165"/>
      <c r="BX800" s="165"/>
      <c r="BY800" s="165"/>
      <c r="BZ800" s="165"/>
      <c r="CA800" s="165"/>
      <c r="CB800" s="165"/>
      <c r="CC800" s="165"/>
      <c r="CD800" s="165"/>
      <c r="CE800" s="165"/>
      <c r="CF800" s="165"/>
      <c r="CG800" s="165"/>
      <c r="CH800" s="165"/>
      <c r="CI800" s="165"/>
      <c r="CJ800" s="165"/>
      <c r="CK800" s="165"/>
      <c r="CL800" s="165"/>
      <c r="CM800" s="165"/>
      <c r="CN800" s="165"/>
      <c r="CO800" s="165"/>
      <c r="CP800" s="165"/>
      <c r="CQ800" s="165"/>
      <c r="CR800" s="165"/>
      <c r="CS800" s="165"/>
      <c r="CT800" s="165"/>
    </row>
    <row r="801" spans="1:98">
      <c r="A801" s="165"/>
      <c r="B801" s="165"/>
      <c r="C801" s="165"/>
      <c r="D801" s="165"/>
      <c r="E801" s="165"/>
      <c r="F801" s="165"/>
      <c r="G801" s="165"/>
      <c r="H801" s="178"/>
      <c r="I801" s="165"/>
      <c r="J801" s="165"/>
      <c r="K801" s="178"/>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c r="CE801" s="165"/>
      <c r="CF801" s="165"/>
      <c r="CG801" s="165"/>
      <c r="CH801" s="165"/>
      <c r="CI801" s="165"/>
      <c r="CJ801" s="165"/>
      <c r="CK801" s="165"/>
      <c r="CL801" s="165"/>
      <c r="CM801" s="165"/>
      <c r="CN801" s="165"/>
      <c r="CO801" s="165"/>
      <c r="CP801" s="165"/>
      <c r="CQ801" s="165"/>
      <c r="CR801" s="165"/>
      <c r="CS801" s="165"/>
      <c r="CT801" s="165"/>
    </row>
    <row r="802" spans="1:98">
      <c r="A802" s="165"/>
      <c r="B802" s="165"/>
      <c r="C802" s="165"/>
      <c r="D802" s="165"/>
      <c r="E802" s="165"/>
      <c r="F802" s="165"/>
      <c r="G802" s="165"/>
      <c r="H802" s="178"/>
      <c r="I802" s="165"/>
      <c r="J802" s="165"/>
      <c r="K802" s="178"/>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c r="CE802" s="165"/>
      <c r="CF802" s="165"/>
      <c r="CG802" s="165"/>
      <c r="CH802" s="165"/>
      <c r="CI802" s="165"/>
      <c r="CJ802" s="165"/>
      <c r="CK802" s="165"/>
      <c r="CL802" s="165"/>
      <c r="CM802" s="165"/>
      <c r="CN802" s="165"/>
      <c r="CO802" s="165"/>
      <c r="CP802" s="165"/>
      <c r="CQ802" s="165"/>
      <c r="CR802" s="165"/>
      <c r="CS802" s="165"/>
      <c r="CT802" s="165"/>
    </row>
    <row r="803" spans="1:98">
      <c r="A803" s="165"/>
      <c r="B803" s="165"/>
      <c r="C803" s="165"/>
      <c r="D803" s="165"/>
      <c r="E803" s="165"/>
      <c r="F803" s="165"/>
      <c r="G803" s="165"/>
      <c r="H803" s="178"/>
      <c r="I803" s="165"/>
      <c r="J803" s="165"/>
      <c r="K803" s="178"/>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c r="CE803" s="165"/>
      <c r="CF803" s="165"/>
      <c r="CG803" s="165"/>
      <c r="CH803" s="165"/>
      <c r="CI803" s="165"/>
      <c r="CJ803" s="165"/>
      <c r="CK803" s="165"/>
      <c r="CL803" s="165"/>
      <c r="CM803" s="165"/>
      <c r="CN803" s="165"/>
      <c r="CO803" s="165"/>
      <c r="CP803" s="165"/>
      <c r="CQ803" s="165"/>
      <c r="CR803" s="165"/>
      <c r="CS803" s="165"/>
      <c r="CT803" s="165"/>
    </row>
    <row r="804" spans="1:98">
      <c r="A804" s="165"/>
      <c r="B804" s="165"/>
      <c r="C804" s="165"/>
      <c r="D804" s="165"/>
      <c r="E804" s="165"/>
      <c r="F804" s="165"/>
      <c r="G804" s="165"/>
      <c r="H804" s="178"/>
      <c r="I804" s="165"/>
      <c r="J804" s="165"/>
      <c r="K804" s="178"/>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c r="BJ804" s="165"/>
      <c r="BK804" s="165"/>
      <c r="BL804" s="165"/>
      <c r="BM804" s="165"/>
      <c r="BN804" s="165"/>
      <c r="BO804" s="165"/>
      <c r="BP804" s="165"/>
      <c r="BQ804" s="165"/>
      <c r="BR804" s="165"/>
      <c r="BS804" s="165"/>
      <c r="BT804" s="165"/>
      <c r="BU804" s="165"/>
      <c r="BV804" s="165"/>
      <c r="BW804" s="165"/>
      <c r="BX804" s="165"/>
      <c r="BY804" s="165"/>
      <c r="BZ804" s="165"/>
      <c r="CA804" s="165"/>
      <c r="CB804" s="165"/>
      <c r="CC804" s="165"/>
      <c r="CD804" s="165"/>
      <c r="CE804" s="165"/>
      <c r="CF804" s="165"/>
      <c r="CG804" s="165"/>
      <c r="CH804" s="165"/>
      <c r="CI804" s="165"/>
      <c r="CJ804" s="165"/>
      <c r="CK804" s="165"/>
      <c r="CL804" s="165"/>
      <c r="CM804" s="165"/>
      <c r="CN804" s="165"/>
      <c r="CO804" s="165"/>
      <c r="CP804" s="165"/>
      <c r="CQ804" s="165"/>
      <c r="CR804" s="165"/>
      <c r="CS804" s="165"/>
      <c r="CT804" s="165"/>
    </row>
    <row r="805" spans="1:98">
      <c r="A805" s="165"/>
      <c r="B805" s="165"/>
      <c r="C805" s="165"/>
      <c r="D805" s="165"/>
      <c r="E805" s="165"/>
      <c r="F805" s="165"/>
      <c r="G805" s="165"/>
      <c r="H805" s="178"/>
      <c r="I805" s="165"/>
      <c r="J805" s="165"/>
      <c r="K805" s="178"/>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c r="BJ805" s="165"/>
      <c r="BK805" s="165"/>
      <c r="BL805" s="165"/>
      <c r="BM805" s="165"/>
      <c r="BN805" s="165"/>
      <c r="BO805" s="165"/>
      <c r="BP805" s="165"/>
      <c r="BQ805" s="165"/>
      <c r="BR805" s="165"/>
      <c r="BS805" s="165"/>
      <c r="BT805" s="165"/>
      <c r="BU805" s="165"/>
      <c r="BV805" s="165"/>
      <c r="BW805" s="165"/>
      <c r="BX805" s="165"/>
      <c r="BY805" s="165"/>
      <c r="BZ805" s="165"/>
      <c r="CA805" s="165"/>
      <c r="CB805" s="165"/>
      <c r="CC805" s="165"/>
      <c r="CD805" s="165"/>
      <c r="CE805" s="165"/>
      <c r="CF805" s="165"/>
      <c r="CG805" s="165"/>
      <c r="CH805" s="165"/>
      <c r="CI805" s="165"/>
      <c r="CJ805" s="165"/>
      <c r="CK805" s="165"/>
      <c r="CL805" s="165"/>
      <c r="CM805" s="165"/>
      <c r="CN805" s="165"/>
      <c r="CO805" s="165"/>
      <c r="CP805" s="165"/>
      <c r="CQ805" s="165"/>
      <c r="CR805" s="165"/>
      <c r="CS805" s="165"/>
      <c r="CT805" s="165"/>
    </row>
    <row r="806" spans="1:98">
      <c r="A806" s="165"/>
      <c r="B806" s="165"/>
      <c r="C806" s="165"/>
      <c r="D806" s="165"/>
      <c r="E806" s="165"/>
      <c r="F806" s="165"/>
      <c r="G806" s="165"/>
      <c r="H806" s="178"/>
      <c r="I806" s="165"/>
      <c r="J806" s="165"/>
      <c r="K806" s="178"/>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c r="BJ806" s="165"/>
      <c r="BK806" s="165"/>
      <c r="BL806" s="165"/>
      <c r="BM806" s="165"/>
      <c r="BN806" s="165"/>
      <c r="BO806" s="165"/>
      <c r="BP806" s="165"/>
      <c r="BQ806" s="165"/>
      <c r="BR806" s="165"/>
      <c r="BS806" s="165"/>
      <c r="BT806" s="165"/>
      <c r="BU806" s="165"/>
      <c r="BV806" s="165"/>
      <c r="BW806" s="165"/>
      <c r="BX806" s="165"/>
      <c r="BY806" s="165"/>
      <c r="BZ806" s="165"/>
      <c r="CA806" s="165"/>
      <c r="CB806" s="165"/>
      <c r="CC806" s="165"/>
      <c r="CD806" s="165"/>
      <c r="CE806" s="165"/>
      <c r="CF806" s="165"/>
      <c r="CG806" s="165"/>
      <c r="CH806" s="165"/>
      <c r="CI806" s="165"/>
      <c r="CJ806" s="165"/>
      <c r="CK806" s="165"/>
      <c r="CL806" s="165"/>
      <c r="CM806" s="165"/>
      <c r="CN806" s="165"/>
      <c r="CO806" s="165"/>
      <c r="CP806" s="165"/>
      <c r="CQ806" s="165"/>
      <c r="CR806" s="165"/>
      <c r="CS806" s="165"/>
      <c r="CT806" s="165"/>
    </row>
    <row r="807" spans="1:98">
      <c r="A807" s="165"/>
      <c r="B807" s="165"/>
      <c r="C807" s="165"/>
      <c r="D807" s="165"/>
      <c r="E807" s="165"/>
      <c r="F807" s="165"/>
      <c r="G807" s="165"/>
      <c r="H807" s="178"/>
      <c r="I807" s="165"/>
      <c r="J807" s="165"/>
      <c r="K807" s="178"/>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c r="BJ807" s="165"/>
      <c r="BK807" s="165"/>
      <c r="BL807" s="165"/>
      <c r="BM807" s="165"/>
      <c r="BN807" s="165"/>
      <c r="BO807" s="165"/>
      <c r="BP807" s="165"/>
      <c r="BQ807" s="165"/>
      <c r="BR807" s="165"/>
      <c r="BS807" s="165"/>
      <c r="BT807" s="165"/>
      <c r="BU807" s="165"/>
      <c r="BV807" s="165"/>
      <c r="BW807" s="165"/>
      <c r="BX807" s="165"/>
      <c r="BY807" s="165"/>
      <c r="BZ807" s="165"/>
      <c r="CA807" s="165"/>
      <c r="CB807" s="165"/>
      <c r="CC807" s="165"/>
      <c r="CD807" s="165"/>
      <c r="CE807" s="165"/>
      <c r="CF807" s="165"/>
      <c r="CG807" s="165"/>
      <c r="CH807" s="165"/>
      <c r="CI807" s="165"/>
      <c r="CJ807" s="165"/>
      <c r="CK807" s="165"/>
      <c r="CL807" s="165"/>
      <c r="CM807" s="165"/>
      <c r="CN807" s="165"/>
      <c r="CO807" s="165"/>
      <c r="CP807" s="165"/>
      <c r="CQ807" s="165"/>
      <c r="CR807" s="165"/>
      <c r="CS807" s="165"/>
      <c r="CT807" s="165"/>
    </row>
    <row r="808" spans="1:98">
      <c r="A808" s="165"/>
      <c r="B808" s="165"/>
      <c r="C808" s="165"/>
      <c r="D808" s="165"/>
      <c r="E808" s="165"/>
      <c r="F808" s="165"/>
      <c r="G808" s="165"/>
      <c r="H808" s="178"/>
      <c r="I808" s="165"/>
      <c r="J808" s="165"/>
      <c r="K808" s="178"/>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c r="BJ808" s="165"/>
      <c r="BK808" s="165"/>
      <c r="BL808" s="165"/>
      <c r="BM808" s="165"/>
      <c r="BN808" s="165"/>
      <c r="BO808" s="165"/>
      <c r="BP808" s="165"/>
      <c r="BQ808" s="165"/>
      <c r="BR808" s="165"/>
      <c r="BS808" s="165"/>
      <c r="BT808" s="165"/>
      <c r="BU808" s="165"/>
      <c r="BV808" s="165"/>
      <c r="BW808" s="165"/>
      <c r="BX808" s="165"/>
      <c r="BY808" s="165"/>
      <c r="BZ808" s="165"/>
      <c r="CA808" s="165"/>
      <c r="CB808" s="165"/>
      <c r="CC808" s="165"/>
      <c r="CD808" s="165"/>
      <c r="CE808" s="165"/>
      <c r="CF808" s="165"/>
      <c r="CG808" s="165"/>
      <c r="CH808" s="165"/>
      <c r="CI808" s="165"/>
      <c r="CJ808" s="165"/>
      <c r="CK808" s="165"/>
      <c r="CL808" s="165"/>
      <c r="CM808" s="165"/>
      <c r="CN808" s="165"/>
      <c r="CO808" s="165"/>
      <c r="CP808" s="165"/>
      <c r="CQ808" s="165"/>
      <c r="CR808" s="165"/>
      <c r="CS808" s="165"/>
      <c r="CT808" s="165"/>
    </row>
    <row r="809" spans="1:98">
      <c r="A809" s="165"/>
      <c r="B809" s="165"/>
      <c r="C809" s="165"/>
      <c r="D809" s="165"/>
      <c r="E809" s="165"/>
      <c r="F809" s="165"/>
      <c r="G809" s="165"/>
      <c r="H809" s="178"/>
      <c r="I809" s="165"/>
      <c r="J809" s="165"/>
      <c r="K809" s="178"/>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c r="BJ809" s="165"/>
      <c r="BK809" s="165"/>
      <c r="BL809" s="165"/>
      <c r="BM809" s="165"/>
      <c r="BN809" s="165"/>
      <c r="BO809" s="165"/>
      <c r="BP809" s="165"/>
      <c r="BQ809" s="165"/>
      <c r="BR809" s="165"/>
      <c r="BS809" s="165"/>
      <c r="BT809" s="165"/>
      <c r="BU809" s="165"/>
      <c r="BV809" s="165"/>
      <c r="BW809" s="165"/>
      <c r="BX809" s="165"/>
      <c r="BY809" s="165"/>
      <c r="BZ809" s="165"/>
      <c r="CA809" s="165"/>
      <c r="CB809" s="165"/>
      <c r="CC809" s="165"/>
      <c r="CD809" s="165"/>
      <c r="CE809" s="165"/>
      <c r="CF809" s="165"/>
      <c r="CG809" s="165"/>
      <c r="CH809" s="165"/>
      <c r="CI809" s="165"/>
      <c r="CJ809" s="165"/>
      <c r="CK809" s="165"/>
      <c r="CL809" s="165"/>
      <c r="CM809" s="165"/>
      <c r="CN809" s="165"/>
      <c r="CO809" s="165"/>
      <c r="CP809" s="165"/>
      <c r="CQ809" s="165"/>
      <c r="CR809" s="165"/>
      <c r="CS809" s="165"/>
      <c r="CT809" s="165"/>
    </row>
    <row r="810" spans="1:98">
      <c r="A810" s="165"/>
      <c r="B810" s="165"/>
      <c r="C810" s="165"/>
      <c r="D810" s="165"/>
      <c r="E810" s="165"/>
      <c r="F810" s="165"/>
      <c r="G810" s="165"/>
      <c r="H810" s="178"/>
      <c r="I810" s="165"/>
      <c r="J810" s="165"/>
      <c r="K810" s="178"/>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c r="BJ810" s="165"/>
      <c r="BK810" s="165"/>
      <c r="BL810" s="165"/>
      <c r="BM810" s="165"/>
      <c r="BN810" s="165"/>
      <c r="BO810" s="165"/>
      <c r="BP810" s="165"/>
      <c r="BQ810" s="165"/>
      <c r="BR810" s="165"/>
      <c r="BS810" s="165"/>
      <c r="BT810" s="165"/>
      <c r="BU810" s="165"/>
      <c r="BV810" s="165"/>
      <c r="BW810" s="165"/>
      <c r="BX810" s="165"/>
      <c r="BY810" s="165"/>
      <c r="BZ810" s="165"/>
      <c r="CA810" s="165"/>
      <c r="CB810" s="165"/>
      <c r="CC810" s="165"/>
      <c r="CD810" s="165"/>
      <c r="CE810" s="165"/>
      <c r="CF810" s="165"/>
      <c r="CG810" s="165"/>
      <c r="CH810" s="165"/>
      <c r="CI810" s="165"/>
      <c r="CJ810" s="165"/>
      <c r="CK810" s="165"/>
      <c r="CL810" s="165"/>
      <c r="CM810" s="165"/>
      <c r="CN810" s="165"/>
      <c r="CO810" s="165"/>
      <c r="CP810" s="165"/>
      <c r="CQ810" s="165"/>
      <c r="CR810" s="165"/>
      <c r="CS810" s="165"/>
      <c r="CT810" s="165"/>
    </row>
    <row r="811" spans="1:98">
      <c r="A811" s="165"/>
      <c r="B811" s="165"/>
      <c r="C811" s="165"/>
      <c r="D811" s="165"/>
      <c r="E811" s="165"/>
      <c r="F811" s="165"/>
      <c r="G811" s="165"/>
      <c r="H811" s="178"/>
      <c r="I811" s="165"/>
      <c r="J811" s="165"/>
      <c r="K811" s="178"/>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c r="BJ811" s="165"/>
      <c r="BK811" s="165"/>
      <c r="BL811" s="165"/>
      <c r="BM811" s="165"/>
      <c r="BN811" s="165"/>
      <c r="BO811" s="165"/>
      <c r="BP811" s="165"/>
      <c r="BQ811" s="165"/>
      <c r="BR811" s="165"/>
      <c r="BS811" s="165"/>
      <c r="BT811" s="165"/>
      <c r="BU811" s="165"/>
      <c r="BV811" s="165"/>
      <c r="BW811" s="165"/>
      <c r="BX811" s="165"/>
      <c r="BY811" s="165"/>
      <c r="BZ811" s="165"/>
      <c r="CA811" s="165"/>
      <c r="CB811" s="165"/>
      <c r="CC811" s="165"/>
      <c r="CD811" s="165"/>
      <c r="CE811" s="165"/>
      <c r="CF811" s="165"/>
      <c r="CG811" s="165"/>
      <c r="CH811" s="165"/>
      <c r="CI811" s="165"/>
      <c r="CJ811" s="165"/>
      <c r="CK811" s="165"/>
      <c r="CL811" s="165"/>
      <c r="CM811" s="165"/>
      <c r="CN811" s="165"/>
      <c r="CO811" s="165"/>
      <c r="CP811" s="165"/>
      <c r="CQ811" s="165"/>
      <c r="CR811" s="165"/>
      <c r="CS811" s="165"/>
      <c r="CT811" s="165"/>
    </row>
    <row r="812" spans="1:98">
      <c r="A812" s="165"/>
      <c r="B812" s="165"/>
      <c r="C812" s="165"/>
      <c r="D812" s="165"/>
      <c r="E812" s="165"/>
      <c r="F812" s="165"/>
      <c r="G812" s="165"/>
      <c r="H812" s="178"/>
      <c r="I812" s="165"/>
      <c r="J812" s="165"/>
      <c r="K812" s="178"/>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5"/>
      <c r="AW812" s="165"/>
      <c r="AX812" s="165"/>
      <c r="AY812" s="165"/>
      <c r="AZ812" s="165"/>
      <c r="BA812" s="165"/>
      <c r="BB812" s="165"/>
      <c r="BC812" s="165"/>
      <c r="BD812" s="165"/>
      <c r="BE812" s="165"/>
      <c r="BF812" s="165"/>
      <c r="BG812" s="165"/>
      <c r="BH812" s="165"/>
      <c r="BI812" s="165"/>
      <c r="BJ812" s="165"/>
      <c r="BK812" s="165"/>
      <c r="BL812" s="165"/>
      <c r="BM812" s="165"/>
      <c r="BN812" s="165"/>
      <c r="BO812" s="165"/>
      <c r="BP812" s="165"/>
      <c r="BQ812" s="165"/>
      <c r="BR812" s="165"/>
      <c r="BS812" s="165"/>
      <c r="BT812" s="165"/>
      <c r="BU812" s="165"/>
      <c r="BV812" s="165"/>
      <c r="BW812" s="165"/>
      <c r="BX812" s="165"/>
      <c r="BY812" s="165"/>
      <c r="BZ812" s="165"/>
      <c r="CA812" s="165"/>
      <c r="CB812" s="165"/>
      <c r="CC812" s="165"/>
      <c r="CD812" s="165"/>
      <c r="CE812" s="165"/>
      <c r="CF812" s="165"/>
      <c r="CG812" s="165"/>
      <c r="CH812" s="165"/>
      <c r="CI812" s="165"/>
      <c r="CJ812" s="165"/>
      <c r="CK812" s="165"/>
      <c r="CL812" s="165"/>
      <c r="CM812" s="165"/>
      <c r="CN812" s="165"/>
      <c r="CO812" s="165"/>
      <c r="CP812" s="165"/>
      <c r="CQ812" s="165"/>
      <c r="CR812" s="165"/>
      <c r="CS812" s="165"/>
      <c r="CT812" s="165"/>
    </row>
    <row r="813" spans="1:98">
      <c r="A813" s="165"/>
      <c r="B813" s="165"/>
      <c r="C813" s="165"/>
      <c r="D813" s="165"/>
      <c r="E813" s="165"/>
      <c r="F813" s="165"/>
      <c r="G813" s="165"/>
      <c r="H813" s="178"/>
      <c r="I813" s="165"/>
      <c r="J813" s="165"/>
      <c r="K813" s="178"/>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5"/>
      <c r="AW813" s="165"/>
      <c r="AX813" s="165"/>
      <c r="AY813" s="165"/>
      <c r="AZ813" s="165"/>
      <c r="BA813" s="165"/>
      <c r="BB813" s="165"/>
      <c r="BC813" s="165"/>
      <c r="BD813" s="165"/>
      <c r="BE813" s="165"/>
      <c r="BF813" s="165"/>
      <c r="BG813" s="165"/>
      <c r="BH813" s="165"/>
      <c r="BI813" s="165"/>
      <c r="BJ813" s="165"/>
      <c r="BK813" s="165"/>
      <c r="BL813" s="165"/>
      <c r="BM813" s="165"/>
      <c r="BN813" s="165"/>
      <c r="BO813" s="165"/>
      <c r="BP813" s="165"/>
      <c r="BQ813" s="165"/>
      <c r="BR813" s="165"/>
      <c r="BS813" s="165"/>
      <c r="BT813" s="165"/>
      <c r="BU813" s="165"/>
      <c r="BV813" s="165"/>
      <c r="BW813" s="165"/>
      <c r="BX813" s="165"/>
      <c r="BY813" s="165"/>
      <c r="BZ813" s="165"/>
      <c r="CA813" s="165"/>
      <c r="CB813" s="165"/>
      <c r="CC813" s="165"/>
      <c r="CD813" s="165"/>
      <c r="CE813" s="165"/>
      <c r="CF813" s="165"/>
      <c r="CG813" s="165"/>
      <c r="CH813" s="165"/>
      <c r="CI813" s="165"/>
      <c r="CJ813" s="165"/>
      <c r="CK813" s="165"/>
      <c r="CL813" s="165"/>
      <c r="CM813" s="165"/>
      <c r="CN813" s="165"/>
      <c r="CO813" s="165"/>
      <c r="CP813" s="165"/>
      <c r="CQ813" s="165"/>
      <c r="CR813" s="165"/>
      <c r="CS813" s="165"/>
      <c r="CT813" s="165"/>
    </row>
    <row r="814" spans="1:98">
      <c r="A814" s="165"/>
      <c r="B814" s="165"/>
      <c r="C814" s="165"/>
      <c r="D814" s="165"/>
      <c r="E814" s="165"/>
      <c r="F814" s="165"/>
      <c r="G814" s="165"/>
      <c r="H814" s="178"/>
      <c r="I814" s="165"/>
      <c r="J814" s="165"/>
      <c r="K814" s="178"/>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5"/>
      <c r="AW814" s="165"/>
      <c r="AX814" s="165"/>
      <c r="AY814" s="165"/>
      <c r="AZ814" s="165"/>
      <c r="BA814" s="165"/>
      <c r="BB814" s="165"/>
      <c r="BC814" s="165"/>
      <c r="BD814" s="165"/>
      <c r="BE814" s="165"/>
      <c r="BF814" s="165"/>
      <c r="BG814" s="165"/>
      <c r="BH814" s="165"/>
      <c r="BI814" s="165"/>
      <c r="BJ814" s="165"/>
      <c r="BK814" s="165"/>
      <c r="BL814" s="165"/>
      <c r="BM814" s="165"/>
      <c r="BN814" s="165"/>
      <c r="BO814" s="165"/>
      <c r="BP814" s="165"/>
      <c r="BQ814" s="165"/>
      <c r="BR814" s="165"/>
      <c r="BS814" s="165"/>
      <c r="BT814" s="165"/>
      <c r="BU814" s="165"/>
      <c r="BV814" s="165"/>
      <c r="BW814" s="165"/>
      <c r="BX814" s="165"/>
      <c r="BY814" s="165"/>
      <c r="BZ814" s="165"/>
      <c r="CA814" s="165"/>
      <c r="CB814" s="165"/>
      <c r="CC814" s="165"/>
      <c r="CD814" s="165"/>
      <c r="CE814" s="165"/>
      <c r="CF814" s="165"/>
      <c r="CG814" s="165"/>
      <c r="CH814" s="165"/>
      <c r="CI814" s="165"/>
      <c r="CJ814" s="165"/>
      <c r="CK814" s="165"/>
      <c r="CL814" s="165"/>
      <c r="CM814" s="165"/>
      <c r="CN814" s="165"/>
      <c r="CO814" s="165"/>
      <c r="CP814" s="165"/>
      <c r="CQ814" s="165"/>
      <c r="CR814" s="165"/>
      <c r="CS814" s="165"/>
      <c r="CT814" s="165"/>
    </row>
    <row r="815" spans="1:98">
      <c r="A815" s="165"/>
      <c r="B815" s="165"/>
      <c r="C815" s="165"/>
      <c r="D815" s="165"/>
      <c r="E815" s="165"/>
      <c r="F815" s="165"/>
      <c r="G815" s="165"/>
      <c r="H815" s="178"/>
      <c r="I815" s="165"/>
      <c r="J815" s="165"/>
      <c r="K815" s="178"/>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5"/>
      <c r="AW815" s="165"/>
      <c r="AX815" s="165"/>
      <c r="AY815" s="165"/>
      <c r="AZ815" s="165"/>
      <c r="BA815" s="165"/>
      <c r="BB815" s="165"/>
      <c r="BC815" s="165"/>
      <c r="BD815" s="165"/>
      <c r="BE815" s="165"/>
      <c r="BF815" s="165"/>
      <c r="BG815" s="165"/>
      <c r="BH815" s="165"/>
      <c r="BI815" s="165"/>
      <c r="BJ815" s="165"/>
      <c r="BK815" s="165"/>
      <c r="BL815" s="165"/>
      <c r="BM815" s="165"/>
      <c r="BN815" s="165"/>
      <c r="BO815" s="165"/>
      <c r="BP815" s="165"/>
      <c r="BQ815" s="165"/>
      <c r="BR815" s="165"/>
      <c r="BS815" s="165"/>
      <c r="BT815" s="165"/>
      <c r="BU815" s="165"/>
      <c r="BV815" s="165"/>
      <c r="BW815" s="165"/>
      <c r="BX815" s="165"/>
      <c r="BY815" s="165"/>
      <c r="BZ815" s="165"/>
      <c r="CA815" s="165"/>
      <c r="CB815" s="165"/>
      <c r="CC815" s="165"/>
      <c r="CD815" s="165"/>
      <c r="CE815" s="165"/>
      <c r="CF815" s="165"/>
      <c r="CG815" s="165"/>
      <c r="CH815" s="165"/>
      <c r="CI815" s="165"/>
      <c r="CJ815" s="165"/>
      <c r="CK815" s="165"/>
      <c r="CL815" s="165"/>
      <c r="CM815" s="165"/>
      <c r="CN815" s="165"/>
      <c r="CO815" s="165"/>
      <c r="CP815" s="165"/>
      <c r="CQ815" s="165"/>
      <c r="CR815" s="165"/>
      <c r="CS815" s="165"/>
      <c r="CT815" s="165"/>
    </row>
    <row r="816" spans="1:98">
      <c r="A816" s="165"/>
      <c r="B816" s="165"/>
      <c r="C816" s="165"/>
      <c r="D816" s="165"/>
      <c r="E816" s="165"/>
      <c r="F816" s="165"/>
      <c r="G816" s="165"/>
      <c r="H816" s="178"/>
      <c r="I816" s="165"/>
      <c r="J816" s="165"/>
      <c r="K816" s="178"/>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5"/>
      <c r="AW816" s="165"/>
      <c r="AX816" s="165"/>
      <c r="AY816" s="165"/>
      <c r="AZ816" s="165"/>
      <c r="BA816" s="165"/>
      <c r="BB816" s="165"/>
      <c r="BC816" s="165"/>
      <c r="BD816" s="165"/>
      <c r="BE816" s="165"/>
      <c r="BF816" s="165"/>
      <c r="BG816" s="165"/>
      <c r="BH816" s="165"/>
      <c r="BI816" s="165"/>
      <c r="BJ816" s="165"/>
      <c r="BK816" s="165"/>
      <c r="BL816" s="165"/>
      <c r="BM816" s="165"/>
      <c r="BN816" s="165"/>
      <c r="BO816" s="165"/>
      <c r="BP816" s="165"/>
      <c r="BQ816" s="165"/>
      <c r="BR816" s="165"/>
      <c r="BS816" s="165"/>
      <c r="BT816" s="165"/>
      <c r="BU816" s="165"/>
      <c r="BV816" s="165"/>
      <c r="BW816" s="165"/>
      <c r="BX816" s="165"/>
      <c r="BY816" s="165"/>
      <c r="BZ816" s="165"/>
      <c r="CA816" s="165"/>
      <c r="CB816" s="165"/>
      <c r="CC816" s="165"/>
      <c r="CD816" s="165"/>
      <c r="CE816" s="165"/>
      <c r="CF816" s="165"/>
      <c r="CG816" s="165"/>
      <c r="CH816" s="165"/>
      <c r="CI816" s="165"/>
      <c r="CJ816" s="165"/>
      <c r="CK816" s="165"/>
      <c r="CL816" s="165"/>
      <c r="CM816" s="165"/>
      <c r="CN816" s="165"/>
      <c r="CO816" s="165"/>
      <c r="CP816" s="165"/>
      <c r="CQ816" s="165"/>
      <c r="CR816" s="165"/>
      <c r="CS816" s="165"/>
      <c r="CT816" s="165"/>
    </row>
    <row r="817" spans="1:98">
      <c r="A817" s="165"/>
      <c r="B817" s="165"/>
      <c r="C817" s="165"/>
      <c r="D817" s="165"/>
      <c r="E817" s="165"/>
      <c r="F817" s="165"/>
      <c r="G817" s="165"/>
      <c r="H817" s="178"/>
      <c r="I817" s="165"/>
      <c r="J817" s="165"/>
      <c r="K817" s="178"/>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165"/>
      <c r="BD817" s="165"/>
      <c r="BE817" s="165"/>
      <c r="BF817" s="165"/>
      <c r="BG817" s="165"/>
      <c r="BH817" s="165"/>
      <c r="BI817" s="165"/>
      <c r="BJ817" s="165"/>
      <c r="BK817" s="165"/>
      <c r="BL817" s="165"/>
      <c r="BM817" s="165"/>
      <c r="BN817" s="165"/>
      <c r="BO817" s="165"/>
      <c r="BP817" s="165"/>
      <c r="BQ817" s="165"/>
      <c r="BR817" s="165"/>
      <c r="BS817" s="165"/>
      <c r="BT817" s="165"/>
      <c r="BU817" s="165"/>
      <c r="BV817" s="165"/>
      <c r="BW817" s="165"/>
      <c r="BX817" s="165"/>
      <c r="BY817" s="165"/>
      <c r="BZ817" s="165"/>
      <c r="CA817" s="165"/>
      <c r="CB817" s="165"/>
      <c r="CC817" s="165"/>
      <c r="CD817" s="165"/>
      <c r="CE817" s="165"/>
      <c r="CF817" s="165"/>
      <c r="CG817" s="165"/>
      <c r="CH817" s="165"/>
      <c r="CI817" s="165"/>
      <c r="CJ817" s="165"/>
      <c r="CK817" s="165"/>
      <c r="CL817" s="165"/>
      <c r="CM817" s="165"/>
      <c r="CN817" s="165"/>
      <c r="CO817" s="165"/>
      <c r="CP817" s="165"/>
      <c r="CQ817" s="165"/>
      <c r="CR817" s="165"/>
      <c r="CS817" s="165"/>
      <c r="CT817" s="165"/>
    </row>
    <row r="818" spans="1:98">
      <c r="A818" s="165"/>
      <c r="B818" s="165"/>
      <c r="C818" s="165"/>
      <c r="D818" s="165"/>
      <c r="E818" s="165"/>
      <c r="F818" s="165"/>
      <c r="G818" s="165"/>
      <c r="H818" s="178"/>
      <c r="I818" s="165"/>
      <c r="J818" s="165"/>
      <c r="K818" s="178"/>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5"/>
      <c r="AW818" s="165"/>
      <c r="AX818" s="165"/>
      <c r="AY818" s="165"/>
      <c r="AZ818" s="165"/>
      <c r="BA818" s="165"/>
      <c r="BB818" s="165"/>
      <c r="BC818" s="165"/>
      <c r="BD818" s="165"/>
      <c r="BE818" s="165"/>
      <c r="BF818" s="165"/>
      <c r="BG818" s="165"/>
      <c r="BH818" s="165"/>
      <c r="BI818" s="165"/>
      <c r="BJ818" s="165"/>
      <c r="BK818" s="165"/>
      <c r="BL818" s="165"/>
      <c r="BM818" s="165"/>
      <c r="BN818" s="165"/>
      <c r="BO818" s="165"/>
      <c r="BP818" s="165"/>
      <c r="BQ818" s="165"/>
      <c r="BR818" s="165"/>
      <c r="BS818" s="165"/>
      <c r="BT818" s="165"/>
      <c r="BU818" s="165"/>
      <c r="BV818" s="165"/>
      <c r="BW818" s="165"/>
      <c r="BX818" s="165"/>
      <c r="BY818" s="165"/>
      <c r="BZ818" s="165"/>
      <c r="CA818" s="165"/>
      <c r="CB818" s="165"/>
      <c r="CC818" s="165"/>
      <c r="CD818" s="165"/>
      <c r="CE818" s="165"/>
      <c r="CF818" s="165"/>
      <c r="CG818" s="165"/>
      <c r="CH818" s="165"/>
      <c r="CI818" s="165"/>
      <c r="CJ818" s="165"/>
      <c r="CK818" s="165"/>
      <c r="CL818" s="165"/>
      <c r="CM818" s="165"/>
      <c r="CN818" s="165"/>
      <c r="CO818" s="165"/>
      <c r="CP818" s="165"/>
      <c r="CQ818" s="165"/>
      <c r="CR818" s="165"/>
      <c r="CS818" s="165"/>
      <c r="CT818" s="165"/>
    </row>
    <row r="819" spans="1:98">
      <c r="A819" s="165"/>
      <c r="B819" s="165"/>
      <c r="C819" s="165"/>
      <c r="D819" s="165"/>
      <c r="E819" s="165"/>
      <c r="F819" s="165"/>
      <c r="G819" s="165"/>
      <c r="H819" s="178"/>
      <c r="I819" s="165"/>
      <c r="J819" s="165"/>
      <c r="K819" s="178"/>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5"/>
      <c r="AW819" s="165"/>
      <c r="AX819" s="165"/>
      <c r="AY819" s="165"/>
      <c r="AZ819" s="165"/>
      <c r="BA819" s="165"/>
      <c r="BB819" s="165"/>
      <c r="BC819" s="165"/>
      <c r="BD819" s="165"/>
      <c r="BE819" s="165"/>
      <c r="BF819" s="165"/>
      <c r="BG819" s="165"/>
      <c r="BH819" s="165"/>
      <c r="BI819" s="165"/>
      <c r="BJ819" s="165"/>
      <c r="BK819" s="165"/>
      <c r="BL819" s="165"/>
      <c r="BM819" s="165"/>
      <c r="BN819" s="165"/>
      <c r="BO819" s="165"/>
      <c r="BP819" s="165"/>
      <c r="BQ819" s="165"/>
      <c r="BR819" s="165"/>
      <c r="BS819" s="165"/>
      <c r="BT819" s="165"/>
      <c r="BU819" s="165"/>
      <c r="BV819" s="165"/>
      <c r="BW819" s="165"/>
      <c r="BX819" s="165"/>
      <c r="BY819" s="165"/>
      <c r="BZ819" s="165"/>
      <c r="CA819" s="165"/>
      <c r="CB819" s="165"/>
      <c r="CC819" s="165"/>
      <c r="CD819" s="165"/>
      <c r="CE819" s="165"/>
      <c r="CF819" s="165"/>
      <c r="CG819" s="165"/>
      <c r="CH819" s="165"/>
      <c r="CI819" s="165"/>
      <c r="CJ819" s="165"/>
      <c r="CK819" s="165"/>
      <c r="CL819" s="165"/>
      <c r="CM819" s="165"/>
      <c r="CN819" s="165"/>
      <c r="CO819" s="165"/>
      <c r="CP819" s="165"/>
      <c r="CQ819" s="165"/>
      <c r="CR819" s="165"/>
      <c r="CS819" s="165"/>
      <c r="CT819" s="165"/>
    </row>
    <row r="820" spans="1:98">
      <c r="A820" s="165"/>
      <c r="B820" s="165"/>
      <c r="C820" s="165"/>
      <c r="D820" s="165"/>
      <c r="E820" s="165"/>
      <c r="F820" s="165"/>
      <c r="G820" s="165"/>
      <c r="H820" s="178"/>
      <c r="I820" s="165"/>
      <c r="J820" s="165"/>
      <c r="K820" s="178"/>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5"/>
      <c r="BH820" s="165"/>
      <c r="BI820" s="165"/>
      <c r="BJ820" s="165"/>
      <c r="BK820" s="165"/>
      <c r="BL820" s="165"/>
      <c r="BM820" s="165"/>
      <c r="BN820" s="165"/>
      <c r="BO820" s="165"/>
      <c r="BP820" s="165"/>
      <c r="BQ820" s="165"/>
      <c r="BR820" s="165"/>
      <c r="BS820" s="165"/>
      <c r="BT820" s="165"/>
      <c r="BU820" s="165"/>
      <c r="BV820" s="165"/>
      <c r="BW820" s="165"/>
      <c r="BX820" s="165"/>
      <c r="BY820" s="165"/>
      <c r="BZ820" s="165"/>
      <c r="CA820" s="165"/>
      <c r="CB820" s="165"/>
      <c r="CC820" s="165"/>
      <c r="CD820" s="165"/>
      <c r="CE820" s="165"/>
      <c r="CF820" s="165"/>
      <c r="CG820" s="165"/>
      <c r="CH820" s="165"/>
      <c r="CI820" s="165"/>
      <c r="CJ820" s="165"/>
      <c r="CK820" s="165"/>
      <c r="CL820" s="165"/>
      <c r="CM820" s="165"/>
      <c r="CN820" s="165"/>
      <c r="CO820" s="165"/>
      <c r="CP820" s="165"/>
      <c r="CQ820" s="165"/>
      <c r="CR820" s="165"/>
      <c r="CS820" s="165"/>
      <c r="CT820" s="165"/>
    </row>
    <row r="821" spans="1:98">
      <c r="A821" s="165"/>
      <c r="B821" s="165"/>
      <c r="C821" s="165"/>
      <c r="D821" s="165"/>
      <c r="E821" s="165"/>
      <c r="F821" s="165"/>
      <c r="G821" s="165"/>
      <c r="H821" s="178"/>
      <c r="I821" s="165"/>
      <c r="J821" s="165"/>
      <c r="K821" s="178"/>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5"/>
      <c r="AW821" s="165"/>
      <c r="AX821" s="165"/>
      <c r="AY821" s="165"/>
      <c r="AZ821" s="165"/>
      <c r="BA821" s="165"/>
      <c r="BB821" s="165"/>
      <c r="BC821" s="165"/>
      <c r="BD821" s="165"/>
      <c r="BE821" s="165"/>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c r="CE821" s="165"/>
      <c r="CF821" s="165"/>
      <c r="CG821" s="165"/>
      <c r="CH821" s="165"/>
      <c r="CI821" s="165"/>
      <c r="CJ821" s="165"/>
      <c r="CK821" s="165"/>
      <c r="CL821" s="165"/>
      <c r="CM821" s="165"/>
      <c r="CN821" s="165"/>
      <c r="CO821" s="165"/>
      <c r="CP821" s="165"/>
      <c r="CQ821" s="165"/>
      <c r="CR821" s="165"/>
      <c r="CS821" s="165"/>
      <c r="CT821" s="165"/>
    </row>
    <row r="822" spans="1:98">
      <c r="A822" s="165"/>
      <c r="B822" s="165"/>
      <c r="C822" s="165"/>
      <c r="D822" s="165"/>
      <c r="E822" s="165"/>
      <c r="F822" s="165"/>
      <c r="G822" s="165"/>
      <c r="H822" s="178"/>
      <c r="I822" s="165"/>
      <c r="J822" s="165"/>
      <c r="K822" s="178"/>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5"/>
      <c r="AW822" s="165"/>
      <c r="AX822" s="165"/>
      <c r="AY822" s="165"/>
      <c r="AZ822" s="165"/>
      <c r="BA822" s="165"/>
      <c r="BB822" s="165"/>
      <c r="BC822" s="165"/>
      <c r="BD822" s="165"/>
      <c r="BE822" s="165"/>
      <c r="BF822" s="165"/>
      <c r="BG822" s="165"/>
      <c r="BH822" s="165"/>
      <c r="BI822" s="165"/>
      <c r="BJ822" s="165"/>
      <c r="BK822" s="165"/>
      <c r="BL822" s="165"/>
      <c r="BM822" s="165"/>
      <c r="BN822" s="165"/>
      <c r="BO822" s="165"/>
      <c r="BP822" s="165"/>
      <c r="BQ822" s="165"/>
      <c r="BR822" s="165"/>
      <c r="BS822" s="165"/>
      <c r="BT822" s="165"/>
      <c r="BU822" s="165"/>
      <c r="BV822" s="165"/>
      <c r="BW822" s="165"/>
      <c r="BX822" s="165"/>
      <c r="BY822" s="165"/>
      <c r="BZ822" s="165"/>
      <c r="CA822" s="165"/>
      <c r="CB822" s="165"/>
      <c r="CC822" s="165"/>
      <c r="CD822" s="165"/>
      <c r="CE822" s="165"/>
      <c r="CF822" s="165"/>
      <c r="CG822" s="165"/>
      <c r="CH822" s="165"/>
      <c r="CI822" s="165"/>
      <c r="CJ822" s="165"/>
      <c r="CK822" s="165"/>
      <c r="CL822" s="165"/>
      <c r="CM822" s="165"/>
      <c r="CN822" s="165"/>
      <c r="CO822" s="165"/>
      <c r="CP822" s="165"/>
      <c r="CQ822" s="165"/>
      <c r="CR822" s="165"/>
      <c r="CS822" s="165"/>
      <c r="CT822" s="165"/>
    </row>
    <row r="823" spans="1:98">
      <c r="A823" s="165"/>
      <c r="B823" s="165"/>
      <c r="C823" s="165"/>
      <c r="D823" s="165"/>
      <c r="E823" s="165"/>
      <c r="F823" s="165"/>
      <c r="G823" s="165"/>
      <c r="H823" s="178"/>
      <c r="I823" s="165"/>
      <c r="J823" s="165"/>
      <c r="K823" s="178"/>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5"/>
      <c r="AW823" s="165"/>
      <c r="AX823" s="165"/>
      <c r="AY823" s="165"/>
      <c r="AZ823" s="165"/>
      <c r="BA823" s="165"/>
      <c r="BB823" s="165"/>
      <c r="BC823" s="165"/>
      <c r="BD823" s="165"/>
      <c r="BE823" s="165"/>
      <c r="BF823" s="165"/>
      <c r="BG823" s="165"/>
      <c r="BH823" s="165"/>
      <c r="BI823" s="165"/>
      <c r="BJ823" s="165"/>
      <c r="BK823" s="165"/>
      <c r="BL823" s="165"/>
      <c r="BM823" s="165"/>
      <c r="BN823" s="165"/>
      <c r="BO823" s="165"/>
      <c r="BP823" s="165"/>
      <c r="BQ823" s="165"/>
      <c r="BR823" s="165"/>
      <c r="BS823" s="165"/>
      <c r="BT823" s="165"/>
      <c r="BU823" s="165"/>
      <c r="BV823" s="165"/>
      <c r="BW823" s="165"/>
      <c r="BX823" s="165"/>
      <c r="BY823" s="165"/>
      <c r="BZ823" s="165"/>
      <c r="CA823" s="165"/>
      <c r="CB823" s="165"/>
      <c r="CC823" s="165"/>
      <c r="CD823" s="165"/>
      <c r="CE823" s="165"/>
      <c r="CF823" s="165"/>
      <c r="CG823" s="165"/>
      <c r="CH823" s="165"/>
      <c r="CI823" s="165"/>
      <c r="CJ823" s="165"/>
      <c r="CK823" s="165"/>
      <c r="CL823" s="165"/>
      <c r="CM823" s="165"/>
      <c r="CN823" s="165"/>
      <c r="CO823" s="165"/>
      <c r="CP823" s="165"/>
      <c r="CQ823" s="165"/>
      <c r="CR823" s="165"/>
      <c r="CS823" s="165"/>
      <c r="CT823" s="165"/>
    </row>
    <row r="824" spans="1:98">
      <c r="A824" s="165"/>
      <c r="B824" s="165"/>
      <c r="C824" s="165"/>
      <c r="D824" s="165"/>
      <c r="E824" s="165"/>
      <c r="F824" s="165"/>
      <c r="G824" s="165"/>
      <c r="H824" s="178"/>
      <c r="I824" s="165"/>
      <c r="J824" s="165"/>
      <c r="K824" s="178"/>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5"/>
      <c r="AW824" s="165"/>
      <c r="AX824" s="165"/>
      <c r="AY824" s="165"/>
      <c r="AZ824" s="165"/>
      <c r="BA824" s="165"/>
      <c r="BB824" s="165"/>
      <c r="BC824" s="165"/>
      <c r="BD824" s="165"/>
      <c r="BE824" s="165"/>
      <c r="BF824" s="165"/>
      <c r="BG824" s="165"/>
      <c r="BH824" s="165"/>
      <c r="BI824" s="165"/>
      <c r="BJ824" s="165"/>
      <c r="BK824" s="165"/>
      <c r="BL824" s="165"/>
      <c r="BM824" s="165"/>
      <c r="BN824" s="165"/>
      <c r="BO824" s="165"/>
      <c r="BP824" s="165"/>
      <c r="BQ824" s="165"/>
      <c r="BR824" s="165"/>
      <c r="BS824" s="165"/>
      <c r="BT824" s="165"/>
      <c r="BU824" s="165"/>
      <c r="BV824" s="165"/>
      <c r="BW824" s="165"/>
      <c r="BX824" s="165"/>
      <c r="BY824" s="165"/>
      <c r="BZ824" s="165"/>
      <c r="CA824" s="165"/>
      <c r="CB824" s="165"/>
      <c r="CC824" s="165"/>
      <c r="CD824" s="165"/>
      <c r="CE824" s="165"/>
      <c r="CF824" s="165"/>
      <c r="CG824" s="165"/>
      <c r="CH824" s="165"/>
      <c r="CI824" s="165"/>
      <c r="CJ824" s="165"/>
      <c r="CK824" s="165"/>
      <c r="CL824" s="165"/>
      <c r="CM824" s="165"/>
      <c r="CN824" s="165"/>
      <c r="CO824" s="165"/>
      <c r="CP824" s="165"/>
      <c r="CQ824" s="165"/>
      <c r="CR824" s="165"/>
      <c r="CS824" s="165"/>
      <c r="CT824" s="165"/>
    </row>
    <row r="825" spans="1:98">
      <c r="A825" s="165"/>
      <c r="B825" s="165"/>
      <c r="C825" s="165"/>
      <c r="D825" s="165"/>
      <c r="E825" s="165"/>
      <c r="F825" s="165"/>
      <c r="G825" s="165"/>
      <c r="H825" s="178"/>
      <c r="I825" s="165"/>
      <c r="J825" s="165"/>
      <c r="K825" s="178"/>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5"/>
      <c r="AW825" s="165"/>
      <c r="AX825" s="165"/>
      <c r="AY825" s="165"/>
      <c r="AZ825" s="165"/>
      <c r="BA825" s="165"/>
      <c r="BB825" s="165"/>
      <c r="BC825" s="165"/>
      <c r="BD825" s="165"/>
      <c r="BE825" s="165"/>
      <c r="BF825" s="165"/>
      <c r="BG825" s="165"/>
      <c r="BH825" s="165"/>
      <c r="BI825" s="165"/>
      <c r="BJ825" s="165"/>
      <c r="BK825" s="165"/>
      <c r="BL825" s="165"/>
      <c r="BM825" s="165"/>
      <c r="BN825" s="165"/>
      <c r="BO825" s="165"/>
      <c r="BP825" s="165"/>
      <c r="BQ825" s="165"/>
      <c r="BR825" s="165"/>
      <c r="BS825" s="165"/>
      <c r="BT825" s="165"/>
      <c r="BU825" s="165"/>
      <c r="BV825" s="165"/>
      <c r="BW825" s="165"/>
      <c r="BX825" s="165"/>
      <c r="BY825" s="165"/>
      <c r="BZ825" s="165"/>
      <c r="CA825" s="165"/>
      <c r="CB825" s="165"/>
      <c r="CC825" s="165"/>
      <c r="CD825" s="165"/>
      <c r="CE825" s="165"/>
      <c r="CF825" s="165"/>
      <c r="CG825" s="165"/>
      <c r="CH825" s="165"/>
      <c r="CI825" s="165"/>
      <c r="CJ825" s="165"/>
      <c r="CK825" s="165"/>
      <c r="CL825" s="165"/>
      <c r="CM825" s="165"/>
      <c r="CN825" s="165"/>
      <c r="CO825" s="165"/>
      <c r="CP825" s="165"/>
      <c r="CQ825" s="165"/>
      <c r="CR825" s="165"/>
      <c r="CS825" s="165"/>
      <c r="CT825" s="165"/>
    </row>
    <row r="826" spans="1:98">
      <c r="A826" s="165"/>
      <c r="B826" s="165"/>
      <c r="C826" s="165"/>
      <c r="D826" s="165"/>
      <c r="E826" s="165"/>
      <c r="F826" s="165"/>
      <c r="G826" s="165"/>
      <c r="H826" s="178"/>
      <c r="I826" s="165"/>
      <c r="J826" s="165"/>
      <c r="K826" s="178"/>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5"/>
      <c r="AW826" s="165"/>
      <c r="AX826" s="165"/>
      <c r="AY826" s="165"/>
      <c r="AZ826" s="165"/>
      <c r="BA826" s="165"/>
      <c r="BB826" s="165"/>
      <c r="BC826" s="165"/>
      <c r="BD826" s="165"/>
      <c r="BE826" s="165"/>
      <c r="BF826" s="165"/>
      <c r="BG826" s="165"/>
      <c r="BH826" s="165"/>
      <c r="BI826" s="165"/>
      <c r="BJ826" s="165"/>
      <c r="BK826" s="165"/>
      <c r="BL826" s="165"/>
      <c r="BM826" s="165"/>
      <c r="BN826" s="165"/>
      <c r="BO826" s="165"/>
      <c r="BP826" s="165"/>
      <c r="BQ826" s="165"/>
      <c r="BR826" s="165"/>
      <c r="BS826" s="165"/>
      <c r="BT826" s="165"/>
      <c r="BU826" s="165"/>
      <c r="BV826" s="165"/>
      <c r="BW826" s="165"/>
      <c r="BX826" s="165"/>
      <c r="BY826" s="165"/>
      <c r="BZ826" s="165"/>
      <c r="CA826" s="165"/>
      <c r="CB826" s="165"/>
      <c r="CC826" s="165"/>
      <c r="CD826" s="165"/>
      <c r="CE826" s="165"/>
      <c r="CF826" s="165"/>
      <c r="CG826" s="165"/>
      <c r="CH826" s="165"/>
      <c r="CI826" s="165"/>
      <c r="CJ826" s="165"/>
      <c r="CK826" s="165"/>
      <c r="CL826" s="165"/>
      <c r="CM826" s="165"/>
      <c r="CN826" s="165"/>
      <c r="CO826" s="165"/>
      <c r="CP826" s="165"/>
      <c r="CQ826" s="165"/>
      <c r="CR826" s="165"/>
      <c r="CS826" s="165"/>
      <c r="CT826" s="165"/>
    </row>
    <row r="827" spans="1:98">
      <c r="A827" s="165"/>
      <c r="B827" s="165"/>
      <c r="C827" s="165"/>
      <c r="D827" s="165"/>
      <c r="E827" s="165"/>
      <c r="F827" s="165"/>
      <c r="G827" s="165"/>
      <c r="H827" s="178"/>
      <c r="I827" s="165"/>
      <c r="J827" s="165"/>
      <c r="K827" s="178"/>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5"/>
      <c r="AW827" s="165"/>
      <c r="AX827" s="165"/>
      <c r="AY827" s="165"/>
      <c r="AZ827" s="165"/>
      <c r="BA827" s="165"/>
      <c r="BB827" s="165"/>
      <c r="BC827" s="165"/>
      <c r="BD827" s="165"/>
      <c r="BE827" s="165"/>
      <c r="BF827" s="165"/>
      <c r="BG827" s="165"/>
      <c r="BH827" s="165"/>
      <c r="BI827" s="165"/>
      <c r="BJ827" s="165"/>
      <c r="BK827" s="165"/>
      <c r="BL827" s="165"/>
      <c r="BM827" s="165"/>
      <c r="BN827" s="165"/>
      <c r="BO827" s="165"/>
      <c r="BP827" s="165"/>
      <c r="BQ827" s="165"/>
      <c r="BR827" s="165"/>
      <c r="BS827" s="165"/>
      <c r="BT827" s="165"/>
      <c r="BU827" s="165"/>
      <c r="BV827" s="165"/>
      <c r="BW827" s="165"/>
      <c r="BX827" s="165"/>
      <c r="BY827" s="165"/>
      <c r="BZ827" s="165"/>
      <c r="CA827" s="165"/>
      <c r="CB827" s="165"/>
      <c r="CC827" s="165"/>
      <c r="CD827" s="165"/>
      <c r="CE827" s="165"/>
      <c r="CF827" s="165"/>
      <c r="CG827" s="165"/>
      <c r="CH827" s="165"/>
      <c r="CI827" s="165"/>
      <c r="CJ827" s="165"/>
      <c r="CK827" s="165"/>
      <c r="CL827" s="165"/>
      <c r="CM827" s="165"/>
      <c r="CN827" s="165"/>
      <c r="CO827" s="165"/>
      <c r="CP827" s="165"/>
      <c r="CQ827" s="165"/>
      <c r="CR827" s="165"/>
      <c r="CS827" s="165"/>
      <c r="CT827" s="165"/>
    </row>
    <row r="828" spans="1:98">
      <c r="A828" s="165"/>
      <c r="B828" s="165"/>
      <c r="C828" s="165"/>
      <c r="D828" s="165"/>
      <c r="E828" s="165"/>
      <c r="F828" s="165"/>
      <c r="G828" s="165"/>
      <c r="H828" s="178"/>
      <c r="I828" s="165"/>
      <c r="J828" s="165"/>
      <c r="K828" s="178"/>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5"/>
      <c r="AW828" s="165"/>
      <c r="AX828" s="165"/>
      <c r="AY828" s="165"/>
      <c r="AZ828" s="165"/>
      <c r="BA828" s="165"/>
      <c r="BB828" s="165"/>
      <c r="BC828" s="165"/>
      <c r="BD828" s="165"/>
      <c r="BE828" s="165"/>
      <c r="BF828" s="165"/>
      <c r="BG828" s="165"/>
      <c r="BH828" s="165"/>
      <c r="BI828" s="165"/>
      <c r="BJ828" s="165"/>
      <c r="BK828" s="165"/>
      <c r="BL828" s="165"/>
      <c r="BM828" s="165"/>
      <c r="BN828" s="165"/>
      <c r="BO828" s="165"/>
      <c r="BP828" s="165"/>
      <c r="BQ828" s="165"/>
      <c r="BR828" s="165"/>
      <c r="BS828" s="165"/>
      <c r="BT828" s="165"/>
      <c r="BU828" s="165"/>
      <c r="BV828" s="165"/>
      <c r="BW828" s="165"/>
      <c r="BX828" s="165"/>
      <c r="BY828" s="165"/>
      <c r="BZ828" s="165"/>
      <c r="CA828" s="165"/>
      <c r="CB828" s="165"/>
      <c r="CC828" s="165"/>
      <c r="CD828" s="165"/>
      <c r="CE828" s="165"/>
      <c r="CF828" s="165"/>
      <c r="CG828" s="165"/>
      <c r="CH828" s="165"/>
      <c r="CI828" s="165"/>
      <c r="CJ828" s="165"/>
      <c r="CK828" s="165"/>
      <c r="CL828" s="165"/>
      <c r="CM828" s="165"/>
      <c r="CN828" s="165"/>
      <c r="CO828" s="165"/>
      <c r="CP828" s="165"/>
      <c r="CQ828" s="165"/>
      <c r="CR828" s="165"/>
      <c r="CS828" s="165"/>
      <c r="CT828" s="165"/>
    </row>
    <row r="829" spans="1:98">
      <c r="A829" s="165"/>
      <c r="B829" s="165"/>
      <c r="C829" s="165"/>
      <c r="D829" s="165"/>
      <c r="E829" s="165"/>
      <c r="F829" s="165"/>
      <c r="G829" s="165"/>
      <c r="H829" s="178"/>
      <c r="I829" s="165"/>
      <c r="J829" s="165"/>
      <c r="K829" s="178"/>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5"/>
      <c r="AW829" s="165"/>
      <c r="AX829" s="165"/>
      <c r="AY829" s="165"/>
      <c r="AZ829" s="165"/>
      <c r="BA829" s="165"/>
      <c r="BB829" s="165"/>
      <c r="BC829" s="165"/>
      <c r="BD829" s="165"/>
      <c r="BE829" s="165"/>
      <c r="BF829" s="165"/>
      <c r="BG829" s="165"/>
      <c r="BH829" s="165"/>
      <c r="BI829" s="165"/>
      <c r="BJ829" s="165"/>
      <c r="BK829" s="165"/>
      <c r="BL829" s="165"/>
      <c r="BM829" s="165"/>
      <c r="BN829" s="165"/>
      <c r="BO829" s="165"/>
      <c r="BP829" s="165"/>
      <c r="BQ829" s="165"/>
      <c r="BR829" s="165"/>
      <c r="BS829" s="165"/>
      <c r="BT829" s="165"/>
      <c r="BU829" s="165"/>
      <c r="BV829" s="165"/>
      <c r="BW829" s="165"/>
      <c r="BX829" s="165"/>
      <c r="BY829" s="165"/>
      <c r="BZ829" s="165"/>
      <c r="CA829" s="165"/>
      <c r="CB829" s="165"/>
      <c r="CC829" s="165"/>
      <c r="CD829" s="165"/>
      <c r="CE829" s="165"/>
      <c r="CF829" s="165"/>
      <c r="CG829" s="165"/>
      <c r="CH829" s="165"/>
      <c r="CI829" s="165"/>
      <c r="CJ829" s="165"/>
      <c r="CK829" s="165"/>
      <c r="CL829" s="165"/>
      <c r="CM829" s="165"/>
      <c r="CN829" s="165"/>
      <c r="CO829" s="165"/>
      <c r="CP829" s="165"/>
      <c r="CQ829" s="165"/>
      <c r="CR829" s="165"/>
      <c r="CS829" s="165"/>
      <c r="CT829" s="165"/>
    </row>
    <row r="830" spans="1:98">
      <c r="A830" s="165"/>
      <c r="B830" s="165"/>
      <c r="C830" s="165"/>
      <c r="D830" s="165"/>
      <c r="E830" s="165"/>
      <c r="F830" s="165"/>
      <c r="G830" s="165"/>
      <c r="H830" s="178"/>
      <c r="I830" s="165"/>
      <c r="J830" s="165"/>
      <c r="K830" s="178"/>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5"/>
      <c r="AW830" s="165"/>
      <c r="AX830" s="165"/>
      <c r="AY830" s="165"/>
      <c r="AZ830" s="165"/>
      <c r="BA830" s="165"/>
      <c r="BB830" s="165"/>
      <c r="BC830" s="165"/>
      <c r="BD830" s="165"/>
      <c r="BE830" s="165"/>
      <c r="BF830" s="165"/>
      <c r="BG830" s="165"/>
      <c r="BH830" s="165"/>
      <c r="BI830" s="165"/>
      <c r="BJ830" s="165"/>
      <c r="BK830" s="165"/>
      <c r="BL830" s="165"/>
      <c r="BM830" s="165"/>
      <c r="BN830" s="165"/>
      <c r="BO830" s="165"/>
      <c r="BP830" s="165"/>
      <c r="BQ830" s="165"/>
      <c r="BR830" s="165"/>
      <c r="BS830" s="165"/>
      <c r="BT830" s="165"/>
      <c r="BU830" s="165"/>
      <c r="BV830" s="165"/>
      <c r="BW830" s="165"/>
      <c r="BX830" s="165"/>
      <c r="BY830" s="165"/>
      <c r="BZ830" s="165"/>
      <c r="CA830" s="165"/>
      <c r="CB830" s="165"/>
      <c r="CC830" s="165"/>
      <c r="CD830" s="165"/>
      <c r="CE830" s="165"/>
      <c r="CF830" s="165"/>
      <c r="CG830" s="165"/>
      <c r="CH830" s="165"/>
      <c r="CI830" s="165"/>
      <c r="CJ830" s="165"/>
      <c r="CK830" s="165"/>
      <c r="CL830" s="165"/>
      <c r="CM830" s="165"/>
      <c r="CN830" s="165"/>
      <c r="CO830" s="165"/>
      <c r="CP830" s="165"/>
      <c r="CQ830" s="165"/>
      <c r="CR830" s="165"/>
      <c r="CS830" s="165"/>
      <c r="CT830" s="165"/>
    </row>
    <row r="831" spans="1:98">
      <c r="A831" s="165"/>
      <c r="B831" s="165"/>
      <c r="C831" s="165"/>
      <c r="D831" s="165"/>
      <c r="E831" s="165"/>
      <c r="F831" s="165"/>
      <c r="G831" s="165"/>
      <c r="H831" s="178"/>
      <c r="I831" s="165"/>
      <c r="J831" s="165"/>
      <c r="K831" s="178"/>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5"/>
      <c r="AW831" s="165"/>
      <c r="AX831" s="165"/>
      <c r="AY831" s="165"/>
      <c r="AZ831" s="165"/>
      <c r="BA831" s="165"/>
      <c r="BB831" s="165"/>
      <c r="BC831" s="165"/>
      <c r="BD831" s="165"/>
      <c r="BE831" s="165"/>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c r="CE831" s="165"/>
      <c r="CF831" s="165"/>
      <c r="CG831" s="165"/>
      <c r="CH831" s="165"/>
      <c r="CI831" s="165"/>
      <c r="CJ831" s="165"/>
      <c r="CK831" s="165"/>
      <c r="CL831" s="165"/>
      <c r="CM831" s="165"/>
      <c r="CN831" s="165"/>
      <c r="CO831" s="165"/>
      <c r="CP831" s="165"/>
      <c r="CQ831" s="165"/>
      <c r="CR831" s="165"/>
      <c r="CS831" s="165"/>
      <c r="CT831" s="165"/>
    </row>
    <row r="832" spans="1:98">
      <c r="A832" s="165"/>
      <c r="B832" s="165"/>
      <c r="C832" s="165"/>
      <c r="D832" s="165"/>
      <c r="E832" s="165"/>
      <c r="F832" s="165"/>
      <c r="G832" s="165"/>
      <c r="H832" s="178"/>
      <c r="I832" s="165"/>
      <c r="J832" s="165"/>
      <c r="K832" s="178"/>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5"/>
      <c r="AW832" s="165"/>
      <c r="AX832" s="165"/>
      <c r="AY832" s="165"/>
      <c r="AZ832" s="165"/>
      <c r="BA832" s="165"/>
      <c r="BB832" s="165"/>
      <c r="BC832" s="165"/>
      <c r="BD832" s="165"/>
      <c r="BE832" s="165"/>
      <c r="BF832" s="165"/>
      <c r="BG832" s="165"/>
      <c r="BH832" s="165"/>
      <c r="BI832" s="165"/>
      <c r="BJ832" s="165"/>
      <c r="BK832" s="165"/>
      <c r="BL832" s="165"/>
      <c r="BM832" s="165"/>
      <c r="BN832" s="165"/>
      <c r="BO832" s="165"/>
      <c r="BP832" s="165"/>
      <c r="BQ832" s="165"/>
      <c r="BR832" s="165"/>
      <c r="BS832" s="165"/>
      <c r="BT832" s="165"/>
      <c r="BU832" s="165"/>
      <c r="BV832" s="165"/>
      <c r="BW832" s="165"/>
      <c r="BX832" s="165"/>
      <c r="BY832" s="165"/>
      <c r="BZ832" s="165"/>
      <c r="CA832" s="165"/>
      <c r="CB832" s="165"/>
      <c r="CC832" s="165"/>
      <c r="CD832" s="165"/>
      <c r="CE832" s="165"/>
      <c r="CF832" s="165"/>
      <c r="CG832" s="165"/>
      <c r="CH832" s="165"/>
      <c r="CI832" s="165"/>
      <c r="CJ832" s="165"/>
      <c r="CK832" s="165"/>
      <c r="CL832" s="165"/>
      <c r="CM832" s="165"/>
      <c r="CN832" s="165"/>
      <c r="CO832" s="165"/>
      <c r="CP832" s="165"/>
      <c r="CQ832" s="165"/>
      <c r="CR832" s="165"/>
      <c r="CS832" s="165"/>
      <c r="CT832" s="165"/>
    </row>
    <row r="833" spans="1:98">
      <c r="A833" s="165"/>
      <c r="B833" s="165"/>
      <c r="C833" s="165"/>
      <c r="D833" s="165"/>
      <c r="E833" s="165"/>
      <c r="F833" s="165"/>
      <c r="G833" s="165"/>
      <c r="H833" s="178"/>
      <c r="I833" s="165"/>
      <c r="J833" s="165"/>
      <c r="K833" s="178"/>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5"/>
      <c r="AW833" s="165"/>
      <c r="AX833" s="165"/>
      <c r="AY833" s="165"/>
      <c r="AZ833" s="165"/>
      <c r="BA833" s="165"/>
      <c r="BB833" s="165"/>
      <c r="BC833" s="165"/>
      <c r="BD833" s="165"/>
      <c r="BE833" s="165"/>
      <c r="BF833" s="165"/>
      <c r="BG833" s="165"/>
      <c r="BH833" s="165"/>
      <c r="BI833" s="165"/>
      <c r="BJ833" s="165"/>
      <c r="BK833" s="165"/>
      <c r="BL833" s="165"/>
      <c r="BM833" s="165"/>
      <c r="BN833" s="165"/>
      <c r="BO833" s="165"/>
      <c r="BP833" s="165"/>
      <c r="BQ833" s="165"/>
      <c r="BR833" s="165"/>
      <c r="BS833" s="165"/>
      <c r="BT833" s="165"/>
      <c r="BU833" s="165"/>
      <c r="BV833" s="165"/>
      <c r="BW833" s="165"/>
      <c r="BX833" s="165"/>
      <c r="BY833" s="165"/>
      <c r="BZ833" s="165"/>
      <c r="CA833" s="165"/>
      <c r="CB833" s="165"/>
      <c r="CC833" s="165"/>
      <c r="CD833" s="165"/>
      <c r="CE833" s="165"/>
      <c r="CF833" s="165"/>
      <c r="CG833" s="165"/>
      <c r="CH833" s="165"/>
      <c r="CI833" s="165"/>
      <c r="CJ833" s="165"/>
      <c r="CK833" s="165"/>
      <c r="CL833" s="165"/>
      <c r="CM833" s="165"/>
      <c r="CN833" s="165"/>
      <c r="CO833" s="165"/>
      <c r="CP833" s="165"/>
      <c r="CQ833" s="165"/>
      <c r="CR833" s="165"/>
      <c r="CS833" s="165"/>
      <c r="CT833" s="165"/>
    </row>
    <row r="834" spans="1:98">
      <c r="A834" s="165"/>
      <c r="B834" s="165"/>
      <c r="C834" s="165"/>
      <c r="D834" s="165"/>
      <c r="E834" s="165"/>
      <c r="F834" s="165"/>
      <c r="G834" s="165"/>
      <c r="H834" s="178"/>
      <c r="I834" s="165"/>
      <c r="J834" s="165"/>
      <c r="K834" s="178"/>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5"/>
      <c r="AW834" s="165"/>
      <c r="AX834" s="165"/>
      <c r="AY834" s="165"/>
      <c r="AZ834" s="165"/>
      <c r="BA834" s="165"/>
      <c r="BB834" s="165"/>
      <c r="BC834" s="165"/>
      <c r="BD834" s="165"/>
      <c r="BE834" s="165"/>
      <c r="BF834" s="165"/>
      <c r="BG834" s="165"/>
      <c r="BH834" s="165"/>
      <c r="BI834" s="165"/>
      <c r="BJ834" s="165"/>
      <c r="BK834" s="165"/>
      <c r="BL834" s="165"/>
      <c r="BM834" s="165"/>
      <c r="BN834" s="165"/>
      <c r="BO834" s="165"/>
      <c r="BP834" s="165"/>
      <c r="BQ834" s="165"/>
      <c r="BR834" s="165"/>
      <c r="BS834" s="165"/>
      <c r="BT834" s="165"/>
      <c r="BU834" s="165"/>
      <c r="BV834" s="165"/>
      <c r="BW834" s="165"/>
      <c r="BX834" s="165"/>
      <c r="BY834" s="165"/>
      <c r="BZ834" s="165"/>
      <c r="CA834" s="165"/>
      <c r="CB834" s="165"/>
      <c r="CC834" s="165"/>
      <c r="CD834" s="165"/>
      <c r="CE834" s="165"/>
      <c r="CF834" s="165"/>
      <c r="CG834" s="165"/>
      <c r="CH834" s="165"/>
      <c r="CI834" s="165"/>
      <c r="CJ834" s="165"/>
      <c r="CK834" s="165"/>
      <c r="CL834" s="165"/>
      <c r="CM834" s="165"/>
      <c r="CN834" s="165"/>
      <c r="CO834" s="165"/>
      <c r="CP834" s="165"/>
      <c r="CQ834" s="165"/>
      <c r="CR834" s="165"/>
      <c r="CS834" s="165"/>
      <c r="CT834" s="165"/>
    </row>
    <row r="835" spans="1:98">
      <c r="A835" s="165"/>
      <c r="B835" s="165"/>
      <c r="C835" s="165"/>
      <c r="D835" s="165"/>
      <c r="E835" s="165"/>
      <c r="F835" s="165"/>
      <c r="G835" s="165"/>
      <c r="H835" s="178"/>
      <c r="I835" s="165"/>
      <c r="J835" s="165"/>
      <c r="K835" s="178"/>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5"/>
      <c r="AW835" s="165"/>
      <c r="AX835" s="165"/>
      <c r="AY835" s="165"/>
      <c r="AZ835" s="165"/>
      <c r="BA835" s="165"/>
      <c r="BB835" s="165"/>
      <c r="BC835" s="165"/>
      <c r="BD835" s="165"/>
      <c r="BE835" s="165"/>
      <c r="BF835" s="165"/>
      <c r="BG835" s="165"/>
      <c r="BH835" s="165"/>
      <c r="BI835" s="165"/>
      <c r="BJ835" s="165"/>
      <c r="BK835" s="165"/>
      <c r="BL835" s="165"/>
      <c r="BM835" s="165"/>
      <c r="BN835" s="165"/>
      <c r="BO835" s="165"/>
      <c r="BP835" s="165"/>
      <c r="BQ835" s="165"/>
      <c r="BR835" s="165"/>
      <c r="BS835" s="165"/>
      <c r="BT835" s="165"/>
      <c r="BU835" s="165"/>
      <c r="BV835" s="165"/>
      <c r="BW835" s="165"/>
      <c r="BX835" s="165"/>
      <c r="BY835" s="165"/>
      <c r="BZ835" s="165"/>
      <c r="CA835" s="165"/>
      <c r="CB835" s="165"/>
      <c r="CC835" s="165"/>
      <c r="CD835" s="165"/>
      <c r="CE835" s="165"/>
      <c r="CF835" s="165"/>
      <c r="CG835" s="165"/>
      <c r="CH835" s="165"/>
      <c r="CI835" s="165"/>
      <c r="CJ835" s="165"/>
      <c r="CK835" s="165"/>
      <c r="CL835" s="165"/>
      <c r="CM835" s="165"/>
      <c r="CN835" s="165"/>
      <c r="CO835" s="165"/>
      <c r="CP835" s="165"/>
      <c r="CQ835" s="165"/>
      <c r="CR835" s="165"/>
      <c r="CS835" s="165"/>
      <c r="CT835" s="165"/>
    </row>
    <row r="836" spans="1:98">
      <c r="A836" s="165"/>
      <c r="B836" s="165"/>
      <c r="C836" s="165"/>
      <c r="D836" s="165"/>
      <c r="E836" s="165"/>
      <c r="F836" s="165"/>
      <c r="G836" s="165"/>
      <c r="H836" s="178"/>
      <c r="I836" s="165"/>
      <c r="J836" s="165"/>
      <c r="K836" s="178"/>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5"/>
      <c r="AW836" s="165"/>
      <c r="AX836" s="165"/>
      <c r="AY836" s="165"/>
      <c r="AZ836" s="165"/>
      <c r="BA836" s="165"/>
      <c r="BB836" s="165"/>
      <c r="BC836" s="165"/>
      <c r="BD836" s="165"/>
      <c r="BE836" s="165"/>
      <c r="BF836" s="165"/>
      <c r="BG836" s="165"/>
      <c r="BH836" s="165"/>
      <c r="BI836" s="165"/>
      <c r="BJ836" s="165"/>
      <c r="BK836" s="165"/>
      <c r="BL836" s="165"/>
      <c r="BM836" s="165"/>
      <c r="BN836" s="165"/>
      <c r="BO836" s="165"/>
      <c r="BP836" s="165"/>
      <c r="BQ836" s="165"/>
      <c r="BR836" s="165"/>
      <c r="BS836" s="165"/>
      <c r="BT836" s="165"/>
      <c r="BU836" s="165"/>
      <c r="BV836" s="165"/>
      <c r="BW836" s="165"/>
      <c r="BX836" s="165"/>
      <c r="BY836" s="165"/>
      <c r="BZ836" s="165"/>
      <c r="CA836" s="165"/>
      <c r="CB836" s="165"/>
      <c r="CC836" s="165"/>
      <c r="CD836" s="165"/>
      <c r="CE836" s="165"/>
      <c r="CF836" s="165"/>
      <c r="CG836" s="165"/>
      <c r="CH836" s="165"/>
      <c r="CI836" s="165"/>
      <c r="CJ836" s="165"/>
      <c r="CK836" s="165"/>
      <c r="CL836" s="165"/>
      <c r="CM836" s="165"/>
      <c r="CN836" s="165"/>
      <c r="CO836" s="165"/>
      <c r="CP836" s="165"/>
      <c r="CQ836" s="165"/>
      <c r="CR836" s="165"/>
      <c r="CS836" s="165"/>
      <c r="CT836" s="165"/>
    </row>
    <row r="837" spans="1:98">
      <c r="A837" s="165"/>
      <c r="B837" s="165"/>
      <c r="C837" s="165"/>
      <c r="D837" s="165"/>
      <c r="E837" s="165"/>
      <c r="F837" s="165"/>
      <c r="G837" s="165"/>
      <c r="H837" s="178"/>
      <c r="I837" s="165"/>
      <c r="J837" s="165"/>
      <c r="K837" s="178"/>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5"/>
      <c r="AW837" s="165"/>
      <c r="AX837" s="165"/>
      <c r="AY837" s="165"/>
      <c r="AZ837" s="165"/>
      <c r="BA837" s="165"/>
      <c r="BB837" s="165"/>
      <c r="BC837" s="165"/>
      <c r="BD837" s="165"/>
      <c r="BE837" s="165"/>
      <c r="BF837" s="165"/>
      <c r="BG837" s="165"/>
      <c r="BH837" s="165"/>
      <c r="BI837" s="165"/>
      <c r="BJ837" s="165"/>
      <c r="BK837" s="165"/>
      <c r="BL837" s="165"/>
      <c r="BM837" s="165"/>
      <c r="BN837" s="165"/>
      <c r="BO837" s="165"/>
      <c r="BP837" s="165"/>
      <c r="BQ837" s="165"/>
      <c r="BR837" s="165"/>
      <c r="BS837" s="165"/>
      <c r="BT837" s="165"/>
      <c r="BU837" s="165"/>
      <c r="BV837" s="165"/>
      <c r="BW837" s="165"/>
      <c r="BX837" s="165"/>
      <c r="BY837" s="165"/>
      <c r="BZ837" s="165"/>
      <c r="CA837" s="165"/>
      <c r="CB837" s="165"/>
      <c r="CC837" s="165"/>
      <c r="CD837" s="165"/>
      <c r="CE837" s="165"/>
      <c r="CF837" s="165"/>
      <c r="CG837" s="165"/>
      <c r="CH837" s="165"/>
      <c r="CI837" s="165"/>
      <c r="CJ837" s="165"/>
      <c r="CK837" s="165"/>
      <c r="CL837" s="165"/>
      <c r="CM837" s="165"/>
      <c r="CN837" s="165"/>
      <c r="CO837" s="165"/>
      <c r="CP837" s="165"/>
      <c r="CQ837" s="165"/>
      <c r="CR837" s="165"/>
      <c r="CS837" s="165"/>
      <c r="CT837" s="165"/>
    </row>
    <row r="838" spans="1:98">
      <c r="A838" s="165"/>
      <c r="B838" s="165"/>
      <c r="C838" s="165"/>
      <c r="D838" s="165"/>
      <c r="E838" s="165"/>
      <c r="F838" s="165"/>
      <c r="G838" s="165"/>
      <c r="H838" s="178"/>
      <c r="I838" s="165"/>
      <c r="J838" s="165"/>
      <c r="K838" s="178"/>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5"/>
      <c r="AW838" s="165"/>
      <c r="AX838" s="165"/>
      <c r="AY838" s="165"/>
      <c r="AZ838" s="165"/>
      <c r="BA838" s="165"/>
      <c r="BB838" s="165"/>
      <c r="BC838" s="165"/>
      <c r="BD838" s="165"/>
      <c r="BE838" s="165"/>
      <c r="BF838" s="165"/>
      <c r="BG838" s="165"/>
      <c r="BH838" s="165"/>
      <c r="BI838" s="165"/>
      <c r="BJ838" s="165"/>
      <c r="BK838" s="165"/>
      <c r="BL838" s="165"/>
      <c r="BM838" s="165"/>
      <c r="BN838" s="165"/>
      <c r="BO838" s="165"/>
      <c r="BP838" s="165"/>
      <c r="BQ838" s="165"/>
      <c r="BR838" s="165"/>
      <c r="BS838" s="165"/>
      <c r="BT838" s="165"/>
      <c r="BU838" s="165"/>
      <c r="BV838" s="165"/>
      <c r="BW838" s="165"/>
      <c r="BX838" s="165"/>
      <c r="BY838" s="165"/>
      <c r="BZ838" s="165"/>
      <c r="CA838" s="165"/>
      <c r="CB838" s="165"/>
      <c r="CC838" s="165"/>
      <c r="CD838" s="165"/>
      <c r="CE838" s="165"/>
      <c r="CF838" s="165"/>
      <c r="CG838" s="165"/>
      <c r="CH838" s="165"/>
      <c r="CI838" s="165"/>
      <c r="CJ838" s="165"/>
      <c r="CK838" s="165"/>
      <c r="CL838" s="165"/>
      <c r="CM838" s="165"/>
      <c r="CN838" s="165"/>
      <c r="CO838" s="165"/>
      <c r="CP838" s="165"/>
      <c r="CQ838" s="165"/>
      <c r="CR838" s="165"/>
      <c r="CS838" s="165"/>
      <c r="CT838" s="165"/>
    </row>
    <row r="839" spans="1:98">
      <c r="A839" s="165"/>
      <c r="B839" s="165"/>
      <c r="C839" s="165"/>
      <c r="D839" s="165"/>
      <c r="E839" s="165"/>
      <c r="F839" s="165"/>
      <c r="G839" s="165"/>
      <c r="H839" s="178"/>
      <c r="I839" s="165"/>
      <c r="J839" s="165"/>
      <c r="K839" s="178"/>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5"/>
      <c r="AW839" s="165"/>
      <c r="AX839" s="165"/>
      <c r="AY839" s="165"/>
      <c r="AZ839" s="165"/>
      <c r="BA839" s="165"/>
      <c r="BB839" s="165"/>
      <c r="BC839" s="165"/>
      <c r="BD839" s="165"/>
      <c r="BE839" s="165"/>
      <c r="BF839" s="165"/>
      <c r="BG839" s="165"/>
      <c r="BH839" s="165"/>
      <c r="BI839" s="165"/>
      <c r="BJ839" s="165"/>
      <c r="BK839" s="165"/>
      <c r="BL839" s="165"/>
      <c r="BM839" s="165"/>
      <c r="BN839" s="165"/>
      <c r="BO839" s="165"/>
      <c r="BP839" s="165"/>
      <c r="BQ839" s="165"/>
      <c r="BR839" s="165"/>
      <c r="BS839" s="165"/>
      <c r="BT839" s="165"/>
      <c r="BU839" s="165"/>
      <c r="BV839" s="165"/>
      <c r="BW839" s="165"/>
      <c r="BX839" s="165"/>
      <c r="BY839" s="165"/>
      <c r="BZ839" s="165"/>
      <c r="CA839" s="165"/>
      <c r="CB839" s="165"/>
      <c r="CC839" s="165"/>
      <c r="CD839" s="165"/>
      <c r="CE839" s="165"/>
      <c r="CF839" s="165"/>
      <c r="CG839" s="165"/>
      <c r="CH839" s="165"/>
      <c r="CI839" s="165"/>
      <c r="CJ839" s="165"/>
      <c r="CK839" s="165"/>
      <c r="CL839" s="165"/>
      <c r="CM839" s="165"/>
      <c r="CN839" s="165"/>
      <c r="CO839" s="165"/>
      <c r="CP839" s="165"/>
      <c r="CQ839" s="165"/>
      <c r="CR839" s="165"/>
      <c r="CS839" s="165"/>
      <c r="CT839" s="165"/>
    </row>
    <row r="840" spans="1:98">
      <c r="A840" s="165"/>
      <c r="B840" s="165"/>
      <c r="C840" s="165"/>
      <c r="D840" s="165"/>
      <c r="E840" s="165"/>
      <c r="F840" s="165"/>
      <c r="G840" s="165"/>
      <c r="H840" s="178"/>
      <c r="I840" s="165"/>
      <c r="J840" s="165"/>
      <c r="K840" s="178"/>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5"/>
      <c r="AW840" s="165"/>
      <c r="AX840" s="165"/>
      <c r="AY840" s="165"/>
      <c r="AZ840" s="165"/>
      <c r="BA840" s="165"/>
      <c r="BB840" s="165"/>
      <c r="BC840" s="165"/>
      <c r="BD840" s="165"/>
      <c r="BE840" s="165"/>
      <c r="BF840" s="165"/>
      <c r="BG840" s="165"/>
      <c r="BH840" s="165"/>
      <c r="BI840" s="165"/>
      <c r="BJ840" s="165"/>
      <c r="BK840" s="165"/>
      <c r="BL840" s="165"/>
      <c r="BM840" s="165"/>
      <c r="BN840" s="165"/>
      <c r="BO840" s="165"/>
      <c r="BP840" s="165"/>
      <c r="BQ840" s="165"/>
      <c r="BR840" s="165"/>
      <c r="BS840" s="165"/>
      <c r="BT840" s="165"/>
      <c r="BU840" s="165"/>
      <c r="BV840" s="165"/>
      <c r="BW840" s="165"/>
      <c r="BX840" s="165"/>
      <c r="BY840" s="165"/>
      <c r="BZ840" s="165"/>
      <c r="CA840" s="165"/>
      <c r="CB840" s="165"/>
      <c r="CC840" s="165"/>
      <c r="CD840" s="165"/>
      <c r="CE840" s="165"/>
      <c r="CF840" s="165"/>
      <c r="CG840" s="165"/>
      <c r="CH840" s="165"/>
      <c r="CI840" s="165"/>
      <c r="CJ840" s="165"/>
      <c r="CK840" s="165"/>
      <c r="CL840" s="165"/>
      <c r="CM840" s="165"/>
      <c r="CN840" s="165"/>
      <c r="CO840" s="165"/>
      <c r="CP840" s="165"/>
      <c r="CQ840" s="165"/>
      <c r="CR840" s="165"/>
      <c r="CS840" s="165"/>
      <c r="CT840" s="165"/>
    </row>
    <row r="841" spans="1:98">
      <c r="A841" s="165"/>
      <c r="B841" s="165"/>
      <c r="C841" s="165"/>
      <c r="D841" s="165"/>
      <c r="E841" s="165"/>
      <c r="F841" s="165"/>
      <c r="G841" s="165"/>
      <c r="H841" s="178"/>
      <c r="I841" s="165"/>
      <c r="J841" s="165"/>
      <c r="K841" s="178"/>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c r="BJ841" s="165"/>
      <c r="BK841" s="165"/>
      <c r="BL841" s="165"/>
      <c r="BM841" s="165"/>
      <c r="BN841" s="165"/>
      <c r="BO841" s="165"/>
      <c r="BP841" s="165"/>
      <c r="BQ841" s="165"/>
      <c r="BR841" s="165"/>
      <c r="BS841" s="165"/>
      <c r="BT841" s="165"/>
      <c r="BU841" s="165"/>
      <c r="BV841" s="165"/>
      <c r="BW841" s="165"/>
      <c r="BX841" s="165"/>
      <c r="BY841" s="165"/>
      <c r="BZ841" s="165"/>
      <c r="CA841" s="165"/>
      <c r="CB841" s="165"/>
      <c r="CC841" s="165"/>
      <c r="CD841" s="165"/>
      <c r="CE841" s="165"/>
      <c r="CF841" s="165"/>
      <c r="CG841" s="165"/>
      <c r="CH841" s="165"/>
      <c r="CI841" s="165"/>
      <c r="CJ841" s="165"/>
      <c r="CK841" s="165"/>
      <c r="CL841" s="165"/>
      <c r="CM841" s="165"/>
      <c r="CN841" s="165"/>
      <c r="CO841" s="165"/>
      <c r="CP841" s="165"/>
      <c r="CQ841" s="165"/>
      <c r="CR841" s="165"/>
      <c r="CS841" s="165"/>
      <c r="CT841" s="165"/>
    </row>
    <row r="842" spans="1:98">
      <c r="A842" s="165"/>
      <c r="B842" s="165"/>
      <c r="C842" s="165"/>
      <c r="D842" s="165"/>
      <c r="E842" s="165"/>
      <c r="F842" s="165"/>
      <c r="G842" s="165"/>
      <c r="H842" s="178"/>
      <c r="I842" s="165"/>
      <c r="J842" s="165"/>
      <c r="K842" s="178"/>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c r="BJ842" s="165"/>
      <c r="BK842" s="165"/>
      <c r="BL842" s="165"/>
      <c r="BM842" s="165"/>
      <c r="BN842" s="165"/>
      <c r="BO842" s="165"/>
      <c r="BP842" s="165"/>
      <c r="BQ842" s="165"/>
      <c r="BR842" s="165"/>
      <c r="BS842" s="165"/>
      <c r="BT842" s="165"/>
      <c r="BU842" s="165"/>
      <c r="BV842" s="165"/>
      <c r="BW842" s="165"/>
      <c r="BX842" s="165"/>
      <c r="BY842" s="165"/>
      <c r="BZ842" s="165"/>
      <c r="CA842" s="165"/>
      <c r="CB842" s="165"/>
      <c r="CC842" s="165"/>
      <c r="CD842" s="165"/>
      <c r="CE842" s="165"/>
      <c r="CF842" s="165"/>
      <c r="CG842" s="165"/>
      <c r="CH842" s="165"/>
      <c r="CI842" s="165"/>
      <c r="CJ842" s="165"/>
      <c r="CK842" s="165"/>
      <c r="CL842" s="165"/>
      <c r="CM842" s="165"/>
      <c r="CN842" s="165"/>
      <c r="CO842" s="165"/>
      <c r="CP842" s="165"/>
      <c r="CQ842" s="165"/>
      <c r="CR842" s="165"/>
      <c r="CS842" s="165"/>
      <c r="CT842" s="165"/>
    </row>
    <row r="843" spans="1:98">
      <c r="A843" s="165"/>
      <c r="B843" s="165"/>
      <c r="C843" s="165"/>
      <c r="D843" s="165"/>
      <c r="E843" s="165"/>
      <c r="F843" s="165"/>
      <c r="G843" s="165"/>
      <c r="H843" s="178"/>
      <c r="I843" s="165"/>
      <c r="J843" s="165"/>
      <c r="K843" s="178"/>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c r="BJ843" s="165"/>
      <c r="BK843" s="165"/>
      <c r="BL843" s="165"/>
      <c r="BM843" s="165"/>
      <c r="BN843" s="165"/>
      <c r="BO843" s="165"/>
      <c r="BP843" s="165"/>
      <c r="BQ843" s="165"/>
      <c r="BR843" s="165"/>
      <c r="BS843" s="165"/>
      <c r="BT843" s="165"/>
      <c r="BU843" s="165"/>
      <c r="BV843" s="165"/>
      <c r="BW843" s="165"/>
      <c r="BX843" s="165"/>
      <c r="BY843" s="165"/>
      <c r="BZ843" s="165"/>
      <c r="CA843" s="165"/>
      <c r="CB843" s="165"/>
      <c r="CC843" s="165"/>
      <c r="CD843" s="165"/>
      <c r="CE843" s="165"/>
      <c r="CF843" s="165"/>
      <c r="CG843" s="165"/>
      <c r="CH843" s="165"/>
      <c r="CI843" s="165"/>
      <c r="CJ843" s="165"/>
      <c r="CK843" s="165"/>
      <c r="CL843" s="165"/>
      <c r="CM843" s="165"/>
      <c r="CN843" s="165"/>
      <c r="CO843" s="165"/>
      <c r="CP843" s="165"/>
      <c r="CQ843" s="165"/>
      <c r="CR843" s="165"/>
      <c r="CS843" s="165"/>
      <c r="CT843" s="165"/>
    </row>
    <row r="844" spans="1:98">
      <c r="A844" s="165"/>
      <c r="B844" s="165"/>
      <c r="C844" s="165"/>
      <c r="D844" s="165"/>
      <c r="E844" s="165"/>
      <c r="F844" s="165"/>
      <c r="G844" s="165"/>
      <c r="H844" s="178"/>
      <c r="I844" s="165"/>
      <c r="J844" s="165"/>
      <c r="K844" s="178"/>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c r="BJ844" s="165"/>
      <c r="BK844" s="165"/>
      <c r="BL844" s="165"/>
      <c r="BM844" s="165"/>
      <c r="BN844" s="165"/>
      <c r="BO844" s="165"/>
      <c r="BP844" s="165"/>
      <c r="BQ844" s="165"/>
      <c r="BR844" s="165"/>
      <c r="BS844" s="165"/>
      <c r="BT844" s="165"/>
      <c r="BU844" s="165"/>
      <c r="BV844" s="165"/>
      <c r="BW844" s="165"/>
      <c r="BX844" s="165"/>
      <c r="BY844" s="165"/>
      <c r="BZ844" s="165"/>
      <c r="CA844" s="165"/>
      <c r="CB844" s="165"/>
      <c r="CC844" s="165"/>
      <c r="CD844" s="165"/>
      <c r="CE844" s="165"/>
      <c r="CF844" s="165"/>
      <c r="CG844" s="165"/>
      <c r="CH844" s="165"/>
      <c r="CI844" s="165"/>
      <c r="CJ844" s="165"/>
      <c r="CK844" s="165"/>
      <c r="CL844" s="165"/>
      <c r="CM844" s="165"/>
      <c r="CN844" s="165"/>
      <c r="CO844" s="165"/>
      <c r="CP844" s="165"/>
      <c r="CQ844" s="165"/>
      <c r="CR844" s="165"/>
      <c r="CS844" s="165"/>
      <c r="CT844" s="165"/>
    </row>
    <row r="845" spans="1:98">
      <c r="A845" s="165"/>
      <c r="B845" s="165"/>
      <c r="C845" s="165"/>
      <c r="D845" s="165"/>
      <c r="E845" s="165"/>
      <c r="F845" s="165"/>
      <c r="G845" s="165"/>
      <c r="H845" s="178"/>
      <c r="I845" s="165"/>
      <c r="J845" s="165"/>
      <c r="K845" s="178"/>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c r="BJ845" s="165"/>
      <c r="BK845" s="165"/>
      <c r="BL845" s="165"/>
      <c r="BM845" s="165"/>
      <c r="BN845" s="165"/>
      <c r="BO845" s="165"/>
      <c r="BP845" s="165"/>
      <c r="BQ845" s="165"/>
      <c r="BR845" s="165"/>
      <c r="BS845" s="165"/>
      <c r="BT845" s="165"/>
      <c r="BU845" s="165"/>
      <c r="BV845" s="165"/>
      <c r="BW845" s="165"/>
      <c r="BX845" s="165"/>
      <c r="BY845" s="165"/>
      <c r="BZ845" s="165"/>
      <c r="CA845" s="165"/>
      <c r="CB845" s="165"/>
      <c r="CC845" s="165"/>
      <c r="CD845" s="165"/>
      <c r="CE845" s="165"/>
      <c r="CF845" s="165"/>
      <c r="CG845" s="165"/>
      <c r="CH845" s="165"/>
      <c r="CI845" s="165"/>
      <c r="CJ845" s="165"/>
      <c r="CK845" s="165"/>
      <c r="CL845" s="165"/>
      <c r="CM845" s="165"/>
      <c r="CN845" s="165"/>
      <c r="CO845" s="165"/>
      <c r="CP845" s="165"/>
      <c r="CQ845" s="165"/>
      <c r="CR845" s="165"/>
      <c r="CS845" s="165"/>
      <c r="CT845" s="165"/>
    </row>
    <row r="846" spans="1:98">
      <c r="A846" s="165"/>
      <c r="B846" s="165"/>
      <c r="C846" s="165"/>
      <c r="D846" s="165"/>
      <c r="E846" s="165"/>
      <c r="F846" s="165"/>
      <c r="G846" s="165"/>
      <c r="H846" s="178"/>
      <c r="I846" s="165"/>
      <c r="J846" s="165"/>
      <c r="K846" s="178"/>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c r="BJ846" s="165"/>
      <c r="BK846" s="165"/>
      <c r="BL846" s="165"/>
      <c r="BM846" s="165"/>
      <c r="BN846" s="165"/>
      <c r="BO846" s="165"/>
      <c r="BP846" s="165"/>
      <c r="BQ846" s="165"/>
      <c r="BR846" s="165"/>
      <c r="BS846" s="165"/>
      <c r="BT846" s="165"/>
      <c r="BU846" s="165"/>
      <c r="BV846" s="165"/>
      <c r="BW846" s="165"/>
      <c r="BX846" s="165"/>
      <c r="BY846" s="165"/>
      <c r="BZ846" s="165"/>
      <c r="CA846" s="165"/>
      <c r="CB846" s="165"/>
      <c r="CC846" s="165"/>
      <c r="CD846" s="165"/>
      <c r="CE846" s="165"/>
      <c r="CF846" s="165"/>
      <c r="CG846" s="165"/>
      <c r="CH846" s="165"/>
      <c r="CI846" s="165"/>
      <c r="CJ846" s="165"/>
      <c r="CK846" s="165"/>
      <c r="CL846" s="165"/>
      <c r="CM846" s="165"/>
      <c r="CN846" s="165"/>
      <c r="CO846" s="165"/>
      <c r="CP846" s="165"/>
      <c r="CQ846" s="165"/>
      <c r="CR846" s="165"/>
      <c r="CS846" s="165"/>
      <c r="CT846" s="165"/>
    </row>
    <row r="847" spans="1:98">
      <c r="A847" s="165"/>
      <c r="B847" s="165"/>
      <c r="C847" s="165"/>
      <c r="D847" s="165"/>
      <c r="E847" s="165"/>
      <c r="F847" s="165"/>
      <c r="G847" s="165"/>
      <c r="H847" s="178"/>
      <c r="I847" s="165"/>
      <c r="J847" s="165"/>
      <c r="K847" s="178"/>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5"/>
      <c r="AW847" s="165"/>
      <c r="AX847" s="165"/>
      <c r="AY847" s="165"/>
      <c r="AZ847" s="165"/>
      <c r="BA847" s="165"/>
      <c r="BB847" s="165"/>
      <c r="BC847" s="165"/>
      <c r="BD847" s="165"/>
      <c r="BE847" s="165"/>
      <c r="BF847" s="165"/>
      <c r="BG847" s="165"/>
      <c r="BH847" s="165"/>
      <c r="BI847" s="165"/>
      <c r="BJ847" s="165"/>
      <c r="BK847" s="165"/>
      <c r="BL847" s="165"/>
      <c r="BM847" s="165"/>
      <c r="BN847" s="165"/>
      <c r="BO847" s="165"/>
      <c r="BP847" s="165"/>
      <c r="BQ847" s="165"/>
      <c r="BR847" s="165"/>
      <c r="BS847" s="165"/>
      <c r="BT847" s="165"/>
      <c r="BU847" s="165"/>
      <c r="BV847" s="165"/>
      <c r="BW847" s="165"/>
      <c r="BX847" s="165"/>
      <c r="BY847" s="165"/>
      <c r="BZ847" s="165"/>
      <c r="CA847" s="165"/>
      <c r="CB847" s="165"/>
      <c r="CC847" s="165"/>
      <c r="CD847" s="165"/>
      <c r="CE847" s="165"/>
      <c r="CF847" s="165"/>
      <c r="CG847" s="165"/>
      <c r="CH847" s="165"/>
      <c r="CI847" s="165"/>
      <c r="CJ847" s="165"/>
      <c r="CK847" s="165"/>
      <c r="CL847" s="165"/>
      <c r="CM847" s="165"/>
      <c r="CN847" s="165"/>
      <c r="CO847" s="165"/>
      <c r="CP847" s="165"/>
      <c r="CQ847" s="165"/>
      <c r="CR847" s="165"/>
      <c r="CS847" s="165"/>
      <c r="CT847" s="165"/>
    </row>
    <row r="848" spans="1:98">
      <c r="A848" s="165"/>
      <c r="B848" s="165"/>
      <c r="C848" s="165"/>
      <c r="D848" s="165"/>
      <c r="E848" s="165"/>
      <c r="F848" s="165"/>
      <c r="G848" s="165"/>
      <c r="H848" s="178"/>
      <c r="I848" s="165"/>
      <c r="J848" s="165"/>
      <c r="K848" s="178"/>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5"/>
      <c r="AW848" s="165"/>
      <c r="AX848" s="165"/>
      <c r="AY848" s="165"/>
      <c r="AZ848" s="165"/>
      <c r="BA848" s="165"/>
      <c r="BB848" s="165"/>
      <c r="BC848" s="165"/>
      <c r="BD848" s="165"/>
      <c r="BE848" s="165"/>
      <c r="BF848" s="165"/>
      <c r="BG848" s="165"/>
      <c r="BH848" s="165"/>
      <c r="BI848" s="165"/>
      <c r="BJ848" s="165"/>
      <c r="BK848" s="165"/>
      <c r="BL848" s="165"/>
      <c r="BM848" s="165"/>
      <c r="BN848" s="165"/>
      <c r="BO848" s="165"/>
      <c r="BP848" s="165"/>
      <c r="BQ848" s="165"/>
      <c r="BR848" s="165"/>
      <c r="BS848" s="165"/>
      <c r="BT848" s="165"/>
      <c r="BU848" s="165"/>
      <c r="BV848" s="165"/>
      <c r="BW848" s="165"/>
      <c r="BX848" s="165"/>
      <c r="BY848" s="165"/>
      <c r="BZ848" s="165"/>
      <c r="CA848" s="165"/>
      <c r="CB848" s="165"/>
      <c r="CC848" s="165"/>
      <c r="CD848" s="165"/>
      <c r="CE848" s="165"/>
      <c r="CF848" s="165"/>
      <c r="CG848" s="165"/>
      <c r="CH848" s="165"/>
      <c r="CI848" s="165"/>
      <c r="CJ848" s="165"/>
      <c r="CK848" s="165"/>
      <c r="CL848" s="165"/>
      <c r="CM848" s="165"/>
      <c r="CN848" s="165"/>
      <c r="CO848" s="165"/>
      <c r="CP848" s="165"/>
      <c r="CQ848" s="165"/>
      <c r="CR848" s="165"/>
      <c r="CS848" s="165"/>
      <c r="CT848" s="165"/>
    </row>
    <row r="849" spans="1:98">
      <c r="A849" s="165"/>
      <c r="B849" s="165"/>
      <c r="C849" s="165"/>
      <c r="D849" s="165"/>
      <c r="E849" s="165"/>
      <c r="F849" s="165"/>
      <c r="G849" s="165"/>
      <c r="H849" s="178"/>
      <c r="I849" s="165"/>
      <c r="J849" s="165"/>
      <c r="K849" s="178"/>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5"/>
      <c r="AW849" s="165"/>
      <c r="AX849" s="165"/>
      <c r="AY849" s="165"/>
      <c r="AZ849" s="165"/>
      <c r="BA849" s="165"/>
      <c r="BB849" s="165"/>
      <c r="BC849" s="165"/>
      <c r="BD849" s="165"/>
      <c r="BE849" s="165"/>
      <c r="BF849" s="165"/>
      <c r="BG849" s="165"/>
      <c r="BH849" s="165"/>
      <c r="BI849" s="165"/>
      <c r="BJ849" s="165"/>
      <c r="BK849" s="165"/>
      <c r="BL849" s="165"/>
      <c r="BM849" s="165"/>
      <c r="BN849" s="165"/>
      <c r="BO849" s="165"/>
      <c r="BP849" s="165"/>
      <c r="BQ849" s="165"/>
      <c r="BR849" s="165"/>
      <c r="BS849" s="165"/>
      <c r="BT849" s="165"/>
      <c r="BU849" s="165"/>
      <c r="BV849" s="165"/>
      <c r="BW849" s="165"/>
      <c r="BX849" s="165"/>
      <c r="BY849" s="165"/>
      <c r="BZ849" s="165"/>
      <c r="CA849" s="165"/>
      <c r="CB849" s="165"/>
      <c r="CC849" s="165"/>
      <c r="CD849" s="165"/>
      <c r="CE849" s="165"/>
      <c r="CF849" s="165"/>
      <c r="CG849" s="165"/>
      <c r="CH849" s="165"/>
      <c r="CI849" s="165"/>
      <c r="CJ849" s="165"/>
      <c r="CK849" s="165"/>
      <c r="CL849" s="165"/>
      <c r="CM849" s="165"/>
      <c r="CN849" s="165"/>
      <c r="CO849" s="165"/>
      <c r="CP849" s="165"/>
      <c r="CQ849" s="165"/>
      <c r="CR849" s="165"/>
      <c r="CS849" s="165"/>
      <c r="CT849" s="165"/>
    </row>
    <row r="850" spans="1:98">
      <c r="A850" s="165"/>
      <c r="B850" s="165"/>
      <c r="C850" s="165"/>
      <c r="D850" s="165"/>
      <c r="E850" s="165"/>
      <c r="F850" s="165"/>
      <c r="G850" s="165"/>
      <c r="H850" s="178"/>
      <c r="I850" s="165"/>
      <c r="J850" s="165"/>
      <c r="K850" s="178"/>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5"/>
      <c r="AW850" s="165"/>
      <c r="AX850" s="165"/>
      <c r="AY850" s="165"/>
      <c r="AZ850" s="165"/>
      <c r="BA850" s="165"/>
      <c r="BB850" s="165"/>
      <c r="BC850" s="165"/>
      <c r="BD850" s="165"/>
      <c r="BE850" s="165"/>
      <c r="BF850" s="165"/>
      <c r="BG850" s="165"/>
      <c r="BH850" s="165"/>
      <c r="BI850" s="165"/>
      <c r="BJ850" s="165"/>
      <c r="BK850" s="165"/>
      <c r="BL850" s="165"/>
      <c r="BM850" s="165"/>
      <c r="BN850" s="165"/>
      <c r="BO850" s="165"/>
      <c r="BP850" s="165"/>
      <c r="BQ850" s="165"/>
      <c r="BR850" s="165"/>
      <c r="BS850" s="165"/>
      <c r="BT850" s="165"/>
      <c r="BU850" s="165"/>
      <c r="BV850" s="165"/>
      <c r="BW850" s="165"/>
      <c r="BX850" s="165"/>
      <c r="BY850" s="165"/>
      <c r="BZ850" s="165"/>
      <c r="CA850" s="165"/>
      <c r="CB850" s="165"/>
      <c r="CC850" s="165"/>
      <c r="CD850" s="165"/>
      <c r="CE850" s="165"/>
      <c r="CF850" s="165"/>
      <c r="CG850" s="165"/>
      <c r="CH850" s="165"/>
      <c r="CI850" s="165"/>
      <c r="CJ850" s="165"/>
      <c r="CK850" s="165"/>
      <c r="CL850" s="165"/>
      <c r="CM850" s="165"/>
      <c r="CN850" s="165"/>
      <c r="CO850" s="165"/>
      <c r="CP850" s="165"/>
      <c r="CQ850" s="165"/>
      <c r="CR850" s="165"/>
      <c r="CS850" s="165"/>
      <c r="CT850" s="165"/>
    </row>
    <row r="851" spans="1:98">
      <c r="A851" s="165"/>
      <c r="B851" s="165"/>
      <c r="C851" s="165"/>
      <c r="D851" s="165"/>
      <c r="E851" s="165"/>
      <c r="F851" s="165"/>
      <c r="G851" s="165"/>
      <c r="H851" s="178"/>
      <c r="I851" s="165"/>
      <c r="J851" s="165"/>
      <c r="K851" s="178"/>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5"/>
      <c r="AW851" s="165"/>
      <c r="AX851" s="165"/>
      <c r="AY851" s="165"/>
      <c r="AZ851" s="165"/>
      <c r="BA851" s="165"/>
      <c r="BB851" s="165"/>
      <c r="BC851" s="165"/>
      <c r="BD851" s="165"/>
      <c r="BE851" s="165"/>
      <c r="BF851" s="165"/>
      <c r="BG851" s="165"/>
      <c r="BH851" s="165"/>
      <c r="BI851" s="165"/>
      <c r="BJ851" s="165"/>
      <c r="BK851" s="165"/>
      <c r="BL851" s="165"/>
      <c r="BM851" s="165"/>
      <c r="BN851" s="165"/>
      <c r="BO851" s="165"/>
      <c r="BP851" s="165"/>
      <c r="BQ851" s="165"/>
      <c r="BR851" s="165"/>
      <c r="BS851" s="165"/>
      <c r="BT851" s="165"/>
      <c r="BU851" s="165"/>
      <c r="BV851" s="165"/>
      <c r="BW851" s="165"/>
      <c r="BX851" s="165"/>
      <c r="BY851" s="165"/>
      <c r="BZ851" s="165"/>
      <c r="CA851" s="165"/>
      <c r="CB851" s="165"/>
      <c r="CC851" s="165"/>
      <c r="CD851" s="165"/>
      <c r="CE851" s="165"/>
      <c r="CF851" s="165"/>
      <c r="CG851" s="165"/>
      <c r="CH851" s="165"/>
      <c r="CI851" s="165"/>
      <c r="CJ851" s="165"/>
      <c r="CK851" s="165"/>
      <c r="CL851" s="165"/>
      <c r="CM851" s="165"/>
      <c r="CN851" s="165"/>
      <c r="CO851" s="165"/>
      <c r="CP851" s="165"/>
      <c r="CQ851" s="165"/>
      <c r="CR851" s="165"/>
      <c r="CS851" s="165"/>
      <c r="CT851" s="165"/>
    </row>
    <row r="852" spans="1:98">
      <c r="A852" s="165"/>
      <c r="B852" s="165"/>
      <c r="C852" s="165"/>
      <c r="D852" s="165"/>
      <c r="E852" s="165"/>
      <c r="F852" s="165"/>
      <c r="G852" s="165"/>
      <c r="H852" s="178"/>
      <c r="I852" s="165"/>
      <c r="J852" s="165"/>
      <c r="K852" s="178"/>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c r="BJ852" s="165"/>
      <c r="BK852" s="165"/>
      <c r="BL852" s="165"/>
      <c r="BM852" s="165"/>
      <c r="BN852" s="165"/>
      <c r="BO852" s="165"/>
      <c r="BP852" s="165"/>
      <c r="BQ852" s="165"/>
      <c r="BR852" s="165"/>
      <c r="BS852" s="165"/>
      <c r="BT852" s="165"/>
      <c r="BU852" s="165"/>
      <c r="BV852" s="165"/>
      <c r="BW852" s="165"/>
      <c r="BX852" s="165"/>
      <c r="BY852" s="165"/>
      <c r="BZ852" s="165"/>
      <c r="CA852" s="165"/>
      <c r="CB852" s="165"/>
      <c r="CC852" s="165"/>
      <c r="CD852" s="165"/>
      <c r="CE852" s="165"/>
      <c r="CF852" s="165"/>
      <c r="CG852" s="165"/>
      <c r="CH852" s="165"/>
      <c r="CI852" s="165"/>
      <c r="CJ852" s="165"/>
      <c r="CK852" s="165"/>
      <c r="CL852" s="165"/>
      <c r="CM852" s="165"/>
      <c r="CN852" s="165"/>
      <c r="CO852" s="165"/>
      <c r="CP852" s="165"/>
      <c r="CQ852" s="165"/>
      <c r="CR852" s="165"/>
      <c r="CS852" s="165"/>
      <c r="CT852" s="165"/>
    </row>
    <row r="853" spans="1:98">
      <c r="A853" s="165"/>
      <c r="B853" s="165"/>
      <c r="C853" s="165"/>
      <c r="D853" s="165"/>
      <c r="E853" s="165"/>
      <c r="F853" s="165"/>
      <c r="G853" s="165"/>
      <c r="H853" s="178"/>
      <c r="I853" s="165"/>
      <c r="J853" s="165"/>
      <c r="K853" s="178"/>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c r="BJ853" s="165"/>
      <c r="BK853" s="165"/>
      <c r="BL853" s="165"/>
      <c r="BM853" s="165"/>
      <c r="BN853" s="165"/>
      <c r="BO853" s="165"/>
      <c r="BP853" s="165"/>
      <c r="BQ853" s="165"/>
      <c r="BR853" s="165"/>
      <c r="BS853" s="165"/>
      <c r="BT853" s="165"/>
      <c r="BU853" s="165"/>
      <c r="BV853" s="165"/>
      <c r="BW853" s="165"/>
      <c r="BX853" s="165"/>
      <c r="BY853" s="165"/>
      <c r="BZ853" s="165"/>
      <c r="CA853" s="165"/>
      <c r="CB853" s="165"/>
      <c r="CC853" s="165"/>
      <c r="CD853" s="165"/>
      <c r="CE853" s="165"/>
      <c r="CF853" s="165"/>
      <c r="CG853" s="165"/>
      <c r="CH853" s="165"/>
      <c r="CI853" s="165"/>
      <c r="CJ853" s="165"/>
      <c r="CK853" s="165"/>
      <c r="CL853" s="165"/>
      <c r="CM853" s="165"/>
      <c r="CN853" s="165"/>
      <c r="CO853" s="165"/>
      <c r="CP853" s="165"/>
      <c r="CQ853" s="165"/>
      <c r="CR853" s="165"/>
      <c r="CS853" s="165"/>
      <c r="CT853" s="165"/>
    </row>
    <row r="854" spans="1:98">
      <c r="A854" s="165"/>
      <c r="B854" s="165"/>
      <c r="C854" s="165"/>
      <c r="D854" s="165"/>
      <c r="E854" s="165"/>
      <c r="F854" s="165"/>
      <c r="G854" s="165"/>
      <c r="H854" s="178"/>
      <c r="I854" s="165"/>
      <c r="J854" s="165"/>
      <c r="K854" s="178"/>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c r="BJ854" s="165"/>
      <c r="BK854" s="165"/>
      <c r="BL854" s="165"/>
      <c r="BM854" s="165"/>
      <c r="BN854" s="165"/>
      <c r="BO854" s="165"/>
      <c r="BP854" s="165"/>
      <c r="BQ854" s="165"/>
      <c r="BR854" s="165"/>
      <c r="BS854" s="165"/>
      <c r="BT854" s="165"/>
      <c r="BU854" s="165"/>
      <c r="BV854" s="165"/>
      <c r="BW854" s="165"/>
      <c r="BX854" s="165"/>
      <c r="BY854" s="165"/>
      <c r="BZ854" s="165"/>
      <c r="CA854" s="165"/>
      <c r="CB854" s="165"/>
      <c r="CC854" s="165"/>
      <c r="CD854" s="165"/>
      <c r="CE854" s="165"/>
      <c r="CF854" s="165"/>
      <c r="CG854" s="165"/>
      <c r="CH854" s="165"/>
      <c r="CI854" s="165"/>
      <c r="CJ854" s="165"/>
      <c r="CK854" s="165"/>
      <c r="CL854" s="165"/>
      <c r="CM854" s="165"/>
      <c r="CN854" s="165"/>
      <c r="CO854" s="165"/>
      <c r="CP854" s="165"/>
      <c r="CQ854" s="165"/>
      <c r="CR854" s="165"/>
      <c r="CS854" s="165"/>
      <c r="CT854" s="165"/>
    </row>
    <row r="855" spans="1:98">
      <c r="A855" s="165"/>
      <c r="B855" s="165"/>
      <c r="C855" s="165"/>
      <c r="D855" s="165"/>
      <c r="E855" s="165"/>
      <c r="F855" s="165"/>
      <c r="G855" s="165"/>
      <c r="H855" s="178"/>
      <c r="I855" s="165"/>
      <c r="J855" s="165"/>
      <c r="K855" s="178"/>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c r="BJ855" s="165"/>
      <c r="BK855" s="165"/>
      <c r="BL855" s="165"/>
      <c r="BM855" s="165"/>
      <c r="BN855" s="165"/>
      <c r="BO855" s="165"/>
      <c r="BP855" s="165"/>
      <c r="BQ855" s="165"/>
      <c r="BR855" s="165"/>
      <c r="BS855" s="165"/>
      <c r="BT855" s="165"/>
      <c r="BU855" s="165"/>
      <c r="BV855" s="165"/>
      <c r="BW855" s="165"/>
      <c r="BX855" s="165"/>
      <c r="BY855" s="165"/>
      <c r="BZ855" s="165"/>
      <c r="CA855" s="165"/>
      <c r="CB855" s="165"/>
      <c r="CC855" s="165"/>
      <c r="CD855" s="165"/>
      <c r="CE855" s="165"/>
      <c r="CF855" s="165"/>
      <c r="CG855" s="165"/>
      <c r="CH855" s="165"/>
      <c r="CI855" s="165"/>
      <c r="CJ855" s="165"/>
      <c r="CK855" s="165"/>
      <c r="CL855" s="165"/>
      <c r="CM855" s="165"/>
      <c r="CN855" s="165"/>
      <c r="CO855" s="165"/>
      <c r="CP855" s="165"/>
      <c r="CQ855" s="165"/>
      <c r="CR855" s="165"/>
      <c r="CS855" s="165"/>
      <c r="CT855" s="165"/>
    </row>
    <row r="856" spans="1:98">
      <c r="A856" s="165"/>
      <c r="B856" s="165"/>
      <c r="C856" s="165"/>
      <c r="D856" s="165"/>
      <c r="E856" s="165"/>
      <c r="F856" s="165"/>
      <c r="G856" s="165"/>
      <c r="H856" s="178"/>
      <c r="I856" s="165"/>
      <c r="J856" s="165"/>
      <c r="K856" s="178"/>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c r="BJ856" s="165"/>
      <c r="BK856" s="165"/>
      <c r="BL856" s="165"/>
      <c r="BM856" s="165"/>
      <c r="BN856" s="165"/>
      <c r="BO856" s="165"/>
      <c r="BP856" s="165"/>
      <c r="BQ856" s="165"/>
      <c r="BR856" s="165"/>
      <c r="BS856" s="165"/>
      <c r="BT856" s="165"/>
      <c r="BU856" s="165"/>
      <c r="BV856" s="165"/>
      <c r="BW856" s="165"/>
      <c r="BX856" s="165"/>
      <c r="BY856" s="165"/>
      <c r="BZ856" s="165"/>
      <c r="CA856" s="165"/>
      <c r="CB856" s="165"/>
      <c r="CC856" s="165"/>
      <c r="CD856" s="165"/>
      <c r="CE856" s="165"/>
      <c r="CF856" s="165"/>
      <c r="CG856" s="165"/>
      <c r="CH856" s="165"/>
      <c r="CI856" s="165"/>
      <c r="CJ856" s="165"/>
      <c r="CK856" s="165"/>
      <c r="CL856" s="165"/>
      <c r="CM856" s="165"/>
      <c r="CN856" s="165"/>
      <c r="CO856" s="165"/>
      <c r="CP856" s="165"/>
      <c r="CQ856" s="165"/>
      <c r="CR856" s="165"/>
      <c r="CS856" s="165"/>
      <c r="CT856" s="165"/>
    </row>
    <row r="857" spans="1:98">
      <c r="A857" s="165"/>
      <c r="B857" s="165"/>
      <c r="C857" s="165"/>
      <c r="D857" s="165"/>
      <c r="E857" s="165"/>
      <c r="F857" s="165"/>
      <c r="G857" s="165"/>
      <c r="H857" s="178"/>
      <c r="I857" s="165"/>
      <c r="J857" s="165"/>
      <c r="K857" s="178"/>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c r="BJ857" s="165"/>
      <c r="BK857" s="165"/>
      <c r="BL857" s="165"/>
      <c r="BM857" s="165"/>
      <c r="BN857" s="165"/>
      <c r="BO857" s="165"/>
      <c r="BP857" s="165"/>
      <c r="BQ857" s="165"/>
      <c r="BR857" s="165"/>
      <c r="BS857" s="165"/>
      <c r="BT857" s="165"/>
      <c r="BU857" s="165"/>
      <c r="BV857" s="165"/>
      <c r="BW857" s="165"/>
      <c r="BX857" s="165"/>
      <c r="BY857" s="165"/>
      <c r="BZ857" s="165"/>
      <c r="CA857" s="165"/>
      <c r="CB857" s="165"/>
      <c r="CC857" s="165"/>
      <c r="CD857" s="165"/>
      <c r="CE857" s="165"/>
      <c r="CF857" s="165"/>
      <c r="CG857" s="165"/>
      <c r="CH857" s="165"/>
      <c r="CI857" s="165"/>
      <c r="CJ857" s="165"/>
      <c r="CK857" s="165"/>
      <c r="CL857" s="165"/>
      <c r="CM857" s="165"/>
      <c r="CN857" s="165"/>
      <c r="CO857" s="165"/>
      <c r="CP857" s="165"/>
      <c r="CQ857" s="165"/>
      <c r="CR857" s="165"/>
      <c r="CS857" s="165"/>
      <c r="CT857" s="165"/>
    </row>
    <row r="858" spans="1:98">
      <c r="A858" s="165"/>
      <c r="B858" s="165"/>
      <c r="C858" s="165"/>
      <c r="D858" s="165"/>
      <c r="E858" s="165"/>
      <c r="F858" s="165"/>
      <c r="G858" s="165"/>
      <c r="H858" s="178"/>
      <c r="I858" s="165"/>
      <c r="J858" s="165"/>
      <c r="K858" s="178"/>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c r="BJ858" s="165"/>
      <c r="BK858" s="165"/>
      <c r="BL858" s="165"/>
      <c r="BM858" s="165"/>
      <c r="BN858" s="165"/>
      <c r="BO858" s="165"/>
      <c r="BP858" s="165"/>
      <c r="BQ858" s="165"/>
      <c r="BR858" s="165"/>
      <c r="BS858" s="165"/>
      <c r="BT858" s="165"/>
      <c r="BU858" s="165"/>
      <c r="BV858" s="165"/>
      <c r="BW858" s="165"/>
      <c r="BX858" s="165"/>
      <c r="BY858" s="165"/>
      <c r="BZ858" s="165"/>
      <c r="CA858" s="165"/>
      <c r="CB858" s="165"/>
      <c r="CC858" s="165"/>
      <c r="CD858" s="165"/>
      <c r="CE858" s="165"/>
      <c r="CF858" s="165"/>
      <c r="CG858" s="165"/>
      <c r="CH858" s="165"/>
      <c r="CI858" s="165"/>
      <c r="CJ858" s="165"/>
      <c r="CK858" s="165"/>
      <c r="CL858" s="165"/>
      <c r="CM858" s="165"/>
      <c r="CN858" s="165"/>
      <c r="CO858" s="165"/>
      <c r="CP858" s="165"/>
      <c r="CQ858" s="165"/>
      <c r="CR858" s="165"/>
      <c r="CS858" s="165"/>
      <c r="CT858" s="165"/>
    </row>
    <row r="859" spans="1:98">
      <c r="A859" s="165"/>
      <c r="B859" s="165"/>
      <c r="C859" s="165"/>
      <c r="D859" s="165"/>
      <c r="E859" s="165"/>
      <c r="F859" s="165"/>
      <c r="G859" s="165"/>
      <c r="H859" s="178"/>
      <c r="I859" s="165"/>
      <c r="J859" s="165"/>
      <c r="K859" s="178"/>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c r="BJ859" s="165"/>
      <c r="BK859" s="165"/>
      <c r="BL859" s="165"/>
      <c r="BM859" s="165"/>
      <c r="BN859" s="165"/>
      <c r="BO859" s="165"/>
      <c r="BP859" s="165"/>
      <c r="BQ859" s="165"/>
      <c r="BR859" s="165"/>
      <c r="BS859" s="165"/>
      <c r="BT859" s="165"/>
      <c r="BU859" s="165"/>
      <c r="BV859" s="165"/>
      <c r="BW859" s="165"/>
      <c r="BX859" s="165"/>
      <c r="BY859" s="165"/>
      <c r="BZ859" s="165"/>
      <c r="CA859" s="165"/>
      <c r="CB859" s="165"/>
      <c r="CC859" s="165"/>
      <c r="CD859" s="165"/>
      <c r="CE859" s="165"/>
      <c r="CF859" s="165"/>
      <c r="CG859" s="165"/>
      <c r="CH859" s="165"/>
      <c r="CI859" s="165"/>
      <c r="CJ859" s="165"/>
      <c r="CK859" s="165"/>
      <c r="CL859" s="165"/>
      <c r="CM859" s="165"/>
      <c r="CN859" s="165"/>
      <c r="CO859" s="165"/>
      <c r="CP859" s="165"/>
      <c r="CQ859" s="165"/>
      <c r="CR859" s="165"/>
      <c r="CS859" s="165"/>
      <c r="CT859" s="165"/>
    </row>
    <row r="860" spans="1:98">
      <c r="A860" s="165"/>
      <c r="B860" s="165"/>
      <c r="C860" s="165"/>
      <c r="D860" s="165"/>
      <c r="E860" s="165"/>
      <c r="F860" s="165"/>
      <c r="G860" s="165"/>
      <c r="H860" s="178"/>
      <c r="I860" s="165"/>
      <c r="J860" s="165"/>
      <c r="K860" s="178"/>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c r="BJ860" s="165"/>
      <c r="BK860" s="165"/>
      <c r="BL860" s="165"/>
      <c r="BM860" s="165"/>
      <c r="BN860" s="165"/>
      <c r="BO860" s="165"/>
      <c r="BP860" s="165"/>
      <c r="BQ860" s="165"/>
      <c r="BR860" s="165"/>
      <c r="BS860" s="165"/>
      <c r="BT860" s="165"/>
      <c r="BU860" s="165"/>
      <c r="BV860" s="165"/>
      <c r="BW860" s="165"/>
      <c r="BX860" s="165"/>
      <c r="BY860" s="165"/>
      <c r="BZ860" s="165"/>
      <c r="CA860" s="165"/>
      <c r="CB860" s="165"/>
      <c r="CC860" s="165"/>
      <c r="CD860" s="165"/>
      <c r="CE860" s="165"/>
      <c r="CF860" s="165"/>
      <c r="CG860" s="165"/>
      <c r="CH860" s="165"/>
      <c r="CI860" s="165"/>
      <c r="CJ860" s="165"/>
      <c r="CK860" s="165"/>
      <c r="CL860" s="165"/>
      <c r="CM860" s="165"/>
      <c r="CN860" s="165"/>
      <c r="CO860" s="165"/>
      <c r="CP860" s="165"/>
      <c r="CQ860" s="165"/>
      <c r="CR860" s="165"/>
      <c r="CS860" s="165"/>
      <c r="CT860" s="165"/>
    </row>
    <row r="861" spans="1:98">
      <c r="A861" s="165"/>
      <c r="B861" s="165"/>
      <c r="C861" s="165"/>
      <c r="D861" s="165"/>
      <c r="E861" s="165"/>
      <c r="F861" s="165"/>
      <c r="G861" s="165"/>
      <c r="H861" s="178"/>
      <c r="I861" s="165"/>
      <c r="J861" s="165"/>
      <c r="K861" s="178"/>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5"/>
      <c r="AW861" s="165"/>
      <c r="AX861" s="165"/>
      <c r="AY861" s="165"/>
      <c r="AZ861" s="165"/>
      <c r="BA861" s="165"/>
      <c r="BB861" s="165"/>
      <c r="BC861" s="165"/>
      <c r="BD861" s="165"/>
      <c r="BE861" s="165"/>
      <c r="BF861" s="165"/>
      <c r="BG861" s="165"/>
      <c r="BH861" s="165"/>
      <c r="BI861" s="165"/>
      <c r="BJ861" s="165"/>
      <c r="BK861" s="165"/>
      <c r="BL861" s="165"/>
      <c r="BM861" s="165"/>
      <c r="BN861" s="165"/>
      <c r="BO861" s="165"/>
      <c r="BP861" s="165"/>
      <c r="BQ861" s="165"/>
      <c r="BR861" s="165"/>
      <c r="BS861" s="165"/>
      <c r="BT861" s="165"/>
      <c r="BU861" s="165"/>
      <c r="BV861" s="165"/>
      <c r="BW861" s="165"/>
      <c r="BX861" s="165"/>
      <c r="BY861" s="165"/>
      <c r="BZ861" s="165"/>
      <c r="CA861" s="165"/>
      <c r="CB861" s="165"/>
      <c r="CC861" s="165"/>
      <c r="CD861" s="165"/>
      <c r="CE861" s="165"/>
      <c r="CF861" s="165"/>
      <c r="CG861" s="165"/>
      <c r="CH861" s="165"/>
      <c r="CI861" s="165"/>
      <c r="CJ861" s="165"/>
      <c r="CK861" s="165"/>
      <c r="CL861" s="165"/>
      <c r="CM861" s="165"/>
      <c r="CN861" s="165"/>
      <c r="CO861" s="165"/>
      <c r="CP861" s="165"/>
      <c r="CQ861" s="165"/>
      <c r="CR861" s="165"/>
      <c r="CS861" s="165"/>
      <c r="CT861" s="165"/>
    </row>
    <row r="862" spans="1:98">
      <c r="A862" s="165"/>
      <c r="B862" s="165"/>
      <c r="C862" s="165"/>
      <c r="D862" s="165"/>
      <c r="E862" s="165"/>
      <c r="F862" s="165"/>
      <c r="G862" s="165"/>
      <c r="H862" s="178"/>
      <c r="I862" s="165"/>
      <c r="J862" s="165"/>
      <c r="K862" s="178"/>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5"/>
      <c r="AW862" s="165"/>
      <c r="AX862" s="165"/>
      <c r="AY862" s="165"/>
      <c r="AZ862" s="165"/>
      <c r="BA862" s="165"/>
      <c r="BB862" s="165"/>
      <c r="BC862" s="165"/>
      <c r="BD862" s="165"/>
      <c r="BE862" s="165"/>
      <c r="BF862" s="165"/>
      <c r="BG862" s="165"/>
      <c r="BH862" s="165"/>
      <c r="BI862" s="165"/>
      <c r="BJ862" s="165"/>
      <c r="BK862" s="165"/>
      <c r="BL862" s="165"/>
      <c r="BM862" s="165"/>
      <c r="BN862" s="165"/>
      <c r="BO862" s="165"/>
      <c r="BP862" s="165"/>
      <c r="BQ862" s="165"/>
      <c r="BR862" s="165"/>
      <c r="BS862" s="165"/>
      <c r="BT862" s="165"/>
      <c r="BU862" s="165"/>
      <c r="BV862" s="165"/>
      <c r="BW862" s="165"/>
      <c r="BX862" s="165"/>
      <c r="BY862" s="165"/>
      <c r="BZ862" s="165"/>
      <c r="CA862" s="165"/>
      <c r="CB862" s="165"/>
      <c r="CC862" s="165"/>
      <c r="CD862" s="165"/>
      <c r="CE862" s="165"/>
      <c r="CF862" s="165"/>
      <c r="CG862" s="165"/>
      <c r="CH862" s="165"/>
      <c r="CI862" s="165"/>
      <c r="CJ862" s="165"/>
      <c r="CK862" s="165"/>
      <c r="CL862" s="165"/>
      <c r="CM862" s="165"/>
      <c r="CN862" s="165"/>
      <c r="CO862" s="165"/>
      <c r="CP862" s="165"/>
      <c r="CQ862" s="165"/>
      <c r="CR862" s="165"/>
      <c r="CS862" s="165"/>
      <c r="CT862" s="165"/>
    </row>
    <row r="863" spans="1:98">
      <c r="A863" s="165"/>
      <c r="B863" s="165"/>
      <c r="C863" s="165"/>
      <c r="D863" s="165"/>
      <c r="E863" s="165"/>
      <c r="F863" s="165"/>
      <c r="G863" s="165"/>
      <c r="H863" s="178"/>
      <c r="I863" s="165"/>
      <c r="J863" s="165"/>
      <c r="K863" s="178"/>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5"/>
      <c r="AW863" s="165"/>
      <c r="AX863" s="165"/>
      <c r="AY863" s="165"/>
      <c r="AZ863" s="165"/>
      <c r="BA863" s="165"/>
      <c r="BB863" s="165"/>
      <c r="BC863" s="165"/>
      <c r="BD863" s="165"/>
      <c r="BE863" s="165"/>
      <c r="BF863" s="165"/>
      <c r="BG863" s="165"/>
      <c r="BH863" s="165"/>
      <c r="BI863" s="165"/>
      <c r="BJ863" s="165"/>
      <c r="BK863" s="165"/>
      <c r="BL863" s="165"/>
      <c r="BM863" s="165"/>
      <c r="BN863" s="165"/>
      <c r="BO863" s="165"/>
      <c r="BP863" s="165"/>
      <c r="BQ863" s="165"/>
      <c r="BR863" s="165"/>
      <c r="BS863" s="165"/>
      <c r="BT863" s="165"/>
      <c r="BU863" s="165"/>
      <c r="BV863" s="165"/>
      <c r="BW863" s="165"/>
      <c r="BX863" s="165"/>
      <c r="BY863" s="165"/>
      <c r="BZ863" s="165"/>
      <c r="CA863" s="165"/>
      <c r="CB863" s="165"/>
      <c r="CC863" s="165"/>
      <c r="CD863" s="165"/>
      <c r="CE863" s="165"/>
      <c r="CF863" s="165"/>
      <c r="CG863" s="165"/>
      <c r="CH863" s="165"/>
      <c r="CI863" s="165"/>
      <c r="CJ863" s="165"/>
      <c r="CK863" s="165"/>
      <c r="CL863" s="165"/>
      <c r="CM863" s="165"/>
      <c r="CN863" s="165"/>
      <c r="CO863" s="165"/>
      <c r="CP863" s="165"/>
      <c r="CQ863" s="165"/>
      <c r="CR863" s="165"/>
      <c r="CS863" s="165"/>
      <c r="CT863" s="165"/>
    </row>
    <row r="864" spans="1:98">
      <c r="A864" s="165"/>
      <c r="B864" s="165"/>
      <c r="C864" s="165"/>
      <c r="D864" s="165"/>
      <c r="E864" s="165"/>
      <c r="F864" s="165"/>
      <c r="G864" s="165"/>
      <c r="H864" s="178"/>
      <c r="I864" s="165"/>
      <c r="J864" s="165"/>
      <c r="K864" s="178"/>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5"/>
      <c r="AW864" s="165"/>
      <c r="AX864" s="165"/>
      <c r="AY864" s="165"/>
      <c r="AZ864" s="165"/>
      <c r="BA864" s="165"/>
      <c r="BB864" s="165"/>
      <c r="BC864" s="165"/>
      <c r="BD864" s="165"/>
      <c r="BE864" s="165"/>
      <c r="BF864" s="165"/>
      <c r="BG864" s="165"/>
      <c r="BH864" s="165"/>
      <c r="BI864" s="165"/>
      <c r="BJ864" s="165"/>
      <c r="BK864" s="165"/>
      <c r="BL864" s="165"/>
      <c r="BM864" s="165"/>
      <c r="BN864" s="165"/>
      <c r="BO864" s="165"/>
      <c r="BP864" s="165"/>
      <c r="BQ864" s="165"/>
      <c r="BR864" s="165"/>
      <c r="BS864" s="165"/>
      <c r="BT864" s="165"/>
      <c r="BU864" s="165"/>
      <c r="BV864" s="165"/>
      <c r="BW864" s="165"/>
      <c r="BX864" s="165"/>
      <c r="BY864" s="165"/>
      <c r="BZ864" s="165"/>
      <c r="CA864" s="165"/>
      <c r="CB864" s="165"/>
      <c r="CC864" s="165"/>
      <c r="CD864" s="165"/>
      <c r="CE864" s="165"/>
      <c r="CF864" s="165"/>
      <c r="CG864" s="165"/>
      <c r="CH864" s="165"/>
      <c r="CI864" s="165"/>
      <c r="CJ864" s="165"/>
      <c r="CK864" s="165"/>
      <c r="CL864" s="165"/>
      <c r="CM864" s="165"/>
      <c r="CN864" s="165"/>
      <c r="CO864" s="165"/>
      <c r="CP864" s="165"/>
      <c r="CQ864" s="165"/>
      <c r="CR864" s="165"/>
      <c r="CS864" s="165"/>
      <c r="CT864" s="165"/>
    </row>
    <row r="865" spans="1:98">
      <c r="A865" s="165"/>
      <c r="B865" s="165"/>
      <c r="C865" s="165"/>
      <c r="D865" s="165"/>
      <c r="E865" s="165"/>
      <c r="F865" s="165"/>
      <c r="G865" s="165"/>
      <c r="H865" s="178"/>
      <c r="I865" s="165"/>
      <c r="J865" s="165"/>
      <c r="K865" s="178"/>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5"/>
      <c r="AW865" s="165"/>
      <c r="AX865" s="165"/>
      <c r="AY865" s="165"/>
      <c r="AZ865" s="165"/>
      <c r="BA865" s="165"/>
      <c r="BB865" s="165"/>
      <c r="BC865" s="165"/>
      <c r="BD865" s="165"/>
      <c r="BE865" s="165"/>
      <c r="BF865" s="165"/>
      <c r="BG865" s="165"/>
      <c r="BH865" s="165"/>
      <c r="BI865" s="165"/>
      <c r="BJ865" s="165"/>
      <c r="BK865" s="165"/>
      <c r="BL865" s="165"/>
      <c r="BM865" s="165"/>
      <c r="BN865" s="165"/>
      <c r="BO865" s="165"/>
      <c r="BP865" s="165"/>
      <c r="BQ865" s="165"/>
      <c r="BR865" s="165"/>
      <c r="BS865" s="165"/>
      <c r="BT865" s="165"/>
      <c r="BU865" s="165"/>
      <c r="BV865" s="165"/>
      <c r="BW865" s="165"/>
      <c r="BX865" s="165"/>
      <c r="BY865" s="165"/>
      <c r="BZ865" s="165"/>
      <c r="CA865" s="165"/>
      <c r="CB865" s="165"/>
      <c r="CC865" s="165"/>
      <c r="CD865" s="165"/>
      <c r="CE865" s="165"/>
      <c r="CF865" s="165"/>
      <c r="CG865" s="165"/>
      <c r="CH865" s="165"/>
      <c r="CI865" s="165"/>
      <c r="CJ865" s="165"/>
      <c r="CK865" s="165"/>
      <c r="CL865" s="165"/>
      <c r="CM865" s="165"/>
      <c r="CN865" s="165"/>
      <c r="CO865" s="165"/>
      <c r="CP865" s="165"/>
      <c r="CQ865" s="165"/>
      <c r="CR865" s="165"/>
      <c r="CS865" s="165"/>
      <c r="CT865" s="165"/>
    </row>
    <row r="866" spans="1:98">
      <c r="A866" s="165"/>
      <c r="B866" s="165"/>
      <c r="C866" s="165"/>
      <c r="D866" s="165"/>
      <c r="E866" s="165"/>
      <c r="F866" s="165"/>
      <c r="G866" s="165"/>
      <c r="H866" s="178"/>
      <c r="I866" s="165"/>
      <c r="J866" s="165"/>
      <c r="K866" s="178"/>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5"/>
      <c r="AW866" s="165"/>
      <c r="AX866" s="165"/>
      <c r="AY866" s="165"/>
      <c r="AZ866" s="165"/>
      <c r="BA866" s="165"/>
      <c r="BB866" s="165"/>
      <c r="BC866" s="165"/>
      <c r="BD866" s="165"/>
      <c r="BE866" s="165"/>
      <c r="BF866" s="165"/>
      <c r="BG866" s="165"/>
      <c r="BH866" s="165"/>
      <c r="BI866" s="165"/>
      <c r="BJ866" s="165"/>
      <c r="BK866" s="165"/>
      <c r="BL866" s="165"/>
      <c r="BM866" s="165"/>
      <c r="BN866" s="165"/>
      <c r="BO866" s="165"/>
      <c r="BP866" s="165"/>
      <c r="BQ866" s="165"/>
      <c r="BR866" s="165"/>
      <c r="BS866" s="165"/>
      <c r="BT866" s="165"/>
      <c r="BU866" s="165"/>
      <c r="BV866" s="165"/>
      <c r="BW866" s="165"/>
      <c r="BX866" s="165"/>
      <c r="BY866" s="165"/>
      <c r="BZ866" s="165"/>
      <c r="CA866" s="165"/>
      <c r="CB866" s="165"/>
      <c r="CC866" s="165"/>
      <c r="CD866" s="165"/>
      <c r="CE866" s="165"/>
      <c r="CF866" s="165"/>
      <c r="CG866" s="165"/>
      <c r="CH866" s="165"/>
      <c r="CI866" s="165"/>
      <c r="CJ866" s="165"/>
      <c r="CK866" s="165"/>
      <c r="CL866" s="165"/>
      <c r="CM866" s="165"/>
      <c r="CN866" s="165"/>
      <c r="CO866" s="165"/>
      <c r="CP866" s="165"/>
      <c r="CQ866" s="165"/>
      <c r="CR866" s="165"/>
      <c r="CS866" s="165"/>
      <c r="CT866" s="165"/>
    </row>
    <row r="867" spans="1:98">
      <c r="A867" s="165"/>
      <c r="B867" s="165"/>
      <c r="C867" s="165"/>
      <c r="D867" s="165"/>
      <c r="E867" s="165"/>
      <c r="F867" s="165"/>
      <c r="G867" s="165"/>
      <c r="H867" s="178"/>
      <c r="I867" s="165"/>
      <c r="J867" s="165"/>
      <c r="K867" s="178"/>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5"/>
      <c r="AW867" s="165"/>
      <c r="AX867" s="165"/>
      <c r="AY867" s="165"/>
      <c r="AZ867" s="165"/>
      <c r="BA867" s="165"/>
      <c r="BB867" s="165"/>
      <c r="BC867" s="165"/>
      <c r="BD867" s="165"/>
      <c r="BE867" s="165"/>
      <c r="BF867" s="165"/>
      <c r="BG867" s="165"/>
      <c r="BH867" s="165"/>
      <c r="BI867" s="165"/>
      <c r="BJ867" s="165"/>
      <c r="BK867" s="165"/>
      <c r="BL867" s="165"/>
      <c r="BM867" s="165"/>
      <c r="BN867" s="165"/>
      <c r="BO867" s="165"/>
      <c r="BP867" s="165"/>
      <c r="BQ867" s="165"/>
      <c r="BR867" s="165"/>
      <c r="BS867" s="165"/>
      <c r="BT867" s="165"/>
      <c r="BU867" s="165"/>
      <c r="BV867" s="165"/>
      <c r="BW867" s="165"/>
      <c r="BX867" s="165"/>
      <c r="BY867" s="165"/>
      <c r="BZ867" s="165"/>
      <c r="CA867" s="165"/>
      <c r="CB867" s="165"/>
      <c r="CC867" s="165"/>
      <c r="CD867" s="165"/>
      <c r="CE867" s="165"/>
      <c r="CF867" s="165"/>
      <c r="CG867" s="165"/>
      <c r="CH867" s="165"/>
      <c r="CI867" s="165"/>
      <c r="CJ867" s="165"/>
      <c r="CK867" s="165"/>
      <c r="CL867" s="165"/>
      <c r="CM867" s="165"/>
      <c r="CN867" s="165"/>
      <c r="CO867" s="165"/>
      <c r="CP867" s="165"/>
      <c r="CQ867" s="165"/>
      <c r="CR867" s="165"/>
      <c r="CS867" s="165"/>
      <c r="CT867" s="165"/>
    </row>
    <row r="868" spans="1:98">
      <c r="A868" s="165"/>
      <c r="B868" s="165"/>
      <c r="C868" s="165"/>
      <c r="D868" s="165"/>
      <c r="E868" s="165"/>
      <c r="F868" s="165"/>
      <c r="G868" s="165"/>
      <c r="H868" s="178"/>
      <c r="I868" s="165"/>
      <c r="J868" s="165"/>
      <c r="K868" s="178"/>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5"/>
      <c r="AW868" s="165"/>
      <c r="AX868" s="165"/>
      <c r="AY868" s="165"/>
      <c r="AZ868" s="165"/>
      <c r="BA868" s="165"/>
      <c r="BB868" s="165"/>
      <c r="BC868" s="165"/>
      <c r="BD868" s="165"/>
      <c r="BE868" s="165"/>
      <c r="BF868" s="165"/>
      <c r="BG868" s="165"/>
      <c r="BH868" s="165"/>
      <c r="BI868" s="165"/>
      <c r="BJ868" s="165"/>
      <c r="BK868" s="165"/>
      <c r="BL868" s="165"/>
      <c r="BM868" s="165"/>
      <c r="BN868" s="165"/>
      <c r="BO868" s="165"/>
      <c r="BP868" s="165"/>
      <c r="BQ868" s="165"/>
      <c r="BR868" s="165"/>
      <c r="BS868" s="165"/>
      <c r="BT868" s="165"/>
      <c r="BU868" s="165"/>
      <c r="BV868" s="165"/>
      <c r="BW868" s="165"/>
      <c r="BX868" s="165"/>
      <c r="BY868" s="165"/>
      <c r="BZ868" s="165"/>
      <c r="CA868" s="165"/>
      <c r="CB868" s="165"/>
      <c r="CC868" s="165"/>
      <c r="CD868" s="165"/>
      <c r="CE868" s="165"/>
      <c r="CF868" s="165"/>
      <c r="CG868" s="165"/>
      <c r="CH868" s="165"/>
      <c r="CI868" s="165"/>
      <c r="CJ868" s="165"/>
      <c r="CK868" s="165"/>
      <c r="CL868" s="165"/>
      <c r="CM868" s="165"/>
      <c r="CN868" s="165"/>
      <c r="CO868" s="165"/>
      <c r="CP868" s="165"/>
      <c r="CQ868" s="165"/>
      <c r="CR868" s="165"/>
      <c r="CS868" s="165"/>
      <c r="CT868" s="165"/>
    </row>
    <row r="869" spans="1:98">
      <c r="A869" s="165"/>
      <c r="B869" s="165"/>
      <c r="C869" s="165"/>
      <c r="D869" s="165"/>
      <c r="E869" s="165"/>
      <c r="F869" s="165"/>
      <c r="G869" s="165"/>
      <c r="H869" s="178"/>
      <c r="I869" s="165"/>
      <c r="J869" s="165"/>
      <c r="K869" s="178"/>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5"/>
      <c r="AW869" s="165"/>
      <c r="AX869" s="165"/>
      <c r="AY869" s="165"/>
      <c r="AZ869" s="165"/>
      <c r="BA869" s="165"/>
      <c r="BB869" s="165"/>
      <c r="BC869" s="165"/>
      <c r="BD869" s="165"/>
      <c r="BE869" s="165"/>
      <c r="BF869" s="165"/>
      <c r="BG869" s="165"/>
      <c r="BH869" s="165"/>
      <c r="BI869" s="165"/>
      <c r="BJ869" s="165"/>
      <c r="BK869" s="165"/>
      <c r="BL869" s="165"/>
      <c r="BM869" s="165"/>
      <c r="BN869" s="165"/>
      <c r="BO869" s="165"/>
      <c r="BP869" s="165"/>
      <c r="BQ869" s="165"/>
      <c r="BR869" s="165"/>
      <c r="BS869" s="165"/>
      <c r="BT869" s="165"/>
      <c r="BU869" s="165"/>
      <c r="BV869" s="165"/>
      <c r="BW869" s="165"/>
      <c r="BX869" s="165"/>
      <c r="BY869" s="165"/>
      <c r="BZ869" s="165"/>
      <c r="CA869" s="165"/>
      <c r="CB869" s="165"/>
      <c r="CC869" s="165"/>
      <c r="CD869" s="165"/>
      <c r="CE869" s="165"/>
      <c r="CF869" s="165"/>
      <c r="CG869" s="165"/>
      <c r="CH869" s="165"/>
      <c r="CI869" s="165"/>
      <c r="CJ869" s="165"/>
      <c r="CK869" s="165"/>
      <c r="CL869" s="165"/>
      <c r="CM869" s="165"/>
      <c r="CN869" s="165"/>
      <c r="CO869" s="165"/>
      <c r="CP869" s="165"/>
      <c r="CQ869" s="165"/>
      <c r="CR869" s="165"/>
      <c r="CS869" s="165"/>
      <c r="CT869" s="165"/>
    </row>
    <row r="870" spans="1:98">
      <c r="A870" s="165"/>
      <c r="B870" s="165"/>
      <c r="C870" s="165"/>
      <c r="D870" s="165"/>
      <c r="E870" s="165"/>
      <c r="F870" s="165"/>
      <c r="G870" s="165"/>
      <c r="H870" s="178"/>
      <c r="I870" s="165"/>
      <c r="J870" s="165"/>
      <c r="K870" s="178"/>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5"/>
      <c r="AW870" s="165"/>
      <c r="AX870" s="165"/>
      <c r="AY870" s="165"/>
      <c r="AZ870" s="165"/>
      <c r="BA870" s="165"/>
      <c r="BB870" s="165"/>
      <c r="BC870" s="165"/>
      <c r="BD870" s="165"/>
      <c r="BE870" s="165"/>
      <c r="BF870" s="165"/>
      <c r="BG870" s="165"/>
      <c r="BH870" s="165"/>
      <c r="BI870" s="165"/>
      <c r="BJ870" s="165"/>
      <c r="BK870" s="165"/>
      <c r="BL870" s="165"/>
      <c r="BM870" s="165"/>
      <c r="BN870" s="165"/>
      <c r="BO870" s="165"/>
      <c r="BP870" s="165"/>
      <c r="BQ870" s="165"/>
      <c r="BR870" s="165"/>
      <c r="BS870" s="165"/>
      <c r="BT870" s="165"/>
      <c r="BU870" s="165"/>
      <c r="BV870" s="165"/>
      <c r="BW870" s="165"/>
      <c r="BX870" s="165"/>
      <c r="BY870" s="165"/>
      <c r="BZ870" s="165"/>
      <c r="CA870" s="165"/>
      <c r="CB870" s="165"/>
      <c r="CC870" s="165"/>
      <c r="CD870" s="165"/>
      <c r="CE870" s="165"/>
      <c r="CF870" s="165"/>
      <c r="CG870" s="165"/>
      <c r="CH870" s="165"/>
      <c r="CI870" s="165"/>
      <c r="CJ870" s="165"/>
      <c r="CK870" s="165"/>
      <c r="CL870" s="165"/>
      <c r="CM870" s="165"/>
      <c r="CN870" s="165"/>
      <c r="CO870" s="165"/>
      <c r="CP870" s="165"/>
      <c r="CQ870" s="165"/>
      <c r="CR870" s="165"/>
      <c r="CS870" s="165"/>
      <c r="CT870" s="165"/>
    </row>
    <row r="871" spans="1:98">
      <c r="A871" s="165"/>
      <c r="B871" s="165"/>
      <c r="C871" s="165"/>
      <c r="D871" s="165"/>
      <c r="E871" s="165"/>
      <c r="F871" s="165"/>
      <c r="G871" s="165"/>
      <c r="H871" s="178"/>
      <c r="I871" s="165"/>
      <c r="J871" s="165"/>
      <c r="K871" s="178"/>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5"/>
      <c r="AW871" s="165"/>
      <c r="AX871" s="165"/>
      <c r="AY871" s="165"/>
      <c r="AZ871" s="165"/>
      <c r="BA871" s="165"/>
      <c r="BB871" s="165"/>
      <c r="BC871" s="165"/>
      <c r="BD871" s="165"/>
      <c r="BE871" s="165"/>
      <c r="BF871" s="165"/>
      <c r="BG871" s="165"/>
      <c r="BH871" s="165"/>
      <c r="BI871" s="165"/>
      <c r="BJ871" s="165"/>
      <c r="BK871" s="165"/>
      <c r="BL871" s="165"/>
      <c r="BM871" s="165"/>
      <c r="BN871" s="165"/>
      <c r="BO871" s="165"/>
      <c r="BP871" s="165"/>
      <c r="BQ871" s="165"/>
      <c r="BR871" s="165"/>
      <c r="BS871" s="165"/>
      <c r="BT871" s="165"/>
      <c r="BU871" s="165"/>
      <c r="BV871" s="165"/>
      <c r="BW871" s="165"/>
      <c r="BX871" s="165"/>
      <c r="BY871" s="165"/>
      <c r="BZ871" s="165"/>
      <c r="CA871" s="165"/>
      <c r="CB871" s="165"/>
      <c r="CC871" s="165"/>
      <c r="CD871" s="165"/>
      <c r="CE871" s="165"/>
      <c r="CF871" s="165"/>
      <c r="CG871" s="165"/>
      <c r="CH871" s="165"/>
      <c r="CI871" s="165"/>
      <c r="CJ871" s="165"/>
      <c r="CK871" s="165"/>
      <c r="CL871" s="165"/>
      <c r="CM871" s="165"/>
      <c r="CN871" s="165"/>
      <c r="CO871" s="165"/>
      <c r="CP871" s="165"/>
      <c r="CQ871" s="165"/>
      <c r="CR871" s="165"/>
      <c r="CS871" s="165"/>
      <c r="CT871" s="165"/>
    </row>
    <row r="872" spans="1:98">
      <c r="A872" s="165"/>
      <c r="B872" s="165"/>
      <c r="C872" s="165"/>
      <c r="D872" s="165"/>
      <c r="E872" s="165"/>
      <c r="F872" s="165"/>
      <c r="G872" s="165"/>
      <c r="H872" s="178"/>
      <c r="I872" s="165"/>
      <c r="J872" s="165"/>
      <c r="K872" s="178"/>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5"/>
      <c r="AW872" s="165"/>
      <c r="AX872" s="165"/>
      <c r="AY872" s="165"/>
      <c r="AZ872" s="165"/>
      <c r="BA872" s="165"/>
      <c r="BB872" s="165"/>
      <c r="BC872" s="165"/>
      <c r="BD872" s="165"/>
      <c r="BE872" s="165"/>
      <c r="BF872" s="165"/>
      <c r="BG872" s="165"/>
      <c r="BH872" s="165"/>
      <c r="BI872" s="165"/>
      <c r="BJ872" s="165"/>
      <c r="BK872" s="165"/>
      <c r="BL872" s="165"/>
      <c r="BM872" s="165"/>
      <c r="BN872" s="165"/>
      <c r="BO872" s="165"/>
      <c r="BP872" s="165"/>
      <c r="BQ872" s="165"/>
      <c r="BR872" s="165"/>
      <c r="BS872" s="165"/>
      <c r="BT872" s="165"/>
      <c r="BU872" s="165"/>
      <c r="BV872" s="165"/>
      <c r="BW872" s="165"/>
      <c r="BX872" s="165"/>
      <c r="BY872" s="165"/>
      <c r="BZ872" s="165"/>
      <c r="CA872" s="165"/>
      <c r="CB872" s="165"/>
      <c r="CC872" s="165"/>
      <c r="CD872" s="165"/>
      <c r="CE872" s="165"/>
      <c r="CF872" s="165"/>
      <c r="CG872" s="165"/>
      <c r="CH872" s="165"/>
      <c r="CI872" s="165"/>
      <c r="CJ872" s="165"/>
      <c r="CK872" s="165"/>
      <c r="CL872" s="165"/>
      <c r="CM872" s="165"/>
      <c r="CN872" s="165"/>
      <c r="CO872" s="165"/>
      <c r="CP872" s="165"/>
      <c r="CQ872" s="165"/>
      <c r="CR872" s="165"/>
      <c r="CS872" s="165"/>
      <c r="CT872" s="165"/>
    </row>
    <row r="873" spans="1:98">
      <c r="A873" s="165"/>
      <c r="B873" s="165"/>
      <c r="C873" s="165"/>
      <c r="D873" s="165"/>
      <c r="E873" s="165"/>
      <c r="F873" s="165"/>
      <c r="G873" s="165"/>
      <c r="H873" s="178"/>
      <c r="I873" s="165"/>
      <c r="J873" s="165"/>
      <c r="K873" s="178"/>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5"/>
      <c r="AW873" s="165"/>
      <c r="AX873" s="165"/>
      <c r="AY873" s="165"/>
      <c r="AZ873" s="165"/>
      <c r="BA873" s="165"/>
      <c r="BB873" s="165"/>
      <c r="BC873" s="165"/>
      <c r="BD873" s="165"/>
      <c r="BE873" s="165"/>
      <c r="BF873" s="165"/>
      <c r="BG873" s="165"/>
      <c r="BH873" s="165"/>
      <c r="BI873" s="165"/>
      <c r="BJ873" s="165"/>
      <c r="BK873" s="165"/>
      <c r="BL873" s="165"/>
      <c r="BM873" s="165"/>
      <c r="BN873" s="165"/>
      <c r="BO873" s="165"/>
      <c r="BP873" s="165"/>
      <c r="BQ873" s="165"/>
      <c r="BR873" s="165"/>
      <c r="BS873" s="165"/>
      <c r="BT873" s="165"/>
      <c r="BU873" s="165"/>
      <c r="BV873" s="165"/>
      <c r="BW873" s="165"/>
      <c r="BX873" s="165"/>
      <c r="BY873" s="165"/>
      <c r="BZ873" s="165"/>
      <c r="CA873" s="165"/>
      <c r="CB873" s="165"/>
      <c r="CC873" s="165"/>
      <c r="CD873" s="165"/>
      <c r="CE873" s="165"/>
      <c r="CF873" s="165"/>
      <c r="CG873" s="165"/>
      <c r="CH873" s="165"/>
      <c r="CI873" s="165"/>
      <c r="CJ873" s="165"/>
      <c r="CK873" s="165"/>
      <c r="CL873" s="165"/>
      <c r="CM873" s="165"/>
      <c r="CN873" s="165"/>
      <c r="CO873" s="165"/>
      <c r="CP873" s="165"/>
      <c r="CQ873" s="165"/>
      <c r="CR873" s="165"/>
      <c r="CS873" s="165"/>
      <c r="CT873" s="165"/>
    </row>
    <row r="874" spans="1:98">
      <c r="A874" s="165"/>
      <c r="B874" s="165"/>
      <c r="C874" s="165"/>
      <c r="D874" s="165"/>
      <c r="E874" s="165"/>
      <c r="F874" s="165"/>
      <c r="G874" s="165"/>
      <c r="H874" s="178"/>
      <c r="I874" s="165"/>
      <c r="J874" s="165"/>
      <c r="K874" s="178"/>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5"/>
      <c r="AW874" s="165"/>
      <c r="AX874" s="165"/>
      <c r="AY874" s="165"/>
      <c r="AZ874" s="165"/>
      <c r="BA874" s="165"/>
      <c r="BB874" s="165"/>
      <c r="BC874" s="165"/>
      <c r="BD874" s="165"/>
      <c r="BE874" s="165"/>
      <c r="BF874" s="165"/>
      <c r="BG874" s="165"/>
      <c r="BH874" s="165"/>
      <c r="BI874" s="165"/>
      <c r="BJ874" s="165"/>
      <c r="BK874" s="165"/>
      <c r="BL874" s="165"/>
      <c r="BM874" s="165"/>
      <c r="BN874" s="165"/>
      <c r="BO874" s="165"/>
      <c r="BP874" s="165"/>
      <c r="BQ874" s="165"/>
      <c r="BR874" s="165"/>
      <c r="BS874" s="165"/>
      <c r="BT874" s="165"/>
      <c r="BU874" s="165"/>
      <c r="BV874" s="165"/>
      <c r="BW874" s="165"/>
      <c r="BX874" s="165"/>
      <c r="BY874" s="165"/>
      <c r="BZ874" s="165"/>
      <c r="CA874" s="165"/>
      <c r="CB874" s="165"/>
      <c r="CC874" s="165"/>
      <c r="CD874" s="165"/>
      <c r="CE874" s="165"/>
      <c r="CF874" s="165"/>
      <c r="CG874" s="165"/>
      <c r="CH874" s="165"/>
      <c r="CI874" s="165"/>
      <c r="CJ874" s="165"/>
      <c r="CK874" s="165"/>
      <c r="CL874" s="165"/>
      <c r="CM874" s="165"/>
      <c r="CN874" s="165"/>
      <c r="CO874" s="165"/>
      <c r="CP874" s="165"/>
      <c r="CQ874" s="165"/>
      <c r="CR874" s="165"/>
      <c r="CS874" s="165"/>
      <c r="CT874" s="165"/>
    </row>
    <row r="875" spans="1:98">
      <c r="A875" s="165"/>
      <c r="B875" s="165"/>
      <c r="C875" s="165"/>
      <c r="D875" s="165"/>
      <c r="E875" s="165"/>
      <c r="F875" s="165"/>
      <c r="G875" s="165"/>
      <c r="H875" s="178"/>
      <c r="I875" s="165"/>
      <c r="J875" s="165"/>
      <c r="K875" s="178"/>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5"/>
      <c r="AW875" s="165"/>
      <c r="AX875" s="165"/>
      <c r="AY875" s="165"/>
      <c r="AZ875" s="165"/>
      <c r="BA875" s="165"/>
      <c r="BB875" s="165"/>
      <c r="BC875" s="165"/>
      <c r="BD875" s="165"/>
      <c r="BE875" s="165"/>
      <c r="BF875" s="165"/>
      <c r="BG875" s="165"/>
      <c r="BH875" s="165"/>
      <c r="BI875" s="165"/>
      <c r="BJ875" s="165"/>
      <c r="BK875" s="165"/>
      <c r="BL875" s="165"/>
      <c r="BM875" s="165"/>
      <c r="BN875" s="165"/>
      <c r="BO875" s="165"/>
      <c r="BP875" s="165"/>
      <c r="BQ875" s="165"/>
      <c r="BR875" s="165"/>
      <c r="BS875" s="165"/>
      <c r="BT875" s="165"/>
      <c r="BU875" s="165"/>
      <c r="BV875" s="165"/>
      <c r="BW875" s="165"/>
      <c r="BX875" s="165"/>
      <c r="BY875" s="165"/>
      <c r="BZ875" s="165"/>
      <c r="CA875" s="165"/>
      <c r="CB875" s="165"/>
      <c r="CC875" s="165"/>
      <c r="CD875" s="165"/>
      <c r="CE875" s="165"/>
      <c r="CF875" s="165"/>
      <c r="CG875" s="165"/>
      <c r="CH875" s="165"/>
      <c r="CI875" s="165"/>
      <c r="CJ875" s="165"/>
      <c r="CK875" s="165"/>
      <c r="CL875" s="165"/>
      <c r="CM875" s="165"/>
      <c r="CN875" s="165"/>
      <c r="CO875" s="165"/>
      <c r="CP875" s="165"/>
      <c r="CQ875" s="165"/>
      <c r="CR875" s="165"/>
      <c r="CS875" s="165"/>
      <c r="CT875" s="165"/>
    </row>
    <row r="876" spans="1:98">
      <c r="A876" s="165"/>
      <c r="B876" s="165"/>
      <c r="C876" s="165"/>
      <c r="D876" s="165"/>
      <c r="E876" s="165"/>
      <c r="F876" s="165"/>
      <c r="G876" s="165"/>
      <c r="H876" s="178"/>
      <c r="I876" s="165"/>
      <c r="J876" s="165"/>
      <c r="K876" s="178"/>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5"/>
      <c r="AW876" s="165"/>
      <c r="AX876" s="165"/>
      <c r="AY876" s="165"/>
      <c r="AZ876" s="165"/>
      <c r="BA876" s="165"/>
      <c r="BB876" s="165"/>
      <c r="BC876" s="165"/>
      <c r="BD876" s="165"/>
      <c r="BE876" s="165"/>
      <c r="BF876" s="165"/>
      <c r="BG876" s="165"/>
      <c r="BH876" s="165"/>
      <c r="BI876" s="165"/>
      <c r="BJ876" s="165"/>
      <c r="BK876" s="165"/>
      <c r="BL876" s="165"/>
      <c r="BM876" s="165"/>
      <c r="BN876" s="165"/>
      <c r="BO876" s="165"/>
      <c r="BP876" s="165"/>
      <c r="BQ876" s="165"/>
      <c r="BR876" s="165"/>
      <c r="BS876" s="165"/>
      <c r="BT876" s="165"/>
      <c r="BU876" s="165"/>
      <c r="BV876" s="165"/>
      <c r="BW876" s="165"/>
      <c r="BX876" s="165"/>
      <c r="BY876" s="165"/>
      <c r="BZ876" s="165"/>
      <c r="CA876" s="165"/>
      <c r="CB876" s="165"/>
      <c r="CC876" s="165"/>
      <c r="CD876" s="165"/>
      <c r="CE876" s="165"/>
      <c r="CF876" s="165"/>
      <c r="CG876" s="165"/>
      <c r="CH876" s="165"/>
      <c r="CI876" s="165"/>
      <c r="CJ876" s="165"/>
      <c r="CK876" s="165"/>
      <c r="CL876" s="165"/>
      <c r="CM876" s="165"/>
      <c r="CN876" s="165"/>
      <c r="CO876" s="165"/>
      <c r="CP876" s="165"/>
      <c r="CQ876" s="165"/>
      <c r="CR876" s="165"/>
      <c r="CS876" s="165"/>
      <c r="CT876" s="165"/>
    </row>
    <row r="877" spans="1:98">
      <c r="A877" s="165"/>
      <c r="B877" s="165"/>
      <c r="C877" s="165"/>
      <c r="D877" s="165"/>
      <c r="E877" s="165"/>
      <c r="F877" s="165"/>
      <c r="G877" s="165"/>
      <c r="H877" s="178"/>
      <c r="I877" s="165"/>
      <c r="J877" s="165"/>
      <c r="K877" s="178"/>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5"/>
      <c r="AW877" s="165"/>
      <c r="AX877" s="165"/>
      <c r="AY877" s="165"/>
      <c r="AZ877" s="165"/>
      <c r="BA877" s="165"/>
      <c r="BB877" s="165"/>
      <c r="BC877" s="165"/>
      <c r="BD877" s="165"/>
      <c r="BE877" s="165"/>
      <c r="BF877" s="165"/>
      <c r="BG877" s="165"/>
      <c r="BH877" s="165"/>
      <c r="BI877" s="165"/>
      <c r="BJ877" s="165"/>
      <c r="BK877" s="165"/>
      <c r="BL877" s="165"/>
      <c r="BM877" s="165"/>
      <c r="BN877" s="165"/>
      <c r="BO877" s="165"/>
      <c r="BP877" s="165"/>
      <c r="BQ877" s="165"/>
      <c r="BR877" s="165"/>
      <c r="BS877" s="165"/>
      <c r="BT877" s="165"/>
      <c r="BU877" s="165"/>
      <c r="BV877" s="165"/>
      <c r="BW877" s="165"/>
      <c r="BX877" s="165"/>
      <c r="BY877" s="165"/>
      <c r="BZ877" s="165"/>
      <c r="CA877" s="165"/>
      <c r="CB877" s="165"/>
      <c r="CC877" s="165"/>
      <c r="CD877" s="165"/>
      <c r="CE877" s="165"/>
      <c r="CF877" s="165"/>
      <c r="CG877" s="165"/>
      <c r="CH877" s="165"/>
      <c r="CI877" s="165"/>
      <c r="CJ877" s="165"/>
      <c r="CK877" s="165"/>
      <c r="CL877" s="165"/>
      <c r="CM877" s="165"/>
      <c r="CN877" s="165"/>
      <c r="CO877" s="165"/>
      <c r="CP877" s="165"/>
      <c r="CQ877" s="165"/>
      <c r="CR877" s="165"/>
      <c r="CS877" s="165"/>
      <c r="CT877" s="165"/>
    </row>
    <row r="878" spans="1:98">
      <c r="A878" s="165"/>
      <c r="B878" s="165"/>
      <c r="C878" s="165"/>
      <c r="D878" s="165"/>
      <c r="E878" s="165"/>
      <c r="F878" s="165"/>
      <c r="G878" s="165"/>
      <c r="H878" s="178"/>
      <c r="I878" s="165"/>
      <c r="J878" s="165"/>
      <c r="K878" s="178"/>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5"/>
      <c r="AW878" s="165"/>
      <c r="AX878" s="165"/>
      <c r="AY878" s="165"/>
      <c r="AZ878" s="165"/>
      <c r="BA878" s="165"/>
      <c r="BB878" s="165"/>
      <c r="BC878" s="165"/>
      <c r="BD878" s="165"/>
      <c r="BE878" s="165"/>
      <c r="BF878" s="165"/>
      <c r="BG878" s="165"/>
      <c r="BH878" s="165"/>
      <c r="BI878" s="165"/>
      <c r="BJ878" s="165"/>
      <c r="BK878" s="165"/>
      <c r="BL878" s="165"/>
      <c r="BM878" s="165"/>
      <c r="BN878" s="165"/>
      <c r="BO878" s="165"/>
      <c r="BP878" s="165"/>
      <c r="BQ878" s="165"/>
      <c r="BR878" s="165"/>
      <c r="BS878" s="165"/>
      <c r="BT878" s="165"/>
      <c r="BU878" s="165"/>
      <c r="BV878" s="165"/>
      <c r="BW878" s="165"/>
      <c r="BX878" s="165"/>
      <c r="BY878" s="165"/>
      <c r="BZ878" s="165"/>
      <c r="CA878" s="165"/>
      <c r="CB878" s="165"/>
      <c r="CC878" s="165"/>
      <c r="CD878" s="165"/>
      <c r="CE878" s="165"/>
      <c r="CF878" s="165"/>
      <c r="CG878" s="165"/>
      <c r="CH878" s="165"/>
      <c r="CI878" s="165"/>
      <c r="CJ878" s="165"/>
      <c r="CK878" s="165"/>
      <c r="CL878" s="165"/>
      <c r="CM878" s="165"/>
      <c r="CN878" s="165"/>
      <c r="CO878" s="165"/>
      <c r="CP878" s="165"/>
      <c r="CQ878" s="165"/>
      <c r="CR878" s="165"/>
      <c r="CS878" s="165"/>
      <c r="CT878" s="165"/>
    </row>
    <row r="879" spans="1:98">
      <c r="A879" s="165"/>
      <c r="B879" s="165"/>
      <c r="C879" s="165"/>
      <c r="D879" s="165"/>
      <c r="E879" s="165"/>
      <c r="F879" s="165"/>
      <c r="G879" s="165"/>
      <c r="H879" s="178"/>
      <c r="I879" s="165"/>
      <c r="J879" s="165"/>
      <c r="K879" s="178"/>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5"/>
      <c r="AW879" s="165"/>
      <c r="AX879" s="165"/>
      <c r="AY879" s="165"/>
      <c r="AZ879" s="165"/>
      <c r="BA879" s="165"/>
      <c r="BB879" s="165"/>
      <c r="BC879" s="165"/>
      <c r="BD879" s="165"/>
      <c r="BE879" s="165"/>
      <c r="BF879" s="165"/>
      <c r="BG879" s="165"/>
      <c r="BH879" s="165"/>
      <c r="BI879" s="165"/>
      <c r="BJ879" s="165"/>
      <c r="BK879" s="165"/>
      <c r="BL879" s="165"/>
      <c r="BM879" s="165"/>
      <c r="BN879" s="165"/>
      <c r="BO879" s="165"/>
      <c r="BP879" s="165"/>
      <c r="BQ879" s="165"/>
      <c r="BR879" s="165"/>
      <c r="BS879" s="165"/>
      <c r="BT879" s="165"/>
      <c r="BU879" s="165"/>
      <c r="BV879" s="165"/>
      <c r="BW879" s="165"/>
      <c r="BX879" s="165"/>
      <c r="BY879" s="165"/>
      <c r="BZ879" s="165"/>
      <c r="CA879" s="165"/>
      <c r="CB879" s="165"/>
      <c r="CC879" s="165"/>
      <c r="CD879" s="165"/>
      <c r="CE879" s="165"/>
      <c r="CF879" s="165"/>
      <c r="CG879" s="165"/>
      <c r="CH879" s="165"/>
      <c r="CI879" s="165"/>
      <c r="CJ879" s="165"/>
      <c r="CK879" s="165"/>
      <c r="CL879" s="165"/>
      <c r="CM879" s="165"/>
      <c r="CN879" s="165"/>
      <c r="CO879" s="165"/>
      <c r="CP879" s="165"/>
      <c r="CQ879" s="165"/>
      <c r="CR879" s="165"/>
      <c r="CS879" s="165"/>
      <c r="CT879" s="165"/>
    </row>
    <row r="880" spans="1:98">
      <c r="A880" s="165"/>
      <c r="B880" s="165"/>
      <c r="C880" s="165"/>
      <c r="D880" s="165"/>
      <c r="E880" s="165"/>
      <c r="F880" s="165"/>
      <c r="G880" s="165"/>
      <c r="H880" s="178"/>
      <c r="I880" s="165"/>
      <c r="J880" s="165"/>
      <c r="K880" s="178"/>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5"/>
      <c r="AW880" s="165"/>
      <c r="AX880" s="165"/>
      <c r="AY880" s="165"/>
      <c r="AZ880" s="165"/>
      <c r="BA880" s="165"/>
      <c r="BB880" s="165"/>
      <c r="BC880" s="165"/>
      <c r="BD880" s="165"/>
      <c r="BE880" s="165"/>
      <c r="BF880" s="165"/>
      <c r="BG880" s="165"/>
      <c r="BH880" s="165"/>
      <c r="BI880" s="165"/>
      <c r="BJ880" s="165"/>
      <c r="BK880" s="165"/>
      <c r="BL880" s="165"/>
      <c r="BM880" s="165"/>
      <c r="BN880" s="165"/>
      <c r="BO880" s="165"/>
      <c r="BP880" s="165"/>
      <c r="BQ880" s="165"/>
      <c r="BR880" s="165"/>
      <c r="BS880" s="165"/>
      <c r="BT880" s="165"/>
      <c r="BU880" s="165"/>
      <c r="BV880" s="165"/>
      <c r="BW880" s="165"/>
      <c r="BX880" s="165"/>
      <c r="BY880" s="165"/>
      <c r="BZ880" s="165"/>
      <c r="CA880" s="165"/>
      <c r="CB880" s="165"/>
      <c r="CC880" s="165"/>
      <c r="CD880" s="165"/>
      <c r="CE880" s="165"/>
      <c r="CF880" s="165"/>
      <c r="CG880" s="165"/>
      <c r="CH880" s="165"/>
      <c r="CI880" s="165"/>
      <c r="CJ880" s="165"/>
      <c r="CK880" s="165"/>
      <c r="CL880" s="165"/>
      <c r="CM880" s="165"/>
      <c r="CN880" s="165"/>
      <c r="CO880" s="165"/>
      <c r="CP880" s="165"/>
      <c r="CQ880" s="165"/>
      <c r="CR880" s="165"/>
      <c r="CS880" s="165"/>
      <c r="CT880" s="165"/>
    </row>
    <row r="881" spans="1:98">
      <c r="A881" s="165"/>
      <c r="B881" s="165"/>
      <c r="C881" s="165"/>
      <c r="D881" s="165"/>
      <c r="E881" s="165"/>
      <c r="F881" s="165"/>
      <c r="G881" s="165"/>
      <c r="H881" s="178"/>
      <c r="I881" s="165"/>
      <c r="J881" s="165"/>
      <c r="K881" s="178"/>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5"/>
      <c r="AW881" s="165"/>
      <c r="AX881" s="165"/>
      <c r="AY881" s="165"/>
      <c r="AZ881" s="165"/>
      <c r="BA881" s="165"/>
      <c r="BB881" s="165"/>
      <c r="BC881" s="165"/>
      <c r="BD881" s="165"/>
      <c r="BE881" s="165"/>
      <c r="BF881" s="165"/>
      <c r="BG881" s="165"/>
      <c r="BH881" s="165"/>
      <c r="BI881" s="165"/>
      <c r="BJ881" s="165"/>
      <c r="BK881" s="165"/>
      <c r="BL881" s="165"/>
      <c r="BM881" s="165"/>
      <c r="BN881" s="165"/>
      <c r="BO881" s="165"/>
      <c r="BP881" s="165"/>
      <c r="BQ881" s="165"/>
      <c r="BR881" s="165"/>
      <c r="BS881" s="165"/>
      <c r="BT881" s="165"/>
      <c r="BU881" s="165"/>
      <c r="BV881" s="165"/>
      <c r="BW881" s="165"/>
      <c r="BX881" s="165"/>
      <c r="BY881" s="165"/>
      <c r="BZ881" s="165"/>
      <c r="CA881" s="165"/>
      <c r="CB881" s="165"/>
      <c r="CC881" s="165"/>
      <c r="CD881" s="165"/>
      <c r="CE881" s="165"/>
      <c r="CF881" s="165"/>
      <c r="CG881" s="165"/>
      <c r="CH881" s="165"/>
      <c r="CI881" s="165"/>
      <c r="CJ881" s="165"/>
      <c r="CK881" s="165"/>
      <c r="CL881" s="165"/>
      <c r="CM881" s="165"/>
      <c r="CN881" s="165"/>
      <c r="CO881" s="165"/>
      <c r="CP881" s="165"/>
      <c r="CQ881" s="165"/>
      <c r="CR881" s="165"/>
      <c r="CS881" s="165"/>
      <c r="CT881" s="165"/>
    </row>
    <row r="882" spans="1:98">
      <c r="A882" s="165"/>
      <c r="B882" s="165"/>
      <c r="C882" s="165"/>
      <c r="D882" s="165"/>
      <c r="E882" s="165"/>
      <c r="F882" s="165"/>
      <c r="G882" s="165"/>
      <c r="H882" s="178"/>
      <c r="I882" s="165"/>
      <c r="J882" s="165"/>
      <c r="K882" s="178"/>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5"/>
      <c r="AW882" s="165"/>
      <c r="AX882" s="165"/>
      <c r="AY882" s="165"/>
      <c r="AZ882" s="165"/>
      <c r="BA882" s="165"/>
      <c r="BB882" s="165"/>
      <c r="BC882" s="165"/>
      <c r="BD882" s="165"/>
      <c r="BE882" s="165"/>
      <c r="BF882" s="165"/>
      <c r="BG882" s="165"/>
      <c r="BH882" s="165"/>
      <c r="BI882" s="165"/>
      <c r="BJ882" s="165"/>
      <c r="BK882" s="165"/>
      <c r="BL882" s="165"/>
      <c r="BM882" s="165"/>
      <c r="BN882" s="165"/>
      <c r="BO882" s="165"/>
      <c r="BP882" s="165"/>
      <c r="BQ882" s="165"/>
      <c r="BR882" s="165"/>
      <c r="BS882" s="165"/>
      <c r="BT882" s="165"/>
      <c r="BU882" s="165"/>
      <c r="BV882" s="165"/>
      <c r="BW882" s="165"/>
      <c r="BX882" s="165"/>
      <c r="BY882" s="165"/>
      <c r="BZ882" s="165"/>
      <c r="CA882" s="165"/>
      <c r="CB882" s="165"/>
      <c r="CC882" s="165"/>
      <c r="CD882" s="165"/>
      <c r="CE882" s="165"/>
      <c r="CF882" s="165"/>
      <c r="CG882" s="165"/>
      <c r="CH882" s="165"/>
      <c r="CI882" s="165"/>
      <c r="CJ882" s="165"/>
      <c r="CK882" s="165"/>
      <c r="CL882" s="165"/>
      <c r="CM882" s="165"/>
      <c r="CN882" s="165"/>
      <c r="CO882" s="165"/>
      <c r="CP882" s="165"/>
      <c r="CQ882" s="165"/>
      <c r="CR882" s="165"/>
      <c r="CS882" s="165"/>
      <c r="CT882" s="165"/>
    </row>
    <row r="883" spans="1:98">
      <c r="A883" s="165"/>
      <c r="B883" s="165"/>
      <c r="C883" s="165"/>
      <c r="D883" s="165"/>
      <c r="E883" s="165"/>
      <c r="F883" s="165"/>
      <c r="G883" s="165"/>
      <c r="H883" s="178"/>
      <c r="I883" s="165"/>
      <c r="J883" s="165"/>
      <c r="K883" s="178"/>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5"/>
      <c r="AW883" s="165"/>
      <c r="AX883" s="165"/>
      <c r="AY883" s="165"/>
      <c r="AZ883" s="165"/>
      <c r="BA883" s="165"/>
      <c r="BB883" s="165"/>
      <c r="BC883" s="165"/>
      <c r="BD883" s="165"/>
      <c r="BE883" s="165"/>
      <c r="BF883" s="165"/>
      <c r="BG883" s="165"/>
      <c r="BH883" s="165"/>
      <c r="BI883" s="165"/>
      <c r="BJ883" s="165"/>
      <c r="BK883" s="165"/>
      <c r="BL883" s="165"/>
      <c r="BM883" s="165"/>
      <c r="BN883" s="165"/>
      <c r="BO883" s="165"/>
      <c r="BP883" s="165"/>
      <c r="BQ883" s="165"/>
      <c r="BR883" s="165"/>
      <c r="BS883" s="165"/>
      <c r="BT883" s="165"/>
      <c r="BU883" s="165"/>
      <c r="BV883" s="165"/>
      <c r="BW883" s="165"/>
      <c r="BX883" s="165"/>
      <c r="BY883" s="165"/>
      <c r="BZ883" s="165"/>
      <c r="CA883" s="165"/>
      <c r="CB883" s="165"/>
      <c r="CC883" s="165"/>
      <c r="CD883" s="165"/>
      <c r="CE883" s="165"/>
      <c r="CF883" s="165"/>
      <c r="CG883" s="165"/>
      <c r="CH883" s="165"/>
      <c r="CI883" s="165"/>
      <c r="CJ883" s="165"/>
      <c r="CK883" s="165"/>
      <c r="CL883" s="165"/>
      <c r="CM883" s="165"/>
      <c r="CN883" s="165"/>
      <c r="CO883" s="165"/>
      <c r="CP883" s="165"/>
      <c r="CQ883" s="165"/>
      <c r="CR883" s="165"/>
      <c r="CS883" s="165"/>
      <c r="CT883" s="165"/>
    </row>
    <row r="884" spans="1:98">
      <c r="A884" s="165"/>
      <c r="B884" s="165"/>
      <c r="C884" s="165"/>
      <c r="D884" s="165"/>
      <c r="E884" s="165"/>
      <c r="F884" s="165"/>
      <c r="G884" s="165"/>
      <c r="H884" s="178"/>
      <c r="I884" s="165"/>
      <c r="J884" s="165"/>
      <c r="K884" s="178"/>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5"/>
      <c r="AW884" s="165"/>
      <c r="AX884" s="165"/>
      <c r="AY884" s="165"/>
      <c r="AZ884" s="165"/>
      <c r="BA884" s="165"/>
      <c r="BB884" s="165"/>
      <c r="BC884" s="165"/>
      <c r="BD884" s="165"/>
      <c r="BE884" s="165"/>
      <c r="BF884" s="165"/>
      <c r="BG884" s="165"/>
      <c r="BH884" s="165"/>
      <c r="BI884" s="165"/>
      <c r="BJ884" s="165"/>
      <c r="BK884" s="165"/>
      <c r="BL884" s="165"/>
      <c r="BM884" s="165"/>
      <c r="BN884" s="165"/>
      <c r="BO884" s="165"/>
      <c r="BP884" s="165"/>
      <c r="BQ884" s="165"/>
      <c r="BR884" s="165"/>
      <c r="BS884" s="165"/>
      <c r="BT884" s="165"/>
      <c r="BU884" s="165"/>
      <c r="BV884" s="165"/>
      <c r="BW884" s="165"/>
      <c r="BX884" s="165"/>
      <c r="BY884" s="165"/>
      <c r="BZ884" s="165"/>
      <c r="CA884" s="165"/>
      <c r="CB884" s="165"/>
      <c r="CC884" s="165"/>
      <c r="CD884" s="165"/>
      <c r="CE884" s="165"/>
      <c r="CF884" s="165"/>
      <c r="CG884" s="165"/>
      <c r="CH884" s="165"/>
      <c r="CI884" s="165"/>
      <c r="CJ884" s="165"/>
      <c r="CK884" s="165"/>
      <c r="CL884" s="165"/>
      <c r="CM884" s="165"/>
      <c r="CN884" s="165"/>
      <c r="CO884" s="165"/>
      <c r="CP884" s="165"/>
      <c r="CQ884" s="165"/>
      <c r="CR884" s="165"/>
      <c r="CS884" s="165"/>
      <c r="CT884" s="165"/>
    </row>
    <row r="885" spans="1:98">
      <c r="A885" s="165"/>
      <c r="B885" s="165"/>
      <c r="C885" s="165"/>
      <c r="D885" s="165"/>
      <c r="E885" s="165"/>
      <c r="F885" s="165"/>
      <c r="G885" s="165"/>
      <c r="H885" s="178"/>
      <c r="I885" s="165"/>
      <c r="J885" s="165"/>
      <c r="K885" s="178"/>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165"/>
      <c r="BI885" s="165"/>
      <c r="BJ885" s="165"/>
      <c r="BK885" s="165"/>
      <c r="BL885" s="165"/>
      <c r="BM885" s="165"/>
      <c r="BN885" s="165"/>
      <c r="BO885" s="165"/>
      <c r="BP885" s="165"/>
      <c r="BQ885" s="165"/>
      <c r="BR885" s="165"/>
      <c r="BS885" s="165"/>
      <c r="BT885" s="165"/>
      <c r="BU885" s="165"/>
      <c r="BV885" s="165"/>
      <c r="BW885" s="165"/>
      <c r="BX885" s="165"/>
      <c r="BY885" s="165"/>
      <c r="BZ885" s="165"/>
      <c r="CA885" s="165"/>
      <c r="CB885" s="165"/>
      <c r="CC885" s="165"/>
      <c r="CD885" s="165"/>
      <c r="CE885" s="165"/>
      <c r="CF885" s="165"/>
      <c r="CG885" s="165"/>
      <c r="CH885" s="165"/>
      <c r="CI885" s="165"/>
      <c r="CJ885" s="165"/>
      <c r="CK885" s="165"/>
      <c r="CL885" s="165"/>
      <c r="CM885" s="165"/>
      <c r="CN885" s="165"/>
      <c r="CO885" s="165"/>
      <c r="CP885" s="165"/>
      <c r="CQ885" s="165"/>
      <c r="CR885" s="165"/>
      <c r="CS885" s="165"/>
      <c r="CT885" s="165"/>
    </row>
    <row r="886" spans="1:98">
      <c r="A886" s="165"/>
      <c r="B886" s="165"/>
      <c r="C886" s="165"/>
      <c r="D886" s="165"/>
      <c r="E886" s="165"/>
      <c r="F886" s="165"/>
      <c r="G886" s="165"/>
      <c r="H886" s="178"/>
      <c r="I886" s="165"/>
      <c r="J886" s="165"/>
      <c r="K886" s="178"/>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5"/>
      <c r="AW886" s="165"/>
      <c r="AX886" s="165"/>
      <c r="AY886" s="165"/>
      <c r="AZ886" s="165"/>
      <c r="BA886" s="165"/>
      <c r="BB886" s="165"/>
      <c r="BC886" s="165"/>
      <c r="BD886" s="165"/>
      <c r="BE886" s="165"/>
      <c r="BF886" s="165"/>
      <c r="BG886" s="165"/>
      <c r="BH886" s="165"/>
      <c r="BI886" s="165"/>
      <c r="BJ886" s="165"/>
      <c r="BK886" s="165"/>
      <c r="BL886" s="165"/>
      <c r="BM886" s="165"/>
      <c r="BN886" s="165"/>
      <c r="BO886" s="165"/>
      <c r="BP886" s="165"/>
      <c r="BQ886" s="165"/>
      <c r="BR886" s="165"/>
      <c r="BS886" s="165"/>
      <c r="BT886" s="165"/>
      <c r="BU886" s="165"/>
      <c r="BV886" s="165"/>
      <c r="BW886" s="165"/>
      <c r="BX886" s="165"/>
      <c r="BY886" s="165"/>
      <c r="BZ886" s="165"/>
      <c r="CA886" s="165"/>
      <c r="CB886" s="165"/>
      <c r="CC886" s="165"/>
      <c r="CD886" s="165"/>
      <c r="CE886" s="165"/>
      <c r="CF886" s="165"/>
      <c r="CG886" s="165"/>
      <c r="CH886" s="165"/>
      <c r="CI886" s="165"/>
      <c r="CJ886" s="165"/>
      <c r="CK886" s="165"/>
      <c r="CL886" s="165"/>
      <c r="CM886" s="165"/>
      <c r="CN886" s="165"/>
      <c r="CO886" s="165"/>
      <c r="CP886" s="165"/>
      <c r="CQ886" s="165"/>
      <c r="CR886" s="165"/>
      <c r="CS886" s="165"/>
      <c r="CT886" s="165"/>
    </row>
    <row r="887" spans="1:98">
      <c r="A887" s="165"/>
      <c r="B887" s="165"/>
      <c r="C887" s="165"/>
      <c r="D887" s="165"/>
      <c r="E887" s="165"/>
      <c r="F887" s="165"/>
      <c r="G887" s="165"/>
      <c r="H887" s="178"/>
      <c r="I887" s="165"/>
      <c r="J887" s="165"/>
      <c r="K887" s="178"/>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5"/>
      <c r="AW887" s="165"/>
      <c r="AX887" s="165"/>
      <c r="AY887" s="165"/>
      <c r="AZ887" s="165"/>
      <c r="BA887" s="165"/>
      <c r="BB887" s="165"/>
      <c r="BC887" s="165"/>
      <c r="BD887" s="165"/>
      <c r="BE887" s="165"/>
      <c r="BF887" s="165"/>
      <c r="BG887" s="165"/>
      <c r="BH887" s="165"/>
      <c r="BI887" s="165"/>
      <c r="BJ887" s="165"/>
      <c r="BK887" s="165"/>
      <c r="BL887" s="165"/>
      <c r="BM887" s="165"/>
      <c r="BN887" s="165"/>
      <c r="BO887" s="165"/>
      <c r="BP887" s="165"/>
      <c r="BQ887" s="165"/>
      <c r="BR887" s="165"/>
      <c r="BS887" s="165"/>
      <c r="BT887" s="165"/>
      <c r="BU887" s="165"/>
      <c r="BV887" s="165"/>
      <c r="BW887" s="165"/>
      <c r="BX887" s="165"/>
      <c r="BY887" s="165"/>
      <c r="BZ887" s="165"/>
      <c r="CA887" s="165"/>
      <c r="CB887" s="165"/>
      <c r="CC887" s="165"/>
      <c r="CD887" s="165"/>
      <c r="CE887" s="165"/>
      <c r="CF887" s="165"/>
      <c r="CG887" s="165"/>
      <c r="CH887" s="165"/>
      <c r="CI887" s="165"/>
      <c r="CJ887" s="165"/>
      <c r="CK887" s="165"/>
      <c r="CL887" s="165"/>
      <c r="CM887" s="165"/>
      <c r="CN887" s="165"/>
      <c r="CO887" s="165"/>
      <c r="CP887" s="165"/>
      <c r="CQ887" s="165"/>
      <c r="CR887" s="165"/>
      <c r="CS887" s="165"/>
      <c r="CT887" s="165"/>
    </row>
    <row r="888" spans="1:98">
      <c r="A888" s="165"/>
      <c r="B888" s="165"/>
      <c r="C888" s="165"/>
      <c r="D888" s="165"/>
      <c r="E888" s="165"/>
      <c r="F888" s="165"/>
      <c r="G888" s="165"/>
      <c r="H888" s="178"/>
      <c r="I888" s="165"/>
      <c r="J888" s="165"/>
      <c r="K888" s="178"/>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5"/>
      <c r="AW888" s="165"/>
      <c r="AX888" s="165"/>
      <c r="AY888" s="165"/>
      <c r="AZ888" s="165"/>
      <c r="BA888" s="165"/>
      <c r="BB888" s="165"/>
      <c r="BC888" s="165"/>
      <c r="BD888" s="165"/>
      <c r="BE888" s="165"/>
      <c r="BF888" s="165"/>
      <c r="BG888" s="165"/>
      <c r="BH888" s="165"/>
      <c r="BI888" s="165"/>
      <c r="BJ888" s="165"/>
      <c r="BK888" s="165"/>
      <c r="BL888" s="165"/>
      <c r="BM888" s="165"/>
      <c r="BN888" s="165"/>
      <c r="BO888" s="165"/>
      <c r="BP888" s="165"/>
      <c r="BQ888" s="165"/>
      <c r="BR888" s="165"/>
      <c r="BS888" s="165"/>
      <c r="BT888" s="165"/>
      <c r="BU888" s="165"/>
      <c r="BV888" s="165"/>
      <c r="BW888" s="165"/>
      <c r="BX888" s="165"/>
      <c r="BY888" s="165"/>
      <c r="BZ888" s="165"/>
      <c r="CA888" s="165"/>
      <c r="CB888" s="165"/>
      <c r="CC888" s="165"/>
      <c r="CD888" s="165"/>
      <c r="CE888" s="165"/>
      <c r="CF888" s="165"/>
      <c r="CG888" s="165"/>
      <c r="CH888" s="165"/>
      <c r="CI888" s="165"/>
      <c r="CJ888" s="165"/>
      <c r="CK888" s="165"/>
      <c r="CL888" s="165"/>
      <c r="CM888" s="165"/>
      <c r="CN888" s="165"/>
      <c r="CO888" s="165"/>
      <c r="CP888" s="165"/>
      <c r="CQ888" s="165"/>
      <c r="CR888" s="165"/>
      <c r="CS888" s="165"/>
      <c r="CT888" s="165"/>
    </row>
    <row r="889" spans="1:98">
      <c r="A889" s="165"/>
      <c r="B889" s="165"/>
      <c r="C889" s="165"/>
      <c r="D889" s="165"/>
      <c r="E889" s="165"/>
      <c r="F889" s="165"/>
      <c r="G889" s="165"/>
      <c r="H889" s="178"/>
      <c r="I889" s="165"/>
      <c r="J889" s="165"/>
      <c r="K889" s="178"/>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5"/>
      <c r="AW889" s="165"/>
      <c r="AX889" s="165"/>
      <c r="AY889" s="165"/>
      <c r="AZ889" s="165"/>
      <c r="BA889" s="165"/>
      <c r="BB889" s="165"/>
      <c r="BC889" s="165"/>
      <c r="BD889" s="165"/>
      <c r="BE889" s="165"/>
      <c r="BF889" s="165"/>
      <c r="BG889" s="165"/>
      <c r="BH889" s="165"/>
      <c r="BI889" s="165"/>
      <c r="BJ889" s="165"/>
      <c r="BK889" s="165"/>
      <c r="BL889" s="165"/>
      <c r="BM889" s="165"/>
      <c r="BN889" s="165"/>
      <c r="BO889" s="165"/>
      <c r="BP889" s="165"/>
      <c r="BQ889" s="165"/>
      <c r="BR889" s="165"/>
      <c r="BS889" s="165"/>
      <c r="BT889" s="165"/>
      <c r="BU889" s="165"/>
      <c r="BV889" s="165"/>
      <c r="BW889" s="165"/>
      <c r="BX889" s="165"/>
      <c r="BY889" s="165"/>
      <c r="BZ889" s="165"/>
      <c r="CA889" s="165"/>
      <c r="CB889" s="165"/>
      <c r="CC889" s="165"/>
      <c r="CD889" s="165"/>
      <c r="CE889" s="165"/>
      <c r="CF889" s="165"/>
      <c r="CG889" s="165"/>
      <c r="CH889" s="165"/>
      <c r="CI889" s="165"/>
      <c r="CJ889" s="165"/>
      <c r="CK889" s="165"/>
      <c r="CL889" s="165"/>
      <c r="CM889" s="165"/>
      <c r="CN889" s="165"/>
      <c r="CO889" s="165"/>
      <c r="CP889" s="165"/>
      <c r="CQ889" s="165"/>
      <c r="CR889" s="165"/>
      <c r="CS889" s="165"/>
      <c r="CT889" s="165"/>
    </row>
    <row r="890" spans="1:98">
      <c r="A890" s="165"/>
      <c r="B890" s="165"/>
      <c r="C890" s="165"/>
      <c r="D890" s="165"/>
      <c r="E890" s="165"/>
      <c r="F890" s="165"/>
      <c r="G890" s="165"/>
      <c r="H890" s="178"/>
      <c r="I890" s="165"/>
      <c r="J890" s="165"/>
      <c r="K890" s="178"/>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5"/>
      <c r="AW890" s="165"/>
      <c r="AX890" s="165"/>
      <c r="AY890" s="165"/>
      <c r="AZ890" s="165"/>
      <c r="BA890" s="165"/>
      <c r="BB890" s="165"/>
      <c r="BC890" s="165"/>
      <c r="BD890" s="165"/>
      <c r="BE890" s="165"/>
      <c r="BF890" s="165"/>
      <c r="BG890" s="165"/>
      <c r="BH890" s="165"/>
      <c r="BI890" s="165"/>
      <c r="BJ890" s="165"/>
      <c r="BK890" s="165"/>
      <c r="BL890" s="165"/>
      <c r="BM890" s="165"/>
      <c r="BN890" s="165"/>
      <c r="BO890" s="165"/>
      <c r="BP890" s="165"/>
      <c r="BQ890" s="165"/>
      <c r="BR890" s="165"/>
      <c r="BS890" s="165"/>
      <c r="BT890" s="165"/>
      <c r="BU890" s="165"/>
      <c r="BV890" s="165"/>
      <c r="BW890" s="165"/>
      <c r="BX890" s="165"/>
      <c r="BY890" s="165"/>
      <c r="BZ890" s="165"/>
      <c r="CA890" s="165"/>
      <c r="CB890" s="165"/>
      <c r="CC890" s="165"/>
      <c r="CD890" s="165"/>
      <c r="CE890" s="165"/>
      <c r="CF890" s="165"/>
      <c r="CG890" s="165"/>
      <c r="CH890" s="165"/>
      <c r="CI890" s="165"/>
      <c r="CJ890" s="165"/>
      <c r="CK890" s="165"/>
      <c r="CL890" s="165"/>
      <c r="CM890" s="165"/>
      <c r="CN890" s="165"/>
      <c r="CO890" s="165"/>
      <c r="CP890" s="165"/>
      <c r="CQ890" s="165"/>
      <c r="CR890" s="165"/>
      <c r="CS890" s="165"/>
      <c r="CT890" s="165"/>
    </row>
    <row r="891" spans="1:98">
      <c r="A891" s="165"/>
      <c r="B891" s="165"/>
      <c r="C891" s="165"/>
      <c r="D891" s="165"/>
      <c r="E891" s="165"/>
      <c r="F891" s="165"/>
      <c r="G891" s="165"/>
      <c r="H891" s="178"/>
      <c r="I891" s="165"/>
      <c r="J891" s="165"/>
      <c r="K891" s="178"/>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5"/>
      <c r="AW891" s="165"/>
      <c r="AX891" s="165"/>
      <c r="AY891" s="165"/>
      <c r="AZ891" s="165"/>
      <c r="BA891" s="165"/>
      <c r="BB891" s="165"/>
      <c r="BC891" s="165"/>
      <c r="BD891" s="165"/>
      <c r="BE891" s="165"/>
      <c r="BF891" s="165"/>
      <c r="BG891" s="165"/>
      <c r="BH891" s="165"/>
      <c r="BI891" s="165"/>
      <c r="BJ891" s="165"/>
      <c r="BK891" s="165"/>
      <c r="BL891" s="165"/>
      <c r="BM891" s="165"/>
      <c r="BN891" s="165"/>
      <c r="BO891" s="165"/>
      <c r="BP891" s="165"/>
      <c r="BQ891" s="165"/>
      <c r="BR891" s="165"/>
      <c r="BS891" s="165"/>
      <c r="BT891" s="165"/>
      <c r="BU891" s="165"/>
      <c r="BV891" s="165"/>
      <c r="BW891" s="165"/>
      <c r="BX891" s="165"/>
      <c r="BY891" s="165"/>
      <c r="BZ891" s="165"/>
      <c r="CA891" s="165"/>
      <c r="CB891" s="165"/>
      <c r="CC891" s="165"/>
      <c r="CD891" s="165"/>
      <c r="CE891" s="165"/>
      <c r="CF891" s="165"/>
      <c r="CG891" s="165"/>
      <c r="CH891" s="165"/>
      <c r="CI891" s="165"/>
      <c r="CJ891" s="165"/>
      <c r="CK891" s="165"/>
      <c r="CL891" s="165"/>
      <c r="CM891" s="165"/>
      <c r="CN891" s="165"/>
      <c r="CO891" s="165"/>
      <c r="CP891" s="165"/>
      <c r="CQ891" s="165"/>
      <c r="CR891" s="165"/>
      <c r="CS891" s="165"/>
      <c r="CT891" s="165"/>
    </row>
    <row r="892" spans="1:98">
      <c r="A892" s="165"/>
      <c r="B892" s="165"/>
      <c r="C892" s="165"/>
      <c r="D892" s="165"/>
      <c r="E892" s="165"/>
      <c r="F892" s="165"/>
      <c r="G892" s="165"/>
      <c r="H892" s="178"/>
      <c r="I892" s="165"/>
      <c r="J892" s="165"/>
      <c r="K892" s="178"/>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5"/>
      <c r="AW892" s="165"/>
      <c r="AX892" s="165"/>
      <c r="AY892" s="165"/>
      <c r="AZ892" s="165"/>
      <c r="BA892" s="165"/>
      <c r="BB892" s="165"/>
      <c r="BC892" s="165"/>
      <c r="BD892" s="165"/>
      <c r="BE892" s="165"/>
      <c r="BF892" s="165"/>
      <c r="BG892" s="165"/>
      <c r="BH892" s="165"/>
      <c r="BI892" s="165"/>
      <c r="BJ892" s="165"/>
      <c r="BK892" s="165"/>
      <c r="BL892" s="165"/>
      <c r="BM892" s="165"/>
      <c r="BN892" s="165"/>
      <c r="BO892" s="165"/>
      <c r="BP892" s="165"/>
      <c r="BQ892" s="165"/>
      <c r="BR892" s="165"/>
      <c r="BS892" s="165"/>
      <c r="BT892" s="165"/>
      <c r="BU892" s="165"/>
      <c r="BV892" s="165"/>
      <c r="BW892" s="165"/>
      <c r="BX892" s="165"/>
      <c r="BY892" s="165"/>
      <c r="BZ892" s="165"/>
      <c r="CA892" s="165"/>
      <c r="CB892" s="165"/>
      <c r="CC892" s="165"/>
      <c r="CD892" s="165"/>
      <c r="CE892" s="165"/>
      <c r="CF892" s="165"/>
      <c r="CG892" s="165"/>
      <c r="CH892" s="165"/>
      <c r="CI892" s="165"/>
      <c r="CJ892" s="165"/>
      <c r="CK892" s="165"/>
      <c r="CL892" s="165"/>
      <c r="CM892" s="165"/>
      <c r="CN892" s="165"/>
      <c r="CO892" s="165"/>
      <c r="CP892" s="165"/>
      <c r="CQ892" s="165"/>
      <c r="CR892" s="165"/>
      <c r="CS892" s="165"/>
      <c r="CT892" s="165"/>
    </row>
    <row r="893" spans="1:98">
      <c r="A893" s="165"/>
      <c r="B893" s="165"/>
      <c r="C893" s="165"/>
      <c r="D893" s="165"/>
      <c r="E893" s="165"/>
      <c r="F893" s="165"/>
      <c r="G893" s="165"/>
      <c r="H893" s="178"/>
      <c r="I893" s="165"/>
      <c r="J893" s="165"/>
      <c r="K893" s="178"/>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c r="BJ893" s="165"/>
      <c r="BK893" s="165"/>
      <c r="BL893" s="165"/>
      <c r="BM893" s="165"/>
      <c r="BN893" s="165"/>
      <c r="BO893" s="165"/>
      <c r="BP893" s="165"/>
      <c r="BQ893" s="165"/>
      <c r="BR893" s="165"/>
      <c r="BS893" s="165"/>
      <c r="BT893" s="165"/>
      <c r="BU893" s="165"/>
      <c r="BV893" s="165"/>
      <c r="BW893" s="165"/>
      <c r="BX893" s="165"/>
      <c r="BY893" s="165"/>
      <c r="BZ893" s="165"/>
      <c r="CA893" s="165"/>
      <c r="CB893" s="165"/>
      <c r="CC893" s="165"/>
      <c r="CD893" s="165"/>
      <c r="CE893" s="165"/>
      <c r="CF893" s="165"/>
      <c r="CG893" s="165"/>
      <c r="CH893" s="165"/>
      <c r="CI893" s="165"/>
      <c r="CJ893" s="165"/>
      <c r="CK893" s="165"/>
      <c r="CL893" s="165"/>
      <c r="CM893" s="165"/>
      <c r="CN893" s="165"/>
      <c r="CO893" s="165"/>
      <c r="CP893" s="165"/>
      <c r="CQ893" s="165"/>
      <c r="CR893" s="165"/>
      <c r="CS893" s="165"/>
      <c r="CT893" s="165"/>
    </row>
    <row r="894" spans="1:98">
      <c r="A894" s="165"/>
      <c r="B894" s="165"/>
      <c r="C894" s="165"/>
      <c r="D894" s="165"/>
      <c r="E894" s="165"/>
      <c r="F894" s="165"/>
      <c r="G894" s="165"/>
      <c r="H894" s="178"/>
      <c r="I894" s="165"/>
      <c r="J894" s="165"/>
      <c r="K894" s="178"/>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c r="BJ894" s="165"/>
      <c r="BK894" s="165"/>
      <c r="BL894" s="165"/>
      <c r="BM894" s="165"/>
      <c r="BN894" s="165"/>
      <c r="BO894" s="165"/>
      <c r="BP894" s="165"/>
      <c r="BQ894" s="165"/>
      <c r="BR894" s="165"/>
      <c r="BS894" s="165"/>
      <c r="BT894" s="165"/>
      <c r="BU894" s="165"/>
      <c r="BV894" s="165"/>
      <c r="BW894" s="165"/>
      <c r="BX894" s="165"/>
      <c r="BY894" s="165"/>
      <c r="BZ894" s="165"/>
      <c r="CA894" s="165"/>
      <c r="CB894" s="165"/>
      <c r="CC894" s="165"/>
      <c r="CD894" s="165"/>
      <c r="CE894" s="165"/>
      <c r="CF894" s="165"/>
      <c r="CG894" s="165"/>
      <c r="CH894" s="165"/>
      <c r="CI894" s="165"/>
      <c r="CJ894" s="165"/>
      <c r="CK894" s="165"/>
      <c r="CL894" s="165"/>
      <c r="CM894" s="165"/>
      <c r="CN894" s="165"/>
      <c r="CO894" s="165"/>
      <c r="CP894" s="165"/>
      <c r="CQ894" s="165"/>
      <c r="CR894" s="165"/>
      <c r="CS894" s="165"/>
      <c r="CT894" s="165"/>
    </row>
    <row r="895" spans="1:98">
      <c r="A895" s="165"/>
      <c r="B895" s="165"/>
      <c r="C895" s="165"/>
      <c r="D895" s="165"/>
      <c r="E895" s="165"/>
      <c r="F895" s="165"/>
      <c r="G895" s="165"/>
      <c r="H895" s="178"/>
      <c r="I895" s="165"/>
      <c r="J895" s="165"/>
      <c r="K895" s="178"/>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c r="BJ895" s="165"/>
      <c r="BK895" s="165"/>
      <c r="BL895" s="165"/>
      <c r="BM895" s="165"/>
      <c r="BN895" s="165"/>
      <c r="BO895" s="165"/>
      <c r="BP895" s="165"/>
      <c r="BQ895" s="165"/>
      <c r="BR895" s="165"/>
      <c r="BS895" s="165"/>
      <c r="BT895" s="165"/>
      <c r="BU895" s="165"/>
      <c r="BV895" s="165"/>
      <c r="BW895" s="165"/>
      <c r="BX895" s="165"/>
      <c r="BY895" s="165"/>
      <c r="BZ895" s="165"/>
      <c r="CA895" s="165"/>
      <c r="CB895" s="165"/>
      <c r="CC895" s="165"/>
      <c r="CD895" s="165"/>
      <c r="CE895" s="165"/>
      <c r="CF895" s="165"/>
      <c r="CG895" s="165"/>
      <c r="CH895" s="165"/>
      <c r="CI895" s="165"/>
      <c r="CJ895" s="165"/>
      <c r="CK895" s="165"/>
      <c r="CL895" s="165"/>
      <c r="CM895" s="165"/>
      <c r="CN895" s="165"/>
      <c r="CO895" s="165"/>
      <c r="CP895" s="165"/>
      <c r="CQ895" s="165"/>
      <c r="CR895" s="165"/>
      <c r="CS895" s="165"/>
      <c r="CT895" s="165"/>
    </row>
    <row r="896" spans="1:98">
      <c r="A896" s="165"/>
      <c r="B896" s="165"/>
      <c r="C896" s="165"/>
      <c r="D896" s="165"/>
      <c r="E896" s="165"/>
      <c r="F896" s="165"/>
      <c r="G896" s="165"/>
      <c r="H896" s="178"/>
      <c r="I896" s="165"/>
      <c r="J896" s="165"/>
      <c r="K896" s="178"/>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c r="BJ896" s="165"/>
      <c r="BK896" s="165"/>
      <c r="BL896" s="165"/>
      <c r="BM896" s="165"/>
      <c r="BN896" s="165"/>
      <c r="BO896" s="165"/>
      <c r="BP896" s="165"/>
      <c r="BQ896" s="165"/>
      <c r="BR896" s="165"/>
      <c r="BS896" s="165"/>
      <c r="BT896" s="165"/>
      <c r="BU896" s="165"/>
      <c r="BV896" s="165"/>
      <c r="BW896" s="165"/>
      <c r="BX896" s="165"/>
      <c r="BY896" s="165"/>
      <c r="BZ896" s="165"/>
      <c r="CA896" s="165"/>
      <c r="CB896" s="165"/>
      <c r="CC896" s="165"/>
      <c r="CD896" s="165"/>
      <c r="CE896" s="165"/>
      <c r="CF896" s="165"/>
      <c r="CG896" s="165"/>
      <c r="CH896" s="165"/>
      <c r="CI896" s="165"/>
      <c r="CJ896" s="165"/>
      <c r="CK896" s="165"/>
      <c r="CL896" s="165"/>
      <c r="CM896" s="165"/>
      <c r="CN896" s="165"/>
      <c r="CO896" s="165"/>
      <c r="CP896" s="165"/>
      <c r="CQ896" s="165"/>
      <c r="CR896" s="165"/>
      <c r="CS896" s="165"/>
      <c r="CT896" s="165"/>
    </row>
    <row r="897" spans="1:98">
      <c r="A897" s="165"/>
      <c r="B897" s="165"/>
      <c r="C897" s="165"/>
      <c r="D897" s="165"/>
      <c r="E897" s="165"/>
      <c r="F897" s="165"/>
      <c r="G897" s="165"/>
      <c r="H897" s="178"/>
      <c r="I897" s="165"/>
      <c r="J897" s="165"/>
      <c r="K897" s="178"/>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5"/>
      <c r="AW897" s="165"/>
      <c r="AX897" s="165"/>
      <c r="AY897" s="165"/>
      <c r="AZ897" s="165"/>
      <c r="BA897" s="165"/>
      <c r="BB897" s="165"/>
      <c r="BC897" s="165"/>
      <c r="BD897" s="165"/>
      <c r="BE897" s="165"/>
      <c r="BF897" s="165"/>
      <c r="BG897" s="165"/>
      <c r="BH897" s="165"/>
      <c r="BI897" s="165"/>
      <c r="BJ897" s="165"/>
      <c r="BK897" s="165"/>
      <c r="BL897" s="165"/>
      <c r="BM897" s="165"/>
      <c r="BN897" s="165"/>
      <c r="BO897" s="165"/>
      <c r="BP897" s="165"/>
      <c r="BQ897" s="165"/>
      <c r="BR897" s="165"/>
      <c r="BS897" s="165"/>
      <c r="BT897" s="165"/>
      <c r="BU897" s="165"/>
      <c r="BV897" s="165"/>
      <c r="BW897" s="165"/>
      <c r="BX897" s="165"/>
      <c r="BY897" s="165"/>
      <c r="BZ897" s="165"/>
      <c r="CA897" s="165"/>
      <c r="CB897" s="165"/>
      <c r="CC897" s="165"/>
      <c r="CD897" s="165"/>
      <c r="CE897" s="165"/>
      <c r="CF897" s="165"/>
      <c r="CG897" s="165"/>
      <c r="CH897" s="165"/>
      <c r="CI897" s="165"/>
      <c r="CJ897" s="165"/>
      <c r="CK897" s="165"/>
      <c r="CL897" s="165"/>
      <c r="CM897" s="165"/>
      <c r="CN897" s="165"/>
      <c r="CO897" s="165"/>
      <c r="CP897" s="165"/>
      <c r="CQ897" s="165"/>
      <c r="CR897" s="165"/>
      <c r="CS897" s="165"/>
      <c r="CT897" s="165"/>
    </row>
    <row r="898" spans="1:98">
      <c r="A898" s="165"/>
      <c r="B898" s="165"/>
      <c r="C898" s="165"/>
      <c r="D898" s="165"/>
      <c r="E898" s="165"/>
      <c r="F898" s="165"/>
      <c r="G898" s="165"/>
      <c r="H898" s="178"/>
      <c r="I898" s="165"/>
      <c r="J898" s="165"/>
      <c r="K898" s="178"/>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c r="BJ898" s="165"/>
      <c r="BK898" s="165"/>
      <c r="BL898" s="165"/>
      <c r="BM898" s="165"/>
      <c r="BN898" s="165"/>
      <c r="BO898" s="165"/>
      <c r="BP898" s="165"/>
      <c r="BQ898" s="165"/>
      <c r="BR898" s="165"/>
      <c r="BS898" s="165"/>
      <c r="BT898" s="165"/>
      <c r="BU898" s="165"/>
      <c r="BV898" s="165"/>
      <c r="BW898" s="165"/>
      <c r="BX898" s="165"/>
      <c r="BY898" s="165"/>
      <c r="BZ898" s="165"/>
      <c r="CA898" s="165"/>
      <c r="CB898" s="165"/>
      <c r="CC898" s="165"/>
      <c r="CD898" s="165"/>
      <c r="CE898" s="165"/>
      <c r="CF898" s="165"/>
      <c r="CG898" s="165"/>
      <c r="CH898" s="165"/>
      <c r="CI898" s="165"/>
      <c r="CJ898" s="165"/>
      <c r="CK898" s="165"/>
      <c r="CL898" s="165"/>
      <c r="CM898" s="165"/>
      <c r="CN898" s="165"/>
      <c r="CO898" s="165"/>
      <c r="CP898" s="165"/>
      <c r="CQ898" s="165"/>
      <c r="CR898" s="165"/>
      <c r="CS898" s="165"/>
      <c r="CT898" s="165"/>
    </row>
    <row r="899" spans="1:98">
      <c r="A899" s="165"/>
      <c r="B899" s="165"/>
      <c r="C899" s="165"/>
      <c r="D899" s="165"/>
      <c r="E899" s="165"/>
      <c r="F899" s="165"/>
      <c r="G899" s="165"/>
      <c r="H899" s="178"/>
      <c r="I899" s="165"/>
      <c r="J899" s="165"/>
      <c r="K899" s="178"/>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c r="BJ899" s="165"/>
      <c r="BK899" s="165"/>
      <c r="BL899" s="165"/>
      <c r="BM899" s="165"/>
      <c r="BN899" s="165"/>
      <c r="BO899" s="165"/>
      <c r="BP899" s="165"/>
      <c r="BQ899" s="165"/>
      <c r="BR899" s="165"/>
      <c r="BS899" s="165"/>
      <c r="BT899" s="165"/>
      <c r="BU899" s="165"/>
      <c r="BV899" s="165"/>
      <c r="BW899" s="165"/>
      <c r="BX899" s="165"/>
      <c r="BY899" s="165"/>
      <c r="BZ899" s="165"/>
      <c r="CA899" s="165"/>
      <c r="CB899" s="165"/>
      <c r="CC899" s="165"/>
      <c r="CD899" s="165"/>
      <c r="CE899" s="165"/>
      <c r="CF899" s="165"/>
      <c r="CG899" s="165"/>
      <c r="CH899" s="165"/>
      <c r="CI899" s="165"/>
      <c r="CJ899" s="165"/>
      <c r="CK899" s="165"/>
      <c r="CL899" s="165"/>
      <c r="CM899" s="165"/>
      <c r="CN899" s="165"/>
      <c r="CO899" s="165"/>
      <c r="CP899" s="165"/>
      <c r="CQ899" s="165"/>
      <c r="CR899" s="165"/>
      <c r="CS899" s="165"/>
      <c r="CT899" s="165"/>
    </row>
    <row r="900" spans="1:98">
      <c r="A900" s="165"/>
      <c r="B900" s="165"/>
      <c r="C900" s="165"/>
      <c r="D900" s="165"/>
      <c r="E900" s="165"/>
      <c r="F900" s="165"/>
      <c r="G900" s="165"/>
      <c r="H900" s="178"/>
      <c r="I900" s="165"/>
      <c r="J900" s="165"/>
      <c r="K900" s="178"/>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c r="BJ900" s="165"/>
      <c r="BK900" s="165"/>
      <c r="BL900" s="165"/>
      <c r="BM900" s="165"/>
      <c r="BN900" s="165"/>
      <c r="BO900" s="165"/>
      <c r="BP900" s="165"/>
      <c r="BQ900" s="165"/>
      <c r="BR900" s="165"/>
      <c r="BS900" s="165"/>
      <c r="BT900" s="165"/>
      <c r="BU900" s="165"/>
      <c r="BV900" s="165"/>
      <c r="BW900" s="165"/>
      <c r="BX900" s="165"/>
      <c r="BY900" s="165"/>
      <c r="BZ900" s="165"/>
      <c r="CA900" s="165"/>
      <c r="CB900" s="165"/>
      <c r="CC900" s="165"/>
      <c r="CD900" s="165"/>
      <c r="CE900" s="165"/>
      <c r="CF900" s="165"/>
      <c r="CG900" s="165"/>
      <c r="CH900" s="165"/>
      <c r="CI900" s="165"/>
      <c r="CJ900" s="165"/>
      <c r="CK900" s="165"/>
      <c r="CL900" s="165"/>
      <c r="CM900" s="165"/>
      <c r="CN900" s="165"/>
      <c r="CO900" s="165"/>
      <c r="CP900" s="165"/>
      <c r="CQ900" s="165"/>
      <c r="CR900" s="165"/>
      <c r="CS900" s="165"/>
      <c r="CT900" s="165"/>
    </row>
    <row r="901" spans="1:98">
      <c r="A901" s="165"/>
      <c r="B901" s="165"/>
      <c r="C901" s="165"/>
      <c r="D901" s="165"/>
      <c r="E901" s="165"/>
      <c r="F901" s="165"/>
      <c r="G901" s="165"/>
      <c r="H901" s="178"/>
      <c r="I901" s="165"/>
      <c r="J901" s="165"/>
      <c r="K901" s="178"/>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c r="BJ901" s="165"/>
      <c r="BK901" s="165"/>
      <c r="BL901" s="165"/>
      <c r="BM901" s="165"/>
      <c r="BN901" s="165"/>
      <c r="BO901" s="165"/>
      <c r="BP901" s="165"/>
      <c r="BQ901" s="165"/>
      <c r="BR901" s="165"/>
      <c r="BS901" s="165"/>
      <c r="BT901" s="165"/>
      <c r="BU901" s="165"/>
      <c r="BV901" s="165"/>
      <c r="BW901" s="165"/>
      <c r="BX901" s="165"/>
      <c r="BY901" s="165"/>
      <c r="BZ901" s="165"/>
      <c r="CA901" s="165"/>
      <c r="CB901" s="165"/>
      <c r="CC901" s="165"/>
      <c r="CD901" s="165"/>
      <c r="CE901" s="165"/>
      <c r="CF901" s="165"/>
      <c r="CG901" s="165"/>
      <c r="CH901" s="165"/>
      <c r="CI901" s="165"/>
      <c r="CJ901" s="165"/>
      <c r="CK901" s="165"/>
      <c r="CL901" s="165"/>
      <c r="CM901" s="165"/>
      <c r="CN901" s="165"/>
      <c r="CO901" s="165"/>
      <c r="CP901" s="165"/>
      <c r="CQ901" s="165"/>
      <c r="CR901" s="165"/>
      <c r="CS901" s="165"/>
      <c r="CT901" s="165"/>
    </row>
    <row r="902" spans="1:98">
      <c r="A902" s="165"/>
      <c r="B902" s="165"/>
      <c r="C902" s="165"/>
      <c r="D902" s="165"/>
      <c r="E902" s="165"/>
      <c r="F902" s="165"/>
      <c r="G902" s="165"/>
      <c r="H902" s="178"/>
      <c r="I902" s="165"/>
      <c r="J902" s="165"/>
      <c r="K902" s="178"/>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c r="BJ902" s="165"/>
      <c r="BK902" s="165"/>
      <c r="BL902" s="165"/>
      <c r="BM902" s="165"/>
      <c r="BN902" s="165"/>
      <c r="BO902" s="165"/>
      <c r="BP902" s="165"/>
      <c r="BQ902" s="165"/>
      <c r="BR902" s="165"/>
      <c r="BS902" s="165"/>
      <c r="BT902" s="165"/>
      <c r="BU902" s="165"/>
      <c r="BV902" s="165"/>
      <c r="BW902" s="165"/>
      <c r="BX902" s="165"/>
      <c r="BY902" s="165"/>
      <c r="BZ902" s="165"/>
      <c r="CA902" s="165"/>
      <c r="CB902" s="165"/>
      <c r="CC902" s="165"/>
      <c r="CD902" s="165"/>
      <c r="CE902" s="165"/>
      <c r="CF902" s="165"/>
      <c r="CG902" s="165"/>
      <c r="CH902" s="165"/>
      <c r="CI902" s="165"/>
      <c r="CJ902" s="165"/>
      <c r="CK902" s="165"/>
      <c r="CL902" s="165"/>
      <c r="CM902" s="165"/>
      <c r="CN902" s="165"/>
      <c r="CO902" s="165"/>
      <c r="CP902" s="165"/>
      <c r="CQ902" s="165"/>
      <c r="CR902" s="165"/>
      <c r="CS902" s="165"/>
      <c r="CT902" s="165"/>
    </row>
    <row r="903" spans="1:98">
      <c r="A903" s="165"/>
      <c r="B903" s="165"/>
      <c r="C903" s="165"/>
      <c r="D903" s="165"/>
      <c r="E903" s="165"/>
      <c r="F903" s="165"/>
      <c r="G903" s="165"/>
      <c r="H903" s="178"/>
      <c r="I903" s="165"/>
      <c r="J903" s="165"/>
      <c r="K903" s="178"/>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5"/>
      <c r="AW903" s="165"/>
      <c r="AX903" s="165"/>
      <c r="AY903" s="165"/>
      <c r="AZ903" s="165"/>
      <c r="BA903" s="165"/>
      <c r="BB903" s="165"/>
      <c r="BC903" s="165"/>
      <c r="BD903" s="165"/>
      <c r="BE903" s="165"/>
      <c r="BF903" s="165"/>
      <c r="BG903" s="165"/>
      <c r="BH903" s="165"/>
      <c r="BI903" s="165"/>
      <c r="BJ903" s="165"/>
      <c r="BK903" s="165"/>
      <c r="BL903" s="165"/>
      <c r="BM903" s="165"/>
      <c r="BN903" s="165"/>
      <c r="BO903" s="165"/>
      <c r="BP903" s="165"/>
      <c r="BQ903" s="165"/>
      <c r="BR903" s="165"/>
      <c r="BS903" s="165"/>
      <c r="BT903" s="165"/>
      <c r="BU903" s="165"/>
      <c r="BV903" s="165"/>
      <c r="BW903" s="165"/>
      <c r="BX903" s="165"/>
      <c r="BY903" s="165"/>
      <c r="BZ903" s="165"/>
      <c r="CA903" s="165"/>
      <c r="CB903" s="165"/>
      <c r="CC903" s="165"/>
      <c r="CD903" s="165"/>
      <c r="CE903" s="165"/>
      <c r="CF903" s="165"/>
      <c r="CG903" s="165"/>
      <c r="CH903" s="165"/>
      <c r="CI903" s="165"/>
      <c r="CJ903" s="165"/>
      <c r="CK903" s="165"/>
      <c r="CL903" s="165"/>
      <c r="CM903" s="165"/>
      <c r="CN903" s="165"/>
      <c r="CO903" s="165"/>
      <c r="CP903" s="165"/>
      <c r="CQ903" s="165"/>
      <c r="CR903" s="165"/>
      <c r="CS903" s="165"/>
      <c r="CT903" s="165"/>
    </row>
    <row r="904" spans="1:98">
      <c r="A904" s="165"/>
      <c r="B904" s="165"/>
      <c r="C904" s="165"/>
      <c r="D904" s="165"/>
      <c r="E904" s="165"/>
      <c r="F904" s="165"/>
      <c r="G904" s="165"/>
      <c r="H904" s="178"/>
      <c r="I904" s="165"/>
      <c r="J904" s="165"/>
      <c r="K904" s="178"/>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5"/>
      <c r="AW904" s="165"/>
      <c r="AX904" s="165"/>
      <c r="AY904" s="165"/>
      <c r="AZ904" s="165"/>
      <c r="BA904" s="165"/>
      <c r="BB904" s="165"/>
      <c r="BC904" s="165"/>
      <c r="BD904" s="165"/>
      <c r="BE904" s="165"/>
      <c r="BF904" s="165"/>
      <c r="BG904" s="165"/>
      <c r="BH904" s="165"/>
      <c r="BI904" s="165"/>
      <c r="BJ904" s="165"/>
      <c r="BK904" s="165"/>
      <c r="BL904" s="165"/>
      <c r="BM904" s="165"/>
      <c r="BN904" s="165"/>
      <c r="BO904" s="165"/>
      <c r="BP904" s="165"/>
      <c r="BQ904" s="165"/>
      <c r="BR904" s="165"/>
      <c r="BS904" s="165"/>
      <c r="BT904" s="165"/>
      <c r="BU904" s="165"/>
      <c r="BV904" s="165"/>
      <c r="BW904" s="165"/>
      <c r="BX904" s="165"/>
      <c r="BY904" s="165"/>
      <c r="BZ904" s="165"/>
      <c r="CA904" s="165"/>
      <c r="CB904" s="165"/>
      <c r="CC904" s="165"/>
      <c r="CD904" s="165"/>
      <c r="CE904" s="165"/>
      <c r="CF904" s="165"/>
      <c r="CG904" s="165"/>
      <c r="CH904" s="165"/>
      <c r="CI904" s="165"/>
      <c r="CJ904" s="165"/>
      <c r="CK904" s="165"/>
      <c r="CL904" s="165"/>
      <c r="CM904" s="165"/>
      <c r="CN904" s="165"/>
      <c r="CO904" s="165"/>
      <c r="CP904" s="165"/>
      <c r="CQ904" s="165"/>
      <c r="CR904" s="165"/>
      <c r="CS904" s="165"/>
      <c r="CT904" s="165"/>
    </row>
    <row r="905" spans="1:98">
      <c r="A905" s="165"/>
      <c r="B905" s="165"/>
      <c r="C905" s="165"/>
      <c r="D905" s="165"/>
      <c r="E905" s="165"/>
      <c r="F905" s="165"/>
      <c r="G905" s="165"/>
      <c r="H905" s="178"/>
      <c r="I905" s="165"/>
      <c r="J905" s="165"/>
      <c r="K905" s="178"/>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5"/>
      <c r="AW905" s="165"/>
      <c r="AX905" s="165"/>
      <c r="AY905" s="165"/>
      <c r="AZ905" s="165"/>
      <c r="BA905" s="165"/>
      <c r="BB905" s="165"/>
      <c r="BC905" s="165"/>
      <c r="BD905" s="165"/>
      <c r="BE905" s="165"/>
      <c r="BF905" s="165"/>
      <c r="BG905" s="165"/>
      <c r="BH905" s="165"/>
      <c r="BI905" s="165"/>
      <c r="BJ905" s="165"/>
      <c r="BK905" s="165"/>
      <c r="BL905" s="165"/>
      <c r="BM905" s="165"/>
      <c r="BN905" s="165"/>
      <c r="BO905" s="165"/>
      <c r="BP905" s="165"/>
      <c r="BQ905" s="165"/>
      <c r="BR905" s="165"/>
      <c r="BS905" s="165"/>
      <c r="BT905" s="165"/>
      <c r="BU905" s="165"/>
      <c r="BV905" s="165"/>
      <c r="BW905" s="165"/>
      <c r="BX905" s="165"/>
      <c r="BY905" s="165"/>
      <c r="BZ905" s="165"/>
      <c r="CA905" s="165"/>
      <c r="CB905" s="165"/>
      <c r="CC905" s="165"/>
      <c r="CD905" s="165"/>
      <c r="CE905" s="165"/>
      <c r="CF905" s="165"/>
      <c r="CG905" s="165"/>
      <c r="CH905" s="165"/>
      <c r="CI905" s="165"/>
      <c r="CJ905" s="165"/>
      <c r="CK905" s="165"/>
      <c r="CL905" s="165"/>
      <c r="CM905" s="165"/>
      <c r="CN905" s="165"/>
      <c r="CO905" s="165"/>
      <c r="CP905" s="165"/>
      <c r="CQ905" s="165"/>
      <c r="CR905" s="165"/>
      <c r="CS905" s="165"/>
      <c r="CT905" s="165"/>
    </row>
    <row r="906" spans="1:98">
      <c r="A906" s="165"/>
      <c r="B906" s="165"/>
      <c r="C906" s="165"/>
      <c r="D906" s="165"/>
      <c r="E906" s="165"/>
      <c r="F906" s="165"/>
      <c r="G906" s="165"/>
      <c r="H906" s="178"/>
      <c r="I906" s="165"/>
      <c r="J906" s="165"/>
      <c r="K906" s="178"/>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c r="BJ906" s="165"/>
      <c r="BK906" s="165"/>
      <c r="BL906" s="165"/>
      <c r="BM906" s="165"/>
      <c r="BN906" s="165"/>
      <c r="BO906" s="165"/>
      <c r="BP906" s="165"/>
      <c r="BQ906" s="165"/>
      <c r="BR906" s="165"/>
      <c r="BS906" s="165"/>
      <c r="BT906" s="165"/>
      <c r="BU906" s="165"/>
      <c r="BV906" s="165"/>
      <c r="BW906" s="165"/>
      <c r="BX906" s="165"/>
      <c r="BY906" s="165"/>
      <c r="BZ906" s="165"/>
      <c r="CA906" s="165"/>
      <c r="CB906" s="165"/>
      <c r="CC906" s="165"/>
      <c r="CD906" s="165"/>
      <c r="CE906" s="165"/>
      <c r="CF906" s="165"/>
      <c r="CG906" s="165"/>
      <c r="CH906" s="165"/>
      <c r="CI906" s="165"/>
      <c r="CJ906" s="165"/>
      <c r="CK906" s="165"/>
      <c r="CL906" s="165"/>
      <c r="CM906" s="165"/>
      <c r="CN906" s="165"/>
      <c r="CO906" s="165"/>
      <c r="CP906" s="165"/>
      <c r="CQ906" s="165"/>
      <c r="CR906" s="165"/>
      <c r="CS906" s="165"/>
      <c r="CT906" s="165"/>
    </row>
    <row r="907" spans="1:98">
      <c r="A907" s="165"/>
      <c r="B907" s="165"/>
      <c r="C907" s="165"/>
      <c r="D907" s="165"/>
      <c r="E907" s="165"/>
      <c r="F907" s="165"/>
      <c r="G907" s="165"/>
      <c r="H907" s="178"/>
      <c r="I907" s="165"/>
      <c r="J907" s="165"/>
      <c r="K907" s="178"/>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c r="BJ907" s="165"/>
      <c r="BK907" s="165"/>
      <c r="BL907" s="165"/>
      <c r="BM907" s="165"/>
      <c r="BN907" s="165"/>
      <c r="BO907" s="165"/>
      <c r="BP907" s="165"/>
      <c r="BQ907" s="165"/>
      <c r="BR907" s="165"/>
      <c r="BS907" s="165"/>
      <c r="BT907" s="165"/>
      <c r="BU907" s="165"/>
      <c r="BV907" s="165"/>
      <c r="BW907" s="165"/>
      <c r="BX907" s="165"/>
      <c r="BY907" s="165"/>
      <c r="BZ907" s="165"/>
      <c r="CA907" s="165"/>
      <c r="CB907" s="165"/>
      <c r="CC907" s="165"/>
      <c r="CD907" s="165"/>
      <c r="CE907" s="165"/>
      <c r="CF907" s="165"/>
      <c r="CG907" s="165"/>
      <c r="CH907" s="165"/>
      <c r="CI907" s="165"/>
      <c r="CJ907" s="165"/>
      <c r="CK907" s="165"/>
      <c r="CL907" s="165"/>
      <c r="CM907" s="165"/>
      <c r="CN907" s="165"/>
      <c r="CO907" s="165"/>
      <c r="CP907" s="165"/>
      <c r="CQ907" s="165"/>
      <c r="CR907" s="165"/>
      <c r="CS907" s="165"/>
      <c r="CT907" s="165"/>
    </row>
    <row r="908" spans="1:98">
      <c r="A908" s="165"/>
      <c r="B908" s="165"/>
      <c r="C908" s="165"/>
      <c r="D908" s="165"/>
      <c r="E908" s="165"/>
      <c r="F908" s="165"/>
      <c r="G908" s="165"/>
      <c r="H908" s="178"/>
      <c r="I908" s="165"/>
      <c r="J908" s="165"/>
      <c r="K908" s="178"/>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c r="BJ908" s="165"/>
      <c r="BK908" s="165"/>
      <c r="BL908" s="165"/>
      <c r="BM908" s="165"/>
      <c r="BN908" s="165"/>
      <c r="BO908" s="165"/>
      <c r="BP908" s="165"/>
      <c r="BQ908" s="165"/>
      <c r="BR908" s="165"/>
      <c r="BS908" s="165"/>
      <c r="BT908" s="165"/>
      <c r="BU908" s="165"/>
      <c r="BV908" s="165"/>
      <c r="BW908" s="165"/>
      <c r="BX908" s="165"/>
      <c r="BY908" s="165"/>
      <c r="BZ908" s="165"/>
      <c r="CA908" s="165"/>
      <c r="CB908" s="165"/>
      <c r="CC908" s="165"/>
      <c r="CD908" s="165"/>
      <c r="CE908" s="165"/>
      <c r="CF908" s="165"/>
      <c r="CG908" s="165"/>
      <c r="CH908" s="165"/>
      <c r="CI908" s="165"/>
      <c r="CJ908" s="165"/>
      <c r="CK908" s="165"/>
      <c r="CL908" s="165"/>
      <c r="CM908" s="165"/>
      <c r="CN908" s="165"/>
      <c r="CO908" s="165"/>
      <c r="CP908" s="165"/>
      <c r="CQ908" s="165"/>
      <c r="CR908" s="165"/>
      <c r="CS908" s="165"/>
      <c r="CT908" s="165"/>
    </row>
    <row r="909" spans="1:98">
      <c r="A909" s="165"/>
      <c r="B909" s="165"/>
      <c r="C909" s="165"/>
      <c r="D909" s="165"/>
      <c r="E909" s="165"/>
      <c r="F909" s="165"/>
      <c r="G909" s="165"/>
      <c r="H909" s="178"/>
      <c r="I909" s="165"/>
      <c r="J909" s="165"/>
      <c r="K909" s="178"/>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c r="BJ909" s="165"/>
      <c r="BK909" s="165"/>
      <c r="BL909" s="165"/>
      <c r="BM909" s="165"/>
      <c r="BN909" s="165"/>
      <c r="BO909" s="165"/>
      <c r="BP909" s="165"/>
      <c r="BQ909" s="165"/>
      <c r="BR909" s="165"/>
      <c r="BS909" s="165"/>
      <c r="BT909" s="165"/>
      <c r="BU909" s="165"/>
      <c r="BV909" s="165"/>
      <c r="BW909" s="165"/>
      <c r="BX909" s="165"/>
      <c r="BY909" s="165"/>
      <c r="BZ909" s="165"/>
      <c r="CA909" s="165"/>
      <c r="CB909" s="165"/>
      <c r="CC909" s="165"/>
      <c r="CD909" s="165"/>
      <c r="CE909" s="165"/>
      <c r="CF909" s="165"/>
      <c r="CG909" s="165"/>
      <c r="CH909" s="165"/>
      <c r="CI909" s="165"/>
      <c r="CJ909" s="165"/>
      <c r="CK909" s="165"/>
      <c r="CL909" s="165"/>
      <c r="CM909" s="165"/>
      <c r="CN909" s="165"/>
      <c r="CO909" s="165"/>
      <c r="CP909" s="165"/>
      <c r="CQ909" s="165"/>
      <c r="CR909" s="165"/>
      <c r="CS909" s="165"/>
      <c r="CT909" s="165"/>
    </row>
    <row r="910" spans="1:98">
      <c r="A910" s="165"/>
      <c r="B910" s="165"/>
      <c r="C910" s="165"/>
      <c r="D910" s="165"/>
      <c r="E910" s="165"/>
      <c r="F910" s="165"/>
      <c r="G910" s="165"/>
      <c r="H910" s="178"/>
      <c r="I910" s="165"/>
      <c r="J910" s="165"/>
      <c r="K910" s="178"/>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c r="BJ910" s="165"/>
      <c r="BK910" s="165"/>
      <c r="BL910" s="165"/>
      <c r="BM910" s="165"/>
      <c r="BN910" s="165"/>
      <c r="BO910" s="165"/>
      <c r="BP910" s="165"/>
      <c r="BQ910" s="165"/>
      <c r="BR910" s="165"/>
      <c r="BS910" s="165"/>
      <c r="BT910" s="165"/>
      <c r="BU910" s="165"/>
      <c r="BV910" s="165"/>
      <c r="BW910" s="165"/>
      <c r="BX910" s="165"/>
      <c r="BY910" s="165"/>
      <c r="BZ910" s="165"/>
      <c r="CA910" s="165"/>
      <c r="CB910" s="165"/>
      <c r="CC910" s="165"/>
      <c r="CD910" s="165"/>
      <c r="CE910" s="165"/>
      <c r="CF910" s="165"/>
      <c r="CG910" s="165"/>
      <c r="CH910" s="165"/>
      <c r="CI910" s="165"/>
      <c r="CJ910" s="165"/>
      <c r="CK910" s="165"/>
      <c r="CL910" s="165"/>
      <c r="CM910" s="165"/>
      <c r="CN910" s="165"/>
      <c r="CO910" s="165"/>
      <c r="CP910" s="165"/>
      <c r="CQ910" s="165"/>
      <c r="CR910" s="165"/>
      <c r="CS910" s="165"/>
      <c r="CT910" s="165"/>
    </row>
    <row r="911" spans="1:98">
      <c r="A911" s="165"/>
      <c r="B911" s="165"/>
      <c r="C911" s="165"/>
      <c r="D911" s="165"/>
      <c r="E911" s="165"/>
      <c r="F911" s="165"/>
      <c r="G911" s="165"/>
      <c r="H911" s="178"/>
      <c r="I911" s="165"/>
      <c r="J911" s="165"/>
      <c r="K911" s="178"/>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5"/>
      <c r="AW911" s="165"/>
      <c r="AX911" s="165"/>
      <c r="AY911" s="165"/>
      <c r="AZ911" s="165"/>
      <c r="BA911" s="165"/>
      <c r="BB911" s="165"/>
      <c r="BC911" s="165"/>
      <c r="BD911" s="165"/>
      <c r="BE911" s="165"/>
      <c r="BF911" s="165"/>
      <c r="BG911" s="165"/>
      <c r="BH911" s="165"/>
      <c r="BI911" s="165"/>
      <c r="BJ911" s="165"/>
      <c r="BK911" s="165"/>
      <c r="BL911" s="165"/>
      <c r="BM911" s="165"/>
      <c r="BN911" s="165"/>
      <c r="BO911" s="165"/>
      <c r="BP911" s="165"/>
      <c r="BQ911" s="165"/>
      <c r="BR911" s="165"/>
      <c r="BS911" s="165"/>
      <c r="BT911" s="165"/>
      <c r="BU911" s="165"/>
      <c r="BV911" s="165"/>
      <c r="BW911" s="165"/>
      <c r="BX911" s="165"/>
      <c r="BY911" s="165"/>
      <c r="BZ911" s="165"/>
      <c r="CA911" s="165"/>
      <c r="CB911" s="165"/>
      <c r="CC911" s="165"/>
      <c r="CD911" s="165"/>
      <c r="CE911" s="165"/>
      <c r="CF911" s="165"/>
      <c r="CG911" s="165"/>
      <c r="CH911" s="165"/>
      <c r="CI911" s="165"/>
      <c r="CJ911" s="165"/>
      <c r="CK911" s="165"/>
      <c r="CL911" s="165"/>
      <c r="CM911" s="165"/>
      <c r="CN911" s="165"/>
      <c r="CO911" s="165"/>
      <c r="CP911" s="165"/>
      <c r="CQ911" s="165"/>
      <c r="CR911" s="165"/>
      <c r="CS911" s="165"/>
      <c r="CT911" s="165"/>
    </row>
    <row r="912" spans="1:98">
      <c r="A912" s="165"/>
      <c r="B912" s="165"/>
      <c r="C912" s="165"/>
      <c r="D912" s="165"/>
      <c r="E912" s="165"/>
      <c r="F912" s="165"/>
      <c r="G912" s="165"/>
      <c r="H912" s="178"/>
      <c r="I912" s="165"/>
      <c r="J912" s="165"/>
      <c r="K912" s="178"/>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5"/>
      <c r="AW912" s="165"/>
      <c r="AX912" s="165"/>
      <c r="AY912" s="165"/>
      <c r="AZ912" s="165"/>
      <c r="BA912" s="165"/>
      <c r="BB912" s="165"/>
      <c r="BC912" s="165"/>
      <c r="BD912" s="165"/>
      <c r="BE912" s="165"/>
      <c r="BF912" s="165"/>
      <c r="BG912" s="165"/>
      <c r="BH912" s="165"/>
      <c r="BI912" s="165"/>
      <c r="BJ912" s="165"/>
      <c r="BK912" s="165"/>
      <c r="BL912" s="165"/>
      <c r="BM912" s="165"/>
      <c r="BN912" s="165"/>
      <c r="BO912" s="165"/>
      <c r="BP912" s="165"/>
      <c r="BQ912" s="165"/>
      <c r="BR912" s="165"/>
      <c r="BS912" s="165"/>
      <c r="BT912" s="165"/>
      <c r="BU912" s="165"/>
      <c r="BV912" s="165"/>
      <c r="BW912" s="165"/>
      <c r="BX912" s="165"/>
      <c r="BY912" s="165"/>
      <c r="BZ912" s="165"/>
      <c r="CA912" s="165"/>
      <c r="CB912" s="165"/>
      <c r="CC912" s="165"/>
      <c r="CD912" s="165"/>
      <c r="CE912" s="165"/>
      <c r="CF912" s="165"/>
      <c r="CG912" s="165"/>
      <c r="CH912" s="165"/>
      <c r="CI912" s="165"/>
      <c r="CJ912" s="165"/>
      <c r="CK912" s="165"/>
      <c r="CL912" s="165"/>
      <c r="CM912" s="165"/>
      <c r="CN912" s="165"/>
      <c r="CO912" s="165"/>
      <c r="CP912" s="165"/>
      <c r="CQ912" s="165"/>
      <c r="CR912" s="165"/>
      <c r="CS912" s="165"/>
      <c r="CT912" s="165"/>
    </row>
    <row r="913" spans="1:98">
      <c r="A913" s="165"/>
      <c r="B913" s="165"/>
      <c r="C913" s="165"/>
      <c r="D913" s="165"/>
      <c r="E913" s="165"/>
      <c r="F913" s="165"/>
      <c r="G913" s="165"/>
      <c r="H913" s="178"/>
      <c r="I913" s="165"/>
      <c r="J913" s="165"/>
      <c r="K913" s="178"/>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5"/>
      <c r="AW913" s="165"/>
      <c r="AX913" s="165"/>
      <c r="AY913" s="165"/>
      <c r="AZ913" s="165"/>
      <c r="BA913" s="165"/>
      <c r="BB913" s="165"/>
      <c r="BC913" s="165"/>
      <c r="BD913" s="165"/>
      <c r="BE913" s="165"/>
      <c r="BF913" s="165"/>
      <c r="BG913" s="165"/>
      <c r="BH913" s="165"/>
      <c r="BI913" s="165"/>
      <c r="BJ913" s="165"/>
      <c r="BK913" s="165"/>
      <c r="BL913" s="165"/>
      <c r="BM913" s="165"/>
      <c r="BN913" s="165"/>
      <c r="BO913" s="165"/>
      <c r="BP913" s="165"/>
      <c r="BQ913" s="165"/>
      <c r="BR913" s="165"/>
      <c r="BS913" s="165"/>
      <c r="BT913" s="165"/>
      <c r="BU913" s="165"/>
      <c r="BV913" s="165"/>
      <c r="BW913" s="165"/>
      <c r="BX913" s="165"/>
      <c r="BY913" s="165"/>
      <c r="BZ913" s="165"/>
      <c r="CA913" s="165"/>
      <c r="CB913" s="165"/>
      <c r="CC913" s="165"/>
      <c r="CD913" s="165"/>
      <c r="CE913" s="165"/>
      <c r="CF913" s="165"/>
      <c r="CG913" s="165"/>
      <c r="CH913" s="165"/>
      <c r="CI913" s="165"/>
      <c r="CJ913" s="165"/>
      <c r="CK913" s="165"/>
      <c r="CL913" s="165"/>
      <c r="CM913" s="165"/>
      <c r="CN913" s="165"/>
      <c r="CO913" s="165"/>
      <c r="CP913" s="165"/>
      <c r="CQ913" s="165"/>
      <c r="CR913" s="165"/>
      <c r="CS913" s="165"/>
      <c r="CT913" s="165"/>
    </row>
    <row r="914" spans="1:98">
      <c r="A914" s="165"/>
      <c r="B914" s="165"/>
      <c r="C914" s="165"/>
      <c r="D914" s="165"/>
      <c r="E914" s="165"/>
      <c r="F914" s="165"/>
      <c r="G914" s="165"/>
      <c r="H914" s="178"/>
      <c r="I914" s="165"/>
      <c r="J914" s="165"/>
      <c r="K914" s="178"/>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c r="BJ914" s="165"/>
      <c r="BK914" s="165"/>
      <c r="BL914" s="165"/>
      <c r="BM914" s="165"/>
      <c r="BN914" s="165"/>
      <c r="BO914" s="165"/>
      <c r="BP914" s="165"/>
      <c r="BQ914" s="165"/>
      <c r="BR914" s="165"/>
      <c r="BS914" s="165"/>
      <c r="BT914" s="165"/>
      <c r="BU914" s="165"/>
      <c r="BV914" s="165"/>
      <c r="BW914" s="165"/>
      <c r="BX914" s="165"/>
      <c r="BY914" s="165"/>
      <c r="BZ914" s="165"/>
      <c r="CA914" s="165"/>
      <c r="CB914" s="165"/>
      <c r="CC914" s="165"/>
      <c r="CD914" s="165"/>
      <c r="CE914" s="165"/>
      <c r="CF914" s="165"/>
      <c r="CG914" s="165"/>
      <c r="CH914" s="165"/>
      <c r="CI914" s="165"/>
      <c r="CJ914" s="165"/>
      <c r="CK914" s="165"/>
      <c r="CL914" s="165"/>
      <c r="CM914" s="165"/>
      <c r="CN914" s="165"/>
      <c r="CO914" s="165"/>
      <c r="CP914" s="165"/>
      <c r="CQ914" s="165"/>
      <c r="CR914" s="165"/>
      <c r="CS914" s="165"/>
      <c r="CT914" s="165"/>
    </row>
    <row r="915" spans="1:98">
      <c r="A915" s="165"/>
      <c r="B915" s="165"/>
      <c r="C915" s="165"/>
      <c r="D915" s="165"/>
      <c r="E915" s="165"/>
      <c r="F915" s="165"/>
      <c r="G915" s="165"/>
      <c r="H915" s="178"/>
      <c r="I915" s="165"/>
      <c r="J915" s="165"/>
      <c r="K915" s="178"/>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c r="BJ915" s="165"/>
      <c r="BK915" s="165"/>
      <c r="BL915" s="165"/>
      <c r="BM915" s="165"/>
      <c r="BN915" s="165"/>
      <c r="BO915" s="165"/>
      <c r="BP915" s="165"/>
      <c r="BQ915" s="165"/>
      <c r="BR915" s="165"/>
      <c r="BS915" s="165"/>
      <c r="BT915" s="165"/>
      <c r="BU915" s="165"/>
      <c r="BV915" s="165"/>
      <c r="BW915" s="165"/>
      <c r="BX915" s="165"/>
      <c r="BY915" s="165"/>
      <c r="BZ915" s="165"/>
      <c r="CA915" s="165"/>
      <c r="CB915" s="165"/>
      <c r="CC915" s="165"/>
      <c r="CD915" s="165"/>
      <c r="CE915" s="165"/>
      <c r="CF915" s="165"/>
      <c r="CG915" s="165"/>
      <c r="CH915" s="165"/>
      <c r="CI915" s="165"/>
      <c r="CJ915" s="165"/>
      <c r="CK915" s="165"/>
      <c r="CL915" s="165"/>
      <c r="CM915" s="165"/>
      <c r="CN915" s="165"/>
      <c r="CO915" s="165"/>
      <c r="CP915" s="165"/>
      <c r="CQ915" s="165"/>
      <c r="CR915" s="165"/>
      <c r="CS915" s="165"/>
      <c r="CT915" s="165"/>
    </row>
    <row r="916" spans="1:98">
      <c r="A916" s="165"/>
      <c r="B916" s="165"/>
      <c r="C916" s="165"/>
      <c r="D916" s="165"/>
      <c r="E916" s="165"/>
      <c r="F916" s="165"/>
      <c r="G916" s="165"/>
      <c r="H916" s="178"/>
      <c r="I916" s="165"/>
      <c r="J916" s="165"/>
      <c r="K916" s="178"/>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c r="BJ916" s="165"/>
      <c r="BK916" s="165"/>
      <c r="BL916" s="165"/>
      <c r="BM916" s="165"/>
      <c r="BN916" s="165"/>
      <c r="BO916" s="165"/>
      <c r="BP916" s="165"/>
      <c r="BQ916" s="165"/>
      <c r="BR916" s="165"/>
      <c r="BS916" s="165"/>
      <c r="BT916" s="165"/>
      <c r="BU916" s="165"/>
      <c r="BV916" s="165"/>
      <c r="BW916" s="165"/>
      <c r="BX916" s="165"/>
      <c r="BY916" s="165"/>
      <c r="BZ916" s="165"/>
      <c r="CA916" s="165"/>
      <c r="CB916" s="165"/>
      <c r="CC916" s="165"/>
      <c r="CD916" s="165"/>
      <c r="CE916" s="165"/>
      <c r="CF916" s="165"/>
      <c r="CG916" s="165"/>
      <c r="CH916" s="165"/>
      <c r="CI916" s="165"/>
      <c r="CJ916" s="165"/>
      <c r="CK916" s="165"/>
      <c r="CL916" s="165"/>
      <c r="CM916" s="165"/>
      <c r="CN916" s="165"/>
      <c r="CO916" s="165"/>
      <c r="CP916" s="165"/>
      <c r="CQ916" s="165"/>
      <c r="CR916" s="165"/>
      <c r="CS916" s="165"/>
      <c r="CT916" s="165"/>
    </row>
    <row r="917" spans="1:98">
      <c r="A917" s="165"/>
      <c r="B917" s="165"/>
      <c r="C917" s="165"/>
      <c r="D917" s="165"/>
      <c r="E917" s="165"/>
      <c r="F917" s="165"/>
      <c r="G917" s="165"/>
      <c r="H917" s="178"/>
      <c r="I917" s="165"/>
      <c r="J917" s="165"/>
      <c r="K917" s="178"/>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c r="BJ917" s="165"/>
      <c r="BK917" s="165"/>
      <c r="BL917" s="165"/>
      <c r="BM917" s="165"/>
      <c r="BN917" s="165"/>
      <c r="BO917" s="165"/>
      <c r="BP917" s="165"/>
      <c r="BQ917" s="165"/>
      <c r="BR917" s="165"/>
      <c r="BS917" s="165"/>
      <c r="BT917" s="165"/>
      <c r="BU917" s="165"/>
      <c r="BV917" s="165"/>
      <c r="BW917" s="165"/>
      <c r="BX917" s="165"/>
      <c r="BY917" s="165"/>
      <c r="BZ917" s="165"/>
      <c r="CA917" s="165"/>
      <c r="CB917" s="165"/>
      <c r="CC917" s="165"/>
      <c r="CD917" s="165"/>
      <c r="CE917" s="165"/>
      <c r="CF917" s="165"/>
      <c r="CG917" s="165"/>
      <c r="CH917" s="165"/>
      <c r="CI917" s="165"/>
      <c r="CJ917" s="165"/>
      <c r="CK917" s="165"/>
      <c r="CL917" s="165"/>
      <c r="CM917" s="165"/>
      <c r="CN917" s="165"/>
      <c r="CO917" s="165"/>
      <c r="CP917" s="165"/>
      <c r="CQ917" s="165"/>
      <c r="CR917" s="165"/>
      <c r="CS917" s="165"/>
      <c r="CT917" s="165"/>
    </row>
    <row r="918" spans="1:98">
      <c r="A918" s="165"/>
      <c r="B918" s="165"/>
      <c r="C918" s="165"/>
      <c r="D918" s="165"/>
      <c r="E918" s="165"/>
      <c r="F918" s="165"/>
      <c r="G918" s="165"/>
      <c r="H918" s="178"/>
      <c r="I918" s="165"/>
      <c r="J918" s="165"/>
      <c r="K918" s="178"/>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c r="BJ918" s="165"/>
      <c r="BK918" s="165"/>
      <c r="BL918" s="165"/>
      <c r="BM918" s="165"/>
      <c r="BN918" s="165"/>
      <c r="BO918" s="165"/>
      <c r="BP918" s="165"/>
      <c r="BQ918" s="165"/>
      <c r="BR918" s="165"/>
      <c r="BS918" s="165"/>
      <c r="BT918" s="165"/>
      <c r="BU918" s="165"/>
      <c r="BV918" s="165"/>
      <c r="BW918" s="165"/>
      <c r="BX918" s="165"/>
      <c r="BY918" s="165"/>
      <c r="BZ918" s="165"/>
      <c r="CA918" s="165"/>
      <c r="CB918" s="165"/>
      <c r="CC918" s="165"/>
      <c r="CD918" s="165"/>
      <c r="CE918" s="165"/>
      <c r="CF918" s="165"/>
      <c r="CG918" s="165"/>
      <c r="CH918" s="165"/>
      <c r="CI918" s="165"/>
      <c r="CJ918" s="165"/>
      <c r="CK918" s="165"/>
      <c r="CL918" s="165"/>
      <c r="CM918" s="165"/>
      <c r="CN918" s="165"/>
      <c r="CO918" s="165"/>
      <c r="CP918" s="165"/>
      <c r="CQ918" s="165"/>
      <c r="CR918" s="165"/>
      <c r="CS918" s="165"/>
      <c r="CT918" s="165"/>
    </row>
    <row r="919" spans="1:98">
      <c r="A919" s="165"/>
      <c r="B919" s="165"/>
      <c r="C919" s="165"/>
      <c r="D919" s="165"/>
      <c r="E919" s="165"/>
      <c r="F919" s="165"/>
      <c r="G919" s="165"/>
      <c r="H919" s="178"/>
      <c r="I919" s="165"/>
      <c r="J919" s="165"/>
      <c r="K919" s="178"/>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c r="BJ919" s="165"/>
      <c r="BK919" s="165"/>
      <c r="BL919" s="165"/>
      <c r="BM919" s="165"/>
      <c r="BN919" s="165"/>
      <c r="BO919" s="165"/>
      <c r="BP919" s="165"/>
      <c r="BQ919" s="165"/>
      <c r="BR919" s="165"/>
      <c r="BS919" s="165"/>
      <c r="BT919" s="165"/>
      <c r="BU919" s="165"/>
      <c r="BV919" s="165"/>
      <c r="BW919" s="165"/>
      <c r="BX919" s="165"/>
      <c r="BY919" s="165"/>
      <c r="BZ919" s="165"/>
      <c r="CA919" s="165"/>
      <c r="CB919" s="165"/>
      <c r="CC919" s="165"/>
      <c r="CD919" s="165"/>
      <c r="CE919" s="165"/>
      <c r="CF919" s="165"/>
      <c r="CG919" s="165"/>
      <c r="CH919" s="165"/>
      <c r="CI919" s="165"/>
      <c r="CJ919" s="165"/>
      <c r="CK919" s="165"/>
      <c r="CL919" s="165"/>
      <c r="CM919" s="165"/>
      <c r="CN919" s="165"/>
      <c r="CO919" s="165"/>
      <c r="CP919" s="165"/>
      <c r="CQ919" s="165"/>
      <c r="CR919" s="165"/>
      <c r="CS919" s="165"/>
      <c r="CT919" s="165"/>
    </row>
    <row r="920" spans="1:98">
      <c r="A920" s="165"/>
      <c r="B920" s="165"/>
      <c r="C920" s="165"/>
      <c r="D920" s="165"/>
      <c r="E920" s="165"/>
      <c r="F920" s="165"/>
      <c r="G920" s="165"/>
      <c r="H920" s="178"/>
      <c r="I920" s="165"/>
      <c r="J920" s="165"/>
      <c r="K920" s="178"/>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5"/>
      <c r="AW920" s="165"/>
      <c r="AX920" s="165"/>
      <c r="AY920" s="165"/>
      <c r="AZ920" s="165"/>
      <c r="BA920" s="165"/>
      <c r="BB920" s="165"/>
      <c r="BC920" s="165"/>
      <c r="BD920" s="165"/>
      <c r="BE920" s="165"/>
      <c r="BF920" s="165"/>
      <c r="BG920" s="165"/>
      <c r="BH920" s="165"/>
      <c r="BI920" s="165"/>
      <c r="BJ920" s="165"/>
      <c r="BK920" s="165"/>
      <c r="BL920" s="165"/>
      <c r="BM920" s="165"/>
      <c r="BN920" s="165"/>
      <c r="BO920" s="165"/>
      <c r="BP920" s="165"/>
      <c r="BQ920" s="165"/>
      <c r="BR920" s="165"/>
      <c r="BS920" s="165"/>
      <c r="BT920" s="165"/>
      <c r="BU920" s="165"/>
      <c r="BV920" s="165"/>
      <c r="BW920" s="165"/>
      <c r="BX920" s="165"/>
      <c r="BY920" s="165"/>
      <c r="BZ920" s="165"/>
      <c r="CA920" s="165"/>
      <c r="CB920" s="165"/>
      <c r="CC920" s="165"/>
      <c r="CD920" s="165"/>
      <c r="CE920" s="165"/>
      <c r="CF920" s="165"/>
      <c r="CG920" s="165"/>
      <c r="CH920" s="165"/>
      <c r="CI920" s="165"/>
      <c r="CJ920" s="165"/>
      <c r="CK920" s="165"/>
      <c r="CL920" s="165"/>
      <c r="CM920" s="165"/>
      <c r="CN920" s="165"/>
      <c r="CO920" s="165"/>
      <c r="CP920" s="165"/>
      <c r="CQ920" s="165"/>
      <c r="CR920" s="165"/>
      <c r="CS920" s="165"/>
      <c r="CT920" s="165"/>
    </row>
    <row r="921" spans="1:98">
      <c r="A921" s="165"/>
      <c r="B921" s="165"/>
      <c r="C921" s="165"/>
      <c r="D921" s="165"/>
      <c r="E921" s="165"/>
      <c r="F921" s="165"/>
      <c r="G921" s="165"/>
      <c r="H921" s="178"/>
      <c r="I921" s="165"/>
      <c r="J921" s="165"/>
      <c r="K921" s="178"/>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c r="BJ921" s="165"/>
      <c r="BK921" s="165"/>
      <c r="BL921" s="165"/>
      <c r="BM921" s="165"/>
      <c r="BN921" s="165"/>
      <c r="BO921" s="165"/>
      <c r="BP921" s="165"/>
      <c r="BQ921" s="165"/>
      <c r="BR921" s="165"/>
      <c r="BS921" s="165"/>
      <c r="BT921" s="165"/>
      <c r="BU921" s="165"/>
      <c r="BV921" s="165"/>
      <c r="BW921" s="165"/>
      <c r="BX921" s="165"/>
      <c r="BY921" s="165"/>
      <c r="BZ921" s="165"/>
      <c r="CA921" s="165"/>
      <c r="CB921" s="165"/>
      <c r="CC921" s="165"/>
      <c r="CD921" s="165"/>
      <c r="CE921" s="165"/>
      <c r="CF921" s="165"/>
      <c r="CG921" s="165"/>
      <c r="CH921" s="165"/>
      <c r="CI921" s="165"/>
      <c r="CJ921" s="165"/>
      <c r="CK921" s="165"/>
      <c r="CL921" s="165"/>
      <c r="CM921" s="165"/>
      <c r="CN921" s="165"/>
      <c r="CO921" s="165"/>
      <c r="CP921" s="165"/>
      <c r="CQ921" s="165"/>
      <c r="CR921" s="165"/>
      <c r="CS921" s="165"/>
      <c r="CT921" s="165"/>
    </row>
    <row r="922" spans="1:98">
      <c r="A922" s="165"/>
      <c r="B922" s="165"/>
      <c r="C922" s="165"/>
      <c r="D922" s="165"/>
      <c r="E922" s="165"/>
      <c r="F922" s="165"/>
      <c r="G922" s="165"/>
      <c r="H922" s="178"/>
      <c r="I922" s="165"/>
      <c r="J922" s="165"/>
      <c r="K922" s="178"/>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c r="BJ922" s="165"/>
      <c r="BK922" s="165"/>
      <c r="BL922" s="165"/>
      <c r="BM922" s="165"/>
      <c r="BN922" s="165"/>
      <c r="BO922" s="165"/>
      <c r="BP922" s="165"/>
      <c r="BQ922" s="165"/>
      <c r="BR922" s="165"/>
      <c r="BS922" s="165"/>
      <c r="BT922" s="165"/>
      <c r="BU922" s="165"/>
      <c r="BV922" s="165"/>
      <c r="BW922" s="165"/>
      <c r="BX922" s="165"/>
      <c r="BY922" s="165"/>
      <c r="BZ922" s="165"/>
      <c r="CA922" s="165"/>
      <c r="CB922" s="165"/>
      <c r="CC922" s="165"/>
      <c r="CD922" s="165"/>
      <c r="CE922" s="165"/>
      <c r="CF922" s="165"/>
      <c r="CG922" s="165"/>
      <c r="CH922" s="165"/>
      <c r="CI922" s="165"/>
      <c r="CJ922" s="165"/>
      <c r="CK922" s="165"/>
      <c r="CL922" s="165"/>
      <c r="CM922" s="165"/>
      <c r="CN922" s="165"/>
      <c r="CO922" s="165"/>
      <c r="CP922" s="165"/>
      <c r="CQ922" s="165"/>
      <c r="CR922" s="165"/>
      <c r="CS922" s="165"/>
      <c r="CT922" s="165"/>
    </row>
    <row r="923" spans="1:98">
      <c r="A923" s="165"/>
      <c r="B923" s="165"/>
      <c r="C923" s="165"/>
      <c r="D923" s="165"/>
      <c r="E923" s="165"/>
      <c r="F923" s="165"/>
      <c r="G923" s="165"/>
      <c r="H923" s="178"/>
      <c r="I923" s="165"/>
      <c r="J923" s="165"/>
      <c r="K923" s="178"/>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c r="BJ923" s="165"/>
      <c r="BK923" s="165"/>
      <c r="BL923" s="165"/>
      <c r="BM923" s="165"/>
      <c r="BN923" s="165"/>
      <c r="BO923" s="165"/>
      <c r="BP923" s="165"/>
      <c r="BQ923" s="165"/>
      <c r="BR923" s="165"/>
      <c r="BS923" s="165"/>
      <c r="BT923" s="165"/>
      <c r="BU923" s="165"/>
      <c r="BV923" s="165"/>
      <c r="BW923" s="165"/>
      <c r="BX923" s="165"/>
      <c r="BY923" s="165"/>
      <c r="BZ923" s="165"/>
      <c r="CA923" s="165"/>
      <c r="CB923" s="165"/>
      <c r="CC923" s="165"/>
      <c r="CD923" s="165"/>
      <c r="CE923" s="165"/>
      <c r="CF923" s="165"/>
      <c r="CG923" s="165"/>
      <c r="CH923" s="165"/>
      <c r="CI923" s="165"/>
      <c r="CJ923" s="165"/>
      <c r="CK923" s="165"/>
      <c r="CL923" s="165"/>
      <c r="CM923" s="165"/>
      <c r="CN923" s="165"/>
      <c r="CO923" s="165"/>
      <c r="CP923" s="165"/>
      <c r="CQ923" s="165"/>
      <c r="CR923" s="165"/>
      <c r="CS923" s="165"/>
      <c r="CT923" s="165"/>
    </row>
    <row r="924" spans="1:98">
      <c r="A924" s="165"/>
      <c r="B924" s="165"/>
      <c r="C924" s="165"/>
      <c r="D924" s="165"/>
      <c r="E924" s="165"/>
      <c r="F924" s="165"/>
      <c r="G924" s="165"/>
      <c r="H924" s="178"/>
      <c r="I924" s="165"/>
      <c r="J924" s="165"/>
      <c r="K924" s="178"/>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c r="BJ924" s="165"/>
      <c r="BK924" s="165"/>
      <c r="BL924" s="165"/>
      <c r="BM924" s="165"/>
      <c r="BN924" s="165"/>
      <c r="BO924" s="165"/>
      <c r="BP924" s="165"/>
      <c r="BQ924" s="165"/>
      <c r="BR924" s="165"/>
      <c r="BS924" s="165"/>
      <c r="BT924" s="165"/>
      <c r="BU924" s="165"/>
      <c r="BV924" s="165"/>
      <c r="BW924" s="165"/>
      <c r="BX924" s="165"/>
      <c r="BY924" s="165"/>
      <c r="BZ924" s="165"/>
      <c r="CA924" s="165"/>
      <c r="CB924" s="165"/>
      <c r="CC924" s="165"/>
      <c r="CD924" s="165"/>
      <c r="CE924" s="165"/>
      <c r="CF924" s="165"/>
      <c r="CG924" s="165"/>
      <c r="CH924" s="165"/>
      <c r="CI924" s="165"/>
      <c r="CJ924" s="165"/>
      <c r="CK924" s="165"/>
      <c r="CL924" s="165"/>
      <c r="CM924" s="165"/>
      <c r="CN924" s="165"/>
      <c r="CO924" s="165"/>
      <c r="CP924" s="165"/>
      <c r="CQ924" s="165"/>
      <c r="CR924" s="165"/>
      <c r="CS924" s="165"/>
      <c r="CT924" s="165"/>
    </row>
    <row r="925" spans="1:98">
      <c r="A925" s="165"/>
      <c r="B925" s="165"/>
      <c r="C925" s="165"/>
      <c r="D925" s="165"/>
      <c r="E925" s="165"/>
      <c r="F925" s="165"/>
      <c r="G925" s="165"/>
      <c r="H925" s="178"/>
      <c r="I925" s="165"/>
      <c r="J925" s="165"/>
      <c r="K925" s="178"/>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5"/>
      <c r="AW925" s="165"/>
      <c r="AX925" s="165"/>
      <c r="AY925" s="165"/>
      <c r="AZ925" s="165"/>
      <c r="BA925" s="165"/>
      <c r="BB925" s="165"/>
      <c r="BC925" s="165"/>
      <c r="BD925" s="165"/>
      <c r="BE925" s="165"/>
      <c r="BF925" s="165"/>
      <c r="BG925" s="165"/>
      <c r="BH925" s="165"/>
      <c r="BI925" s="165"/>
      <c r="BJ925" s="165"/>
      <c r="BK925" s="165"/>
      <c r="BL925" s="165"/>
      <c r="BM925" s="165"/>
      <c r="BN925" s="165"/>
      <c r="BO925" s="165"/>
      <c r="BP925" s="165"/>
      <c r="BQ925" s="165"/>
      <c r="BR925" s="165"/>
      <c r="BS925" s="165"/>
      <c r="BT925" s="165"/>
      <c r="BU925" s="165"/>
      <c r="BV925" s="165"/>
      <c r="BW925" s="165"/>
      <c r="BX925" s="165"/>
      <c r="BY925" s="165"/>
      <c r="BZ925" s="165"/>
      <c r="CA925" s="165"/>
      <c r="CB925" s="165"/>
      <c r="CC925" s="165"/>
      <c r="CD925" s="165"/>
      <c r="CE925" s="165"/>
      <c r="CF925" s="165"/>
      <c r="CG925" s="165"/>
      <c r="CH925" s="165"/>
      <c r="CI925" s="165"/>
      <c r="CJ925" s="165"/>
      <c r="CK925" s="165"/>
      <c r="CL925" s="165"/>
      <c r="CM925" s="165"/>
      <c r="CN925" s="165"/>
      <c r="CO925" s="165"/>
      <c r="CP925" s="165"/>
      <c r="CQ925" s="165"/>
      <c r="CR925" s="165"/>
      <c r="CS925" s="165"/>
      <c r="CT925" s="165"/>
    </row>
    <row r="926" spans="1:98">
      <c r="A926" s="165"/>
      <c r="B926" s="165"/>
      <c r="C926" s="165"/>
      <c r="D926" s="165"/>
      <c r="E926" s="165"/>
      <c r="F926" s="165"/>
      <c r="G926" s="165"/>
      <c r="H926" s="178"/>
      <c r="I926" s="165"/>
      <c r="J926" s="165"/>
      <c r="K926" s="178"/>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c r="BJ926" s="165"/>
      <c r="BK926" s="165"/>
      <c r="BL926" s="165"/>
      <c r="BM926" s="165"/>
      <c r="BN926" s="165"/>
      <c r="BO926" s="165"/>
      <c r="BP926" s="165"/>
      <c r="BQ926" s="165"/>
      <c r="BR926" s="165"/>
      <c r="BS926" s="165"/>
      <c r="BT926" s="165"/>
      <c r="BU926" s="165"/>
      <c r="BV926" s="165"/>
      <c r="BW926" s="165"/>
      <c r="BX926" s="165"/>
      <c r="BY926" s="165"/>
      <c r="BZ926" s="165"/>
      <c r="CA926" s="165"/>
      <c r="CB926" s="165"/>
      <c r="CC926" s="165"/>
      <c r="CD926" s="165"/>
      <c r="CE926" s="165"/>
      <c r="CF926" s="165"/>
      <c r="CG926" s="165"/>
      <c r="CH926" s="165"/>
      <c r="CI926" s="165"/>
      <c r="CJ926" s="165"/>
      <c r="CK926" s="165"/>
      <c r="CL926" s="165"/>
      <c r="CM926" s="165"/>
      <c r="CN926" s="165"/>
      <c r="CO926" s="165"/>
      <c r="CP926" s="165"/>
      <c r="CQ926" s="165"/>
      <c r="CR926" s="165"/>
      <c r="CS926" s="165"/>
      <c r="CT926" s="165"/>
    </row>
    <row r="927" spans="1:98">
      <c r="A927" s="165"/>
      <c r="B927" s="165"/>
      <c r="C927" s="165"/>
      <c r="D927" s="165"/>
      <c r="E927" s="165"/>
      <c r="F927" s="165"/>
      <c r="G927" s="165"/>
      <c r="H927" s="178"/>
      <c r="I927" s="165"/>
      <c r="J927" s="165"/>
      <c r="K927" s="178"/>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c r="BJ927" s="165"/>
      <c r="BK927" s="165"/>
      <c r="BL927" s="165"/>
      <c r="BM927" s="165"/>
      <c r="BN927" s="165"/>
      <c r="BO927" s="165"/>
      <c r="BP927" s="165"/>
      <c r="BQ927" s="165"/>
      <c r="BR927" s="165"/>
      <c r="BS927" s="165"/>
      <c r="BT927" s="165"/>
      <c r="BU927" s="165"/>
      <c r="BV927" s="165"/>
      <c r="BW927" s="165"/>
      <c r="BX927" s="165"/>
      <c r="BY927" s="165"/>
      <c r="BZ927" s="165"/>
      <c r="CA927" s="165"/>
      <c r="CB927" s="165"/>
      <c r="CC927" s="165"/>
      <c r="CD927" s="165"/>
      <c r="CE927" s="165"/>
      <c r="CF927" s="165"/>
      <c r="CG927" s="165"/>
      <c r="CH927" s="165"/>
      <c r="CI927" s="165"/>
      <c r="CJ927" s="165"/>
      <c r="CK927" s="165"/>
      <c r="CL927" s="165"/>
      <c r="CM927" s="165"/>
      <c r="CN927" s="165"/>
      <c r="CO927" s="165"/>
      <c r="CP927" s="165"/>
      <c r="CQ927" s="165"/>
      <c r="CR927" s="165"/>
      <c r="CS927" s="165"/>
      <c r="CT927" s="165"/>
    </row>
    <row r="928" spans="1:98">
      <c r="A928" s="165"/>
      <c r="B928" s="165"/>
      <c r="C928" s="165"/>
      <c r="D928" s="165"/>
      <c r="E928" s="165"/>
      <c r="F928" s="165"/>
      <c r="G928" s="165"/>
      <c r="H928" s="178"/>
      <c r="I928" s="165"/>
      <c r="J928" s="165"/>
      <c r="K928" s="178"/>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c r="BJ928" s="165"/>
      <c r="BK928" s="165"/>
      <c r="BL928" s="165"/>
      <c r="BM928" s="165"/>
      <c r="BN928" s="165"/>
      <c r="BO928" s="165"/>
      <c r="BP928" s="165"/>
      <c r="BQ928" s="165"/>
      <c r="BR928" s="165"/>
      <c r="BS928" s="165"/>
      <c r="BT928" s="165"/>
      <c r="BU928" s="165"/>
      <c r="BV928" s="165"/>
      <c r="BW928" s="165"/>
      <c r="BX928" s="165"/>
      <c r="BY928" s="165"/>
      <c r="BZ928" s="165"/>
      <c r="CA928" s="165"/>
      <c r="CB928" s="165"/>
      <c r="CC928" s="165"/>
      <c r="CD928" s="165"/>
      <c r="CE928" s="165"/>
      <c r="CF928" s="165"/>
      <c r="CG928" s="165"/>
      <c r="CH928" s="165"/>
      <c r="CI928" s="165"/>
      <c r="CJ928" s="165"/>
      <c r="CK928" s="165"/>
      <c r="CL928" s="165"/>
      <c r="CM928" s="165"/>
      <c r="CN928" s="165"/>
      <c r="CO928" s="165"/>
      <c r="CP928" s="165"/>
      <c r="CQ928" s="165"/>
      <c r="CR928" s="165"/>
      <c r="CS928" s="165"/>
      <c r="CT928" s="165"/>
    </row>
    <row r="929" spans="1:98">
      <c r="A929" s="165"/>
      <c r="B929" s="165"/>
      <c r="C929" s="165"/>
      <c r="D929" s="165"/>
      <c r="E929" s="165"/>
      <c r="F929" s="165"/>
      <c r="G929" s="165"/>
      <c r="H929" s="178"/>
      <c r="I929" s="165"/>
      <c r="J929" s="165"/>
      <c r="K929" s="178"/>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c r="BJ929" s="165"/>
      <c r="BK929" s="165"/>
      <c r="BL929" s="165"/>
      <c r="BM929" s="165"/>
      <c r="BN929" s="165"/>
      <c r="BO929" s="165"/>
      <c r="BP929" s="165"/>
      <c r="BQ929" s="165"/>
      <c r="BR929" s="165"/>
      <c r="BS929" s="165"/>
      <c r="BT929" s="165"/>
      <c r="BU929" s="165"/>
      <c r="BV929" s="165"/>
      <c r="BW929" s="165"/>
      <c r="BX929" s="165"/>
      <c r="BY929" s="165"/>
      <c r="BZ929" s="165"/>
      <c r="CA929" s="165"/>
      <c r="CB929" s="165"/>
      <c r="CC929" s="165"/>
      <c r="CD929" s="165"/>
      <c r="CE929" s="165"/>
      <c r="CF929" s="165"/>
      <c r="CG929" s="165"/>
      <c r="CH929" s="165"/>
      <c r="CI929" s="165"/>
      <c r="CJ929" s="165"/>
      <c r="CK929" s="165"/>
      <c r="CL929" s="165"/>
      <c r="CM929" s="165"/>
      <c r="CN929" s="165"/>
      <c r="CO929" s="165"/>
      <c r="CP929" s="165"/>
      <c r="CQ929" s="165"/>
      <c r="CR929" s="165"/>
      <c r="CS929" s="165"/>
      <c r="CT929" s="165"/>
    </row>
    <row r="930" spans="1:98">
      <c r="A930" s="165"/>
      <c r="B930" s="165"/>
      <c r="C930" s="165"/>
      <c r="D930" s="165"/>
      <c r="E930" s="165"/>
      <c r="F930" s="165"/>
      <c r="G930" s="165"/>
      <c r="H930" s="178"/>
      <c r="I930" s="165"/>
      <c r="J930" s="165"/>
      <c r="K930" s="178"/>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c r="BJ930" s="165"/>
      <c r="BK930" s="165"/>
      <c r="BL930" s="165"/>
      <c r="BM930" s="165"/>
      <c r="BN930" s="165"/>
      <c r="BO930" s="165"/>
      <c r="BP930" s="165"/>
      <c r="BQ930" s="165"/>
      <c r="BR930" s="165"/>
      <c r="BS930" s="165"/>
      <c r="BT930" s="165"/>
      <c r="BU930" s="165"/>
      <c r="BV930" s="165"/>
      <c r="BW930" s="165"/>
      <c r="BX930" s="165"/>
      <c r="BY930" s="165"/>
      <c r="BZ930" s="165"/>
      <c r="CA930" s="165"/>
      <c r="CB930" s="165"/>
      <c r="CC930" s="165"/>
      <c r="CD930" s="165"/>
      <c r="CE930" s="165"/>
      <c r="CF930" s="165"/>
      <c r="CG930" s="165"/>
      <c r="CH930" s="165"/>
      <c r="CI930" s="165"/>
      <c r="CJ930" s="165"/>
      <c r="CK930" s="165"/>
      <c r="CL930" s="165"/>
      <c r="CM930" s="165"/>
      <c r="CN930" s="165"/>
      <c r="CO930" s="165"/>
      <c r="CP930" s="165"/>
      <c r="CQ930" s="165"/>
      <c r="CR930" s="165"/>
      <c r="CS930" s="165"/>
      <c r="CT930" s="165"/>
    </row>
    <row r="931" spans="1:98">
      <c r="A931" s="165"/>
      <c r="B931" s="165"/>
      <c r="C931" s="165"/>
      <c r="D931" s="165"/>
      <c r="E931" s="165"/>
      <c r="F931" s="165"/>
      <c r="G931" s="165"/>
      <c r="H931" s="178"/>
      <c r="I931" s="165"/>
      <c r="J931" s="165"/>
      <c r="K931" s="178"/>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c r="BJ931" s="165"/>
      <c r="BK931" s="165"/>
      <c r="BL931" s="165"/>
      <c r="BM931" s="165"/>
      <c r="BN931" s="165"/>
      <c r="BO931" s="165"/>
      <c r="BP931" s="165"/>
      <c r="BQ931" s="165"/>
      <c r="BR931" s="165"/>
      <c r="BS931" s="165"/>
      <c r="BT931" s="165"/>
      <c r="BU931" s="165"/>
      <c r="BV931" s="165"/>
      <c r="BW931" s="165"/>
      <c r="BX931" s="165"/>
      <c r="BY931" s="165"/>
      <c r="BZ931" s="165"/>
      <c r="CA931" s="165"/>
      <c r="CB931" s="165"/>
      <c r="CC931" s="165"/>
      <c r="CD931" s="165"/>
      <c r="CE931" s="165"/>
      <c r="CF931" s="165"/>
      <c r="CG931" s="165"/>
      <c r="CH931" s="165"/>
      <c r="CI931" s="165"/>
      <c r="CJ931" s="165"/>
      <c r="CK931" s="165"/>
      <c r="CL931" s="165"/>
      <c r="CM931" s="165"/>
      <c r="CN931" s="165"/>
      <c r="CO931" s="165"/>
      <c r="CP931" s="165"/>
      <c r="CQ931" s="165"/>
      <c r="CR931" s="165"/>
      <c r="CS931" s="165"/>
      <c r="CT931" s="165"/>
    </row>
    <row r="932" spans="1:98">
      <c r="A932" s="165"/>
      <c r="B932" s="165"/>
      <c r="C932" s="165"/>
      <c r="D932" s="165"/>
      <c r="E932" s="165"/>
      <c r="F932" s="165"/>
      <c r="G932" s="165"/>
      <c r="H932" s="178"/>
      <c r="I932" s="165"/>
      <c r="J932" s="165"/>
      <c r="K932" s="178"/>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5"/>
      <c r="AW932" s="165"/>
      <c r="AX932" s="165"/>
      <c r="AY932" s="165"/>
      <c r="AZ932" s="165"/>
      <c r="BA932" s="165"/>
      <c r="BB932" s="165"/>
      <c r="BC932" s="165"/>
      <c r="BD932" s="165"/>
      <c r="BE932" s="165"/>
      <c r="BF932" s="165"/>
      <c r="BG932" s="165"/>
      <c r="BH932" s="165"/>
      <c r="BI932" s="165"/>
      <c r="BJ932" s="165"/>
      <c r="BK932" s="165"/>
      <c r="BL932" s="165"/>
      <c r="BM932" s="165"/>
      <c r="BN932" s="165"/>
      <c r="BO932" s="165"/>
      <c r="BP932" s="165"/>
      <c r="BQ932" s="165"/>
      <c r="BR932" s="165"/>
      <c r="BS932" s="165"/>
      <c r="BT932" s="165"/>
      <c r="BU932" s="165"/>
      <c r="BV932" s="165"/>
      <c r="BW932" s="165"/>
      <c r="BX932" s="165"/>
      <c r="BY932" s="165"/>
      <c r="BZ932" s="165"/>
      <c r="CA932" s="165"/>
      <c r="CB932" s="165"/>
      <c r="CC932" s="165"/>
      <c r="CD932" s="165"/>
      <c r="CE932" s="165"/>
      <c r="CF932" s="165"/>
      <c r="CG932" s="165"/>
      <c r="CH932" s="165"/>
      <c r="CI932" s="165"/>
      <c r="CJ932" s="165"/>
      <c r="CK932" s="165"/>
      <c r="CL932" s="165"/>
      <c r="CM932" s="165"/>
      <c r="CN932" s="165"/>
      <c r="CO932" s="165"/>
      <c r="CP932" s="165"/>
      <c r="CQ932" s="165"/>
      <c r="CR932" s="165"/>
      <c r="CS932" s="165"/>
      <c r="CT932" s="165"/>
    </row>
    <row r="933" spans="1:98">
      <c r="A933" s="165"/>
      <c r="B933" s="165"/>
      <c r="C933" s="165"/>
      <c r="D933" s="165"/>
      <c r="E933" s="165"/>
      <c r="F933" s="165"/>
      <c r="G933" s="165"/>
      <c r="H933" s="178"/>
      <c r="I933" s="165"/>
      <c r="J933" s="165"/>
      <c r="K933" s="178"/>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5"/>
      <c r="AW933" s="165"/>
      <c r="AX933" s="165"/>
      <c r="AY933" s="165"/>
      <c r="AZ933" s="165"/>
      <c r="BA933" s="165"/>
      <c r="BB933" s="165"/>
      <c r="BC933" s="165"/>
      <c r="BD933" s="165"/>
      <c r="BE933" s="165"/>
      <c r="BF933" s="165"/>
      <c r="BG933" s="165"/>
      <c r="BH933" s="165"/>
      <c r="BI933" s="165"/>
      <c r="BJ933" s="165"/>
      <c r="BK933" s="165"/>
      <c r="BL933" s="165"/>
      <c r="BM933" s="165"/>
      <c r="BN933" s="165"/>
      <c r="BO933" s="165"/>
      <c r="BP933" s="165"/>
      <c r="BQ933" s="165"/>
      <c r="BR933" s="165"/>
      <c r="BS933" s="165"/>
      <c r="BT933" s="165"/>
      <c r="BU933" s="165"/>
      <c r="BV933" s="165"/>
      <c r="BW933" s="165"/>
      <c r="BX933" s="165"/>
      <c r="BY933" s="165"/>
      <c r="BZ933" s="165"/>
      <c r="CA933" s="165"/>
      <c r="CB933" s="165"/>
      <c r="CC933" s="165"/>
      <c r="CD933" s="165"/>
      <c r="CE933" s="165"/>
      <c r="CF933" s="165"/>
      <c r="CG933" s="165"/>
      <c r="CH933" s="165"/>
      <c r="CI933" s="165"/>
      <c r="CJ933" s="165"/>
      <c r="CK933" s="165"/>
      <c r="CL933" s="165"/>
      <c r="CM933" s="165"/>
      <c r="CN933" s="165"/>
      <c r="CO933" s="165"/>
      <c r="CP933" s="165"/>
      <c r="CQ933" s="165"/>
      <c r="CR933" s="165"/>
      <c r="CS933" s="165"/>
      <c r="CT933" s="165"/>
    </row>
    <row r="934" spans="1:98">
      <c r="A934" s="165"/>
      <c r="B934" s="165"/>
      <c r="C934" s="165"/>
      <c r="D934" s="165"/>
      <c r="E934" s="165"/>
      <c r="F934" s="165"/>
      <c r="G934" s="165"/>
      <c r="H934" s="178"/>
      <c r="I934" s="165"/>
      <c r="J934" s="165"/>
      <c r="K934" s="178"/>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5"/>
      <c r="AW934" s="165"/>
      <c r="AX934" s="165"/>
      <c r="AY934" s="165"/>
      <c r="AZ934" s="165"/>
      <c r="BA934" s="165"/>
      <c r="BB934" s="165"/>
      <c r="BC934" s="165"/>
      <c r="BD934" s="165"/>
      <c r="BE934" s="165"/>
      <c r="BF934" s="165"/>
      <c r="BG934" s="165"/>
      <c r="BH934" s="165"/>
      <c r="BI934" s="165"/>
      <c r="BJ934" s="165"/>
      <c r="BK934" s="165"/>
      <c r="BL934" s="165"/>
      <c r="BM934" s="165"/>
      <c r="BN934" s="165"/>
      <c r="BO934" s="165"/>
      <c r="BP934" s="165"/>
      <c r="BQ934" s="165"/>
      <c r="BR934" s="165"/>
      <c r="BS934" s="165"/>
      <c r="BT934" s="165"/>
      <c r="BU934" s="165"/>
      <c r="BV934" s="165"/>
      <c r="BW934" s="165"/>
      <c r="BX934" s="165"/>
      <c r="BY934" s="165"/>
      <c r="BZ934" s="165"/>
      <c r="CA934" s="165"/>
      <c r="CB934" s="165"/>
      <c r="CC934" s="165"/>
      <c r="CD934" s="165"/>
      <c r="CE934" s="165"/>
      <c r="CF934" s="165"/>
      <c r="CG934" s="165"/>
      <c r="CH934" s="165"/>
      <c r="CI934" s="165"/>
      <c r="CJ934" s="165"/>
      <c r="CK934" s="165"/>
      <c r="CL934" s="165"/>
      <c r="CM934" s="165"/>
      <c r="CN934" s="165"/>
      <c r="CO934" s="165"/>
      <c r="CP934" s="165"/>
      <c r="CQ934" s="165"/>
      <c r="CR934" s="165"/>
      <c r="CS934" s="165"/>
      <c r="CT934" s="165"/>
    </row>
    <row r="935" spans="1:98">
      <c r="A935" s="165"/>
      <c r="B935" s="165"/>
      <c r="C935" s="165"/>
      <c r="D935" s="165"/>
      <c r="E935" s="165"/>
      <c r="F935" s="165"/>
      <c r="G935" s="165"/>
      <c r="H935" s="178"/>
      <c r="I935" s="165"/>
      <c r="J935" s="165"/>
      <c r="K935" s="178"/>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65"/>
      <c r="BB935" s="165"/>
      <c r="BC935" s="165"/>
      <c r="BD935" s="165"/>
      <c r="BE935" s="165"/>
      <c r="BF935" s="165"/>
      <c r="BG935" s="165"/>
      <c r="BH935" s="165"/>
      <c r="BI935" s="165"/>
      <c r="BJ935" s="165"/>
      <c r="BK935" s="165"/>
      <c r="BL935" s="165"/>
      <c r="BM935" s="165"/>
      <c r="BN935" s="165"/>
      <c r="BO935" s="165"/>
      <c r="BP935" s="165"/>
      <c r="BQ935" s="165"/>
      <c r="BR935" s="165"/>
      <c r="BS935" s="165"/>
      <c r="BT935" s="165"/>
      <c r="BU935" s="165"/>
      <c r="BV935" s="165"/>
      <c r="BW935" s="165"/>
      <c r="BX935" s="165"/>
      <c r="BY935" s="165"/>
      <c r="BZ935" s="165"/>
      <c r="CA935" s="165"/>
      <c r="CB935" s="165"/>
      <c r="CC935" s="165"/>
      <c r="CD935" s="165"/>
      <c r="CE935" s="165"/>
      <c r="CF935" s="165"/>
      <c r="CG935" s="165"/>
      <c r="CH935" s="165"/>
      <c r="CI935" s="165"/>
      <c r="CJ935" s="165"/>
      <c r="CK935" s="165"/>
      <c r="CL935" s="165"/>
      <c r="CM935" s="165"/>
      <c r="CN935" s="165"/>
      <c r="CO935" s="165"/>
      <c r="CP935" s="165"/>
      <c r="CQ935" s="165"/>
      <c r="CR935" s="165"/>
      <c r="CS935" s="165"/>
      <c r="CT935" s="165"/>
    </row>
    <row r="936" spans="1:98">
      <c r="A936" s="165"/>
      <c r="B936" s="165"/>
      <c r="C936" s="165"/>
      <c r="D936" s="165"/>
      <c r="E936" s="165"/>
      <c r="F936" s="165"/>
      <c r="G936" s="165"/>
      <c r="H936" s="178"/>
      <c r="I936" s="165"/>
      <c r="J936" s="165"/>
      <c r="K936" s="178"/>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c r="BJ936" s="165"/>
      <c r="BK936" s="165"/>
      <c r="BL936" s="165"/>
      <c r="BM936" s="165"/>
      <c r="BN936" s="165"/>
      <c r="BO936" s="165"/>
      <c r="BP936" s="165"/>
      <c r="BQ936" s="165"/>
      <c r="BR936" s="165"/>
      <c r="BS936" s="165"/>
      <c r="BT936" s="165"/>
      <c r="BU936" s="165"/>
      <c r="BV936" s="165"/>
      <c r="BW936" s="165"/>
      <c r="BX936" s="165"/>
      <c r="BY936" s="165"/>
      <c r="BZ936" s="165"/>
      <c r="CA936" s="165"/>
      <c r="CB936" s="165"/>
      <c r="CC936" s="165"/>
      <c r="CD936" s="165"/>
      <c r="CE936" s="165"/>
      <c r="CF936" s="165"/>
      <c r="CG936" s="165"/>
      <c r="CH936" s="165"/>
      <c r="CI936" s="165"/>
      <c r="CJ936" s="165"/>
      <c r="CK936" s="165"/>
      <c r="CL936" s="165"/>
      <c r="CM936" s="165"/>
      <c r="CN936" s="165"/>
      <c r="CO936" s="165"/>
      <c r="CP936" s="165"/>
      <c r="CQ936" s="165"/>
      <c r="CR936" s="165"/>
      <c r="CS936" s="165"/>
      <c r="CT936" s="165"/>
    </row>
    <row r="937" spans="1:98">
      <c r="A937" s="165"/>
      <c r="B937" s="165"/>
      <c r="C937" s="165"/>
      <c r="D937" s="165"/>
      <c r="E937" s="165"/>
      <c r="F937" s="165"/>
      <c r="G937" s="165"/>
      <c r="H937" s="178"/>
      <c r="I937" s="165"/>
      <c r="J937" s="165"/>
      <c r="K937" s="178"/>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c r="BJ937" s="165"/>
      <c r="BK937" s="165"/>
      <c r="BL937" s="165"/>
      <c r="BM937" s="165"/>
      <c r="BN937" s="165"/>
      <c r="BO937" s="165"/>
      <c r="BP937" s="165"/>
      <c r="BQ937" s="165"/>
      <c r="BR937" s="165"/>
      <c r="BS937" s="165"/>
      <c r="BT937" s="165"/>
      <c r="BU937" s="165"/>
      <c r="BV937" s="165"/>
      <c r="BW937" s="165"/>
      <c r="BX937" s="165"/>
      <c r="BY937" s="165"/>
      <c r="BZ937" s="165"/>
      <c r="CA937" s="165"/>
      <c r="CB937" s="165"/>
      <c r="CC937" s="165"/>
      <c r="CD937" s="165"/>
      <c r="CE937" s="165"/>
      <c r="CF937" s="165"/>
      <c r="CG937" s="165"/>
      <c r="CH937" s="165"/>
      <c r="CI937" s="165"/>
      <c r="CJ937" s="165"/>
      <c r="CK937" s="165"/>
      <c r="CL937" s="165"/>
      <c r="CM937" s="165"/>
      <c r="CN937" s="165"/>
      <c r="CO937" s="165"/>
      <c r="CP937" s="165"/>
      <c r="CQ937" s="165"/>
      <c r="CR937" s="165"/>
      <c r="CS937" s="165"/>
      <c r="CT937" s="165"/>
    </row>
    <row r="938" spans="1:98">
      <c r="A938" s="165"/>
      <c r="B938" s="165"/>
      <c r="C938" s="165"/>
      <c r="D938" s="165"/>
      <c r="E938" s="165"/>
      <c r="F938" s="165"/>
      <c r="G938" s="165"/>
      <c r="H938" s="178"/>
      <c r="I938" s="165"/>
      <c r="J938" s="165"/>
      <c r="K938" s="178"/>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c r="BJ938" s="165"/>
      <c r="BK938" s="165"/>
      <c r="BL938" s="165"/>
      <c r="BM938" s="165"/>
      <c r="BN938" s="165"/>
      <c r="BO938" s="165"/>
      <c r="BP938" s="165"/>
      <c r="BQ938" s="165"/>
      <c r="BR938" s="165"/>
      <c r="BS938" s="165"/>
      <c r="BT938" s="165"/>
      <c r="BU938" s="165"/>
      <c r="BV938" s="165"/>
      <c r="BW938" s="165"/>
      <c r="BX938" s="165"/>
      <c r="BY938" s="165"/>
      <c r="BZ938" s="165"/>
      <c r="CA938" s="165"/>
      <c r="CB938" s="165"/>
      <c r="CC938" s="165"/>
      <c r="CD938" s="165"/>
      <c r="CE938" s="165"/>
      <c r="CF938" s="165"/>
      <c r="CG938" s="165"/>
      <c r="CH938" s="165"/>
      <c r="CI938" s="165"/>
      <c r="CJ938" s="165"/>
      <c r="CK938" s="165"/>
      <c r="CL938" s="165"/>
      <c r="CM938" s="165"/>
      <c r="CN938" s="165"/>
      <c r="CO938" s="165"/>
      <c r="CP938" s="165"/>
      <c r="CQ938" s="165"/>
      <c r="CR938" s="165"/>
      <c r="CS938" s="165"/>
      <c r="CT938" s="165"/>
    </row>
    <row r="939" spans="1:98">
      <c r="A939" s="165"/>
      <c r="B939" s="165"/>
      <c r="C939" s="165"/>
      <c r="D939" s="165"/>
      <c r="E939" s="165"/>
      <c r="F939" s="165"/>
      <c r="G939" s="165"/>
      <c r="H939" s="178"/>
      <c r="I939" s="165"/>
      <c r="J939" s="165"/>
      <c r="K939" s="178"/>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c r="BJ939" s="165"/>
      <c r="BK939" s="165"/>
      <c r="BL939" s="165"/>
      <c r="BM939" s="165"/>
      <c r="BN939" s="165"/>
      <c r="BO939" s="165"/>
      <c r="BP939" s="165"/>
      <c r="BQ939" s="165"/>
      <c r="BR939" s="165"/>
      <c r="BS939" s="165"/>
      <c r="BT939" s="165"/>
      <c r="BU939" s="165"/>
      <c r="BV939" s="165"/>
      <c r="BW939" s="165"/>
      <c r="BX939" s="165"/>
      <c r="BY939" s="165"/>
      <c r="BZ939" s="165"/>
      <c r="CA939" s="165"/>
      <c r="CB939" s="165"/>
      <c r="CC939" s="165"/>
      <c r="CD939" s="165"/>
      <c r="CE939" s="165"/>
      <c r="CF939" s="165"/>
      <c r="CG939" s="165"/>
      <c r="CH939" s="165"/>
      <c r="CI939" s="165"/>
      <c r="CJ939" s="165"/>
      <c r="CK939" s="165"/>
      <c r="CL939" s="165"/>
      <c r="CM939" s="165"/>
      <c r="CN939" s="165"/>
      <c r="CO939" s="165"/>
      <c r="CP939" s="165"/>
      <c r="CQ939" s="165"/>
      <c r="CR939" s="165"/>
      <c r="CS939" s="165"/>
      <c r="CT939" s="165"/>
    </row>
    <row r="940" spans="1:98">
      <c r="A940" s="165"/>
      <c r="B940" s="165"/>
      <c r="C940" s="165"/>
      <c r="D940" s="165"/>
      <c r="E940" s="165"/>
      <c r="F940" s="165"/>
      <c r="G940" s="165"/>
      <c r="H940" s="178"/>
      <c r="I940" s="165"/>
      <c r="J940" s="165"/>
      <c r="K940" s="178"/>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65"/>
      <c r="BB940" s="165"/>
      <c r="BC940" s="165"/>
      <c r="BD940" s="165"/>
      <c r="BE940" s="165"/>
      <c r="BF940" s="165"/>
      <c r="BG940" s="165"/>
      <c r="BH940" s="165"/>
      <c r="BI940" s="165"/>
      <c r="BJ940" s="165"/>
      <c r="BK940" s="165"/>
      <c r="BL940" s="165"/>
      <c r="BM940" s="165"/>
      <c r="BN940" s="165"/>
      <c r="BO940" s="165"/>
      <c r="BP940" s="165"/>
      <c r="BQ940" s="165"/>
      <c r="BR940" s="165"/>
      <c r="BS940" s="165"/>
      <c r="BT940" s="165"/>
      <c r="BU940" s="165"/>
      <c r="BV940" s="165"/>
      <c r="BW940" s="165"/>
      <c r="BX940" s="165"/>
      <c r="BY940" s="165"/>
      <c r="BZ940" s="165"/>
      <c r="CA940" s="165"/>
      <c r="CB940" s="165"/>
      <c r="CC940" s="165"/>
      <c r="CD940" s="165"/>
      <c r="CE940" s="165"/>
      <c r="CF940" s="165"/>
      <c r="CG940" s="165"/>
      <c r="CH940" s="165"/>
      <c r="CI940" s="165"/>
      <c r="CJ940" s="165"/>
      <c r="CK940" s="165"/>
      <c r="CL940" s="165"/>
      <c r="CM940" s="165"/>
      <c r="CN940" s="165"/>
      <c r="CO940" s="165"/>
      <c r="CP940" s="165"/>
      <c r="CQ940" s="165"/>
      <c r="CR940" s="165"/>
      <c r="CS940" s="165"/>
      <c r="CT940" s="165"/>
    </row>
    <row r="941" spans="1:98">
      <c r="A941" s="165"/>
      <c r="B941" s="165"/>
      <c r="C941" s="165"/>
      <c r="D941" s="165"/>
      <c r="E941" s="165"/>
      <c r="F941" s="165"/>
      <c r="G941" s="165"/>
      <c r="H941" s="178"/>
      <c r="I941" s="165"/>
      <c r="J941" s="165"/>
      <c r="K941" s="178"/>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5"/>
      <c r="AW941" s="165"/>
      <c r="AX941" s="165"/>
      <c r="AY941" s="165"/>
      <c r="AZ941" s="165"/>
      <c r="BA941" s="165"/>
      <c r="BB941" s="165"/>
      <c r="BC941" s="165"/>
      <c r="BD941" s="165"/>
      <c r="BE941" s="165"/>
      <c r="BF941" s="165"/>
      <c r="BG941" s="165"/>
      <c r="BH941" s="165"/>
      <c r="BI941" s="165"/>
      <c r="BJ941" s="165"/>
      <c r="BK941" s="165"/>
      <c r="BL941" s="165"/>
      <c r="BM941" s="165"/>
      <c r="BN941" s="165"/>
      <c r="BO941" s="165"/>
      <c r="BP941" s="165"/>
      <c r="BQ941" s="165"/>
      <c r="BR941" s="165"/>
      <c r="BS941" s="165"/>
      <c r="BT941" s="165"/>
      <c r="BU941" s="165"/>
      <c r="BV941" s="165"/>
      <c r="BW941" s="165"/>
      <c r="BX941" s="165"/>
      <c r="BY941" s="165"/>
      <c r="BZ941" s="165"/>
      <c r="CA941" s="165"/>
      <c r="CB941" s="165"/>
      <c r="CC941" s="165"/>
      <c r="CD941" s="165"/>
      <c r="CE941" s="165"/>
      <c r="CF941" s="165"/>
      <c r="CG941" s="165"/>
      <c r="CH941" s="165"/>
      <c r="CI941" s="165"/>
      <c r="CJ941" s="165"/>
      <c r="CK941" s="165"/>
      <c r="CL941" s="165"/>
      <c r="CM941" s="165"/>
      <c r="CN941" s="165"/>
      <c r="CO941" s="165"/>
      <c r="CP941" s="165"/>
      <c r="CQ941" s="165"/>
      <c r="CR941" s="165"/>
      <c r="CS941" s="165"/>
      <c r="CT941" s="165"/>
    </row>
    <row r="942" spans="1:98">
      <c r="A942" s="165"/>
      <c r="B942" s="165"/>
      <c r="C942" s="165"/>
      <c r="D942" s="165"/>
      <c r="E942" s="165"/>
      <c r="F942" s="165"/>
      <c r="G942" s="165"/>
      <c r="H942" s="178"/>
      <c r="I942" s="165"/>
      <c r="J942" s="165"/>
      <c r="K942" s="178"/>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5"/>
      <c r="AW942" s="165"/>
      <c r="AX942" s="165"/>
      <c r="AY942" s="165"/>
      <c r="AZ942" s="165"/>
      <c r="BA942" s="165"/>
      <c r="BB942" s="165"/>
      <c r="BC942" s="165"/>
      <c r="BD942" s="165"/>
      <c r="BE942" s="165"/>
      <c r="BF942" s="165"/>
      <c r="BG942" s="165"/>
      <c r="BH942" s="165"/>
      <c r="BI942" s="165"/>
      <c r="BJ942" s="165"/>
      <c r="BK942" s="165"/>
      <c r="BL942" s="165"/>
      <c r="BM942" s="165"/>
      <c r="BN942" s="165"/>
      <c r="BO942" s="165"/>
      <c r="BP942" s="165"/>
      <c r="BQ942" s="165"/>
      <c r="BR942" s="165"/>
      <c r="BS942" s="165"/>
      <c r="BT942" s="165"/>
      <c r="BU942" s="165"/>
      <c r="BV942" s="165"/>
      <c r="BW942" s="165"/>
      <c r="BX942" s="165"/>
      <c r="BY942" s="165"/>
      <c r="BZ942" s="165"/>
      <c r="CA942" s="165"/>
      <c r="CB942" s="165"/>
      <c r="CC942" s="165"/>
      <c r="CD942" s="165"/>
      <c r="CE942" s="165"/>
      <c r="CF942" s="165"/>
      <c r="CG942" s="165"/>
      <c r="CH942" s="165"/>
      <c r="CI942" s="165"/>
      <c r="CJ942" s="165"/>
      <c r="CK942" s="165"/>
      <c r="CL942" s="165"/>
      <c r="CM942" s="165"/>
      <c r="CN942" s="165"/>
      <c r="CO942" s="165"/>
      <c r="CP942" s="165"/>
      <c r="CQ942" s="165"/>
      <c r="CR942" s="165"/>
      <c r="CS942" s="165"/>
      <c r="CT942" s="165"/>
    </row>
    <row r="943" spans="1:98">
      <c r="A943" s="165"/>
      <c r="B943" s="165"/>
      <c r="C943" s="165"/>
      <c r="D943" s="165"/>
      <c r="E943" s="165"/>
      <c r="F943" s="165"/>
      <c r="G943" s="165"/>
      <c r="H943" s="178"/>
      <c r="I943" s="165"/>
      <c r="J943" s="165"/>
      <c r="K943" s="178"/>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5"/>
      <c r="AW943" s="165"/>
      <c r="AX943" s="165"/>
      <c r="AY943" s="165"/>
      <c r="AZ943" s="165"/>
      <c r="BA943" s="165"/>
      <c r="BB943" s="165"/>
      <c r="BC943" s="165"/>
      <c r="BD943" s="165"/>
      <c r="BE943" s="165"/>
      <c r="BF943" s="165"/>
      <c r="BG943" s="165"/>
      <c r="BH943" s="165"/>
      <c r="BI943" s="165"/>
      <c r="BJ943" s="165"/>
      <c r="BK943" s="165"/>
      <c r="BL943" s="165"/>
      <c r="BM943" s="165"/>
      <c r="BN943" s="165"/>
      <c r="BO943" s="165"/>
      <c r="BP943" s="165"/>
      <c r="BQ943" s="165"/>
      <c r="BR943" s="165"/>
      <c r="BS943" s="165"/>
      <c r="BT943" s="165"/>
      <c r="BU943" s="165"/>
      <c r="BV943" s="165"/>
      <c r="BW943" s="165"/>
      <c r="BX943" s="165"/>
      <c r="BY943" s="165"/>
      <c r="BZ943" s="165"/>
      <c r="CA943" s="165"/>
      <c r="CB943" s="165"/>
      <c r="CC943" s="165"/>
      <c r="CD943" s="165"/>
      <c r="CE943" s="165"/>
      <c r="CF943" s="165"/>
      <c r="CG943" s="165"/>
      <c r="CH943" s="165"/>
      <c r="CI943" s="165"/>
      <c r="CJ943" s="165"/>
      <c r="CK943" s="165"/>
      <c r="CL943" s="165"/>
      <c r="CM943" s="165"/>
      <c r="CN943" s="165"/>
      <c r="CO943" s="165"/>
      <c r="CP943" s="165"/>
      <c r="CQ943" s="165"/>
      <c r="CR943" s="165"/>
      <c r="CS943" s="165"/>
      <c r="CT943" s="165"/>
    </row>
    <row r="944" spans="1:98">
      <c r="A944" s="165"/>
      <c r="B944" s="165"/>
      <c r="C944" s="165"/>
      <c r="D944" s="165"/>
      <c r="E944" s="165"/>
      <c r="F944" s="165"/>
      <c r="G944" s="165"/>
      <c r="H944" s="178"/>
      <c r="I944" s="165"/>
      <c r="J944" s="165"/>
      <c r="K944" s="178"/>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5"/>
      <c r="AW944" s="165"/>
      <c r="AX944" s="165"/>
      <c r="AY944" s="165"/>
      <c r="AZ944" s="165"/>
      <c r="BA944" s="165"/>
      <c r="BB944" s="165"/>
      <c r="BC944" s="165"/>
      <c r="BD944" s="165"/>
      <c r="BE944" s="165"/>
      <c r="BF944" s="165"/>
      <c r="BG944" s="165"/>
      <c r="BH944" s="165"/>
      <c r="BI944" s="165"/>
      <c r="BJ944" s="165"/>
      <c r="BK944" s="165"/>
      <c r="BL944" s="165"/>
      <c r="BM944" s="165"/>
      <c r="BN944" s="165"/>
      <c r="BO944" s="165"/>
      <c r="BP944" s="165"/>
      <c r="BQ944" s="165"/>
      <c r="BR944" s="165"/>
      <c r="BS944" s="165"/>
      <c r="BT944" s="165"/>
      <c r="BU944" s="165"/>
      <c r="BV944" s="165"/>
      <c r="BW944" s="165"/>
      <c r="BX944" s="165"/>
      <c r="BY944" s="165"/>
      <c r="BZ944" s="165"/>
      <c r="CA944" s="165"/>
      <c r="CB944" s="165"/>
      <c r="CC944" s="165"/>
      <c r="CD944" s="165"/>
      <c r="CE944" s="165"/>
      <c r="CF944" s="165"/>
      <c r="CG944" s="165"/>
      <c r="CH944" s="165"/>
      <c r="CI944" s="165"/>
      <c r="CJ944" s="165"/>
      <c r="CK944" s="165"/>
      <c r="CL944" s="165"/>
      <c r="CM944" s="165"/>
      <c r="CN944" s="165"/>
      <c r="CO944" s="165"/>
      <c r="CP944" s="165"/>
      <c r="CQ944" s="165"/>
      <c r="CR944" s="165"/>
      <c r="CS944" s="165"/>
      <c r="CT944" s="165"/>
    </row>
    <row r="945" spans="1:98">
      <c r="A945" s="165"/>
      <c r="B945" s="165"/>
      <c r="C945" s="165"/>
      <c r="D945" s="165"/>
      <c r="E945" s="165"/>
      <c r="F945" s="165"/>
      <c r="G945" s="165"/>
      <c r="H945" s="178"/>
      <c r="I945" s="165"/>
      <c r="J945" s="165"/>
      <c r="K945" s="178"/>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5"/>
      <c r="AW945" s="165"/>
      <c r="AX945" s="165"/>
      <c r="AY945" s="165"/>
      <c r="AZ945" s="165"/>
      <c r="BA945" s="165"/>
      <c r="BB945" s="165"/>
      <c r="BC945" s="165"/>
      <c r="BD945" s="165"/>
      <c r="BE945" s="165"/>
      <c r="BF945" s="165"/>
      <c r="BG945" s="165"/>
      <c r="BH945" s="165"/>
      <c r="BI945" s="165"/>
      <c r="BJ945" s="165"/>
      <c r="BK945" s="165"/>
      <c r="BL945" s="165"/>
      <c r="BM945" s="165"/>
      <c r="BN945" s="165"/>
      <c r="BO945" s="165"/>
      <c r="BP945" s="165"/>
      <c r="BQ945" s="165"/>
      <c r="BR945" s="165"/>
      <c r="BS945" s="165"/>
      <c r="BT945" s="165"/>
      <c r="BU945" s="165"/>
      <c r="BV945" s="165"/>
      <c r="BW945" s="165"/>
      <c r="BX945" s="165"/>
      <c r="BY945" s="165"/>
      <c r="BZ945" s="165"/>
      <c r="CA945" s="165"/>
      <c r="CB945" s="165"/>
      <c r="CC945" s="165"/>
      <c r="CD945" s="165"/>
      <c r="CE945" s="165"/>
      <c r="CF945" s="165"/>
      <c r="CG945" s="165"/>
      <c r="CH945" s="165"/>
      <c r="CI945" s="165"/>
      <c r="CJ945" s="165"/>
      <c r="CK945" s="165"/>
      <c r="CL945" s="165"/>
      <c r="CM945" s="165"/>
      <c r="CN945" s="165"/>
      <c r="CO945" s="165"/>
      <c r="CP945" s="165"/>
      <c r="CQ945" s="165"/>
      <c r="CR945" s="165"/>
      <c r="CS945" s="165"/>
      <c r="CT945" s="165"/>
    </row>
    <row r="946" spans="1:98">
      <c r="A946" s="165"/>
      <c r="B946" s="165"/>
      <c r="C946" s="165"/>
      <c r="D946" s="165"/>
      <c r="E946" s="165"/>
      <c r="F946" s="165"/>
      <c r="G946" s="165"/>
      <c r="H946" s="178"/>
      <c r="I946" s="165"/>
      <c r="J946" s="165"/>
      <c r="K946" s="178"/>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5"/>
      <c r="AW946" s="165"/>
      <c r="AX946" s="165"/>
      <c r="AY946" s="165"/>
      <c r="AZ946" s="165"/>
      <c r="BA946" s="165"/>
      <c r="BB946" s="165"/>
      <c r="BC946" s="165"/>
      <c r="BD946" s="165"/>
      <c r="BE946" s="165"/>
      <c r="BF946" s="165"/>
      <c r="BG946" s="165"/>
      <c r="BH946" s="165"/>
      <c r="BI946" s="165"/>
      <c r="BJ946" s="165"/>
      <c r="BK946" s="165"/>
      <c r="BL946" s="165"/>
      <c r="BM946" s="165"/>
      <c r="BN946" s="165"/>
      <c r="BO946" s="165"/>
      <c r="BP946" s="165"/>
      <c r="BQ946" s="165"/>
      <c r="BR946" s="165"/>
      <c r="BS946" s="165"/>
      <c r="BT946" s="165"/>
      <c r="BU946" s="165"/>
      <c r="BV946" s="165"/>
      <c r="BW946" s="165"/>
      <c r="BX946" s="165"/>
      <c r="BY946" s="165"/>
      <c r="BZ946" s="165"/>
      <c r="CA946" s="165"/>
      <c r="CB946" s="165"/>
      <c r="CC946" s="165"/>
      <c r="CD946" s="165"/>
      <c r="CE946" s="165"/>
      <c r="CF946" s="165"/>
      <c r="CG946" s="165"/>
      <c r="CH946" s="165"/>
      <c r="CI946" s="165"/>
      <c r="CJ946" s="165"/>
      <c r="CK946" s="165"/>
      <c r="CL946" s="165"/>
      <c r="CM946" s="165"/>
      <c r="CN946" s="165"/>
      <c r="CO946" s="165"/>
      <c r="CP946" s="165"/>
      <c r="CQ946" s="165"/>
      <c r="CR946" s="165"/>
      <c r="CS946" s="165"/>
      <c r="CT946" s="165"/>
    </row>
    <row r="947" spans="1:98">
      <c r="A947" s="165"/>
      <c r="B947" s="165"/>
      <c r="C947" s="165"/>
      <c r="D947" s="165"/>
      <c r="E947" s="165"/>
      <c r="F947" s="165"/>
      <c r="G947" s="165"/>
      <c r="H947" s="178"/>
      <c r="I947" s="165"/>
      <c r="J947" s="165"/>
      <c r="K947" s="178"/>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c r="BJ947" s="165"/>
      <c r="BK947" s="165"/>
      <c r="BL947" s="165"/>
      <c r="BM947" s="165"/>
      <c r="BN947" s="165"/>
      <c r="BO947" s="165"/>
      <c r="BP947" s="165"/>
      <c r="BQ947" s="165"/>
      <c r="BR947" s="165"/>
      <c r="BS947" s="165"/>
      <c r="BT947" s="165"/>
      <c r="BU947" s="165"/>
      <c r="BV947" s="165"/>
      <c r="BW947" s="165"/>
      <c r="BX947" s="165"/>
      <c r="BY947" s="165"/>
      <c r="BZ947" s="165"/>
      <c r="CA947" s="165"/>
      <c r="CB947" s="165"/>
      <c r="CC947" s="165"/>
      <c r="CD947" s="165"/>
      <c r="CE947" s="165"/>
      <c r="CF947" s="165"/>
      <c r="CG947" s="165"/>
      <c r="CH947" s="165"/>
      <c r="CI947" s="165"/>
      <c r="CJ947" s="165"/>
      <c r="CK947" s="165"/>
      <c r="CL947" s="165"/>
      <c r="CM947" s="165"/>
      <c r="CN947" s="165"/>
      <c r="CO947" s="165"/>
      <c r="CP947" s="165"/>
      <c r="CQ947" s="165"/>
      <c r="CR947" s="165"/>
      <c r="CS947" s="165"/>
      <c r="CT947" s="165"/>
    </row>
    <row r="948" spans="1:98">
      <c r="A948" s="165"/>
      <c r="B948" s="165"/>
      <c r="C948" s="165"/>
      <c r="D948" s="165"/>
      <c r="E948" s="165"/>
      <c r="F948" s="165"/>
      <c r="G948" s="165"/>
      <c r="H948" s="178"/>
      <c r="I948" s="165"/>
      <c r="J948" s="165"/>
      <c r="K948" s="178"/>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c r="BJ948" s="165"/>
      <c r="BK948" s="165"/>
      <c r="BL948" s="165"/>
      <c r="BM948" s="165"/>
      <c r="BN948" s="165"/>
      <c r="BO948" s="165"/>
      <c r="BP948" s="165"/>
      <c r="BQ948" s="165"/>
      <c r="BR948" s="165"/>
      <c r="BS948" s="165"/>
      <c r="BT948" s="165"/>
      <c r="BU948" s="165"/>
      <c r="BV948" s="165"/>
      <c r="BW948" s="165"/>
      <c r="BX948" s="165"/>
      <c r="BY948" s="165"/>
      <c r="BZ948" s="165"/>
      <c r="CA948" s="165"/>
      <c r="CB948" s="165"/>
      <c r="CC948" s="165"/>
      <c r="CD948" s="165"/>
      <c r="CE948" s="165"/>
      <c r="CF948" s="165"/>
      <c r="CG948" s="165"/>
      <c r="CH948" s="165"/>
      <c r="CI948" s="165"/>
      <c r="CJ948" s="165"/>
      <c r="CK948" s="165"/>
      <c r="CL948" s="165"/>
      <c r="CM948" s="165"/>
      <c r="CN948" s="165"/>
      <c r="CO948" s="165"/>
      <c r="CP948" s="165"/>
      <c r="CQ948" s="165"/>
      <c r="CR948" s="165"/>
      <c r="CS948" s="165"/>
      <c r="CT948" s="165"/>
    </row>
    <row r="949" spans="1:98">
      <c r="A949" s="165"/>
      <c r="B949" s="165"/>
      <c r="C949" s="165"/>
      <c r="D949" s="165"/>
      <c r="E949" s="165"/>
      <c r="F949" s="165"/>
      <c r="G949" s="165"/>
      <c r="H949" s="178"/>
      <c r="I949" s="165"/>
      <c r="J949" s="165"/>
      <c r="K949" s="178"/>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c r="BJ949" s="165"/>
      <c r="BK949" s="165"/>
      <c r="BL949" s="165"/>
      <c r="BM949" s="165"/>
      <c r="BN949" s="165"/>
      <c r="BO949" s="165"/>
      <c r="BP949" s="165"/>
      <c r="BQ949" s="165"/>
      <c r="BR949" s="165"/>
      <c r="BS949" s="165"/>
      <c r="BT949" s="165"/>
      <c r="BU949" s="165"/>
      <c r="BV949" s="165"/>
      <c r="BW949" s="165"/>
      <c r="BX949" s="165"/>
      <c r="BY949" s="165"/>
      <c r="BZ949" s="165"/>
      <c r="CA949" s="165"/>
      <c r="CB949" s="165"/>
      <c r="CC949" s="165"/>
      <c r="CD949" s="165"/>
      <c r="CE949" s="165"/>
      <c r="CF949" s="165"/>
      <c r="CG949" s="165"/>
      <c r="CH949" s="165"/>
      <c r="CI949" s="165"/>
      <c r="CJ949" s="165"/>
      <c r="CK949" s="165"/>
      <c r="CL949" s="165"/>
      <c r="CM949" s="165"/>
      <c r="CN949" s="165"/>
      <c r="CO949" s="165"/>
      <c r="CP949" s="165"/>
      <c r="CQ949" s="165"/>
      <c r="CR949" s="165"/>
      <c r="CS949" s="165"/>
      <c r="CT949" s="165"/>
    </row>
    <row r="950" spans="1:98">
      <c r="A950" s="165"/>
      <c r="B950" s="165"/>
      <c r="C950" s="165"/>
      <c r="D950" s="165"/>
      <c r="E950" s="165"/>
      <c r="F950" s="165"/>
      <c r="G950" s="165"/>
      <c r="H950" s="178"/>
      <c r="I950" s="165"/>
      <c r="J950" s="165"/>
      <c r="K950" s="178"/>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c r="BJ950" s="165"/>
      <c r="BK950" s="165"/>
      <c r="BL950" s="165"/>
      <c r="BM950" s="165"/>
      <c r="BN950" s="165"/>
      <c r="BO950" s="165"/>
      <c r="BP950" s="165"/>
      <c r="BQ950" s="165"/>
      <c r="BR950" s="165"/>
      <c r="BS950" s="165"/>
      <c r="BT950" s="165"/>
      <c r="BU950" s="165"/>
      <c r="BV950" s="165"/>
      <c r="BW950" s="165"/>
      <c r="BX950" s="165"/>
      <c r="BY950" s="165"/>
      <c r="BZ950" s="165"/>
      <c r="CA950" s="165"/>
      <c r="CB950" s="165"/>
      <c r="CC950" s="165"/>
      <c r="CD950" s="165"/>
      <c r="CE950" s="165"/>
      <c r="CF950" s="165"/>
      <c r="CG950" s="165"/>
      <c r="CH950" s="165"/>
      <c r="CI950" s="165"/>
      <c r="CJ950" s="165"/>
      <c r="CK950" s="165"/>
      <c r="CL950" s="165"/>
      <c r="CM950" s="165"/>
      <c r="CN950" s="165"/>
      <c r="CO950" s="165"/>
      <c r="CP950" s="165"/>
      <c r="CQ950" s="165"/>
      <c r="CR950" s="165"/>
      <c r="CS950" s="165"/>
      <c r="CT950" s="165"/>
    </row>
    <row r="951" spans="1:98">
      <c r="A951" s="165"/>
      <c r="B951" s="165"/>
      <c r="C951" s="165"/>
      <c r="D951" s="165"/>
      <c r="E951" s="165"/>
      <c r="F951" s="165"/>
      <c r="G951" s="165"/>
      <c r="H951" s="178"/>
      <c r="I951" s="165"/>
      <c r="J951" s="165"/>
      <c r="K951" s="178"/>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c r="BJ951" s="165"/>
      <c r="BK951" s="165"/>
      <c r="BL951" s="165"/>
      <c r="BM951" s="165"/>
      <c r="BN951" s="165"/>
      <c r="BO951" s="165"/>
      <c r="BP951" s="165"/>
      <c r="BQ951" s="165"/>
      <c r="BR951" s="165"/>
      <c r="BS951" s="165"/>
      <c r="BT951" s="165"/>
      <c r="BU951" s="165"/>
      <c r="BV951" s="165"/>
      <c r="BW951" s="165"/>
      <c r="BX951" s="165"/>
      <c r="BY951" s="165"/>
      <c r="BZ951" s="165"/>
      <c r="CA951" s="165"/>
      <c r="CB951" s="165"/>
      <c r="CC951" s="165"/>
      <c r="CD951" s="165"/>
      <c r="CE951" s="165"/>
      <c r="CF951" s="165"/>
      <c r="CG951" s="165"/>
      <c r="CH951" s="165"/>
      <c r="CI951" s="165"/>
      <c r="CJ951" s="165"/>
      <c r="CK951" s="165"/>
      <c r="CL951" s="165"/>
      <c r="CM951" s="165"/>
      <c r="CN951" s="165"/>
      <c r="CO951" s="165"/>
      <c r="CP951" s="165"/>
      <c r="CQ951" s="165"/>
      <c r="CR951" s="165"/>
      <c r="CS951" s="165"/>
      <c r="CT951" s="165"/>
    </row>
    <row r="952" spans="1:98">
      <c r="A952" s="165"/>
      <c r="B952" s="165"/>
      <c r="C952" s="165"/>
      <c r="D952" s="165"/>
      <c r="E952" s="165"/>
      <c r="F952" s="165"/>
      <c r="G952" s="165"/>
      <c r="H952" s="178"/>
      <c r="I952" s="165"/>
      <c r="J952" s="165"/>
      <c r="K952" s="178"/>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c r="BJ952" s="165"/>
      <c r="BK952" s="165"/>
      <c r="BL952" s="165"/>
      <c r="BM952" s="165"/>
      <c r="BN952" s="165"/>
      <c r="BO952" s="165"/>
      <c r="BP952" s="165"/>
      <c r="BQ952" s="165"/>
      <c r="BR952" s="165"/>
      <c r="BS952" s="165"/>
      <c r="BT952" s="165"/>
      <c r="BU952" s="165"/>
      <c r="BV952" s="165"/>
      <c r="BW952" s="165"/>
      <c r="BX952" s="165"/>
      <c r="BY952" s="165"/>
      <c r="BZ952" s="165"/>
      <c r="CA952" s="165"/>
      <c r="CB952" s="165"/>
      <c r="CC952" s="165"/>
      <c r="CD952" s="165"/>
      <c r="CE952" s="165"/>
      <c r="CF952" s="165"/>
      <c r="CG952" s="165"/>
      <c r="CH952" s="165"/>
      <c r="CI952" s="165"/>
      <c r="CJ952" s="165"/>
      <c r="CK952" s="165"/>
      <c r="CL952" s="165"/>
      <c r="CM952" s="165"/>
      <c r="CN952" s="165"/>
      <c r="CO952" s="165"/>
      <c r="CP952" s="165"/>
      <c r="CQ952" s="165"/>
      <c r="CR952" s="165"/>
      <c r="CS952" s="165"/>
      <c r="CT952" s="165"/>
    </row>
    <row r="953" spans="1:98">
      <c r="A953" s="165"/>
      <c r="B953" s="165"/>
      <c r="C953" s="165"/>
      <c r="D953" s="165"/>
      <c r="E953" s="165"/>
      <c r="F953" s="165"/>
      <c r="G953" s="165"/>
      <c r="H953" s="178"/>
      <c r="I953" s="165"/>
      <c r="J953" s="165"/>
      <c r="K953" s="178"/>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5"/>
      <c r="AW953" s="165"/>
      <c r="AX953" s="165"/>
      <c r="AY953" s="165"/>
      <c r="AZ953" s="165"/>
      <c r="BA953" s="165"/>
      <c r="BB953" s="165"/>
      <c r="BC953" s="165"/>
      <c r="BD953" s="165"/>
      <c r="BE953" s="165"/>
      <c r="BF953" s="165"/>
      <c r="BG953" s="165"/>
      <c r="BH953" s="165"/>
      <c r="BI953" s="165"/>
      <c r="BJ953" s="165"/>
      <c r="BK953" s="165"/>
      <c r="BL953" s="165"/>
      <c r="BM953" s="165"/>
      <c r="BN953" s="165"/>
      <c r="BO953" s="165"/>
      <c r="BP953" s="165"/>
      <c r="BQ953" s="165"/>
      <c r="BR953" s="165"/>
      <c r="BS953" s="165"/>
      <c r="BT953" s="165"/>
      <c r="BU953" s="165"/>
      <c r="BV953" s="165"/>
      <c r="BW953" s="165"/>
      <c r="BX953" s="165"/>
      <c r="BY953" s="165"/>
      <c r="BZ953" s="165"/>
      <c r="CA953" s="165"/>
      <c r="CB953" s="165"/>
      <c r="CC953" s="165"/>
      <c r="CD953" s="165"/>
      <c r="CE953" s="165"/>
      <c r="CF953" s="165"/>
      <c r="CG953" s="165"/>
      <c r="CH953" s="165"/>
      <c r="CI953" s="165"/>
      <c r="CJ953" s="165"/>
      <c r="CK953" s="165"/>
      <c r="CL953" s="165"/>
      <c r="CM953" s="165"/>
      <c r="CN953" s="165"/>
      <c r="CO953" s="165"/>
      <c r="CP953" s="165"/>
      <c r="CQ953" s="165"/>
      <c r="CR953" s="165"/>
      <c r="CS953" s="165"/>
      <c r="CT953" s="165"/>
    </row>
    <row r="954" spans="1:98">
      <c r="A954" s="165"/>
      <c r="B954" s="165"/>
      <c r="C954" s="165"/>
      <c r="D954" s="165"/>
      <c r="E954" s="165"/>
      <c r="F954" s="165"/>
      <c r="G954" s="165"/>
      <c r="H954" s="178"/>
      <c r="I954" s="165"/>
      <c r="J954" s="165"/>
      <c r="K954" s="178"/>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5"/>
      <c r="AW954" s="165"/>
      <c r="AX954" s="165"/>
      <c r="AY954" s="165"/>
      <c r="AZ954" s="165"/>
      <c r="BA954" s="165"/>
      <c r="BB954" s="165"/>
      <c r="BC954" s="165"/>
      <c r="BD954" s="165"/>
      <c r="BE954" s="165"/>
      <c r="BF954" s="165"/>
      <c r="BG954" s="165"/>
      <c r="BH954" s="165"/>
      <c r="BI954" s="165"/>
      <c r="BJ954" s="165"/>
      <c r="BK954" s="165"/>
      <c r="BL954" s="165"/>
      <c r="BM954" s="165"/>
      <c r="BN954" s="165"/>
      <c r="BO954" s="165"/>
      <c r="BP954" s="165"/>
      <c r="BQ954" s="165"/>
      <c r="BR954" s="165"/>
      <c r="BS954" s="165"/>
      <c r="BT954" s="165"/>
      <c r="BU954" s="165"/>
      <c r="BV954" s="165"/>
      <c r="BW954" s="165"/>
      <c r="BX954" s="165"/>
      <c r="BY954" s="165"/>
      <c r="BZ954" s="165"/>
      <c r="CA954" s="165"/>
      <c r="CB954" s="165"/>
      <c r="CC954" s="165"/>
      <c r="CD954" s="165"/>
      <c r="CE954" s="165"/>
      <c r="CF954" s="165"/>
      <c r="CG954" s="165"/>
      <c r="CH954" s="165"/>
      <c r="CI954" s="165"/>
      <c r="CJ954" s="165"/>
      <c r="CK954" s="165"/>
      <c r="CL954" s="165"/>
      <c r="CM954" s="165"/>
      <c r="CN954" s="165"/>
      <c r="CO954" s="165"/>
      <c r="CP954" s="165"/>
      <c r="CQ954" s="165"/>
      <c r="CR954" s="165"/>
      <c r="CS954" s="165"/>
      <c r="CT954" s="165"/>
    </row>
    <row r="955" spans="1:98">
      <c r="A955" s="165"/>
      <c r="B955" s="165"/>
      <c r="C955" s="165"/>
      <c r="D955" s="165"/>
      <c r="E955" s="165"/>
      <c r="F955" s="165"/>
      <c r="G955" s="165"/>
      <c r="H955" s="178"/>
      <c r="I955" s="165"/>
      <c r="J955" s="165"/>
      <c r="K955" s="178"/>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c r="BJ955" s="165"/>
      <c r="BK955" s="165"/>
      <c r="BL955" s="165"/>
      <c r="BM955" s="165"/>
      <c r="BN955" s="165"/>
      <c r="BO955" s="165"/>
      <c r="BP955" s="165"/>
      <c r="BQ955" s="165"/>
      <c r="BR955" s="165"/>
      <c r="BS955" s="165"/>
      <c r="BT955" s="165"/>
      <c r="BU955" s="165"/>
      <c r="BV955" s="165"/>
      <c r="BW955" s="165"/>
      <c r="BX955" s="165"/>
      <c r="BY955" s="165"/>
      <c r="BZ955" s="165"/>
      <c r="CA955" s="165"/>
      <c r="CB955" s="165"/>
      <c r="CC955" s="165"/>
      <c r="CD955" s="165"/>
      <c r="CE955" s="165"/>
      <c r="CF955" s="165"/>
      <c r="CG955" s="165"/>
      <c r="CH955" s="165"/>
      <c r="CI955" s="165"/>
      <c r="CJ955" s="165"/>
      <c r="CK955" s="165"/>
      <c r="CL955" s="165"/>
      <c r="CM955" s="165"/>
      <c r="CN955" s="165"/>
      <c r="CO955" s="165"/>
      <c r="CP955" s="165"/>
      <c r="CQ955" s="165"/>
      <c r="CR955" s="165"/>
      <c r="CS955" s="165"/>
      <c r="CT955" s="165"/>
    </row>
    <row r="956" spans="1:98">
      <c r="A956" s="165"/>
      <c r="B956" s="165"/>
      <c r="C956" s="165"/>
      <c r="D956" s="165"/>
      <c r="E956" s="165"/>
      <c r="F956" s="165"/>
      <c r="G956" s="165"/>
      <c r="H956" s="178"/>
      <c r="I956" s="165"/>
      <c r="J956" s="165"/>
      <c r="K956" s="178"/>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c r="BJ956" s="165"/>
      <c r="BK956" s="165"/>
      <c r="BL956" s="165"/>
      <c r="BM956" s="165"/>
      <c r="BN956" s="165"/>
      <c r="BO956" s="165"/>
      <c r="BP956" s="165"/>
      <c r="BQ956" s="165"/>
      <c r="BR956" s="165"/>
      <c r="BS956" s="165"/>
      <c r="BT956" s="165"/>
      <c r="BU956" s="165"/>
      <c r="BV956" s="165"/>
      <c r="BW956" s="165"/>
      <c r="BX956" s="165"/>
      <c r="BY956" s="165"/>
      <c r="BZ956" s="165"/>
      <c r="CA956" s="165"/>
      <c r="CB956" s="165"/>
      <c r="CC956" s="165"/>
      <c r="CD956" s="165"/>
      <c r="CE956" s="165"/>
      <c r="CF956" s="165"/>
      <c r="CG956" s="165"/>
      <c r="CH956" s="165"/>
      <c r="CI956" s="165"/>
      <c r="CJ956" s="165"/>
      <c r="CK956" s="165"/>
      <c r="CL956" s="165"/>
      <c r="CM956" s="165"/>
      <c r="CN956" s="165"/>
      <c r="CO956" s="165"/>
      <c r="CP956" s="165"/>
      <c r="CQ956" s="165"/>
      <c r="CR956" s="165"/>
      <c r="CS956" s="165"/>
      <c r="CT956" s="165"/>
    </row>
    <row r="957" spans="1:98">
      <c r="A957" s="165"/>
      <c r="B957" s="165"/>
      <c r="C957" s="165"/>
      <c r="D957" s="165"/>
      <c r="E957" s="165"/>
      <c r="F957" s="165"/>
      <c r="G957" s="165"/>
      <c r="H957" s="178"/>
      <c r="I957" s="165"/>
      <c r="J957" s="165"/>
      <c r="K957" s="178"/>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c r="BJ957" s="165"/>
      <c r="BK957" s="165"/>
      <c r="BL957" s="165"/>
      <c r="BM957" s="165"/>
      <c r="BN957" s="165"/>
      <c r="BO957" s="165"/>
      <c r="BP957" s="165"/>
      <c r="BQ957" s="165"/>
      <c r="BR957" s="165"/>
      <c r="BS957" s="165"/>
      <c r="BT957" s="165"/>
      <c r="BU957" s="165"/>
      <c r="BV957" s="165"/>
      <c r="BW957" s="165"/>
      <c r="BX957" s="165"/>
      <c r="BY957" s="165"/>
      <c r="BZ957" s="165"/>
      <c r="CA957" s="165"/>
      <c r="CB957" s="165"/>
      <c r="CC957" s="165"/>
      <c r="CD957" s="165"/>
      <c r="CE957" s="165"/>
      <c r="CF957" s="165"/>
      <c r="CG957" s="165"/>
      <c r="CH957" s="165"/>
      <c r="CI957" s="165"/>
      <c r="CJ957" s="165"/>
      <c r="CK957" s="165"/>
      <c r="CL957" s="165"/>
      <c r="CM957" s="165"/>
      <c r="CN957" s="165"/>
      <c r="CO957" s="165"/>
      <c r="CP957" s="165"/>
      <c r="CQ957" s="165"/>
      <c r="CR957" s="165"/>
      <c r="CS957" s="165"/>
      <c r="CT957" s="165"/>
    </row>
    <row r="958" spans="1:98">
      <c r="A958" s="165"/>
      <c r="B958" s="165"/>
      <c r="C958" s="165"/>
      <c r="D958" s="165"/>
      <c r="E958" s="165"/>
      <c r="F958" s="165"/>
      <c r="G958" s="165"/>
      <c r="H958" s="178"/>
      <c r="I958" s="165"/>
      <c r="J958" s="165"/>
      <c r="K958" s="178"/>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c r="BJ958" s="165"/>
      <c r="BK958" s="165"/>
      <c r="BL958" s="165"/>
      <c r="BM958" s="165"/>
      <c r="BN958" s="165"/>
      <c r="BO958" s="165"/>
      <c r="BP958" s="165"/>
      <c r="BQ958" s="165"/>
      <c r="BR958" s="165"/>
      <c r="BS958" s="165"/>
      <c r="BT958" s="165"/>
      <c r="BU958" s="165"/>
      <c r="BV958" s="165"/>
      <c r="BW958" s="165"/>
      <c r="BX958" s="165"/>
      <c r="BY958" s="165"/>
      <c r="BZ958" s="165"/>
      <c r="CA958" s="165"/>
      <c r="CB958" s="165"/>
      <c r="CC958" s="165"/>
      <c r="CD958" s="165"/>
      <c r="CE958" s="165"/>
      <c r="CF958" s="165"/>
      <c r="CG958" s="165"/>
      <c r="CH958" s="165"/>
      <c r="CI958" s="165"/>
      <c r="CJ958" s="165"/>
      <c r="CK958" s="165"/>
      <c r="CL958" s="165"/>
      <c r="CM958" s="165"/>
      <c r="CN958" s="165"/>
      <c r="CO958" s="165"/>
      <c r="CP958" s="165"/>
      <c r="CQ958" s="165"/>
      <c r="CR958" s="165"/>
      <c r="CS958" s="165"/>
      <c r="CT958" s="165"/>
    </row>
    <row r="959" spans="1:98">
      <c r="A959" s="165"/>
      <c r="B959" s="165"/>
      <c r="C959" s="165"/>
      <c r="D959" s="165"/>
      <c r="E959" s="165"/>
      <c r="F959" s="165"/>
      <c r="G959" s="165"/>
      <c r="H959" s="178"/>
      <c r="I959" s="165"/>
      <c r="J959" s="165"/>
      <c r="K959" s="178"/>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c r="BJ959" s="165"/>
      <c r="BK959" s="165"/>
      <c r="BL959" s="165"/>
      <c r="BM959" s="165"/>
      <c r="BN959" s="165"/>
      <c r="BO959" s="165"/>
      <c r="BP959" s="165"/>
      <c r="BQ959" s="165"/>
      <c r="BR959" s="165"/>
      <c r="BS959" s="165"/>
      <c r="BT959" s="165"/>
      <c r="BU959" s="165"/>
      <c r="BV959" s="165"/>
      <c r="BW959" s="165"/>
      <c r="BX959" s="165"/>
      <c r="BY959" s="165"/>
      <c r="BZ959" s="165"/>
      <c r="CA959" s="165"/>
      <c r="CB959" s="165"/>
      <c r="CC959" s="165"/>
      <c r="CD959" s="165"/>
      <c r="CE959" s="165"/>
      <c r="CF959" s="165"/>
      <c r="CG959" s="165"/>
      <c r="CH959" s="165"/>
      <c r="CI959" s="165"/>
      <c r="CJ959" s="165"/>
      <c r="CK959" s="165"/>
      <c r="CL959" s="165"/>
      <c r="CM959" s="165"/>
      <c r="CN959" s="165"/>
      <c r="CO959" s="165"/>
      <c r="CP959" s="165"/>
      <c r="CQ959" s="165"/>
      <c r="CR959" s="165"/>
      <c r="CS959" s="165"/>
      <c r="CT959" s="165"/>
    </row>
    <row r="960" spans="1:98">
      <c r="A960" s="165"/>
      <c r="B960" s="165"/>
      <c r="C960" s="165"/>
      <c r="D960" s="165"/>
      <c r="E960" s="165"/>
      <c r="F960" s="165"/>
      <c r="G960" s="165"/>
      <c r="H960" s="178"/>
      <c r="I960" s="165"/>
      <c r="J960" s="165"/>
      <c r="K960" s="178"/>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c r="BJ960" s="165"/>
      <c r="BK960" s="165"/>
      <c r="BL960" s="165"/>
      <c r="BM960" s="165"/>
      <c r="BN960" s="165"/>
      <c r="BO960" s="165"/>
      <c r="BP960" s="165"/>
      <c r="BQ960" s="165"/>
      <c r="BR960" s="165"/>
      <c r="BS960" s="165"/>
      <c r="BT960" s="165"/>
      <c r="BU960" s="165"/>
      <c r="BV960" s="165"/>
      <c r="BW960" s="165"/>
      <c r="BX960" s="165"/>
      <c r="BY960" s="165"/>
      <c r="BZ960" s="165"/>
      <c r="CA960" s="165"/>
      <c r="CB960" s="165"/>
      <c r="CC960" s="165"/>
      <c r="CD960" s="165"/>
      <c r="CE960" s="165"/>
      <c r="CF960" s="165"/>
      <c r="CG960" s="165"/>
      <c r="CH960" s="165"/>
      <c r="CI960" s="165"/>
      <c r="CJ960" s="165"/>
      <c r="CK960" s="165"/>
      <c r="CL960" s="165"/>
      <c r="CM960" s="165"/>
      <c r="CN960" s="165"/>
      <c r="CO960" s="165"/>
      <c r="CP960" s="165"/>
      <c r="CQ960" s="165"/>
      <c r="CR960" s="165"/>
      <c r="CS960" s="165"/>
      <c r="CT960" s="165"/>
    </row>
    <row r="961" spans="1:98">
      <c r="A961" s="165"/>
      <c r="B961" s="165"/>
      <c r="C961" s="165"/>
      <c r="D961" s="165"/>
      <c r="E961" s="165"/>
      <c r="F961" s="165"/>
      <c r="G961" s="165"/>
      <c r="H961" s="178"/>
      <c r="I961" s="165"/>
      <c r="J961" s="165"/>
      <c r="K961" s="178"/>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c r="BJ961" s="165"/>
      <c r="BK961" s="165"/>
      <c r="BL961" s="165"/>
      <c r="BM961" s="165"/>
      <c r="BN961" s="165"/>
      <c r="BO961" s="165"/>
      <c r="BP961" s="165"/>
      <c r="BQ961" s="165"/>
      <c r="BR961" s="165"/>
      <c r="BS961" s="165"/>
      <c r="BT961" s="165"/>
      <c r="BU961" s="165"/>
      <c r="BV961" s="165"/>
      <c r="BW961" s="165"/>
      <c r="BX961" s="165"/>
      <c r="BY961" s="165"/>
      <c r="BZ961" s="165"/>
      <c r="CA961" s="165"/>
      <c r="CB961" s="165"/>
      <c r="CC961" s="165"/>
      <c r="CD961" s="165"/>
      <c r="CE961" s="165"/>
      <c r="CF961" s="165"/>
      <c r="CG961" s="165"/>
      <c r="CH961" s="165"/>
      <c r="CI961" s="165"/>
      <c r="CJ961" s="165"/>
      <c r="CK961" s="165"/>
      <c r="CL961" s="165"/>
      <c r="CM961" s="165"/>
      <c r="CN961" s="165"/>
      <c r="CO961" s="165"/>
      <c r="CP961" s="165"/>
      <c r="CQ961" s="165"/>
      <c r="CR961" s="165"/>
      <c r="CS961" s="165"/>
      <c r="CT961" s="165"/>
    </row>
    <row r="962" spans="1:98">
      <c r="A962" s="165"/>
      <c r="B962" s="165"/>
      <c r="C962" s="165"/>
      <c r="D962" s="165"/>
      <c r="E962" s="165"/>
      <c r="F962" s="165"/>
      <c r="G962" s="165"/>
      <c r="H962" s="178"/>
      <c r="I962" s="165"/>
      <c r="J962" s="165"/>
      <c r="K962" s="178"/>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5"/>
      <c r="AW962" s="165"/>
      <c r="AX962" s="165"/>
      <c r="AY962" s="165"/>
      <c r="AZ962" s="165"/>
      <c r="BA962" s="165"/>
      <c r="BB962" s="165"/>
      <c r="BC962" s="165"/>
      <c r="BD962" s="165"/>
      <c r="BE962" s="165"/>
      <c r="BF962" s="165"/>
      <c r="BG962" s="165"/>
      <c r="BH962" s="165"/>
      <c r="BI962" s="165"/>
      <c r="BJ962" s="165"/>
      <c r="BK962" s="165"/>
      <c r="BL962" s="165"/>
      <c r="BM962" s="165"/>
      <c r="BN962" s="165"/>
      <c r="BO962" s="165"/>
      <c r="BP962" s="165"/>
      <c r="BQ962" s="165"/>
      <c r="BR962" s="165"/>
      <c r="BS962" s="165"/>
      <c r="BT962" s="165"/>
      <c r="BU962" s="165"/>
      <c r="BV962" s="165"/>
      <c r="BW962" s="165"/>
      <c r="BX962" s="165"/>
      <c r="BY962" s="165"/>
      <c r="BZ962" s="165"/>
      <c r="CA962" s="165"/>
      <c r="CB962" s="165"/>
      <c r="CC962" s="165"/>
      <c r="CD962" s="165"/>
      <c r="CE962" s="165"/>
      <c r="CF962" s="165"/>
      <c r="CG962" s="165"/>
      <c r="CH962" s="165"/>
      <c r="CI962" s="165"/>
      <c r="CJ962" s="165"/>
      <c r="CK962" s="165"/>
      <c r="CL962" s="165"/>
      <c r="CM962" s="165"/>
      <c r="CN962" s="165"/>
      <c r="CO962" s="165"/>
      <c r="CP962" s="165"/>
      <c r="CQ962" s="165"/>
      <c r="CR962" s="165"/>
      <c r="CS962" s="165"/>
      <c r="CT962" s="165"/>
    </row>
    <row r="963" spans="1:98">
      <c r="A963" s="165"/>
      <c r="B963" s="165"/>
      <c r="C963" s="165"/>
      <c r="D963" s="165"/>
      <c r="E963" s="165"/>
      <c r="F963" s="165"/>
      <c r="G963" s="165"/>
      <c r="H963" s="178"/>
      <c r="I963" s="165"/>
      <c r="J963" s="165"/>
      <c r="K963" s="178"/>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5"/>
      <c r="AW963" s="165"/>
      <c r="AX963" s="165"/>
      <c r="AY963" s="165"/>
      <c r="AZ963" s="165"/>
      <c r="BA963" s="165"/>
      <c r="BB963" s="165"/>
      <c r="BC963" s="165"/>
      <c r="BD963" s="165"/>
      <c r="BE963" s="165"/>
      <c r="BF963" s="165"/>
      <c r="BG963" s="165"/>
      <c r="BH963" s="165"/>
      <c r="BI963" s="165"/>
      <c r="BJ963" s="165"/>
      <c r="BK963" s="165"/>
      <c r="BL963" s="165"/>
      <c r="BM963" s="165"/>
      <c r="BN963" s="165"/>
      <c r="BO963" s="165"/>
      <c r="BP963" s="165"/>
      <c r="BQ963" s="165"/>
      <c r="BR963" s="165"/>
      <c r="BS963" s="165"/>
      <c r="BT963" s="165"/>
      <c r="BU963" s="165"/>
      <c r="BV963" s="165"/>
      <c r="BW963" s="165"/>
      <c r="BX963" s="165"/>
      <c r="BY963" s="165"/>
      <c r="BZ963" s="165"/>
      <c r="CA963" s="165"/>
      <c r="CB963" s="165"/>
      <c r="CC963" s="165"/>
      <c r="CD963" s="165"/>
      <c r="CE963" s="165"/>
      <c r="CF963" s="165"/>
      <c r="CG963" s="165"/>
      <c r="CH963" s="165"/>
      <c r="CI963" s="165"/>
      <c r="CJ963" s="165"/>
      <c r="CK963" s="165"/>
      <c r="CL963" s="165"/>
      <c r="CM963" s="165"/>
      <c r="CN963" s="165"/>
      <c r="CO963" s="165"/>
      <c r="CP963" s="165"/>
      <c r="CQ963" s="165"/>
      <c r="CR963" s="165"/>
      <c r="CS963" s="165"/>
      <c r="CT963" s="165"/>
    </row>
    <row r="964" spans="1:98">
      <c r="A964" s="165"/>
      <c r="B964" s="165"/>
      <c r="C964" s="165"/>
      <c r="D964" s="165"/>
      <c r="E964" s="165"/>
      <c r="F964" s="165"/>
      <c r="G964" s="165"/>
      <c r="H964" s="178"/>
      <c r="I964" s="165"/>
      <c r="J964" s="165"/>
      <c r="K964" s="178"/>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c r="BJ964" s="165"/>
      <c r="BK964" s="165"/>
      <c r="BL964" s="165"/>
      <c r="BM964" s="165"/>
      <c r="BN964" s="165"/>
      <c r="BO964" s="165"/>
      <c r="BP964" s="165"/>
      <c r="BQ964" s="165"/>
      <c r="BR964" s="165"/>
      <c r="BS964" s="165"/>
      <c r="BT964" s="165"/>
      <c r="BU964" s="165"/>
      <c r="BV964" s="165"/>
      <c r="BW964" s="165"/>
      <c r="BX964" s="165"/>
      <c r="BY964" s="165"/>
      <c r="BZ964" s="165"/>
      <c r="CA964" s="165"/>
      <c r="CB964" s="165"/>
      <c r="CC964" s="165"/>
      <c r="CD964" s="165"/>
      <c r="CE964" s="165"/>
      <c r="CF964" s="165"/>
      <c r="CG964" s="165"/>
      <c r="CH964" s="165"/>
      <c r="CI964" s="165"/>
      <c r="CJ964" s="165"/>
      <c r="CK964" s="165"/>
      <c r="CL964" s="165"/>
      <c r="CM964" s="165"/>
      <c r="CN964" s="165"/>
      <c r="CO964" s="165"/>
      <c r="CP964" s="165"/>
      <c r="CQ964" s="165"/>
      <c r="CR964" s="165"/>
      <c r="CS964" s="165"/>
      <c r="CT964" s="165"/>
    </row>
    <row r="965" spans="1:98">
      <c r="A965" s="165"/>
      <c r="B965" s="165"/>
      <c r="C965" s="165"/>
      <c r="D965" s="165"/>
      <c r="E965" s="165"/>
      <c r="F965" s="165"/>
      <c r="G965" s="165"/>
      <c r="H965" s="178"/>
      <c r="I965" s="165"/>
      <c r="J965" s="165"/>
      <c r="K965" s="178"/>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c r="BJ965" s="165"/>
      <c r="BK965" s="165"/>
      <c r="BL965" s="165"/>
      <c r="BM965" s="165"/>
      <c r="BN965" s="165"/>
      <c r="BO965" s="165"/>
      <c r="BP965" s="165"/>
      <c r="BQ965" s="165"/>
      <c r="BR965" s="165"/>
      <c r="BS965" s="165"/>
      <c r="BT965" s="165"/>
      <c r="BU965" s="165"/>
      <c r="BV965" s="165"/>
      <c r="BW965" s="165"/>
      <c r="BX965" s="165"/>
      <c r="BY965" s="165"/>
      <c r="BZ965" s="165"/>
      <c r="CA965" s="165"/>
      <c r="CB965" s="165"/>
      <c r="CC965" s="165"/>
      <c r="CD965" s="165"/>
      <c r="CE965" s="165"/>
      <c r="CF965" s="165"/>
      <c r="CG965" s="165"/>
      <c r="CH965" s="165"/>
      <c r="CI965" s="165"/>
      <c r="CJ965" s="165"/>
      <c r="CK965" s="165"/>
      <c r="CL965" s="165"/>
      <c r="CM965" s="165"/>
      <c r="CN965" s="165"/>
      <c r="CO965" s="165"/>
      <c r="CP965" s="165"/>
      <c r="CQ965" s="165"/>
      <c r="CR965" s="165"/>
      <c r="CS965" s="165"/>
      <c r="CT965" s="165"/>
    </row>
    <row r="966" spans="1:98">
      <c r="A966" s="165"/>
      <c r="B966" s="165"/>
      <c r="C966" s="165"/>
      <c r="D966" s="165"/>
      <c r="E966" s="165"/>
      <c r="F966" s="165"/>
      <c r="G966" s="165"/>
      <c r="H966" s="178"/>
      <c r="I966" s="165"/>
      <c r="J966" s="165"/>
      <c r="K966" s="178"/>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c r="BJ966" s="165"/>
      <c r="BK966" s="165"/>
      <c r="BL966" s="165"/>
      <c r="BM966" s="165"/>
      <c r="BN966" s="165"/>
      <c r="BO966" s="165"/>
      <c r="BP966" s="165"/>
      <c r="BQ966" s="165"/>
      <c r="BR966" s="165"/>
      <c r="BS966" s="165"/>
      <c r="BT966" s="165"/>
      <c r="BU966" s="165"/>
      <c r="BV966" s="165"/>
      <c r="BW966" s="165"/>
      <c r="BX966" s="165"/>
      <c r="BY966" s="165"/>
      <c r="BZ966" s="165"/>
      <c r="CA966" s="165"/>
      <c r="CB966" s="165"/>
      <c r="CC966" s="165"/>
      <c r="CD966" s="165"/>
      <c r="CE966" s="165"/>
      <c r="CF966" s="165"/>
      <c r="CG966" s="165"/>
      <c r="CH966" s="165"/>
      <c r="CI966" s="165"/>
      <c r="CJ966" s="165"/>
      <c r="CK966" s="165"/>
      <c r="CL966" s="165"/>
      <c r="CM966" s="165"/>
      <c r="CN966" s="165"/>
      <c r="CO966" s="165"/>
      <c r="CP966" s="165"/>
      <c r="CQ966" s="165"/>
      <c r="CR966" s="165"/>
      <c r="CS966" s="165"/>
      <c r="CT966" s="165"/>
    </row>
    <row r="967" spans="1:98">
      <c r="A967" s="165"/>
      <c r="B967" s="165"/>
      <c r="C967" s="165"/>
      <c r="D967" s="165"/>
      <c r="E967" s="165"/>
      <c r="F967" s="165"/>
      <c r="G967" s="165"/>
      <c r="H967" s="178"/>
      <c r="I967" s="165"/>
      <c r="J967" s="165"/>
      <c r="K967" s="178"/>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c r="BJ967" s="165"/>
      <c r="BK967" s="165"/>
      <c r="BL967" s="165"/>
      <c r="BM967" s="165"/>
      <c r="BN967" s="165"/>
      <c r="BO967" s="165"/>
      <c r="BP967" s="165"/>
      <c r="BQ967" s="165"/>
      <c r="BR967" s="165"/>
      <c r="BS967" s="165"/>
      <c r="BT967" s="165"/>
      <c r="BU967" s="165"/>
      <c r="BV967" s="165"/>
      <c r="BW967" s="165"/>
      <c r="BX967" s="165"/>
      <c r="BY967" s="165"/>
      <c r="BZ967" s="165"/>
      <c r="CA967" s="165"/>
      <c r="CB967" s="165"/>
      <c r="CC967" s="165"/>
      <c r="CD967" s="165"/>
      <c r="CE967" s="165"/>
      <c r="CF967" s="165"/>
      <c r="CG967" s="165"/>
      <c r="CH967" s="165"/>
      <c r="CI967" s="165"/>
      <c r="CJ967" s="165"/>
      <c r="CK967" s="165"/>
      <c r="CL967" s="165"/>
      <c r="CM967" s="165"/>
      <c r="CN967" s="165"/>
      <c r="CO967" s="165"/>
      <c r="CP967" s="165"/>
      <c r="CQ967" s="165"/>
      <c r="CR967" s="165"/>
      <c r="CS967" s="165"/>
      <c r="CT967" s="165"/>
    </row>
    <row r="968" spans="1:98">
      <c r="A968" s="165"/>
      <c r="B968" s="165"/>
      <c r="C968" s="165"/>
      <c r="D968" s="165"/>
      <c r="E968" s="165"/>
      <c r="F968" s="165"/>
      <c r="G968" s="165"/>
      <c r="H968" s="178"/>
      <c r="I968" s="165"/>
      <c r="J968" s="165"/>
      <c r="K968" s="178"/>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c r="BJ968" s="165"/>
      <c r="BK968" s="165"/>
      <c r="BL968" s="165"/>
      <c r="BM968" s="165"/>
      <c r="BN968" s="165"/>
      <c r="BO968" s="165"/>
      <c r="BP968" s="165"/>
      <c r="BQ968" s="165"/>
      <c r="BR968" s="165"/>
      <c r="BS968" s="165"/>
      <c r="BT968" s="165"/>
      <c r="BU968" s="165"/>
      <c r="BV968" s="165"/>
      <c r="BW968" s="165"/>
      <c r="BX968" s="165"/>
      <c r="BY968" s="165"/>
      <c r="BZ968" s="165"/>
      <c r="CA968" s="165"/>
      <c r="CB968" s="165"/>
      <c r="CC968" s="165"/>
      <c r="CD968" s="165"/>
      <c r="CE968" s="165"/>
      <c r="CF968" s="165"/>
      <c r="CG968" s="165"/>
      <c r="CH968" s="165"/>
      <c r="CI968" s="165"/>
      <c r="CJ968" s="165"/>
      <c r="CK968" s="165"/>
      <c r="CL968" s="165"/>
      <c r="CM968" s="165"/>
      <c r="CN968" s="165"/>
      <c r="CO968" s="165"/>
      <c r="CP968" s="165"/>
      <c r="CQ968" s="165"/>
      <c r="CR968" s="165"/>
      <c r="CS968" s="165"/>
      <c r="CT968" s="165"/>
    </row>
    <row r="969" spans="1:98">
      <c r="A969" s="165"/>
      <c r="B969" s="165"/>
      <c r="C969" s="165"/>
      <c r="D969" s="165"/>
      <c r="E969" s="165"/>
      <c r="F969" s="165"/>
      <c r="G969" s="165"/>
      <c r="H969" s="178"/>
      <c r="I969" s="165"/>
      <c r="J969" s="165"/>
      <c r="K969" s="178"/>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5"/>
      <c r="AW969" s="165"/>
      <c r="AX969" s="165"/>
      <c r="AY969" s="165"/>
      <c r="AZ969" s="165"/>
      <c r="BA969" s="165"/>
      <c r="BB969" s="165"/>
      <c r="BC969" s="165"/>
      <c r="BD969" s="165"/>
      <c r="BE969" s="165"/>
      <c r="BF969" s="165"/>
      <c r="BG969" s="165"/>
      <c r="BH969" s="165"/>
      <c r="BI969" s="165"/>
      <c r="BJ969" s="165"/>
      <c r="BK969" s="165"/>
      <c r="BL969" s="165"/>
      <c r="BM969" s="165"/>
      <c r="BN969" s="165"/>
      <c r="BO969" s="165"/>
      <c r="BP969" s="165"/>
      <c r="BQ969" s="165"/>
      <c r="BR969" s="165"/>
      <c r="BS969" s="165"/>
      <c r="BT969" s="165"/>
      <c r="BU969" s="165"/>
      <c r="BV969" s="165"/>
      <c r="BW969" s="165"/>
      <c r="BX969" s="165"/>
      <c r="BY969" s="165"/>
      <c r="BZ969" s="165"/>
      <c r="CA969" s="165"/>
      <c r="CB969" s="165"/>
      <c r="CC969" s="165"/>
      <c r="CD969" s="165"/>
      <c r="CE969" s="165"/>
      <c r="CF969" s="165"/>
      <c r="CG969" s="165"/>
      <c r="CH969" s="165"/>
      <c r="CI969" s="165"/>
      <c r="CJ969" s="165"/>
      <c r="CK969" s="165"/>
      <c r="CL969" s="165"/>
      <c r="CM969" s="165"/>
      <c r="CN969" s="165"/>
      <c r="CO969" s="165"/>
      <c r="CP969" s="165"/>
      <c r="CQ969" s="165"/>
      <c r="CR969" s="165"/>
      <c r="CS969" s="165"/>
      <c r="CT969" s="165"/>
    </row>
    <row r="970" spans="1:98">
      <c r="A970" s="165"/>
      <c r="B970" s="165"/>
      <c r="C970" s="165"/>
      <c r="D970" s="165"/>
      <c r="E970" s="165"/>
      <c r="F970" s="165"/>
      <c r="G970" s="165"/>
      <c r="H970" s="178"/>
      <c r="I970" s="165"/>
      <c r="J970" s="165"/>
      <c r="K970" s="178"/>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5"/>
      <c r="AW970" s="165"/>
      <c r="AX970" s="165"/>
      <c r="AY970" s="165"/>
      <c r="AZ970" s="165"/>
      <c r="BA970" s="165"/>
      <c r="BB970" s="165"/>
      <c r="BC970" s="165"/>
      <c r="BD970" s="165"/>
      <c r="BE970" s="165"/>
      <c r="BF970" s="165"/>
      <c r="BG970" s="165"/>
      <c r="BH970" s="165"/>
      <c r="BI970" s="165"/>
      <c r="BJ970" s="165"/>
      <c r="BK970" s="165"/>
      <c r="BL970" s="165"/>
      <c r="BM970" s="165"/>
      <c r="BN970" s="165"/>
      <c r="BO970" s="165"/>
      <c r="BP970" s="165"/>
      <c r="BQ970" s="165"/>
      <c r="BR970" s="165"/>
      <c r="BS970" s="165"/>
      <c r="BT970" s="165"/>
      <c r="BU970" s="165"/>
      <c r="BV970" s="165"/>
      <c r="BW970" s="165"/>
      <c r="BX970" s="165"/>
      <c r="BY970" s="165"/>
      <c r="BZ970" s="165"/>
      <c r="CA970" s="165"/>
      <c r="CB970" s="165"/>
      <c r="CC970" s="165"/>
      <c r="CD970" s="165"/>
      <c r="CE970" s="165"/>
      <c r="CF970" s="165"/>
      <c r="CG970" s="165"/>
      <c r="CH970" s="165"/>
      <c r="CI970" s="165"/>
      <c r="CJ970" s="165"/>
      <c r="CK970" s="165"/>
      <c r="CL970" s="165"/>
      <c r="CM970" s="165"/>
      <c r="CN970" s="165"/>
      <c r="CO970" s="165"/>
      <c r="CP970" s="165"/>
      <c r="CQ970" s="165"/>
      <c r="CR970" s="165"/>
      <c r="CS970" s="165"/>
      <c r="CT970" s="165"/>
    </row>
    <row r="971" spans="1:98">
      <c r="A971" s="165"/>
      <c r="B971" s="165"/>
      <c r="C971" s="165"/>
      <c r="D971" s="165"/>
      <c r="E971" s="165"/>
      <c r="F971" s="165"/>
      <c r="G971" s="165"/>
      <c r="H971" s="178"/>
      <c r="I971" s="165"/>
      <c r="J971" s="165"/>
      <c r="K971" s="178"/>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5"/>
      <c r="AW971" s="165"/>
      <c r="AX971" s="165"/>
      <c r="AY971" s="165"/>
      <c r="AZ971" s="165"/>
      <c r="BA971" s="165"/>
      <c r="BB971" s="165"/>
      <c r="BC971" s="165"/>
      <c r="BD971" s="165"/>
      <c r="BE971" s="165"/>
      <c r="BF971" s="165"/>
      <c r="BG971" s="165"/>
      <c r="BH971" s="165"/>
      <c r="BI971" s="165"/>
      <c r="BJ971" s="165"/>
      <c r="BK971" s="165"/>
      <c r="BL971" s="165"/>
      <c r="BM971" s="165"/>
      <c r="BN971" s="165"/>
      <c r="BO971" s="165"/>
      <c r="BP971" s="165"/>
      <c r="BQ971" s="165"/>
      <c r="BR971" s="165"/>
      <c r="BS971" s="165"/>
      <c r="BT971" s="165"/>
      <c r="BU971" s="165"/>
      <c r="BV971" s="165"/>
      <c r="BW971" s="165"/>
      <c r="BX971" s="165"/>
      <c r="BY971" s="165"/>
      <c r="BZ971" s="165"/>
      <c r="CA971" s="165"/>
      <c r="CB971" s="165"/>
      <c r="CC971" s="165"/>
      <c r="CD971" s="165"/>
      <c r="CE971" s="165"/>
      <c r="CF971" s="165"/>
      <c r="CG971" s="165"/>
      <c r="CH971" s="165"/>
      <c r="CI971" s="165"/>
      <c r="CJ971" s="165"/>
      <c r="CK971" s="165"/>
      <c r="CL971" s="165"/>
      <c r="CM971" s="165"/>
      <c r="CN971" s="165"/>
      <c r="CO971" s="165"/>
      <c r="CP971" s="165"/>
      <c r="CQ971" s="165"/>
      <c r="CR971" s="165"/>
      <c r="CS971" s="165"/>
      <c r="CT971" s="165"/>
    </row>
    <row r="972" spans="1:98">
      <c r="A972" s="165"/>
      <c r="B972" s="165"/>
      <c r="C972" s="165"/>
      <c r="D972" s="165"/>
      <c r="E972" s="165"/>
      <c r="F972" s="165"/>
      <c r="G972" s="165"/>
      <c r="H972" s="178"/>
      <c r="I972" s="165"/>
      <c r="J972" s="165"/>
      <c r="K972" s="178"/>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5"/>
      <c r="AW972" s="165"/>
      <c r="AX972" s="165"/>
      <c r="AY972" s="165"/>
      <c r="AZ972" s="165"/>
      <c r="BA972" s="165"/>
      <c r="BB972" s="165"/>
      <c r="BC972" s="165"/>
      <c r="BD972" s="165"/>
      <c r="BE972" s="165"/>
      <c r="BF972" s="165"/>
      <c r="BG972" s="165"/>
      <c r="BH972" s="165"/>
      <c r="BI972" s="165"/>
      <c r="BJ972" s="165"/>
      <c r="BK972" s="165"/>
      <c r="BL972" s="165"/>
      <c r="BM972" s="165"/>
      <c r="BN972" s="165"/>
      <c r="BO972" s="165"/>
      <c r="BP972" s="165"/>
      <c r="BQ972" s="165"/>
      <c r="BR972" s="165"/>
      <c r="BS972" s="165"/>
      <c r="BT972" s="165"/>
      <c r="BU972" s="165"/>
      <c r="BV972" s="165"/>
      <c r="BW972" s="165"/>
      <c r="BX972" s="165"/>
      <c r="BY972" s="165"/>
      <c r="BZ972" s="165"/>
      <c r="CA972" s="165"/>
      <c r="CB972" s="165"/>
      <c r="CC972" s="165"/>
      <c r="CD972" s="165"/>
      <c r="CE972" s="165"/>
      <c r="CF972" s="165"/>
      <c r="CG972" s="165"/>
      <c r="CH972" s="165"/>
      <c r="CI972" s="165"/>
      <c r="CJ972" s="165"/>
      <c r="CK972" s="165"/>
      <c r="CL972" s="165"/>
      <c r="CM972" s="165"/>
      <c r="CN972" s="165"/>
      <c r="CO972" s="165"/>
      <c r="CP972" s="165"/>
      <c r="CQ972" s="165"/>
      <c r="CR972" s="165"/>
      <c r="CS972" s="165"/>
      <c r="CT972" s="165"/>
    </row>
    <row r="973" spans="1:98">
      <c r="A973" s="165"/>
      <c r="B973" s="165"/>
      <c r="C973" s="165"/>
      <c r="D973" s="165"/>
      <c r="E973" s="165"/>
      <c r="F973" s="165"/>
      <c r="G973" s="165"/>
      <c r="H973" s="178"/>
      <c r="I973" s="165"/>
      <c r="J973" s="165"/>
      <c r="K973" s="178"/>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5"/>
      <c r="BH973" s="165"/>
      <c r="BI973" s="165"/>
      <c r="BJ973" s="165"/>
      <c r="BK973" s="165"/>
      <c r="BL973" s="165"/>
      <c r="BM973" s="165"/>
      <c r="BN973" s="165"/>
      <c r="BO973" s="165"/>
      <c r="BP973" s="165"/>
      <c r="BQ973" s="165"/>
      <c r="BR973" s="165"/>
      <c r="BS973" s="165"/>
      <c r="BT973" s="165"/>
      <c r="BU973" s="165"/>
      <c r="BV973" s="165"/>
      <c r="BW973" s="165"/>
      <c r="BX973" s="165"/>
      <c r="BY973" s="165"/>
      <c r="BZ973" s="165"/>
      <c r="CA973" s="165"/>
      <c r="CB973" s="165"/>
      <c r="CC973" s="165"/>
      <c r="CD973" s="165"/>
      <c r="CE973" s="165"/>
      <c r="CF973" s="165"/>
      <c r="CG973" s="165"/>
      <c r="CH973" s="165"/>
      <c r="CI973" s="165"/>
      <c r="CJ973" s="165"/>
      <c r="CK973" s="165"/>
      <c r="CL973" s="165"/>
      <c r="CM973" s="165"/>
      <c r="CN973" s="165"/>
      <c r="CO973" s="165"/>
      <c r="CP973" s="165"/>
      <c r="CQ973" s="165"/>
      <c r="CR973" s="165"/>
      <c r="CS973" s="165"/>
      <c r="CT973" s="165"/>
    </row>
    <row r="974" spans="1:98">
      <c r="A974" s="165"/>
      <c r="B974" s="165"/>
      <c r="C974" s="165"/>
      <c r="D974" s="165"/>
      <c r="E974" s="165"/>
      <c r="F974" s="165"/>
      <c r="G974" s="165"/>
      <c r="H974" s="178"/>
      <c r="I974" s="165"/>
      <c r="J974" s="165"/>
      <c r="K974" s="178"/>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5"/>
      <c r="AW974" s="165"/>
      <c r="AX974" s="165"/>
      <c r="AY974" s="165"/>
      <c r="AZ974" s="165"/>
      <c r="BA974" s="165"/>
      <c r="BB974" s="165"/>
      <c r="BC974" s="165"/>
      <c r="BD974" s="165"/>
      <c r="BE974" s="165"/>
      <c r="BF974" s="165"/>
      <c r="BG974" s="165"/>
      <c r="BH974" s="165"/>
      <c r="BI974" s="165"/>
      <c r="BJ974" s="165"/>
      <c r="BK974" s="165"/>
      <c r="BL974" s="165"/>
      <c r="BM974" s="165"/>
      <c r="BN974" s="165"/>
      <c r="BO974" s="165"/>
      <c r="BP974" s="165"/>
      <c r="BQ974" s="165"/>
      <c r="BR974" s="165"/>
      <c r="BS974" s="165"/>
      <c r="BT974" s="165"/>
      <c r="BU974" s="165"/>
      <c r="BV974" s="165"/>
      <c r="BW974" s="165"/>
      <c r="BX974" s="165"/>
      <c r="BY974" s="165"/>
      <c r="BZ974" s="165"/>
      <c r="CA974" s="165"/>
      <c r="CB974" s="165"/>
      <c r="CC974" s="165"/>
      <c r="CD974" s="165"/>
      <c r="CE974" s="165"/>
      <c r="CF974" s="165"/>
      <c r="CG974" s="165"/>
      <c r="CH974" s="165"/>
      <c r="CI974" s="165"/>
      <c r="CJ974" s="165"/>
      <c r="CK974" s="165"/>
      <c r="CL974" s="165"/>
      <c r="CM974" s="165"/>
      <c r="CN974" s="165"/>
      <c r="CO974" s="165"/>
      <c r="CP974" s="165"/>
      <c r="CQ974" s="165"/>
      <c r="CR974" s="165"/>
      <c r="CS974" s="165"/>
      <c r="CT974" s="165"/>
    </row>
    <row r="975" spans="1:98">
      <c r="A975" s="165"/>
      <c r="B975" s="165"/>
      <c r="C975" s="165"/>
      <c r="D975" s="165"/>
      <c r="E975" s="165"/>
      <c r="F975" s="165"/>
      <c r="G975" s="165"/>
      <c r="H975" s="178"/>
      <c r="I975" s="165"/>
      <c r="J975" s="165"/>
      <c r="K975" s="178"/>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5"/>
      <c r="AW975" s="165"/>
      <c r="AX975" s="165"/>
      <c r="AY975" s="165"/>
      <c r="AZ975" s="165"/>
      <c r="BA975" s="165"/>
      <c r="BB975" s="165"/>
      <c r="BC975" s="165"/>
      <c r="BD975" s="165"/>
      <c r="BE975" s="165"/>
      <c r="BF975" s="165"/>
      <c r="BG975" s="165"/>
      <c r="BH975" s="165"/>
      <c r="BI975" s="165"/>
      <c r="BJ975" s="165"/>
      <c r="BK975" s="165"/>
      <c r="BL975" s="165"/>
      <c r="BM975" s="165"/>
      <c r="BN975" s="165"/>
      <c r="BO975" s="165"/>
      <c r="BP975" s="165"/>
      <c r="BQ975" s="165"/>
      <c r="BR975" s="165"/>
      <c r="BS975" s="165"/>
      <c r="BT975" s="165"/>
      <c r="BU975" s="165"/>
      <c r="BV975" s="165"/>
      <c r="BW975" s="165"/>
      <c r="BX975" s="165"/>
      <c r="BY975" s="165"/>
      <c r="BZ975" s="165"/>
      <c r="CA975" s="165"/>
      <c r="CB975" s="165"/>
      <c r="CC975" s="165"/>
      <c r="CD975" s="165"/>
      <c r="CE975" s="165"/>
      <c r="CF975" s="165"/>
      <c r="CG975" s="165"/>
      <c r="CH975" s="165"/>
      <c r="CI975" s="165"/>
      <c r="CJ975" s="165"/>
      <c r="CK975" s="165"/>
      <c r="CL975" s="165"/>
      <c r="CM975" s="165"/>
      <c r="CN975" s="165"/>
      <c r="CO975" s="165"/>
      <c r="CP975" s="165"/>
      <c r="CQ975" s="165"/>
      <c r="CR975" s="165"/>
      <c r="CS975" s="165"/>
      <c r="CT975" s="165"/>
    </row>
    <row r="976" spans="1:98">
      <c r="A976" s="165"/>
      <c r="B976" s="165"/>
      <c r="C976" s="165"/>
      <c r="D976" s="165"/>
      <c r="E976" s="165"/>
      <c r="F976" s="165"/>
      <c r="G976" s="165"/>
      <c r="H976" s="178"/>
      <c r="I976" s="165"/>
      <c r="J976" s="165"/>
      <c r="K976" s="178"/>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5"/>
      <c r="AW976" s="165"/>
      <c r="AX976" s="165"/>
      <c r="AY976" s="165"/>
      <c r="AZ976" s="165"/>
      <c r="BA976" s="165"/>
      <c r="BB976" s="165"/>
      <c r="BC976" s="165"/>
      <c r="BD976" s="165"/>
      <c r="BE976" s="165"/>
      <c r="BF976" s="165"/>
      <c r="BG976" s="165"/>
      <c r="BH976" s="165"/>
      <c r="BI976" s="165"/>
      <c r="BJ976" s="165"/>
      <c r="BK976" s="165"/>
      <c r="BL976" s="165"/>
      <c r="BM976" s="165"/>
      <c r="BN976" s="165"/>
      <c r="BO976" s="165"/>
      <c r="BP976" s="165"/>
      <c r="BQ976" s="165"/>
      <c r="BR976" s="165"/>
      <c r="BS976" s="165"/>
      <c r="BT976" s="165"/>
      <c r="BU976" s="165"/>
      <c r="BV976" s="165"/>
      <c r="BW976" s="165"/>
      <c r="BX976" s="165"/>
      <c r="BY976" s="165"/>
      <c r="BZ976" s="165"/>
      <c r="CA976" s="165"/>
      <c r="CB976" s="165"/>
      <c r="CC976" s="165"/>
      <c r="CD976" s="165"/>
      <c r="CE976" s="165"/>
      <c r="CF976" s="165"/>
      <c r="CG976" s="165"/>
      <c r="CH976" s="165"/>
      <c r="CI976" s="165"/>
      <c r="CJ976" s="165"/>
      <c r="CK976" s="165"/>
      <c r="CL976" s="165"/>
      <c r="CM976" s="165"/>
      <c r="CN976" s="165"/>
      <c r="CO976" s="165"/>
      <c r="CP976" s="165"/>
      <c r="CQ976" s="165"/>
      <c r="CR976" s="165"/>
      <c r="CS976" s="165"/>
      <c r="CT976" s="165"/>
    </row>
    <row r="977" spans="1:98">
      <c r="A977" s="165"/>
      <c r="B977" s="165"/>
      <c r="C977" s="165"/>
      <c r="D977" s="165"/>
      <c r="E977" s="165"/>
      <c r="F977" s="165"/>
      <c r="G977" s="165"/>
      <c r="H977" s="178"/>
      <c r="I977" s="165"/>
      <c r="J977" s="165"/>
      <c r="K977" s="178"/>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5"/>
      <c r="AW977" s="165"/>
      <c r="AX977" s="165"/>
      <c r="AY977" s="165"/>
      <c r="AZ977" s="165"/>
      <c r="BA977" s="165"/>
      <c r="BB977" s="165"/>
      <c r="BC977" s="165"/>
      <c r="BD977" s="165"/>
      <c r="BE977" s="165"/>
      <c r="BF977" s="165"/>
      <c r="BG977" s="165"/>
      <c r="BH977" s="165"/>
      <c r="BI977" s="165"/>
      <c r="BJ977" s="165"/>
      <c r="BK977" s="165"/>
      <c r="BL977" s="165"/>
      <c r="BM977" s="165"/>
      <c r="BN977" s="165"/>
      <c r="BO977" s="165"/>
      <c r="BP977" s="165"/>
      <c r="BQ977" s="165"/>
      <c r="BR977" s="165"/>
      <c r="BS977" s="165"/>
      <c r="BT977" s="165"/>
      <c r="BU977" s="165"/>
      <c r="BV977" s="165"/>
      <c r="BW977" s="165"/>
      <c r="BX977" s="165"/>
      <c r="BY977" s="165"/>
      <c r="BZ977" s="165"/>
      <c r="CA977" s="165"/>
      <c r="CB977" s="165"/>
      <c r="CC977" s="165"/>
      <c r="CD977" s="165"/>
      <c r="CE977" s="165"/>
      <c r="CF977" s="165"/>
      <c r="CG977" s="165"/>
      <c r="CH977" s="165"/>
      <c r="CI977" s="165"/>
      <c r="CJ977" s="165"/>
      <c r="CK977" s="165"/>
      <c r="CL977" s="165"/>
      <c r="CM977" s="165"/>
      <c r="CN977" s="165"/>
      <c r="CO977" s="165"/>
      <c r="CP977" s="165"/>
      <c r="CQ977" s="165"/>
      <c r="CR977" s="165"/>
      <c r="CS977" s="165"/>
      <c r="CT977" s="165"/>
    </row>
    <row r="978" spans="1:98">
      <c r="A978" s="165"/>
      <c r="B978" s="165"/>
      <c r="C978" s="165"/>
      <c r="D978" s="165"/>
      <c r="E978" s="165"/>
      <c r="F978" s="165"/>
      <c r="G978" s="165"/>
      <c r="H978" s="178"/>
      <c r="I978" s="165"/>
      <c r="J978" s="165"/>
      <c r="K978" s="178"/>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c r="BJ978" s="165"/>
      <c r="BK978" s="165"/>
      <c r="BL978" s="165"/>
      <c r="BM978" s="165"/>
      <c r="BN978" s="165"/>
      <c r="BO978" s="165"/>
      <c r="BP978" s="165"/>
      <c r="BQ978" s="165"/>
      <c r="BR978" s="165"/>
      <c r="BS978" s="165"/>
      <c r="BT978" s="165"/>
      <c r="BU978" s="165"/>
      <c r="BV978" s="165"/>
      <c r="BW978" s="165"/>
      <c r="BX978" s="165"/>
      <c r="BY978" s="165"/>
      <c r="BZ978" s="165"/>
      <c r="CA978" s="165"/>
      <c r="CB978" s="165"/>
      <c r="CC978" s="165"/>
      <c r="CD978" s="165"/>
      <c r="CE978" s="165"/>
      <c r="CF978" s="165"/>
      <c r="CG978" s="165"/>
      <c r="CH978" s="165"/>
      <c r="CI978" s="165"/>
      <c r="CJ978" s="165"/>
      <c r="CK978" s="165"/>
      <c r="CL978" s="165"/>
      <c r="CM978" s="165"/>
      <c r="CN978" s="165"/>
      <c r="CO978" s="165"/>
      <c r="CP978" s="165"/>
      <c r="CQ978" s="165"/>
      <c r="CR978" s="165"/>
      <c r="CS978" s="165"/>
      <c r="CT978" s="165"/>
    </row>
    <row r="979" spans="1:98">
      <c r="A979" s="165"/>
      <c r="B979" s="165"/>
      <c r="C979" s="165"/>
      <c r="D979" s="165"/>
      <c r="E979" s="165"/>
      <c r="F979" s="165"/>
      <c r="G979" s="165"/>
      <c r="H979" s="178"/>
      <c r="I979" s="165"/>
      <c r="J979" s="165"/>
      <c r="K979" s="178"/>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c r="BJ979" s="165"/>
      <c r="BK979" s="165"/>
      <c r="BL979" s="165"/>
      <c r="BM979" s="165"/>
      <c r="BN979" s="165"/>
      <c r="BO979" s="165"/>
      <c r="BP979" s="165"/>
      <c r="BQ979" s="165"/>
      <c r="BR979" s="165"/>
      <c r="BS979" s="165"/>
      <c r="BT979" s="165"/>
      <c r="BU979" s="165"/>
      <c r="BV979" s="165"/>
      <c r="BW979" s="165"/>
      <c r="BX979" s="165"/>
      <c r="BY979" s="165"/>
      <c r="BZ979" s="165"/>
      <c r="CA979" s="165"/>
      <c r="CB979" s="165"/>
      <c r="CC979" s="165"/>
      <c r="CD979" s="165"/>
      <c r="CE979" s="165"/>
      <c r="CF979" s="165"/>
      <c r="CG979" s="165"/>
      <c r="CH979" s="165"/>
      <c r="CI979" s="165"/>
      <c r="CJ979" s="165"/>
      <c r="CK979" s="165"/>
      <c r="CL979" s="165"/>
      <c r="CM979" s="165"/>
      <c r="CN979" s="165"/>
      <c r="CO979" s="165"/>
      <c r="CP979" s="165"/>
      <c r="CQ979" s="165"/>
      <c r="CR979" s="165"/>
      <c r="CS979" s="165"/>
      <c r="CT979" s="165"/>
    </row>
    <row r="980" spans="1:98">
      <c r="A980" s="165"/>
      <c r="B980" s="165"/>
      <c r="C980" s="165"/>
      <c r="D980" s="165"/>
      <c r="E980" s="165"/>
      <c r="F980" s="165"/>
      <c r="G980" s="165"/>
      <c r="H980" s="178"/>
      <c r="I980" s="165"/>
      <c r="J980" s="165"/>
      <c r="K980" s="178"/>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c r="BJ980" s="165"/>
      <c r="BK980" s="165"/>
      <c r="BL980" s="165"/>
      <c r="BM980" s="165"/>
      <c r="BN980" s="165"/>
      <c r="BO980" s="165"/>
      <c r="BP980" s="165"/>
      <c r="BQ980" s="165"/>
      <c r="BR980" s="165"/>
      <c r="BS980" s="165"/>
      <c r="BT980" s="165"/>
      <c r="BU980" s="165"/>
      <c r="BV980" s="165"/>
      <c r="BW980" s="165"/>
      <c r="BX980" s="165"/>
      <c r="BY980" s="165"/>
      <c r="BZ980" s="165"/>
      <c r="CA980" s="165"/>
      <c r="CB980" s="165"/>
      <c r="CC980" s="165"/>
      <c r="CD980" s="165"/>
      <c r="CE980" s="165"/>
      <c r="CF980" s="165"/>
      <c r="CG980" s="165"/>
      <c r="CH980" s="165"/>
      <c r="CI980" s="165"/>
      <c r="CJ980" s="165"/>
      <c r="CK980" s="165"/>
      <c r="CL980" s="165"/>
      <c r="CM980" s="165"/>
      <c r="CN980" s="165"/>
      <c r="CO980" s="165"/>
      <c r="CP980" s="165"/>
      <c r="CQ980" s="165"/>
      <c r="CR980" s="165"/>
      <c r="CS980" s="165"/>
      <c r="CT980" s="165"/>
    </row>
    <row r="981" spans="1:98">
      <c r="A981" s="165"/>
      <c r="B981" s="165"/>
      <c r="C981" s="165"/>
      <c r="D981" s="165"/>
      <c r="E981" s="165"/>
      <c r="F981" s="165"/>
      <c r="G981" s="165"/>
      <c r="H981" s="178"/>
      <c r="I981" s="165"/>
      <c r="J981" s="165"/>
      <c r="K981" s="178"/>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c r="BJ981" s="165"/>
      <c r="BK981" s="165"/>
      <c r="BL981" s="165"/>
      <c r="BM981" s="165"/>
      <c r="BN981" s="165"/>
      <c r="BO981" s="165"/>
      <c r="BP981" s="165"/>
      <c r="BQ981" s="165"/>
      <c r="BR981" s="165"/>
      <c r="BS981" s="165"/>
      <c r="BT981" s="165"/>
      <c r="BU981" s="165"/>
      <c r="BV981" s="165"/>
      <c r="BW981" s="165"/>
      <c r="BX981" s="165"/>
      <c r="BY981" s="165"/>
      <c r="BZ981" s="165"/>
      <c r="CA981" s="165"/>
      <c r="CB981" s="165"/>
      <c r="CC981" s="165"/>
      <c r="CD981" s="165"/>
      <c r="CE981" s="165"/>
      <c r="CF981" s="165"/>
      <c r="CG981" s="165"/>
      <c r="CH981" s="165"/>
      <c r="CI981" s="165"/>
      <c r="CJ981" s="165"/>
      <c r="CK981" s="165"/>
      <c r="CL981" s="165"/>
      <c r="CM981" s="165"/>
      <c r="CN981" s="165"/>
      <c r="CO981" s="165"/>
      <c r="CP981" s="165"/>
      <c r="CQ981" s="165"/>
      <c r="CR981" s="165"/>
      <c r="CS981" s="165"/>
      <c r="CT981" s="165"/>
    </row>
    <row r="982" spans="1:98">
      <c r="A982" s="165"/>
      <c r="B982" s="165"/>
      <c r="C982" s="165"/>
      <c r="D982" s="165"/>
      <c r="E982" s="165"/>
      <c r="F982" s="165"/>
      <c r="G982" s="165"/>
      <c r="H982" s="178"/>
      <c r="I982" s="165"/>
      <c r="J982" s="165"/>
      <c r="K982" s="178"/>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c r="BJ982" s="165"/>
      <c r="BK982" s="165"/>
      <c r="BL982" s="165"/>
      <c r="BM982" s="165"/>
      <c r="BN982" s="165"/>
      <c r="BO982" s="165"/>
      <c r="BP982" s="165"/>
      <c r="BQ982" s="165"/>
      <c r="BR982" s="165"/>
      <c r="BS982" s="165"/>
      <c r="BT982" s="165"/>
      <c r="BU982" s="165"/>
      <c r="BV982" s="165"/>
      <c r="BW982" s="165"/>
      <c r="BX982" s="165"/>
      <c r="BY982" s="165"/>
      <c r="BZ982" s="165"/>
      <c r="CA982" s="165"/>
      <c r="CB982" s="165"/>
      <c r="CC982" s="165"/>
      <c r="CD982" s="165"/>
      <c r="CE982" s="165"/>
      <c r="CF982" s="165"/>
      <c r="CG982" s="165"/>
      <c r="CH982" s="165"/>
      <c r="CI982" s="165"/>
      <c r="CJ982" s="165"/>
      <c r="CK982" s="165"/>
      <c r="CL982" s="165"/>
      <c r="CM982" s="165"/>
      <c r="CN982" s="165"/>
      <c r="CO982" s="165"/>
      <c r="CP982" s="165"/>
      <c r="CQ982" s="165"/>
      <c r="CR982" s="165"/>
      <c r="CS982" s="165"/>
      <c r="CT982" s="165"/>
    </row>
    <row r="983" spans="1:98">
      <c r="A983" s="165"/>
      <c r="B983" s="165"/>
      <c r="C983" s="165"/>
      <c r="D983" s="165"/>
      <c r="E983" s="165"/>
      <c r="F983" s="165"/>
      <c r="G983" s="165"/>
      <c r="H983" s="178"/>
      <c r="I983" s="165"/>
      <c r="J983" s="165"/>
      <c r="K983" s="178"/>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c r="BJ983" s="165"/>
      <c r="BK983" s="165"/>
      <c r="BL983" s="165"/>
      <c r="BM983" s="165"/>
      <c r="BN983" s="165"/>
      <c r="BO983" s="165"/>
      <c r="BP983" s="165"/>
      <c r="BQ983" s="165"/>
      <c r="BR983" s="165"/>
      <c r="BS983" s="165"/>
      <c r="BT983" s="165"/>
      <c r="BU983" s="165"/>
      <c r="BV983" s="165"/>
      <c r="BW983" s="165"/>
      <c r="BX983" s="165"/>
      <c r="BY983" s="165"/>
      <c r="BZ983" s="165"/>
      <c r="CA983" s="165"/>
      <c r="CB983" s="165"/>
      <c r="CC983" s="165"/>
      <c r="CD983" s="165"/>
      <c r="CE983" s="165"/>
      <c r="CF983" s="165"/>
      <c r="CG983" s="165"/>
      <c r="CH983" s="165"/>
      <c r="CI983" s="165"/>
      <c r="CJ983" s="165"/>
      <c r="CK983" s="165"/>
      <c r="CL983" s="165"/>
      <c r="CM983" s="165"/>
      <c r="CN983" s="165"/>
      <c r="CO983" s="165"/>
      <c r="CP983" s="165"/>
      <c r="CQ983" s="165"/>
      <c r="CR983" s="165"/>
      <c r="CS983" s="165"/>
      <c r="CT983" s="165"/>
    </row>
    <row r="984" spans="1:98">
      <c r="A984" s="165"/>
      <c r="B984" s="165"/>
      <c r="C984" s="165"/>
      <c r="D984" s="165"/>
      <c r="E984" s="165"/>
      <c r="F984" s="165"/>
      <c r="G984" s="165"/>
      <c r="H984" s="178"/>
      <c r="I984" s="165"/>
      <c r="J984" s="165"/>
      <c r="K984" s="178"/>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c r="BJ984" s="165"/>
      <c r="BK984" s="165"/>
      <c r="BL984" s="165"/>
      <c r="BM984" s="165"/>
      <c r="BN984" s="165"/>
      <c r="BO984" s="165"/>
      <c r="BP984" s="165"/>
      <c r="BQ984" s="165"/>
      <c r="BR984" s="165"/>
      <c r="BS984" s="165"/>
      <c r="BT984" s="165"/>
      <c r="BU984" s="165"/>
      <c r="BV984" s="165"/>
      <c r="BW984" s="165"/>
      <c r="BX984" s="165"/>
      <c r="BY984" s="165"/>
      <c r="BZ984" s="165"/>
      <c r="CA984" s="165"/>
      <c r="CB984" s="165"/>
      <c r="CC984" s="165"/>
      <c r="CD984" s="165"/>
      <c r="CE984" s="165"/>
      <c r="CF984" s="165"/>
      <c r="CG984" s="165"/>
      <c r="CH984" s="165"/>
      <c r="CI984" s="165"/>
      <c r="CJ984" s="165"/>
      <c r="CK984" s="165"/>
      <c r="CL984" s="165"/>
      <c r="CM984" s="165"/>
      <c r="CN984" s="165"/>
      <c r="CO984" s="165"/>
      <c r="CP984" s="165"/>
      <c r="CQ984" s="165"/>
      <c r="CR984" s="165"/>
      <c r="CS984" s="165"/>
      <c r="CT984" s="165"/>
    </row>
    <row r="985" spans="1:98">
      <c r="A985" s="165"/>
      <c r="B985" s="165"/>
      <c r="C985" s="165"/>
      <c r="D985" s="165"/>
      <c r="E985" s="165"/>
      <c r="F985" s="165"/>
      <c r="G985" s="165"/>
      <c r="H985" s="178"/>
      <c r="I985" s="165"/>
      <c r="J985" s="165"/>
      <c r="K985" s="178"/>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c r="BJ985" s="165"/>
      <c r="BK985" s="165"/>
      <c r="BL985" s="165"/>
      <c r="BM985" s="165"/>
      <c r="BN985" s="165"/>
      <c r="BO985" s="165"/>
      <c r="BP985" s="165"/>
      <c r="BQ985" s="165"/>
      <c r="BR985" s="165"/>
      <c r="BS985" s="165"/>
      <c r="BT985" s="165"/>
      <c r="BU985" s="165"/>
      <c r="BV985" s="165"/>
      <c r="BW985" s="165"/>
      <c r="BX985" s="165"/>
      <c r="BY985" s="165"/>
      <c r="BZ985" s="165"/>
      <c r="CA985" s="165"/>
      <c r="CB985" s="165"/>
      <c r="CC985" s="165"/>
      <c r="CD985" s="165"/>
      <c r="CE985" s="165"/>
      <c r="CF985" s="165"/>
      <c r="CG985" s="165"/>
      <c r="CH985" s="165"/>
      <c r="CI985" s="165"/>
      <c r="CJ985" s="165"/>
      <c r="CK985" s="165"/>
      <c r="CL985" s="165"/>
      <c r="CM985" s="165"/>
      <c r="CN985" s="165"/>
      <c r="CO985" s="165"/>
      <c r="CP985" s="165"/>
      <c r="CQ985" s="165"/>
      <c r="CR985" s="165"/>
      <c r="CS985" s="165"/>
      <c r="CT985" s="165"/>
    </row>
    <row r="986" spans="1:98">
      <c r="A986" s="165"/>
      <c r="B986" s="165"/>
      <c r="C986" s="165"/>
      <c r="D986" s="165"/>
      <c r="E986" s="165"/>
      <c r="F986" s="165"/>
      <c r="G986" s="165"/>
      <c r="H986" s="178"/>
      <c r="I986" s="165"/>
      <c r="J986" s="165"/>
      <c r="K986" s="178"/>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c r="BJ986" s="165"/>
      <c r="BK986" s="165"/>
      <c r="BL986" s="165"/>
      <c r="BM986" s="165"/>
      <c r="BN986" s="165"/>
      <c r="BO986" s="165"/>
      <c r="BP986" s="165"/>
      <c r="BQ986" s="165"/>
      <c r="BR986" s="165"/>
      <c r="BS986" s="165"/>
      <c r="BT986" s="165"/>
      <c r="BU986" s="165"/>
      <c r="BV986" s="165"/>
      <c r="BW986" s="165"/>
      <c r="BX986" s="165"/>
      <c r="BY986" s="165"/>
      <c r="BZ986" s="165"/>
      <c r="CA986" s="165"/>
      <c r="CB986" s="165"/>
      <c r="CC986" s="165"/>
      <c r="CD986" s="165"/>
      <c r="CE986" s="165"/>
      <c r="CF986" s="165"/>
      <c r="CG986" s="165"/>
      <c r="CH986" s="165"/>
      <c r="CI986" s="165"/>
      <c r="CJ986" s="165"/>
      <c r="CK986" s="165"/>
      <c r="CL986" s="165"/>
      <c r="CM986" s="165"/>
      <c r="CN986" s="165"/>
      <c r="CO986" s="165"/>
      <c r="CP986" s="165"/>
      <c r="CQ986" s="165"/>
      <c r="CR986" s="165"/>
      <c r="CS986" s="165"/>
      <c r="CT986" s="165"/>
    </row>
    <row r="987" spans="1:98">
      <c r="A987" s="165"/>
      <c r="B987" s="165"/>
      <c r="C987" s="165"/>
      <c r="D987" s="165"/>
      <c r="E987" s="165"/>
      <c r="F987" s="165"/>
      <c r="G987" s="165"/>
      <c r="H987" s="178"/>
      <c r="I987" s="165"/>
      <c r="J987" s="165"/>
      <c r="K987" s="178"/>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c r="BJ987" s="165"/>
      <c r="BK987" s="165"/>
      <c r="BL987" s="165"/>
      <c r="BM987" s="165"/>
      <c r="BN987" s="165"/>
      <c r="BO987" s="165"/>
      <c r="BP987" s="165"/>
      <c r="BQ987" s="165"/>
      <c r="BR987" s="165"/>
      <c r="BS987" s="165"/>
      <c r="BT987" s="165"/>
      <c r="BU987" s="165"/>
      <c r="BV987" s="165"/>
      <c r="BW987" s="165"/>
      <c r="BX987" s="165"/>
      <c r="BY987" s="165"/>
      <c r="BZ987" s="165"/>
      <c r="CA987" s="165"/>
      <c r="CB987" s="165"/>
      <c r="CC987" s="165"/>
      <c r="CD987" s="165"/>
      <c r="CE987" s="165"/>
      <c r="CF987" s="165"/>
      <c r="CG987" s="165"/>
      <c r="CH987" s="165"/>
      <c r="CI987" s="165"/>
      <c r="CJ987" s="165"/>
      <c r="CK987" s="165"/>
      <c r="CL987" s="165"/>
      <c r="CM987" s="165"/>
      <c r="CN987" s="165"/>
      <c r="CO987" s="165"/>
      <c r="CP987" s="165"/>
      <c r="CQ987" s="165"/>
      <c r="CR987" s="165"/>
      <c r="CS987" s="165"/>
      <c r="CT987" s="165"/>
    </row>
    <row r="988" spans="1:98">
      <c r="A988" s="165"/>
      <c r="B988" s="165"/>
      <c r="C988" s="165"/>
      <c r="D988" s="165"/>
      <c r="E988" s="165"/>
      <c r="F988" s="165"/>
      <c r="G988" s="165"/>
      <c r="H988" s="178"/>
      <c r="I988" s="165"/>
      <c r="J988" s="165"/>
      <c r="K988" s="178"/>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c r="BJ988" s="165"/>
      <c r="BK988" s="165"/>
      <c r="BL988" s="165"/>
      <c r="BM988" s="165"/>
      <c r="BN988" s="165"/>
      <c r="BO988" s="165"/>
      <c r="BP988" s="165"/>
      <c r="BQ988" s="165"/>
      <c r="BR988" s="165"/>
      <c r="BS988" s="165"/>
      <c r="BT988" s="165"/>
      <c r="BU988" s="165"/>
      <c r="BV988" s="165"/>
      <c r="BW988" s="165"/>
      <c r="BX988" s="165"/>
      <c r="BY988" s="165"/>
      <c r="BZ988" s="165"/>
      <c r="CA988" s="165"/>
      <c r="CB988" s="165"/>
      <c r="CC988" s="165"/>
      <c r="CD988" s="165"/>
      <c r="CE988" s="165"/>
      <c r="CF988" s="165"/>
      <c r="CG988" s="165"/>
      <c r="CH988" s="165"/>
      <c r="CI988" s="165"/>
      <c r="CJ988" s="165"/>
      <c r="CK988" s="165"/>
      <c r="CL988" s="165"/>
      <c r="CM988" s="165"/>
      <c r="CN988" s="165"/>
      <c r="CO988" s="165"/>
      <c r="CP988" s="165"/>
      <c r="CQ988" s="165"/>
      <c r="CR988" s="165"/>
      <c r="CS988" s="165"/>
      <c r="CT988" s="165"/>
    </row>
    <row r="989" spans="1:98">
      <c r="A989" s="165"/>
      <c r="B989" s="165"/>
      <c r="C989" s="165"/>
      <c r="D989" s="165"/>
      <c r="E989" s="165"/>
      <c r="F989" s="165"/>
      <c r="G989" s="165"/>
      <c r="H989" s="178"/>
      <c r="I989" s="165"/>
      <c r="J989" s="165"/>
      <c r="K989" s="178"/>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c r="BJ989" s="165"/>
      <c r="BK989" s="165"/>
      <c r="BL989" s="165"/>
      <c r="BM989" s="165"/>
      <c r="BN989" s="165"/>
      <c r="BO989" s="165"/>
      <c r="BP989" s="165"/>
      <c r="BQ989" s="165"/>
      <c r="BR989" s="165"/>
      <c r="BS989" s="165"/>
      <c r="BT989" s="165"/>
      <c r="BU989" s="165"/>
      <c r="BV989" s="165"/>
      <c r="BW989" s="165"/>
      <c r="BX989" s="165"/>
      <c r="BY989" s="165"/>
      <c r="BZ989" s="165"/>
      <c r="CA989" s="165"/>
      <c r="CB989" s="165"/>
      <c r="CC989" s="165"/>
      <c r="CD989" s="165"/>
      <c r="CE989" s="165"/>
      <c r="CF989" s="165"/>
      <c r="CG989" s="165"/>
      <c r="CH989" s="165"/>
      <c r="CI989" s="165"/>
      <c r="CJ989" s="165"/>
      <c r="CK989" s="165"/>
      <c r="CL989" s="165"/>
      <c r="CM989" s="165"/>
      <c r="CN989" s="165"/>
      <c r="CO989" s="165"/>
      <c r="CP989" s="165"/>
      <c r="CQ989" s="165"/>
      <c r="CR989" s="165"/>
      <c r="CS989" s="165"/>
      <c r="CT989" s="165"/>
    </row>
    <row r="990" spans="1:98">
      <c r="A990" s="165"/>
      <c r="B990" s="165"/>
      <c r="C990" s="165"/>
      <c r="D990" s="165"/>
      <c r="E990" s="165"/>
      <c r="F990" s="165"/>
      <c r="G990" s="165"/>
      <c r="H990" s="178"/>
      <c r="I990" s="165"/>
      <c r="J990" s="165"/>
      <c r="K990" s="178"/>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5"/>
      <c r="AW990" s="165"/>
      <c r="AX990" s="165"/>
      <c r="AY990" s="165"/>
      <c r="AZ990" s="165"/>
      <c r="BA990" s="165"/>
      <c r="BB990" s="165"/>
      <c r="BC990" s="165"/>
      <c r="BD990" s="165"/>
      <c r="BE990" s="165"/>
      <c r="BF990" s="165"/>
      <c r="BG990" s="165"/>
      <c r="BH990" s="165"/>
      <c r="BI990" s="165"/>
      <c r="BJ990" s="165"/>
      <c r="BK990" s="165"/>
      <c r="BL990" s="165"/>
      <c r="BM990" s="165"/>
      <c r="BN990" s="165"/>
      <c r="BO990" s="165"/>
      <c r="BP990" s="165"/>
      <c r="BQ990" s="165"/>
      <c r="BR990" s="165"/>
      <c r="BS990" s="165"/>
      <c r="BT990" s="165"/>
      <c r="BU990" s="165"/>
      <c r="BV990" s="165"/>
      <c r="BW990" s="165"/>
      <c r="BX990" s="165"/>
      <c r="BY990" s="165"/>
      <c r="BZ990" s="165"/>
      <c r="CA990" s="165"/>
      <c r="CB990" s="165"/>
      <c r="CC990" s="165"/>
      <c r="CD990" s="165"/>
      <c r="CE990" s="165"/>
      <c r="CF990" s="165"/>
      <c r="CG990" s="165"/>
      <c r="CH990" s="165"/>
      <c r="CI990" s="165"/>
      <c r="CJ990" s="165"/>
      <c r="CK990" s="165"/>
      <c r="CL990" s="165"/>
      <c r="CM990" s="165"/>
      <c r="CN990" s="165"/>
      <c r="CO990" s="165"/>
      <c r="CP990" s="165"/>
      <c r="CQ990" s="165"/>
      <c r="CR990" s="165"/>
      <c r="CS990" s="165"/>
      <c r="CT990" s="165"/>
    </row>
    <row r="991" spans="1:98">
      <c r="A991" s="165"/>
      <c r="B991" s="165"/>
      <c r="C991" s="165"/>
      <c r="D991" s="165"/>
      <c r="E991" s="165"/>
      <c r="F991" s="165"/>
      <c r="G991" s="165"/>
      <c r="H991" s="178"/>
      <c r="I991" s="165"/>
      <c r="J991" s="165"/>
      <c r="K991" s="178"/>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5"/>
      <c r="AW991" s="165"/>
      <c r="AX991" s="165"/>
      <c r="AY991" s="165"/>
      <c r="AZ991" s="165"/>
      <c r="BA991" s="165"/>
      <c r="BB991" s="165"/>
      <c r="BC991" s="165"/>
      <c r="BD991" s="165"/>
      <c r="BE991" s="165"/>
      <c r="BF991" s="165"/>
      <c r="BG991" s="165"/>
      <c r="BH991" s="165"/>
      <c r="BI991" s="165"/>
      <c r="BJ991" s="165"/>
      <c r="BK991" s="165"/>
      <c r="BL991" s="165"/>
      <c r="BM991" s="165"/>
      <c r="BN991" s="165"/>
      <c r="BO991" s="165"/>
      <c r="BP991" s="165"/>
      <c r="BQ991" s="165"/>
      <c r="BR991" s="165"/>
      <c r="BS991" s="165"/>
      <c r="BT991" s="165"/>
      <c r="BU991" s="165"/>
      <c r="BV991" s="165"/>
      <c r="BW991" s="165"/>
      <c r="BX991" s="165"/>
      <c r="BY991" s="165"/>
      <c r="BZ991" s="165"/>
      <c r="CA991" s="165"/>
      <c r="CB991" s="165"/>
      <c r="CC991" s="165"/>
      <c r="CD991" s="165"/>
      <c r="CE991" s="165"/>
      <c r="CF991" s="165"/>
      <c r="CG991" s="165"/>
      <c r="CH991" s="165"/>
      <c r="CI991" s="165"/>
      <c r="CJ991" s="165"/>
      <c r="CK991" s="165"/>
      <c r="CL991" s="165"/>
      <c r="CM991" s="165"/>
      <c r="CN991" s="165"/>
      <c r="CO991" s="165"/>
      <c r="CP991" s="165"/>
      <c r="CQ991" s="165"/>
      <c r="CR991" s="165"/>
      <c r="CS991" s="165"/>
      <c r="CT991" s="165"/>
    </row>
    <row r="992" spans="1:98">
      <c r="A992" s="165"/>
      <c r="B992" s="165"/>
      <c r="C992" s="165"/>
      <c r="D992" s="165"/>
      <c r="E992" s="165"/>
      <c r="F992" s="165"/>
      <c r="G992" s="165"/>
      <c r="H992" s="178"/>
      <c r="I992" s="165"/>
      <c r="J992" s="165"/>
      <c r="K992" s="178"/>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5"/>
      <c r="AW992" s="165"/>
      <c r="AX992" s="165"/>
      <c r="AY992" s="165"/>
      <c r="AZ992" s="165"/>
      <c r="BA992" s="165"/>
      <c r="BB992" s="165"/>
      <c r="BC992" s="165"/>
      <c r="BD992" s="165"/>
      <c r="BE992" s="165"/>
      <c r="BF992" s="165"/>
      <c r="BG992" s="165"/>
      <c r="BH992" s="165"/>
      <c r="BI992" s="165"/>
      <c r="BJ992" s="165"/>
      <c r="BK992" s="165"/>
      <c r="BL992" s="165"/>
      <c r="BM992" s="165"/>
      <c r="BN992" s="165"/>
      <c r="BO992" s="165"/>
      <c r="BP992" s="165"/>
      <c r="BQ992" s="165"/>
      <c r="BR992" s="165"/>
      <c r="BS992" s="165"/>
      <c r="BT992" s="165"/>
      <c r="BU992" s="165"/>
      <c r="BV992" s="165"/>
      <c r="BW992" s="165"/>
      <c r="BX992" s="165"/>
      <c r="BY992" s="165"/>
      <c r="BZ992" s="165"/>
      <c r="CA992" s="165"/>
      <c r="CB992" s="165"/>
      <c r="CC992" s="165"/>
      <c r="CD992" s="165"/>
      <c r="CE992" s="165"/>
      <c r="CF992" s="165"/>
      <c r="CG992" s="165"/>
      <c r="CH992" s="165"/>
      <c r="CI992" s="165"/>
      <c r="CJ992" s="165"/>
      <c r="CK992" s="165"/>
      <c r="CL992" s="165"/>
      <c r="CM992" s="165"/>
      <c r="CN992" s="165"/>
      <c r="CO992" s="165"/>
      <c r="CP992" s="165"/>
      <c r="CQ992" s="165"/>
      <c r="CR992" s="165"/>
      <c r="CS992" s="165"/>
      <c r="CT992" s="165"/>
    </row>
    <row r="993" spans="1:98">
      <c r="A993" s="165"/>
      <c r="B993" s="165"/>
      <c r="C993" s="165"/>
      <c r="D993" s="165"/>
      <c r="E993" s="165"/>
      <c r="F993" s="165"/>
      <c r="G993" s="165"/>
      <c r="H993" s="178"/>
      <c r="I993" s="165"/>
      <c r="J993" s="165"/>
      <c r="K993" s="178"/>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5"/>
      <c r="AW993" s="165"/>
      <c r="AX993" s="165"/>
      <c r="AY993" s="165"/>
      <c r="AZ993" s="165"/>
      <c r="BA993" s="165"/>
      <c r="BB993" s="165"/>
      <c r="BC993" s="165"/>
      <c r="BD993" s="165"/>
      <c r="BE993" s="165"/>
      <c r="BF993" s="165"/>
      <c r="BG993" s="165"/>
      <c r="BH993" s="165"/>
      <c r="BI993" s="165"/>
      <c r="BJ993" s="165"/>
      <c r="BK993" s="165"/>
      <c r="BL993" s="165"/>
      <c r="BM993" s="165"/>
      <c r="BN993" s="165"/>
      <c r="BO993" s="165"/>
      <c r="BP993" s="165"/>
      <c r="BQ993" s="165"/>
      <c r="BR993" s="165"/>
      <c r="BS993" s="165"/>
      <c r="BT993" s="165"/>
      <c r="BU993" s="165"/>
      <c r="BV993" s="165"/>
      <c r="BW993" s="165"/>
      <c r="BX993" s="165"/>
      <c r="BY993" s="165"/>
      <c r="BZ993" s="165"/>
      <c r="CA993" s="165"/>
      <c r="CB993" s="165"/>
      <c r="CC993" s="165"/>
      <c r="CD993" s="165"/>
      <c r="CE993" s="165"/>
      <c r="CF993" s="165"/>
      <c r="CG993" s="165"/>
      <c r="CH993" s="165"/>
      <c r="CI993" s="165"/>
      <c r="CJ993" s="165"/>
      <c r="CK993" s="165"/>
      <c r="CL993" s="165"/>
      <c r="CM993" s="165"/>
      <c r="CN993" s="165"/>
      <c r="CO993" s="165"/>
      <c r="CP993" s="165"/>
      <c r="CQ993" s="165"/>
      <c r="CR993" s="165"/>
      <c r="CS993" s="165"/>
      <c r="CT993" s="165"/>
    </row>
    <row r="994" spans="1:98">
      <c r="A994" s="165"/>
      <c r="B994" s="165"/>
      <c r="C994" s="165"/>
      <c r="D994" s="165"/>
      <c r="E994" s="165"/>
      <c r="F994" s="165"/>
      <c r="G994" s="165"/>
      <c r="H994" s="178"/>
      <c r="I994" s="165"/>
      <c r="J994" s="165"/>
      <c r="K994" s="178"/>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c r="BJ994" s="165"/>
      <c r="BK994" s="165"/>
      <c r="BL994" s="165"/>
      <c r="BM994" s="165"/>
      <c r="BN994" s="165"/>
      <c r="BO994" s="165"/>
      <c r="BP994" s="165"/>
      <c r="BQ994" s="165"/>
      <c r="BR994" s="165"/>
      <c r="BS994" s="165"/>
      <c r="BT994" s="165"/>
      <c r="BU994" s="165"/>
      <c r="BV994" s="165"/>
      <c r="BW994" s="165"/>
      <c r="BX994" s="165"/>
      <c r="BY994" s="165"/>
      <c r="BZ994" s="165"/>
      <c r="CA994" s="165"/>
      <c r="CB994" s="165"/>
      <c r="CC994" s="165"/>
      <c r="CD994" s="165"/>
      <c r="CE994" s="165"/>
      <c r="CF994" s="165"/>
      <c r="CG994" s="165"/>
      <c r="CH994" s="165"/>
      <c r="CI994" s="165"/>
      <c r="CJ994" s="165"/>
      <c r="CK994" s="165"/>
      <c r="CL994" s="165"/>
      <c r="CM994" s="165"/>
      <c r="CN994" s="165"/>
      <c r="CO994" s="165"/>
      <c r="CP994" s="165"/>
      <c r="CQ994" s="165"/>
      <c r="CR994" s="165"/>
      <c r="CS994" s="165"/>
      <c r="CT994" s="165"/>
    </row>
    <row r="995" spans="1:98">
      <c r="A995" s="165"/>
      <c r="B995" s="165"/>
      <c r="C995" s="165"/>
      <c r="D995" s="165"/>
      <c r="E995" s="165"/>
      <c r="F995" s="165"/>
      <c r="G995" s="165"/>
      <c r="H995" s="178"/>
      <c r="I995" s="165"/>
      <c r="J995" s="165"/>
      <c r="K995" s="178"/>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c r="BJ995" s="165"/>
      <c r="BK995" s="165"/>
      <c r="BL995" s="165"/>
      <c r="BM995" s="165"/>
      <c r="BN995" s="165"/>
      <c r="BO995" s="165"/>
      <c r="BP995" s="165"/>
      <c r="BQ995" s="165"/>
      <c r="BR995" s="165"/>
      <c r="BS995" s="165"/>
      <c r="BT995" s="165"/>
      <c r="BU995" s="165"/>
      <c r="BV995" s="165"/>
      <c r="BW995" s="165"/>
      <c r="BX995" s="165"/>
      <c r="BY995" s="165"/>
      <c r="BZ995" s="165"/>
      <c r="CA995" s="165"/>
      <c r="CB995" s="165"/>
      <c r="CC995" s="165"/>
      <c r="CD995" s="165"/>
      <c r="CE995" s="165"/>
      <c r="CF995" s="165"/>
      <c r="CG995" s="165"/>
      <c r="CH995" s="165"/>
      <c r="CI995" s="165"/>
      <c r="CJ995" s="165"/>
      <c r="CK995" s="165"/>
      <c r="CL995" s="165"/>
      <c r="CM995" s="165"/>
      <c r="CN995" s="165"/>
      <c r="CO995" s="165"/>
      <c r="CP995" s="165"/>
      <c r="CQ995" s="165"/>
      <c r="CR995" s="165"/>
      <c r="CS995" s="165"/>
      <c r="CT995" s="165"/>
    </row>
    <row r="996" spans="1:98">
      <c r="A996" s="165"/>
      <c r="B996" s="165"/>
      <c r="C996" s="165"/>
      <c r="D996" s="165"/>
      <c r="E996" s="165"/>
      <c r="F996" s="165"/>
      <c r="G996" s="165"/>
      <c r="H996" s="178"/>
      <c r="I996" s="165"/>
      <c r="J996" s="165"/>
      <c r="K996" s="178"/>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c r="BJ996" s="165"/>
      <c r="BK996" s="165"/>
      <c r="BL996" s="165"/>
      <c r="BM996" s="165"/>
      <c r="BN996" s="165"/>
      <c r="BO996" s="165"/>
      <c r="BP996" s="165"/>
      <c r="BQ996" s="165"/>
      <c r="BR996" s="165"/>
      <c r="BS996" s="165"/>
      <c r="BT996" s="165"/>
      <c r="BU996" s="165"/>
      <c r="BV996" s="165"/>
      <c r="BW996" s="165"/>
      <c r="BX996" s="165"/>
      <c r="BY996" s="165"/>
      <c r="BZ996" s="165"/>
      <c r="CA996" s="165"/>
      <c r="CB996" s="165"/>
      <c r="CC996" s="165"/>
      <c r="CD996" s="165"/>
      <c r="CE996" s="165"/>
      <c r="CF996" s="165"/>
      <c r="CG996" s="165"/>
      <c r="CH996" s="165"/>
      <c r="CI996" s="165"/>
      <c r="CJ996" s="165"/>
      <c r="CK996" s="165"/>
      <c r="CL996" s="165"/>
      <c r="CM996" s="165"/>
      <c r="CN996" s="165"/>
      <c r="CO996" s="165"/>
      <c r="CP996" s="165"/>
      <c r="CQ996" s="165"/>
      <c r="CR996" s="165"/>
      <c r="CS996" s="165"/>
      <c r="CT996" s="165"/>
    </row>
    <row r="997" spans="1:98">
      <c r="A997" s="165"/>
      <c r="B997" s="165"/>
      <c r="C997" s="165"/>
      <c r="D997" s="165"/>
      <c r="E997" s="165"/>
      <c r="F997" s="165"/>
      <c r="G997" s="165"/>
      <c r="H997" s="178"/>
      <c r="I997" s="165"/>
      <c r="J997" s="165"/>
      <c r="K997" s="178"/>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c r="BJ997" s="165"/>
      <c r="BK997" s="165"/>
      <c r="BL997" s="165"/>
      <c r="BM997" s="165"/>
      <c r="BN997" s="165"/>
      <c r="BO997" s="165"/>
      <c r="BP997" s="165"/>
      <c r="BQ997" s="165"/>
      <c r="BR997" s="165"/>
      <c r="BS997" s="165"/>
      <c r="BT997" s="165"/>
      <c r="BU997" s="165"/>
      <c r="BV997" s="165"/>
      <c r="BW997" s="165"/>
      <c r="BX997" s="165"/>
      <c r="BY997" s="165"/>
      <c r="BZ997" s="165"/>
      <c r="CA997" s="165"/>
      <c r="CB997" s="165"/>
      <c r="CC997" s="165"/>
      <c r="CD997" s="165"/>
      <c r="CE997" s="165"/>
      <c r="CF997" s="165"/>
      <c r="CG997" s="165"/>
      <c r="CH997" s="165"/>
      <c r="CI997" s="165"/>
      <c r="CJ997" s="165"/>
      <c r="CK997" s="165"/>
      <c r="CL997" s="165"/>
      <c r="CM997" s="165"/>
      <c r="CN997" s="165"/>
      <c r="CO997" s="165"/>
      <c r="CP997" s="165"/>
      <c r="CQ997" s="165"/>
      <c r="CR997" s="165"/>
      <c r="CS997" s="165"/>
      <c r="CT997" s="165"/>
    </row>
    <row r="998" spans="1:98">
      <c r="A998" s="165"/>
      <c r="B998" s="165"/>
      <c r="C998" s="165"/>
      <c r="D998" s="165"/>
      <c r="E998" s="165"/>
      <c r="F998" s="165"/>
      <c r="G998" s="165"/>
      <c r="H998" s="178"/>
      <c r="I998" s="165"/>
      <c r="J998" s="165"/>
      <c r="K998" s="178"/>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5"/>
      <c r="AW998" s="165"/>
      <c r="AX998" s="165"/>
      <c r="AY998" s="165"/>
      <c r="AZ998" s="165"/>
      <c r="BA998" s="165"/>
      <c r="BB998" s="165"/>
      <c r="BC998" s="165"/>
      <c r="BD998" s="165"/>
      <c r="BE998" s="165"/>
      <c r="BF998" s="165"/>
      <c r="BG998" s="165"/>
      <c r="BH998" s="165"/>
      <c r="BI998" s="165"/>
      <c r="BJ998" s="165"/>
      <c r="BK998" s="165"/>
      <c r="BL998" s="165"/>
      <c r="BM998" s="165"/>
      <c r="BN998" s="165"/>
      <c r="BO998" s="165"/>
      <c r="BP998" s="165"/>
      <c r="BQ998" s="165"/>
      <c r="BR998" s="165"/>
      <c r="BS998" s="165"/>
      <c r="BT998" s="165"/>
      <c r="BU998" s="165"/>
      <c r="BV998" s="165"/>
      <c r="BW998" s="165"/>
      <c r="BX998" s="165"/>
      <c r="BY998" s="165"/>
      <c r="BZ998" s="165"/>
      <c r="CA998" s="165"/>
      <c r="CB998" s="165"/>
      <c r="CC998" s="165"/>
      <c r="CD998" s="165"/>
      <c r="CE998" s="165"/>
      <c r="CF998" s="165"/>
      <c r="CG998" s="165"/>
      <c r="CH998" s="165"/>
      <c r="CI998" s="165"/>
      <c r="CJ998" s="165"/>
      <c r="CK998" s="165"/>
      <c r="CL998" s="165"/>
      <c r="CM998" s="165"/>
      <c r="CN998" s="165"/>
      <c r="CO998" s="165"/>
      <c r="CP998" s="165"/>
      <c r="CQ998" s="165"/>
      <c r="CR998" s="165"/>
      <c r="CS998" s="165"/>
      <c r="CT998" s="165"/>
    </row>
    <row r="999" spans="1:98">
      <c r="A999" s="165"/>
      <c r="B999" s="165"/>
      <c r="C999" s="165"/>
      <c r="D999" s="165"/>
      <c r="E999" s="165"/>
      <c r="F999" s="165"/>
      <c r="G999" s="165"/>
      <c r="H999" s="178"/>
      <c r="I999" s="165"/>
      <c r="J999" s="165"/>
      <c r="K999" s="178"/>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5"/>
      <c r="AW999" s="165"/>
      <c r="AX999" s="165"/>
      <c r="AY999" s="165"/>
      <c r="AZ999" s="165"/>
      <c r="BA999" s="165"/>
      <c r="BB999" s="165"/>
      <c r="BC999" s="165"/>
      <c r="BD999" s="165"/>
      <c r="BE999" s="165"/>
      <c r="BF999" s="165"/>
      <c r="BG999" s="165"/>
      <c r="BH999" s="165"/>
      <c r="BI999" s="165"/>
      <c r="BJ999" s="165"/>
      <c r="BK999" s="165"/>
      <c r="BL999" s="165"/>
      <c r="BM999" s="165"/>
      <c r="BN999" s="165"/>
      <c r="BO999" s="165"/>
      <c r="BP999" s="165"/>
      <c r="BQ999" s="165"/>
      <c r="BR999" s="165"/>
      <c r="BS999" s="165"/>
      <c r="BT999" s="165"/>
      <c r="BU999" s="165"/>
      <c r="BV999" s="165"/>
      <c r="BW999" s="165"/>
      <c r="BX999" s="165"/>
      <c r="BY999" s="165"/>
      <c r="BZ999" s="165"/>
      <c r="CA999" s="165"/>
      <c r="CB999" s="165"/>
      <c r="CC999" s="165"/>
      <c r="CD999" s="165"/>
      <c r="CE999" s="165"/>
      <c r="CF999" s="165"/>
      <c r="CG999" s="165"/>
      <c r="CH999" s="165"/>
      <c r="CI999" s="165"/>
      <c r="CJ999" s="165"/>
      <c r="CK999" s="165"/>
      <c r="CL999" s="165"/>
      <c r="CM999" s="165"/>
      <c r="CN999" s="165"/>
      <c r="CO999" s="165"/>
      <c r="CP999" s="165"/>
      <c r="CQ999" s="165"/>
      <c r="CR999" s="165"/>
      <c r="CS999" s="165"/>
      <c r="CT999" s="165"/>
    </row>
    <row r="1000" spans="1:98">
      <c r="A1000" s="165"/>
      <c r="B1000" s="165"/>
      <c r="C1000" s="165"/>
      <c r="D1000" s="165"/>
      <c r="E1000" s="165"/>
      <c r="F1000" s="165"/>
      <c r="G1000" s="165"/>
      <c r="H1000" s="178"/>
      <c r="I1000" s="165"/>
      <c r="J1000" s="165"/>
      <c r="K1000" s="178"/>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5"/>
      <c r="AW1000" s="165"/>
      <c r="AX1000" s="165"/>
      <c r="AY1000" s="165"/>
      <c r="AZ1000" s="165"/>
      <c r="BA1000" s="165"/>
      <c r="BB1000" s="165"/>
      <c r="BC1000" s="165"/>
      <c r="BD1000" s="165"/>
      <c r="BE1000" s="165"/>
      <c r="BF1000" s="165"/>
      <c r="BG1000" s="165"/>
      <c r="BH1000" s="165"/>
      <c r="BI1000" s="165"/>
      <c r="BJ1000" s="165"/>
      <c r="BK1000" s="165"/>
      <c r="BL1000" s="165"/>
      <c r="BM1000" s="165"/>
      <c r="BN1000" s="165"/>
      <c r="BO1000" s="165"/>
      <c r="BP1000" s="165"/>
      <c r="BQ1000" s="165"/>
      <c r="BR1000" s="165"/>
      <c r="BS1000" s="165"/>
      <c r="BT1000" s="165"/>
      <c r="BU1000" s="165"/>
      <c r="BV1000" s="165"/>
      <c r="BW1000" s="165"/>
      <c r="BX1000" s="165"/>
      <c r="BY1000" s="165"/>
      <c r="BZ1000" s="165"/>
      <c r="CA1000" s="165"/>
      <c r="CB1000" s="165"/>
      <c r="CC1000" s="165"/>
      <c r="CD1000" s="165"/>
      <c r="CE1000" s="165"/>
      <c r="CF1000" s="165"/>
      <c r="CG1000" s="165"/>
      <c r="CH1000" s="165"/>
      <c r="CI1000" s="165"/>
      <c r="CJ1000" s="165"/>
      <c r="CK1000" s="165"/>
      <c r="CL1000" s="165"/>
      <c r="CM1000" s="165"/>
      <c r="CN1000" s="165"/>
      <c r="CO1000" s="165"/>
      <c r="CP1000" s="165"/>
      <c r="CQ1000" s="165"/>
      <c r="CR1000" s="165"/>
      <c r="CS1000" s="165"/>
      <c r="CT1000" s="165"/>
    </row>
    <row r="1001" spans="1:98">
      <c r="A1001" s="165"/>
      <c r="B1001" s="165"/>
      <c r="C1001" s="165"/>
      <c r="D1001" s="165"/>
      <c r="E1001" s="165"/>
      <c r="F1001" s="165"/>
      <c r="G1001" s="165"/>
      <c r="H1001" s="178"/>
      <c r="I1001" s="165"/>
      <c r="J1001" s="165"/>
      <c r="K1001" s="178"/>
      <c r="L1001" s="165"/>
      <c r="M1001" s="165"/>
      <c r="N1001" s="165"/>
      <c r="O1001" s="165"/>
      <c r="P1001" s="165"/>
      <c r="Q1001" s="165"/>
      <c r="R1001" s="165"/>
      <c r="S1001" s="165"/>
      <c r="T1001" s="165"/>
      <c r="U1001" s="165"/>
      <c r="V1001" s="165"/>
      <c r="W1001" s="165"/>
      <c r="X1001" s="165"/>
      <c r="Y1001" s="165"/>
      <c r="Z1001" s="165"/>
      <c r="AA1001" s="165"/>
      <c r="AB1001" s="165"/>
      <c r="AC1001" s="165"/>
      <c r="AD1001" s="165"/>
      <c r="AE1001" s="165"/>
      <c r="AF1001" s="165"/>
      <c r="AG1001" s="165"/>
      <c r="AH1001" s="165"/>
      <c r="AI1001" s="165"/>
      <c r="AJ1001" s="165"/>
      <c r="AK1001" s="165"/>
      <c r="AL1001" s="165"/>
      <c r="AM1001" s="165"/>
      <c r="AN1001" s="165"/>
      <c r="AO1001" s="165"/>
      <c r="AP1001" s="165"/>
      <c r="AQ1001" s="165"/>
      <c r="AR1001" s="165"/>
      <c r="AS1001" s="165"/>
      <c r="AT1001" s="165"/>
      <c r="AU1001" s="165"/>
      <c r="AV1001" s="165"/>
      <c r="AW1001" s="165"/>
      <c r="AX1001" s="165"/>
      <c r="AY1001" s="165"/>
      <c r="AZ1001" s="165"/>
      <c r="BA1001" s="165"/>
      <c r="BB1001" s="165"/>
      <c r="BC1001" s="165"/>
      <c r="BD1001" s="165"/>
      <c r="BE1001" s="165"/>
      <c r="BF1001" s="165"/>
      <c r="BG1001" s="165"/>
      <c r="BH1001" s="165"/>
      <c r="BI1001" s="165"/>
      <c r="BJ1001" s="165"/>
      <c r="BK1001" s="165"/>
      <c r="BL1001" s="165"/>
      <c r="BM1001" s="165"/>
      <c r="BN1001" s="165"/>
      <c r="BO1001" s="165"/>
      <c r="BP1001" s="165"/>
      <c r="BQ1001" s="165"/>
      <c r="BR1001" s="165"/>
      <c r="BS1001" s="165"/>
      <c r="BT1001" s="165"/>
      <c r="BU1001" s="165"/>
      <c r="BV1001" s="165"/>
      <c r="BW1001" s="165"/>
      <c r="BX1001" s="165"/>
      <c r="BY1001" s="165"/>
      <c r="BZ1001" s="165"/>
      <c r="CA1001" s="165"/>
      <c r="CB1001" s="165"/>
      <c r="CC1001" s="165"/>
      <c r="CD1001" s="165"/>
      <c r="CE1001" s="165"/>
      <c r="CF1001" s="165"/>
      <c r="CG1001" s="165"/>
      <c r="CH1001" s="165"/>
      <c r="CI1001" s="165"/>
      <c r="CJ1001" s="165"/>
      <c r="CK1001" s="165"/>
      <c r="CL1001" s="165"/>
      <c r="CM1001" s="165"/>
      <c r="CN1001" s="165"/>
      <c r="CO1001" s="165"/>
      <c r="CP1001" s="165"/>
      <c r="CQ1001" s="165"/>
      <c r="CR1001" s="165"/>
      <c r="CS1001" s="165"/>
      <c r="CT1001" s="165"/>
    </row>
    <row r="1002" spans="1:98">
      <c r="A1002" s="165"/>
      <c r="B1002" s="165"/>
      <c r="C1002" s="165"/>
      <c r="D1002" s="165"/>
      <c r="E1002" s="165"/>
      <c r="F1002" s="165"/>
      <c r="G1002" s="165"/>
      <c r="H1002" s="178"/>
      <c r="I1002" s="165"/>
      <c r="J1002" s="165"/>
      <c r="K1002" s="178"/>
      <c r="L1002" s="165"/>
      <c r="M1002" s="165"/>
      <c r="N1002" s="165"/>
      <c r="O1002" s="165"/>
      <c r="P1002" s="165"/>
      <c r="Q1002" s="165"/>
      <c r="R1002" s="165"/>
      <c r="S1002" s="165"/>
      <c r="T1002" s="165"/>
      <c r="U1002" s="165"/>
      <c r="V1002" s="165"/>
      <c r="W1002" s="165"/>
      <c r="X1002" s="165"/>
      <c r="Y1002" s="165"/>
      <c r="Z1002" s="165"/>
      <c r="AA1002" s="165"/>
      <c r="AB1002" s="165"/>
      <c r="AC1002" s="165"/>
      <c r="AD1002" s="165"/>
      <c r="AE1002" s="165"/>
      <c r="AF1002" s="165"/>
      <c r="AG1002" s="165"/>
      <c r="AH1002" s="165"/>
      <c r="AI1002" s="165"/>
      <c r="AJ1002" s="165"/>
      <c r="AK1002" s="165"/>
      <c r="AL1002" s="165"/>
      <c r="AM1002" s="165"/>
      <c r="AN1002" s="165"/>
      <c r="AO1002" s="165"/>
      <c r="AP1002" s="165"/>
      <c r="AQ1002" s="165"/>
      <c r="AR1002" s="165"/>
      <c r="AS1002" s="165"/>
      <c r="AT1002" s="165"/>
      <c r="AU1002" s="165"/>
      <c r="AV1002" s="165"/>
      <c r="AW1002" s="165"/>
      <c r="AX1002" s="165"/>
      <c r="AY1002" s="165"/>
      <c r="AZ1002" s="165"/>
      <c r="BA1002" s="165"/>
      <c r="BB1002" s="165"/>
      <c r="BC1002" s="165"/>
      <c r="BD1002" s="165"/>
      <c r="BE1002" s="165"/>
      <c r="BF1002" s="165"/>
      <c r="BG1002" s="165"/>
      <c r="BH1002" s="165"/>
      <c r="BI1002" s="165"/>
      <c r="BJ1002" s="165"/>
      <c r="BK1002" s="165"/>
      <c r="BL1002" s="165"/>
      <c r="BM1002" s="165"/>
      <c r="BN1002" s="165"/>
      <c r="BO1002" s="165"/>
      <c r="BP1002" s="165"/>
      <c r="BQ1002" s="165"/>
      <c r="BR1002" s="165"/>
      <c r="BS1002" s="165"/>
      <c r="BT1002" s="165"/>
      <c r="BU1002" s="165"/>
      <c r="BV1002" s="165"/>
      <c r="BW1002" s="165"/>
      <c r="BX1002" s="165"/>
      <c r="BY1002" s="165"/>
      <c r="BZ1002" s="165"/>
      <c r="CA1002" s="165"/>
      <c r="CB1002" s="165"/>
      <c r="CC1002" s="165"/>
      <c r="CD1002" s="165"/>
      <c r="CE1002" s="165"/>
      <c r="CF1002" s="165"/>
      <c r="CG1002" s="165"/>
      <c r="CH1002" s="165"/>
      <c r="CI1002" s="165"/>
      <c r="CJ1002" s="165"/>
      <c r="CK1002" s="165"/>
      <c r="CL1002" s="165"/>
      <c r="CM1002" s="165"/>
      <c r="CN1002" s="165"/>
      <c r="CO1002" s="165"/>
      <c r="CP1002" s="165"/>
      <c r="CQ1002" s="165"/>
      <c r="CR1002" s="165"/>
      <c r="CS1002" s="165"/>
      <c r="CT1002" s="165"/>
    </row>
    <row r="1003" spans="1:98">
      <c r="A1003" s="165"/>
      <c r="B1003" s="165"/>
      <c r="C1003" s="165"/>
      <c r="D1003" s="165"/>
      <c r="E1003" s="165"/>
      <c r="F1003" s="165"/>
      <c r="G1003" s="165"/>
      <c r="H1003" s="178"/>
      <c r="I1003" s="165"/>
      <c r="J1003" s="165"/>
      <c r="K1003" s="178"/>
      <c r="L1003" s="165"/>
      <c r="M1003" s="165"/>
      <c r="N1003" s="165"/>
      <c r="O1003" s="165"/>
      <c r="P1003" s="165"/>
      <c r="Q1003" s="165"/>
      <c r="R1003" s="165"/>
      <c r="S1003" s="165"/>
      <c r="T1003" s="165"/>
      <c r="U1003" s="165"/>
      <c r="V1003" s="165"/>
      <c r="W1003" s="165"/>
      <c r="X1003" s="165"/>
      <c r="Y1003" s="165"/>
      <c r="Z1003" s="165"/>
      <c r="AA1003" s="165"/>
      <c r="AB1003" s="165"/>
      <c r="AC1003" s="165"/>
      <c r="AD1003" s="165"/>
      <c r="AE1003" s="165"/>
      <c r="AF1003" s="165"/>
      <c r="AG1003" s="165"/>
      <c r="AH1003" s="165"/>
      <c r="AI1003" s="165"/>
      <c r="AJ1003" s="165"/>
      <c r="AK1003" s="165"/>
      <c r="AL1003" s="165"/>
      <c r="AM1003" s="165"/>
      <c r="AN1003" s="165"/>
      <c r="AO1003" s="165"/>
      <c r="AP1003" s="165"/>
      <c r="AQ1003" s="165"/>
      <c r="AR1003" s="165"/>
      <c r="AS1003" s="165"/>
      <c r="AT1003" s="165"/>
      <c r="AU1003" s="165"/>
      <c r="AV1003" s="165"/>
      <c r="AW1003" s="165"/>
      <c r="AX1003" s="165"/>
      <c r="AY1003" s="165"/>
      <c r="AZ1003" s="165"/>
      <c r="BA1003" s="165"/>
      <c r="BB1003" s="165"/>
      <c r="BC1003" s="165"/>
      <c r="BD1003" s="165"/>
      <c r="BE1003" s="165"/>
      <c r="BF1003" s="165"/>
      <c r="BG1003" s="165"/>
      <c r="BH1003" s="165"/>
      <c r="BI1003" s="165"/>
      <c r="BJ1003" s="165"/>
      <c r="BK1003" s="165"/>
      <c r="BL1003" s="165"/>
      <c r="BM1003" s="165"/>
      <c r="BN1003" s="165"/>
      <c r="BO1003" s="165"/>
      <c r="BP1003" s="165"/>
      <c r="BQ1003" s="165"/>
      <c r="BR1003" s="165"/>
      <c r="BS1003" s="165"/>
      <c r="BT1003" s="165"/>
      <c r="BU1003" s="165"/>
      <c r="BV1003" s="165"/>
      <c r="BW1003" s="165"/>
      <c r="BX1003" s="165"/>
      <c r="BY1003" s="165"/>
      <c r="BZ1003" s="165"/>
      <c r="CA1003" s="165"/>
      <c r="CB1003" s="165"/>
      <c r="CC1003" s="165"/>
      <c r="CD1003" s="165"/>
      <c r="CE1003" s="165"/>
      <c r="CF1003" s="165"/>
      <c r="CG1003" s="165"/>
      <c r="CH1003" s="165"/>
      <c r="CI1003" s="165"/>
      <c r="CJ1003" s="165"/>
      <c r="CK1003" s="165"/>
      <c r="CL1003" s="165"/>
      <c r="CM1003" s="165"/>
      <c r="CN1003" s="165"/>
      <c r="CO1003" s="165"/>
      <c r="CP1003" s="165"/>
      <c r="CQ1003" s="165"/>
      <c r="CR1003" s="165"/>
      <c r="CS1003" s="165"/>
      <c r="CT1003" s="165"/>
    </row>
    <row r="1004" spans="1:98">
      <c r="A1004" s="165"/>
      <c r="B1004" s="165"/>
      <c r="C1004" s="165"/>
      <c r="D1004" s="165"/>
      <c r="E1004" s="165"/>
      <c r="F1004" s="165"/>
      <c r="G1004" s="165"/>
      <c r="H1004" s="178"/>
      <c r="I1004" s="165"/>
      <c r="J1004" s="165"/>
      <c r="K1004" s="178"/>
      <c r="L1004" s="165"/>
      <c r="M1004" s="165"/>
      <c r="N1004" s="165"/>
      <c r="O1004" s="165"/>
      <c r="P1004" s="165"/>
      <c r="Q1004" s="165"/>
      <c r="R1004" s="165"/>
      <c r="S1004" s="165"/>
      <c r="T1004" s="165"/>
      <c r="U1004" s="165"/>
      <c r="V1004" s="165"/>
      <c r="W1004" s="165"/>
      <c r="X1004" s="165"/>
      <c r="Y1004" s="165"/>
      <c r="Z1004" s="165"/>
      <c r="AA1004" s="165"/>
      <c r="AB1004" s="165"/>
      <c r="AC1004" s="165"/>
      <c r="AD1004" s="165"/>
      <c r="AE1004" s="165"/>
      <c r="AF1004" s="165"/>
      <c r="AG1004" s="165"/>
      <c r="AH1004" s="165"/>
      <c r="AI1004" s="165"/>
      <c r="AJ1004" s="165"/>
      <c r="AK1004" s="165"/>
      <c r="AL1004" s="165"/>
      <c r="AM1004" s="165"/>
      <c r="AN1004" s="165"/>
      <c r="AO1004" s="165"/>
      <c r="AP1004" s="165"/>
      <c r="AQ1004" s="165"/>
      <c r="AR1004" s="165"/>
      <c r="AS1004" s="165"/>
      <c r="AT1004" s="165"/>
      <c r="AU1004" s="165"/>
      <c r="AV1004" s="165"/>
      <c r="AW1004" s="165"/>
      <c r="AX1004" s="165"/>
      <c r="AY1004" s="165"/>
      <c r="AZ1004" s="165"/>
      <c r="BA1004" s="165"/>
      <c r="BB1004" s="165"/>
      <c r="BC1004" s="165"/>
      <c r="BD1004" s="165"/>
      <c r="BE1004" s="165"/>
      <c r="BF1004" s="165"/>
      <c r="BG1004" s="165"/>
      <c r="BH1004" s="165"/>
      <c r="BI1004" s="165"/>
      <c r="BJ1004" s="165"/>
      <c r="BK1004" s="165"/>
      <c r="BL1004" s="165"/>
      <c r="BM1004" s="165"/>
      <c r="BN1004" s="165"/>
      <c r="BO1004" s="165"/>
      <c r="BP1004" s="165"/>
      <c r="BQ1004" s="165"/>
      <c r="BR1004" s="165"/>
      <c r="BS1004" s="165"/>
      <c r="BT1004" s="165"/>
      <c r="BU1004" s="165"/>
      <c r="BV1004" s="165"/>
      <c r="BW1004" s="165"/>
      <c r="BX1004" s="165"/>
      <c r="BY1004" s="165"/>
      <c r="BZ1004" s="165"/>
      <c r="CA1004" s="165"/>
      <c r="CB1004" s="165"/>
      <c r="CC1004" s="165"/>
      <c r="CD1004" s="165"/>
      <c r="CE1004" s="165"/>
      <c r="CF1004" s="165"/>
      <c r="CG1004" s="165"/>
      <c r="CH1004" s="165"/>
      <c r="CI1004" s="165"/>
      <c r="CJ1004" s="165"/>
      <c r="CK1004" s="165"/>
      <c r="CL1004" s="165"/>
      <c r="CM1004" s="165"/>
      <c r="CN1004" s="165"/>
      <c r="CO1004" s="165"/>
      <c r="CP1004" s="165"/>
      <c r="CQ1004" s="165"/>
      <c r="CR1004" s="165"/>
      <c r="CS1004" s="165"/>
      <c r="CT1004" s="165"/>
    </row>
    <row r="1005" spans="1:98">
      <c r="A1005" s="165"/>
      <c r="B1005" s="165"/>
      <c r="C1005" s="165"/>
      <c r="D1005" s="165"/>
      <c r="E1005" s="165"/>
      <c r="F1005" s="165"/>
      <c r="G1005" s="165"/>
      <c r="H1005" s="178"/>
      <c r="I1005" s="165"/>
      <c r="J1005" s="165"/>
      <c r="K1005" s="178"/>
      <c r="L1005" s="165"/>
      <c r="M1005" s="165"/>
      <c r="N1005" s="165"/>
      <c r="O1005" s="165"/>
      <c r="P1005" s="165"/>
      <c r="Q1005" s="165"/>
      <c r="R1005" s="165"/>
      <c r="S1005" s="165"/>
      <c r="T1005" s="165"/>
      <c r="U1005" s="165"/>
      <c r="V1005" s="165"/>
      <c r="W1005" s="165"/>
      <c r="X1005" s="165"/>
      <c r="Y1005" s="165"/>
      <c r="Z1005" s="165"/>
      <c r="AA1005" s="165"/>
      <c r="AB1005" s="165"/>
      <c r="AC1005" s="165"/>
      <c r="AD1005" s="165"/>
      <c r="AE1005" s="165"/>
      <c r="AF1005" s="165"/>
      <c r="AG1005" s="165"/>
      <c r="AH1005" s="165"/>
      <c r="AI1005" s="165"/>
      <c r="AJ1005" s="165"/>
      <c r="AK1005" s="165"/>
      <c r="AL1005" s="165"/>
      <c r="AM1005" s="165"/>
      <c r="AN1005" s="165"/>
      <c r="AO1005" s="165"/>
      <c r="AP1005" s="165"/>
      <c r="AQ1005" s="165"/>
      <c r="AR1005" s="165"/>
      <c r="AS1005" s="165"/>
      <c r="AT1005" s="165"/>
      <c r="AU1005" s="165"/>
      <c r="AV1005" s="165"/>
      <c r="AW1005" s="165"/>
      <c r="AX1005" s="165"/>
      <c r="AY1005" s="165"/>
      <c r="AZ1005" s="165"/>
      <c r="BA1005" s="165"/>
      <c r="BB1005" s="165"/>
      <c r="BC1005" s="165"/>
      <c r="BD1005" s="165"/>
      <c r="BE1005" s="165"/>
      <c r="BF1005" s="165"/>
      <c r="BG1005" s="165"/>
      <c r="BH1005" s="165"/>
      <c r="BI1005" s="165"/>
      <c r="BJ1005" s="165"/>
      <c r="BK1005" s="165"/>
      <c r="BL1005" s="165"/>
      <c r="BM1005" s="165"/>
      <c r="BN1005" s="165"/>
      <c r="BO1005" s="165"/>
      <c r="BP1005" s="165"/>
      <c r="BQ1005" s="165"/>
      <c r="BR1005" s="165"/>
      <c r="BS1005" s="165"/>
      <c r="BT1005" s="165"/>
      <c r="BU1005" s="165"/>
      <c r="BV1005" s="165"/>
      <c r="BW1005" s="165"/>
      <c r="BX1005" s="165"/>
      <c r="BY1005" s="165"/>
      <c r="BZ1005" s="165"/>
      <c r="CA1005" s="165"/>
      <c r="CB1005" s="165"/>
      <c r="CC1005" s="165"/>
      <c r="CD1005" s="165"/>
      <c r="CE1005" s="165"/>
      <c r="CF1005" s="165"/>
      <c r="CG1005" s="165"/>
      <c r="CH1005" s="165"/>
      <c r="CI1005" s="165"/>
      <c r="CJ1005" s="165"/>
      <c r="CK1005" s="165"/>
      <c r="CL1005" s="165"/>
      <c r="CM1005" s="165"/>
      <c r="CN1005" s="165"/>
      <c r="CO1005" s="165"/>
      <c r="CP1005" s="165"/>
      <c r="CQ1005" s="165"/>
      <c r="CR1005" s="165"/>
      <c r="CS1005" s="165"/>
      <c r="CT1005" s="165"/>
    </row>
    <row r="1006" spans="1:98">
      <c r="A1006" s="165"/>
      <c r="B1006" s="165"/>
      <c r="C1006" s="165"/>
      <c r="D1006" s="165"/>
      <c r="E1006" s="165"/>
      <c r="F1006" s="165"/>
      <c r="G1006" s="165"/>
      <c r="H1006" s="178"/>
      <c r="I1006" s="165"/>
      <c r="J1006" s="165"/>
      <c r="K1006" s="178"/>
      <c r="L1006" s="165"/>
      <c r="M1006" s="165"/>
      <c r="N1006" s="165"/>
      <c r="O1006" s="165"/>
      <c r="P1006" s="165"/>
      <c r="Q1006" s="165"/>
      <c r="R1006" s="165"/>
      <c r="S1006" s="165"/>
      <c r="T1006" s="165"/>
      <c r="U1006" s="165"/>
      <c r="V1006" s="165"/>
      <c r="W1006" s="165"/>
      <c r="X1006" s="165"/>
      <c r="Y1006" s="165"/>
      <c r="Z1006" s="165"/>
      <c r="AA1006" s="165"/>
      <c r="AB1006" s="165"/>
      <c r="AC1006" s="165"/>
      <c r="AD1006" s="165"/>
      <c r="AE1006" s="165"/>
      <c r="AF1006" s="165"/>
      <c r="AG1006" s="165"/>
      <c r="AH1006" s="165"/>
      <c r="AI1006" s="165"/>
      <c r="AJ1006" s="165"/>
      <c r="AK1006" s="165"/>
      <c r="AL1006" s="165"/>
      <c r="AM1006" s="165"/>
      <c r="AN1006" s="165"/>
      <c r="AO1006" s="165"/>
      <c r="AP1006" s="165"/>
      <c r="AQ1006" s="165"/>
      <c r="AR1006" s="165"/>
      <c r="AS1006" s="165"/>
      <c r="AT1006" s="165"/>
      <c r="AU1006" s="165"/>
      <c r="AV1006" s="165"/>
      <c r="AW1006" s="165"/>
      <c r="AX1006" s="165"/>
      <c r="AY1006" s="165"/>
      <c r="AZ1006" s="165"/>
      <c r="BA1006" s="165"/>
      <c r="BB1006" s="165"/>
      <c r="BC1006" s="165"/>
      <c r="BD1006" s="165"/>
      <c r="BE1006" s="165"/>
      <c r="BF1006" s="165"/>
      <c r="BG1006" s="165"/>
      <c r="BH1006" s="165"/>
      <c r="BI1006" s="165"/>
      <c r="BJ1006" s="165"/>
      <c r="BK1006" s="165"/>
      <c r="BL1006" s="165"/>
      <c r="BM1006" s="165"/>
      <c r="BN1006" s="165"/>
      <c r="BO1006" s="165"/>
      <c r="BP1006" s="165"/>
      <c r="BQ1006" s="165"/>
      <c r="BR1006" s="165"/>
      <c r="BS1006" s="165"/>
      <c r="BT1006" s="165"/>
      <c r="BU1006" s="165"/>
      <c r="BV1006" s="165"/>
      <c r="BW1006" s="165"/>
      <c r="BX1006" s="165"/>
      <c r="BY1006" s="165"/>
      <c r="BZ1006" s="165"/>
      <c r="CA1006" s="165"/>
      <c r="CB1006" s="165"/>
      <c r="CC1006" s="165"/>
      <c r="CD1006" s="165"/>
      <c r="CE1006" s="165"/>
      <c r="CF1006" s="165"/>
      <c r="CG1006" s="165"/>
      <c r="CH1006" s="165"/>
      <c r="CI1006" s="165"/>
      <c r="CJ1006" s="165"/>
      <c r="CK1006" s="165"/>
      <c r="CL1006" s="165"/>
      <c r="CM1006" s="165"/>
      <c r="CN1006" s="165"/>
      <c r="CO1006" s="165"/>
      <c r="CP1006" s="165"/>
      <c r="CQ1006" s="165"/>
      <c r="CR1006" s="165"/>
      <c r="CS1006" s="165"/>
      <c r="CT1006" s="165"/>
    </row>
    <row r="1007" spans="1:98">
      <c r="A1007" s="165"/>
      <c r="B1007" s="165"/>
      <c r="C1007" s="165"/>
      <c r="D1007" s="165"/>
      <c r="E1007" s="165"/>
      <c r="F1007" s="165"/>
      <c r="G1007" s="165"/>
      <c r="H1007" s="178"/>
      <c r="I1007" s="165"/>
      <c r="J1007" s="165"/>
      <c r="K1007" s="178"/>
      <c r="L1007" s="165"/>
      <c r="M1007" s="165"/>
      <c r="N1007" s="165"/>
      <c r="O1007" s="165"/>
      <c r="P1007" s="165"/>
      <c r="Q1007" s="165"/>
      <c r="R1007" s="165"/>
      <c r="S1007" s="165"/>
      <c r="T1007" s="165"/>
      <c r="U1007" s="165"/>
      <c r="V1007" s="165"/>
      <c r="W1007" s="165"/>
      <c r="X1007" s="165"/>
      <c r="Y1007" s="165"/>
      <c r="Z1007" s="165"/>
      <c r="AA1007" s="165"/>
      <c r="AB1007" s="165"/>
      <c r="AC1007" s="165"/>
      <c r="AD1007" s="165"/>
      <c r="AE1007" s="165"/>
      <c r="AF1007" s="165"/>
      <c r="AG1007" s="165"/>
      <c r="AH1007" s="165"/>
      <c r="AI1007" s="165"/>
      <c r="AJ1007" s="165"/>
      <c r="AK1007" s="165"/>
      <c r="AL1007" s="165"/>
      <c r="AM1007" s="165"/>
      <c r="AN1007" s="165"/>
      <c r="AO1007" s="165"/>
      <c r="AP1007" s="165"/>
      <c r="AQ1007" s="165"/>
      <c r="AR1007" s="165"/>
      <c r="AS1007" s="165"/>
      <c r="AT1007" s="165"/>
      <c r="AU1007" s="165"/>
      <c r="AV1007" s="165"/>
      <c r="AW1007" s="165"/>
      <c r="AX1007" s="165"/>
      <c r="AY1007" s="165"/>
      <c r="AZ1007" s="165"/>
      <c r="BA1007" s="165"/>
      <c r="BB1007" s="165"/>
      <c r="BC1007" s="165"/>
      <c r="BD1007" s="165"/>
      <c r="BE1007" s="165"/>
      <c r="BF1007" s="165"/>
      <c r="BG1007" s="165"/>
      <c r="BH1007" s="165"/>
      <c r="BI1007" s="165"/>
      <c r="BJ1007" s="165"/>
      <c r="BK1007" s="165"/>
      <c r="BL1007" s="165"/>
      <c r="BM1007" s="165"/>
      <c r="BN1007" s="165"/>
      <c r="BO1007" s="165"/>
      <c r="BP1007" s="165"/>
      <c r="BQ1007" s="165"/>
      <c r="BR1007" s="165"/>
      <c r="BS1007" s="165"/>
      <c r="BT1007" s="165"/>
      <c r="BU1007" s="165"/>
      <c r="BV1007" s="165"/>
      <c r="BW1007" s="165"/>
      <c r="BX1007" s="165"/>
      <c r="BY1007" s="165"/>
      <c r="BZ1007" s="165"/>
      <c r="CA1007" s="165"/>
      <c r="CB1007" s="165"/>
      <c r="CC1007" s="165"/>
      <c r="CD1007" s="165"/>
      <c r="CE1007" s="165"/>
      <c r="CF1007" s="165"/>
      <c r="CG1007" s="165"/>
      <c r="CH1007" s="165"/>
      <c r="CI1007" s="165"/>
      <c r="CJ1007" s="165"/>
      <c r="CK1007" s="165"/>
      <c r="CL1007" s="165"/>
      <c r="CM1007" s="165"/>
      <c r="CN1007" s="165"/>
      <c r="CO1007" s="165"/>
      <c r="CP1007" s="165"/>
      <c r="CQ1007" s="165"/>
      <c r="CR1007" s="165"/>
      <c r="CS1007" s="165"/>
      <c r="CT1007" s="165"/>
    </row>
    <row r="1008" spans="1:98">
      <c r="A1008" s="165"/>
      <c r="B1008" s="165"/>
      <c r="C1008" s="165"/>
      <c r="D1008" s="165"/>
      <c r="E1008" s="165"/>
      <c r="F1008" s="165"/>
      <c r="G1008" s="165"/>
      <c r="H1008" s="178"/>
      <c r="I1008" s="165"/>
      <c r="J1008" s="165"/>
      <c r="K1008" s="178"/>
      <c r="L1008" s="165"/>
      <c r="M1008" s="165"/>
      <c r="N1008" s="165"/>
      <c r="O1008" s="165"/>
      <c r="P1008" s="165"/>
      <c r="Q1008" s="165"/>
      <c r="R1008" s="165"/>
      <c r="S1008" s="165"/>
      <c r="T1008" s="165"/>
      <c r="U1008" s="165"/>
      <c r="V1008" s="165"/>
      <c r="W1008" s="165"/>
      <c r="X1008" s="165"/>
      <c r="Y1008" s="165"/>
      <c r="Z1008" s="165"/>
      <c r="AA1008" s="165"/>
      <c r="AB1008" s="165"/>
      <c r="AC1008" s="165"/>
      <c r="AD1008" s="165"/>
      <c r="AE1008" s="165"/>
      <c r="AF1008" s="165"/>
      <c r="AG1008" s="165"/>
      <c r="AH1008" s="165"/>
      <c r="AI1008" s="165"/>
      <c r="AJ1008" s="165"/>
      <c r="AK1008" s="165"/>
      <c r="AL1008" s="165"/>
      <c r="AM1008" s="165"/>
      <c r="AN1008" s="165"/>
      <c r="AO1008" s="165"/>
      <c r="AP1008" s="165"/>
      <c r="AQ1008" s="165"/>
      <c r="AR1008" s="165"/>
      <c r="AS1008" s="165"/>
      <c r="AT1008" s="165"/>
      <c r="AU1008" s="165"/>
      <c r="AV1008" s="165"/>
      <c r="AW1008" s="165"/>
      <c r="AX1008" s="165"/>
      <c r="AY1008" s="165"/>
      <c r="AZ1008" s="165"/>
      <c r="BA1008" s="165"/>
      <c r="BB1008" s="165"/>
      <c r="BC1008" s="165"/>
      <c r="BD1008" s="165"/>
      <c r="BE1008" s="165"/>
      <c r="BF1008" s="165"/>
      <c r="BG1008" s="165"/>
      <c r="BH1008" s="165"/>
      <c r="BI1008" s="165"/>
      <c r="BJ1008" s="165"/>
      <c r="BK1008" s="165"/>
      <c r="BL1008" s="165"/>
      <c r="BM1008" s="165"/>
      <c r="BN1008" s="165"/>
      <c r="BO1008" s="165"/>
      <c r="BP1008" s="165"/>
      <c r="BQ1008" s="165"/>
      <c r="BR1008" s="165"/>
      <c r="BS1008" s="165"/>
      <c r="BT1008" s="165"/>
      <c r="BU1008" s="165"/>
      <c r="BV1008" s="165"/>
      <c r="BW1008" s="165"/>
      <c r="BX1008" s="165"/>
      <c r="BY1008" s="165"/>
      <c r="BZ1008" s="165"/>
      <c r="CA1008" s="165"/>
      <c r="CB1008" s="165"/>
      <c r="CC1008" s="165"/>
      <c r="CD1008" s="165"/>
      <c r="CE1008" s="165"/>
      <c r="CF1008" s="165"/>
      <c r="CG1008" s="165"/>
      <c r="CH1008" s="165"/>
      <c r="CI1008" s="165"/>
      <c r="CJ1008" s="165"/>
      <c r="CK1008" s="165"/>
      <c r="CL1008" s="165"/>
      <c r="CM1008" s="165"/>
      <c r="CN1008" s="165"/>
      <c r="CO1008" s="165"/>
      <c r="CP1008" s="165"/>
      <c r="CQ1008" s="165"/>
      <c r="CR1008" s="165"/>
      <c r="CS1008" s="165"/>
      <c r="CT1008" s="165"/>
    </row>
    <row r="1009" spans="1:98">
      <c r="A1009" s="165"/>
      <c r="B1009" s="165"/>
      <c r="C1009" s="165"/>
      <c r="D1009" s="165"/>
      <c r="E1009" s="165"/>
      <c r="F1009" s="165"/>
      <c r="G1009" s="165"/>
      <c r="H1009" s="178"/>
      <c r="I1009" s="165"/>
      <c r="J1009" s="165"/>
      <c r="K1009" s="178"/>
      <c r="L1009" s="165"/>
      <c r="M1009" s="165"/>
      <c r="N1009" s="165"/>
      <c r="O1009" s="165"/>
      <c r="P1009" s="165"/>
      <c r="Q1009" s="165"/>
      <c r="R1009" s="165"/>
      <c r="S1009" s="165"/>
      <c r="T1009" s="165"/>
      <c r="U1009" s="165"/>
      <c r="V1009" s="165"/>
      <c r="W1009" s="165"/>
      <c r="X1009" s="165"/>
      <c r="Y1009" s="165"/>
      <c r="Z1009" s="165"/>
      <c r="AA1009" s="165"/>
      <c r="AB1009" s="165"/>
      <c r="AC1009" s="165"/>
      <c r="AD1009" s="165"/>
      <c r="AE1009" s="165"/>
      <c r="AF1009" s="165"/>
      <c r="AG1009" s="165"/>
      <c r="AH1009" s="165"/>
      <c r="AI1009" s="165"/>
      <c r="AJ1009" s="165"/>
      <c r="AK1009" s="165"/>
      <c r="AL1009" s="165"/>
      <c r="AM1009" s="165"/>
      <c r="AN1009" s="165"/>
      <c r="AO1009" s="165"/>
      <c r="AP1009" s="165"/>
      <c r="AQ1009" s="165"/>
      <c r="AR1009" s="165"/>
      <c r="AS1009" s="165"/>
      <c r="AT1009" s="165"/>
      <c r="AU1009" s="165"/>
      <c r="AV1009" s="165"/>
      <c r="AW1009" s="165"/>
      <c r="AX1009" s="165"/>
      <c r="AY1009" s="165"/>
      <c r="AZ1009" s="165"/>
      <c r="BA1009" s="165"/>
      <c r="BB1009" s="165"/>
      <c r="BC1009" s="165"/>
      <c r="BD1009" s="165"/>
      <c r="BE1009" s="165"/>
      <c r="BF1009" s="165"/>
      <c r="BG1009" s="165"/>
      <c r="BH1009" s="165"/>
      <c r="BI1009" s="165"/>
      <c r="BJ1009" s="165"/>
      <c r="BK1009" s="165"/>
      <c r="BL1009" s="165"/>
      <c r="BM1009" s="165"/>
      <c r="BN1009" s="165"/>
      <c r="BO1009" s="165"/>
      <c r="BP1009" s="165"/>
      <c r="BQ1009" s="165"/>
      <c r="BR1009" s="165"/>
      <c r="BS1009" s="165"/>
      <c r="BT1009" s="165"/>
      <c r="BU1009" s="165"/>
      <c r="BV1009" s="165"/>
      <c r="BW1009" s="165"/>
      <c r="BX1009" s="165"/>
      <c r="BY1009" s="165"/>
      <c r="BZ1009" s="165"/>
      <c r="CA1009" s="165"/>
      <c r="CB1009" s="165"/>
      <c r="CC1009" s="165"/>
      <c r="CD1009" s="165"/>
      <c r="CE1009" s="165"/>
      <c r="CF1009" s="165"/>
      <c r="CG1009" s="165"/>
      <c r="CH1009" s="165"/>
      <c r="CI1009" s="165"/>
      <c r="CJ1009" s="165"/>
      <c r="CK1009" s="165"/>
      <c r="CL1009" s="165"/>
      <c r="CM1009" s="165"/>
      <c r="CN1009" s="165"/>
      <c r="CO1009" s="165"/>
      <c r="CP1009" s="165"/>
      <c r="CQ1009" s="165"/>
      <c r="CR1009" s="165"/>
      <c r="CS1009" s="165"/>
      <c r="CT1009" s="165"/>
    </row>
    <row r="1010" spans="1:98">
      <c r="A1010" s="165"/>
      <c r="B1010" s="165"/>
      <c r="C1010" s="165"/>
      <c r="D1010" s="165"/>
      <c r="E1010" s="165"/>
      <c r="F1010" s="165"/>
      <c r="G1010" s="165"/>
      <c r="H1010" s="178"/>
      <c r="I1010" s="165"/>
      <c r="J1010" s="165"/>
      <c r="K1010" s="178"/>
      <c r="L1010" s="165"/>
      <c r="M1010" s="165"/>
      <c r="N1010" s="165"/>
      <c r="O1010" s="165"/>
      <c r="P1010" s="165"/>
      <c r="Q1010" s="165"/>
      <c r="R1010" s="165"/>
      <c r="S1010" s="165"/>
      <c r="T1010" s="165"/>
      <c r="U1010" s="165"/>
      <c r="V1010" s="165"/>
      <c r="W1010" s="165"/>
      <c r="X1010" s="165"/>
      <c r="Y1010" s="165"/>
      <c r="Z1010" s="165"/>
      <c r="AA1010" s="165"/>
      <c r="AB1010" s="165"/>
      <c r="AC1010" s="165"/>
      <c r="AD1010" s="165"/>
      <c r="AE1010" s="165"/>
      <c r="AF1010" s="165"/>
      <c r="AG1010" s="165"/>
      <c r="AH1010" s="165"/>
      <c r="AI1010" s="165"/>
      <c r="AJ1010" s="165"/>
      <c r="AK1010" s="165"/>
      <c r="AL1010" s="165"/>
      <c r="AM1010" s="165"/>
      <c r="AN1010" s="165"/>
      <c r="AO1010" s="165"/>
      <c r="AP1010" s="165"/>
      <c r="AQ1010" s="165"/>
      <c r="AR1010" s="165"/>
      <c r="AS1010" s="165"/>
      <c r="AT1010" s="165"/>
      <c r="AU1010" s="165"/>
      <c r="AV1010" s="165"/>
      <c r="AW1010" s="165"/>
      <c r="AX1010" s="165"/>
      <c r="AY1010" s="165"/>
      <c r="AZ1010" s="165"/>
      <c r="BA1010" s="165"/>
      <c r="BB1010" s="165"/>
      <c r="BC1010" s="165"/>
      <c r="BD1010" s="165"/>
      <c r="BE1010" s="165"/>
      <c r="BF1010" s="165"/>
      <c r="BG1010" s="165"/>
      <c r="BH1010" s="165"/>
      <c r="BI1010" s="165"/>
      <c r="BJ1010" s="165"/>
      <c r="BK1010" s="165"/>
      <c r="BL1010" s="165"/>
      <c r="BM1010" s="165"/>
      <c r="BN1010" s="165"/>
      <c r="BO1010" s="165"/>
      <c r="BP1010" s="165"/>
      <c r="BQ1010" s="165"/>
      <c r="BR1010" s="165"/>
      <c r="BS1010" s="165"/>
      <c r="BT1010" s="165"/>
      <c r="BU1010" s="165"/>
      <c r="BV1010" s="165"/>
      <c r="BW1010" s="165"/>
      <c r="BX1010" s="165"/>
      <c r="BY1010" s="165"/>
      <c r="BZ1010" s="165"/>
      <c r="CA1010" s="165"/>
      <c r="CB1010" s="165"/>
      <c r="CC1010" s="165"/>
      <c r="CD1010" s="165"/>
      <c r="CE1010" s="165"/>
      <c r="CF1010" s="165"/>
      <c r="CG1010" s="165"/>
      <c r="CH1010" s="165"/>
      <c r="CI1010" s="165"/>
      <c r="CJ1010" s="165"/>
      <c r="CK1010" s="165"/>
      <c r="CL1010" s="165"/>
      <c r="CM1010" s="165"/>
      <c r="CN1010" s="165"/>
      <c r="CO1010" s="165"/>
      <c r="CP1010" s="165"/>
      <c r="CQ1010" s="165"/>
      <c r="CR1010" s="165"/>
      <c r="CS1010" s="165"/>
      <c r="CT1010" s="165"/>
    </row>
    <row r="1011" spans="1:98">
      <c r="A1011" s="165"/>
      <c r="B1011" s="165"/>
      <c r="C1011" s="165"/>
      <c r="D1011" s="165"/>
      <c r="E1011" s="165"/>
      <c r="F1011" s="165"/>
      <c r="G1011" s="165"/>
      <c r="H1011" s="178"/>
      <c r="I1011" s="165"/>
      <c r="J1011" s="165"/>
      <c r="K1011" s="178"/>
      <c r="L1011" s="165"/>
      <c r="M1011" s="165"/>
      <c r="N1011" s="165"/>
      <c r="O1011" s="165"/>
      <c r="P1011" s="165"/>
      <c r="Q1011" s="165"/>
      <c r="R1011" s="165"/>
      <c r="S1011" s="165"/>
      <c r="T1011" s="165"/>
      <c r="U1011" s="165"/>
      <c r="V1011" s="165"/>
      <c r="W1011" s="165"/>
      <c r="X1011" s="165"/>
      <c r="Y1011" s="165"/>
      <c r="Z1011" s="165"/>
      <c r="AA1011" s="165"/>
      <c r="AB1011" s="165"/>
      <c r="AC1011" s="165"/>
      <c r="AD1011" s="165"/>
      <c r="AE1011" s="165"/>
      <c r="AF1011" s="165"/>
      <c r="AG1011" s="165"/>
      <c r="AH1011" s="165"/>
      <c r="AI1011" s="165"/>
      <c r="AJ1011" s="165"/>
      <c r="AK1011" s="165"/>
      <c r="AL1011" s="165"/>
      <c r="AM1011" s="165"/>
      <c r="AN1011" s="165"/>
      <c r="AO1011" s="165"/>
      <c r="AP1011" s="165"/>
      <c r="AQ1011" s="165"/>
      <c r="AR1011" s="165"/>
      <c r="AS1011" s="165"/>
      <c r="AT1011" s="165"/>
      <c r="AU1011" s="165"/>
      <c r="AV1011" s="165"/>
      <c r="AW1011" s="165"/>
      <c r="AX1011" s="165"/>
      <c r="AY1011" s="165"/>
      <c r="AZ1011" s="165"/>
      <c r="BA1011" s="165"/>
      <c r="BB1011" s="165"/>
      <c r="BC1011" s="165"/>
      <c r="BD1011" s="165"/>
      <c r="BE1011" s="165"/>
      <c r="BF1011" s="165"/>
      <c r="BG1011" s="165"/>
      <c r="BH1011" s="165"/>
      <c r="BI1011" s="165"/>
      <c r="BJ1011" s="165"/>
      <c r="BK1011" s="165"/>
      <c r="BL1011" s="165"/>
      <c r="BM1011" s="165"/>
      <c r="BN1011" s="165"/>
      <c r="BO1011" s="165"/>
      <c r="BP1011" s="165"/>
      <c r="BQ1011" s="165"/>
      <c r="BR1011" s="165"/>
      <c r="BS1011" s="165"/>
      <c r="BT1011" s="165"/>
      <c r="BU1011" s="165"/>
      <c r="BV1011" s="165"/>
      <c r="BW1011" s="165"/>
      <c r="BX1011" s="165"/>
      <c r="BY1011" s="165"/>
      <c r="BZ1011" s="165"/>
      <c r="CA1011" s="165"/>
      <c r="CB1011" s="165"/>
      <c r="CC1011" s="165"/>
      <c r="CD1011" s="165"/>
      <c r="CE1011" s="165"/>
      <c r="CF1011" s="165"/>
      <c r="CG1011" s="165"/>
      <c r="CH1011" s="165"/>
      <c r="CI1011" s="165"/>
      <c r="CJ1011" s="165"/>
      <c r="CK1011" s="165"/>
      <c r="CL1011" s="165"/>
      <c r="CM1011" s="165"/>
      <c r="CN1011" s="165"/>
      <c r="CO1011" s="165"/>
      <c r="CP1011" s="165"/>
      <c r="CQ1011" s="165"/>
      <c r="CR1011" s="165"/>
      <c r="CS1011" s="165"/>
      <c r="CT1011" s="165"/>
    </row>
    <row r="1012" spans="1:98">
      <c r="A1012" s="165"/>
      <c r="B1012" s="165"/>
      <c r="C1012" s="165"/>
      <c r="D1012" s="165"/>
      <c r="E1012" s="165"/>
      <c r="F1012" s="165"/>
      <c r="G1012" s="165"/>
      <c r="H1012" s="178"/>
      <c r="I1012" s="165"/>
      <c r="J1012" s="165"/>
      <c r="K1012" s="178"/>
      <c r="L1012" s="165"/>
      <c r="M1012" s="165"/>
      <c r="N1012" s="165"/>
      <c r="O1012" s="165"/>
      <c r="P1012" s="165"/>
      <c r="Q1012" s="165"/>
      <c r="R1012" s="165"/>
      <c r="S1012" s="165"/>
      <c r="T1012" s="165"/>
      <c r="U1012" s="165"/>
      <c r="V1012" s="165"/>
      <c r="W1012" s="165"/>
      <c r="X1012" s="165"/>
      <c r="Y1012" s="165"/>
      <c r="Z1012" s="165"/>
      <c r="AA1012" s="165"/>
      <c r="AB1012" s="165"/>
      <c r="AC1012" s="165"/>
      <c r="AD1012" s="165"/>
      <c r="AE1012" s="165"/>
      <c r="AF1012" s="165"/>
      <c r="AG1012" s="165"/>
      <c r="AH1012" s="165"/>
      <c r="AI1012" s="165"/>
      <c r="AJ1012" s="165"/>
      <c r="AK1012" s="165"/>
      <c r="AL1012" s="165"/>
      <c r="AM1012" s="165"/>
      <c r="AN1012" s="165"/>
      <c r="AO1012" s="165"/>
      <c r="AP1012" s="165"/>
      <c r="AQ1012" s="165"/>
      <c r="AR1012" s="165"/>
      <c r="AS1012" s="165"/>
      <c r="AT1012" s="165"/>
      <c r="AU1012" s="165"/>
      <c r="AV1012" s="165"/>
      <c r="AW1012" s="165"/>
      <c r="AX1012" s="165"/>
      <c r="AY1012" s="165"/>
      <c r="AZ1012" s="165"/>
      <c r="BA1012" s="165"/>
      <c r="BB1012" s="165"/>
      <c r="BC1012" s="165"/>
      <c r="BD1012" s="165"/>
      <c r="BE1012" s="165"/>
      <c r="BF1012" s="165"/>
      <c r="BG1012" s="165"/>
      <c r="BH1012" s="165"/>
      <c r="BI1012" s="165"/>
      <c r="BJ1012" s="165"/>
      <c r="BK1012" s="165"/>
      <c r="BL1012" s="165"/>
      <c r="BM1012" s="165"/>
      <c r="BN1012" s="165"/>
      <c r="BO1012" s="165"/>
      <c r="BP1012" s="165"/>
      <c r="BQ1012" s="165"/>
      <c r="BR1012" s="165"/>
      <c r="BS1012" s="165"/>
      <c r="BT1012" s="165"/>
      <c r="BU1012" s="165"/>
      <c r="BV1012" s="165"/>
      <c r="BW1012" s="165"/>
      <c r="BX1012" s="165"/>
      <c r="BY1012" s="165"/>
      <c r="BZ1012" s="165"/>
      <c r="CA1012" s="165"/>
      <c r="CB1012" s="165"/>
      <c r="CC1012" s="165"/>
      <c r="CD1012" s="165"/>
      <c r="CE1012" s="165"/>
      <c r="CF1012" s="165"/>
      <c r="CG1012" s="165"/>
      <c r="CH1012" s="165"/>
      <c r="CI1012" s="165"/>
      <c r="CJ1012" s="165"/>
      <c r="CK1012" s="165"/>
      <c r="CL1012" s="165"/>
      <c r="CM1012" s="165"/>
      <c r="CN1012" s="165"/>
      <c r="CO1012" s="165"/>
      <c r="CP1012" s="165"/>
      <c r="CQ1012" s="165"/>
      <c r="CR1012" s="165"/>
      <c r="CS1012" s="165"/>
      <c r="CT1012" s="165"/>
    </row>
    <row r="1013" spans="1:98">
      <c r="A1013" s="165"/>
      <c r="B1013" s="165"/>
      <c r="C1013" s="165"/>
      <c r="D1013" s="165"/>
      <c r="E1013" s="165"/>
      <c r="F1013" s="165"/>
      <c r="G1013" s="165"/>
      <c r="H1013" s="178"/>
      <c r="I1013" s="165"/>
      <c r="J1013" s="165"/>
      <c r="K1013" s="178"/>
      <c r="L1013" s="165"/>
      <c r="M1013" s="165"/>
      <c r="N1013" s="165"/>
      <c r="O1013" s="165"/>
      <c r="P1013" s="165"/>
      <c r="Q1013" s="165"/>
      <c r="R1013" s="165"/>
      <c r="S1013" s="165"/>
      <c r="T1013" s="165"/>
      <c r="U1013" s="165"/>
      <c r="V1013" s="165"/>
      <c r="W1013" s="165"/>
      <c r="X1013" s="165"/>
      <c r="Y1013" s="165"/>
      <c r="Z1013" s="165"/>
      <c r="AA1013" s="165"/>
      <c r="AB1013" s="165"/>
      <c r="AC1013" s="165"/>
      <c r="AD1013" s="165"/>
      <c r="AE1013" s="165"/>
      <c r="AF1013" s="165"/>
      <c r="AG1013" s="165"/>
      <c r="AH1013" s="165"/>
      <c r="AI1013" s="165"/>
      <c r="AJ1013" s="165"/>
      <c r="AK1013" s="165"/>
      <c r="AL1013" s="165"/>
      <c r="AM1013" s="165"/>
      <c r="AN1013" s="165"/>
      <c r="AO1013" s="165"/>
      <c r="AP1013" s="165"/>
      <c r="AQ1013" s="165"/>
      <c r="AR1013" s="165"/>
      <c r="AS1013" s="165"/>
      <c r="AT1013" s="165"/>
      <c r="AU1013" s="165"/>
      <c r="AV1013" s="165"/>
      <c r="AW1013" s="165"/>
      <c r="AX1013" s="165"/>
      <c r="AY1013" s="165"/>
      <c r="AZ1013" s="165"/>
      <c r="BA1013" s="165"/>
      <c r="BB1013" s="165"/>
      <c r="BC1013" s="165"/>
      <c r="BD1013" s="165"/>
      <c r="BE1013" s="165"/>
      <c r="BF1013" s="165"/>
      <c r="BG1013" s="165"/>
      <c r="BH1013" s="165"/>
      <c r="BI1013" s="165"/>
      <c r="BJ1013" s="165"/>
      <c r="BK1013" s="165"/>
      <c r="BL1013" s="165"/>
      <c r="BM1013" s="165"/>
      <c r="BN1013" s="165"/>
      <c r="BO1013" s="165"/>
      <c r="BP1013" s="165"/>
      <c r="BQ1013" s="165"/>
      <c r="BR1013" s="165"/>
      <c r="BS1013" s="165"/>
      <c r="BT1013" s="165"/>
      <c r="BU1013" s="165"/>
      <c r="BV1013" s="165"/>
      <c r="BW1013" s="165"/>
      <c r="BX1013" s="165"/>
      <c r="BY1013" s="165"/>
      <c r="BZ1013" s="165"/>
      <c r="CA1013" s="165"/>
      <c r="CB1013" s="165"/>
      <c r="CC1013" s="165"/>
      <c r="CD1013" s="165"/>
      <c r="CE1013" s="165"/>
      <c r="CF1013" s="165"/>
      <c r="CG1013" s="165"/>
      <c r="CH1013" s="165"/>
      <c r="CI1013" s="165"/>
      <c r="CJ1013" s="165"/>
      <c r="CK1013" s="165"/>
      <c r="CL1013" s="165"/>
      <c r="CM1013" s="165"/>
      <c r="CN1013" s="165"/>
      <c r="CO1013" s="165"/>
      <c r="CP1013" s="165"/>
      <c r="CQ1013" s="165"/>
      <c r="CR1013" s="165"/>
      <c r="CS1013" s="165"/>
      <c r="CT1013" s="165"/>
    </row>
    <row r="1014" spans="1:98">
      <c r="A1014" s="165"/>
      <c r="B1014" s="165"/>
      <c r="C1014" s="165"/>
      <c r="D1014" s="165"/>
      <c r="E1014" s="165"/>
      <c r="F1014" s="165"/>
      <c r="G1014" s="165"/>
      <c r="H1014" s="178"/>
      <c r="I1014" s="165"/>
      <c r="J1014" s="165"/>
      <c r="K1014" s="178"/>
      <c r="L1014" s="165"/>
      <c r="M1014" s="165"/>
      <c r="N1014" s="165"/>
      <c r="O1014" s="165"/>
      <c r="P1014" s="165"/>
      <c r="Q1014" s="165"/>
      <c r="R1014" s="165"/>
      <c r="S1014" s="165"/>
      <c r="T1014" s="165"/>
      <c r="U1014" s="165"/>
      <c r="V1014" s="165"/>
      <c r="W1014" s="165"/>
      <c r="X1014" s="165"/>
      <c r="Y1014" s="165"/>
      <c r="Z1014" s="165"/>
      <c r="AA1014" s="165"/>
      <c r="AB1014" s="165"/>
      <c r="AC1014" s="165"/>
      <c r="AD1014" s="165"/>
      <c r="AE1014" s="165"/>
      <c r="AF1014" s="165"/>
      <c r="AG1014" s="165"/>
      <c r="AH1014" s="165"/>
      <c r="AI1014" s="165"/>
      <c r="AJ1014" s="165"/>
      <c r="AK1014" s="165"/>
      <c r="AL1014" s="165"/>
      <c r="AM1014" s="165"/>
      <c r="AN1014" s="165"/>
      <c r="AO1014" s="165"/>
      <c r="AP1014" s="165"/>
      <c r="AQ1014" s="165"/>
      <c r="AR1014" s="165"/>
      <c r="AS1014" s="165"/>
      <c r="AT1014" s="165"/>
      <c r="AU1014" s="165"/>
      <c r="AV1014" s="165"/>
      <c r="AW1014" s="165"/>
      <c r="AX1014" s="165"/>
      <c r="AY1014" s="165"/>
      <c r="AZ1014" s="165"/>
      <c r="BA1014" s="165"/>
      <c r="BB1014" s="165"/>
      <c r="BC1014" s="165"/>
      <c r="BD1014" s="165"/>
      <c r="BE1014" s="165"/>
      <c r="BF1014" s="165"/>
      <c r="BG1014" s="165"/>
      <c r="BH1014" s="165"/>
      <c r="BI1014" s="165"/>
      <c r="BJ1014" s="165"/>
      <c r="BK1014" s="165"/>
      <c r="BL1014" s="165"/>
      <c r="BM1014" s="165"/>
      <c r="BN1014" s="165"/>
      <c r="BO1014" s="165"/>
      <c r="BP1014" s="165"/>
      <c r="BQ1014" s="165"/>
      <c r="BR1014" s="165"/>
      <c r="BS1014" s="165"/>
      <c r="BT1014" s="165"/>
      <c r="BU1014" s="165"/>
      <c r="BV1014" s="165"/>
      <c r="BW1014" s="165"/>
      <c r="BX1014" s="165"/>
      <c r="BY1014" s="165"/>
      <c r="BZ1014" s="165"/>
      <c r="CA1014" s="165"/>
      <c r="CB1014" s="165"/>
      <c r="CC1014" s="165"/>
      <c r="CD1014" s="165"/>
      <c r="CE1014" s="165"/>
      <c r="CF1014" s="165"/>
      <c r="CG1014" s="165"/>
      <c r="CH1014" s="165"/>
      <c r="CI1014" s="165"/>
      <c r="CJ1014" s="165"/>
      <c r="CK1014" s="165"/>
      <c r="CL1014" s="165"/>
      <c r="CM1014" s="165"/>
      <c r="CN1014" s="165"/>
      <c r="CO1014" s="165"/>
      <c r="CP1014" s="165"/>
      <c r="CQ1014" s="165"/>
      <c r="CR1014" s="165"/>
      <c r="CS1014" s="165"/>
      <c r="CT1014" s="165"/>
    </row>
    <row r="1015" spans="1:98">
      <c r="A1015" s="165"/>
      <c r="B1015" s="165"/>
      <c r="C1015" s="165"/>
      <c r="D1015" s="165"/>
      <c r="E1015" s="165"/>
      <c r="F1015" s="165"/>
      <c r="G1015" s="165"/>
      <c r="H1015" s="178"/>
      <c r="I1015" s="165"/>
      <c r="J1015" s="165"/>
      <c r="K1015" s="178"/>
      <c r="L1015" s="165"/>
      <c r="M1015" s="165"/>
      <c r="N1015" s="165"/>
      <c r="O1015" s="165"/>
      <c r="P1015" s="165"/>
      <c r="Q1015" s="165"/>
      <c r="R1015" s="165"/>
      <c r="S1015" s="165"/>
      <c r="T1015" s="165"/>
      <c r="U1015" s="165"/>
      <c r="V1015" s="165"/>
      <c r="W1015" s="165"/>
      <c r="X1015" s="165"/>
      <c r="Y1015" s="165"/>
      <c r="Z1015" s="165"/>
      <c r="AA1015" s="165"/>
      <c r="AB1015" s="165"/>
      <c r="AC1015" s="165"/>
      <c r="AD1015" s="165"/>
      <c r="AE1015" s="165"/>
      <c r="AF1015" s="165"/>
      <c r="AG1015" s="165"/>
      <c r="AH1015" s="165"/>
      <c r="AI1015" s="165"/>
      <c r="AJ1015" s="165"/>
      <c r="AK1015" s="165"/>
      <c r="AL1015" s="165"/>
      <c r="AM1015" s="165"/>
      <c r="AN1015" s="165"/>
      <c r="AO1015" s="165"/>
      <c r="AP1015" s="165"/>
      <c r="AQ1015" s="165"/>
      <c r="AR1015" s="165"/>
      <c r="AS1015" s="165"/>
      <c r="AT1015" s="165"/>
      <c r="AU1015" s="165"/>
      <c r="AV1015" s="165"/>
      <c r="AW1015" s="165"/>
      <c r="AX1015" s="165"/>
      <c r="AY1015" s="165"/>
      <c r="AZ1015" s="165"/>
      <c r="BA1015" s="165"/>
      <c r="BB1015" s="165"/>
      <c r="BC1015" s="165"/>
      <c r="BD1015" s="165"/>
      <c r="BE1015" s="165"/>
      <c r="BF1015" s="165"/>
      <c r="BG1015" s="165"/>
      <c r="BH1015" s="165"/>
      <c r="BI1015" s="165"/>
      <c r="BJ1015" s="165"/>
      <c r="BK1015" s="165"/>
      <c r="BL1015" s="165"/>
      <c r="BM1015" s="165"/>
      <c r="BN1015" s="165"/>
      <c r="BO1015" s="165"/>
      <c r="BP1015" s="165"/>
      <c r="BQ1015" s="165"/>
      <c r="BR1015" s="165"/>
      <c r="BS1015" s="165"/>
      <c r="BT1015" s="165"/>
      <c r="BU1015" s="165"/>
      <c r="BV1015" s="165"/>
      <c r="BW1015" s="165"/>
      <c r="BX1015" s="165"/>
      <c r="BY1015" s="165"/>
      <c r="BZ1015" s="165"/>
      <c r="CA1015" s="165"/>
      <c r="CB1015" s="165"/>
      <c r="CC1015" s="165"/>
      <c r="CD1015" s="165"/>
      <c r="CE1015" s="165"/>
      <c r="CF1015" s="165"/>
      <c r="CG1015" s="165"/>
      <c r="CH1015" s="165"/>
      <c r="CI1015" s="165"/>
      <c r="CJ1015" s="165"/>
      <c r="CK1015" s="165"/>
      <c r="CL1015" s="165"/>
      <c r="CM1015" s="165"/>
      <c r="CN1015" s="165"/>
      <c r="CO1015" s="165"/>
      <c r="CP1015" s="165"/>
      <c r="CQ1015" s="165"/>
      <c r="CR1015" s="165"/>
      <c r="CS1015" s="165"/>
      <c r="CT1015" s="165"/>
    </row>
    <row r="1016" spans="1:98">
      <c r="A1016" s="165"/>
      <c r="B1016" s="165"/>
      <c r="C1016" s="165"/>
      <c r="D1016" s="165"/>
      <c r="E1016" s="165"/>
      <c r="F1016" s="165"/>
      <c r="G1016" s="165"/>
      <c r="H1016" s="178"/>
      <c r="I1016" s="165"/>
      <c r="J1016" s="165"/>
      <c r="K1016" s="178"/>
      <c r="L1016" s="165"/>
      <c r="M1016" s="165"/>
      <c r="N1016" s="165"/>
      <c r="O1016" s="165"/>
      <c r="P1016" s="165"/>
      <c r="Q1016" s="165"/>
      <c r="R1016" s="165"/>
      <c r="S1016" s="165"/>
      <c r="T1016" s="165"/>
      <c r="U1016" s="165"/>
      <c r="V1016" s="165"/>
      <c r="W1016" s="165"/>
      <c r="X1016" s="165"/>
      <c r="Y1016" s="165"/>
      <c r="Z1016" s="165"/>
      <c r="AA1016" s="165"/>
      <c r="AB1016" s="165"/>
      <c r="AC1016" s="165"/>
      <c r="AD1016" s="165"/>
      <c r="AE1016" s="165"/>
      <c r="AF1016" s="165"/>
      <c r="AG1016" s="165"/>
      <c r="AH1016" s="165"/>
      <c r="AI1016" s="165"/>
      <c r="AJ1016" s="165"/>
      <c r="AK1016" s="165"/>
      <c r="AL1016" s="165"/>
      <c r="AM1016" s="165"/>
      <c r="AN1016" s="165"/>
      <c r="AO1016" s="165"/>
      <c r="AP1016" s="165"/>
      <c r="AQ1016" s="165"/>
      <c r="AR1016" s="165"/>
      <c r="AS1016" s="165"/>
      <c r="AT1016" s="165"/>
      <c r="AU1016" s="165"/>
      <c r="AV1016" s="165"/>
      <c r="AW1016" s="165"/>
      <c r="AX1016" s="165"/>
      <c r="AY1016" s="165"/>
      <c r="AZ1016" s="165"/>
      <c r="BA1016" s="165"/>
      <c r="BB1016" s="165"/>
      <c r="BC1016" s="165"/>
      <c r="BD1016" s="165"/>
      <c r="BE1016" s="165"/>
      <c r="BF1016" s="165"/>
      <c r="BG1016" s="165"/>
      <c r="BH1016" s="165"/>
      <c r="BI1016" s="165"/>
      <c r="BJ1016" s="165"/>
      <c r="BK1016" s="165"/>
      <c r="BL1016" s="165"/>
      <c r="BM1016" s="165"/>
      <c r="BN1016" s="165"/>
      <c r="BO1016" s="165"/>
      <c r="BP1016" s="165"/>
      <c r="BQ1016" s="165"/>
      <c r="BR1016" s="165"/>
      <c r="BS1016" s="165"/>
      <c r="BT1016" s="165"/>
      <c r="BU1016" s="165"/>
      <c r="BV1016" s="165"/>
      <c r="BW1016" s="165"/>
      <c r="BX1016" s="165"/>
      <c r="BY1016" s="165"/>
      <c r="BZ1016" s="165"/>
      <c r="CA1016" s="165"/>
      <c r="CB1016" s="165"/>
      <c r="CC1016" s="165"/>
      <c r="CD1016" s="165"/>
      <c r="CE1016" s="165"/>
      <c r="CF1016" s="165"/>
      <c r="CG1016" s="165"/>
      <c r="CH1016" s="165"/>
      <c r="CI1016" s="165"/>
      <c r="CJ1016" s="165"/>
      <c r="CK1016" s="165"/>
      <c r="CL1016" s="165"/>
      <c r="CM1016" s="165"/>
      <c r="CN1016" s="165"/>
      <c r="CO1016" s="165"/>
      <c r="CP1016" s="165"/>
      <c r="CQ1016" s="165"/>
      <c r="CR1016" s="165"/>
      <c r="CS1016" s="165"/>
      <c r="CT1016" s="165"/>
    </row>
    <row r="1017" spans="1:98">
      <c r="A1017" s="165"/>
      <c r="B1017" s="165"/>
      <c r="C1017" s="165"/>
      <c r="D1017" s="165"/>
      <c r="E1017" s="165"/>
      <c r="F1017" s="165"/>
      <c r="G1017" s="165"/>
      <c r="H1017" s="178"/>
      <c r="I1017" s="165"/>
      <c r="J1017" s="165"/>
      <c r="K1017" s="178"/>
      <c r="L1017" s="165"/>
      <c r="M1017" s="165"/>
      <c r="N1017" s="165"/>
      <c r="O1017" s="165"/>
      <c r="P1017" s="165"/>
      <c r="Q1017" s="165"/>
      <c r="R1017" s="165"/>
      <c r="S1017" s="165"/>
      <c r="T1017" s="165"/>
      <c r="U1017" s="165"/>
      <c r="V1017" s="165"/>
      <c r="W1017" s="165"/>
      <c r="X1017" s="165"/>
      <c r="Y1017" s="165"/>
      <c r="Z1017" s="165"/>
      <c r="AA1017" s="165"/>
      <c r="AB1017" s="165"/>
      <c r="AC1017" s="165"/>
      <c r="AD1017" s="165"/>
      <c r="AE1017" s="165"/>
      <c r="AF1017" s="165"/>
      <c r="AG1017" s="165"/>
      <c r="AH1017" s="165"/>
      <c r="AI1017" s="165"/>
      <c r="AJ1017" s="165"/>
      <c r="AK1017" s="165"/>
      <c r="AL1017" s="165"/>
      <c r="AM1017" s="165"/>
      <c r="AN1017" s="165"/>
      <c r="AO1017" s="165"/>
      <c r="AP1017" s="165"/>
      <c r="AQ1017" s="165"/>
      <c r="AR1017" s="165"/>
      <c r="AS1017" s="165"/>
      <c r="AT1017" s="165"/>
      <c r="AU1017" s="165"/>
      <c r="AV1017" s="165"/>
      <c r="AW1017" s="165"/>
      <c r="AX1017" s="165"/>
      <c r="AY1017" s="165"/>
      <c r="AZ1017" s="165"/>
      <c r="BA1017" s="165"/>
      <c r="BB1017" s="165"/>
      <c r="BC1017" s="165"/>
      <c r="BD1017" s="165"/>
      <c r="BE1017" s="165"/>
      <c r="BF1017" s="165"/>
      <c r="BG1017" s="165"/>
      <c r="BH1017" s="165"/>
      <c r="BI1017" s="165"/>
      <c r="BJ1017" s="165"/>
      <c r="BK1017" s="165"/>
      <c r="BL1017" s="165"/>
      <c r="BM1017" s="165"/>
      <c r="BN1017" s="165"/>
      <c r="BO1017" s="165"/>
      <c r="BP1017" s="165"/>
      <c r="BQ1017" s="165"/>
      <c r="BR1017" s="165"/>
      <c r="BS1017" s="165"/>
      <c r="BT1017" s="165"/>
      <c r="BU1017" s="165"/>
      <c r="BV1017" s="165"/>
      <c r="BW1017" s="165"/>
      <c r="BX1017" s="165"/>
      <c r="BY1017" s="165"/>
      <c r="BZ1017" s="165"/>
      <c r="CA1017" s="165"/>
      <c r="CB1017" s="165"/>
      <c r="CC1017" s="165"/>
      <c r="CD1017" s="165"/>
      <c r="CE1017" s="165"/>
      <c r="CF1017" s="165"/>
      <c r="CG1017" s="165"/>
      <c r="CH1017" s="165"/>
      <c r="CI1017" s="165"/>
      <c r="CJ1017" s="165"/>
      <c r="CK1017" s="165"/>
      <c r="CL1017" s="165"/>
      <c r="CM1017" s="165"/>
      <c r="CN1017" s="165"/>
      <c r="CO1017" s="165"/>
      <c r="CP1017" s="165"/>
      <c r="CQ1017" s="165"/>
      <c r="CR1017" s="165"/>
      <c r="CS1017" s="165"/>
      <c r="CT1017" s="165"/>
    </row>
    <row r="1018" spans="1:98">
      <c r="A1018" s="165"/>
      <c r="B1018" s="165"/>
      <c r="C1018" s="165"/>
      <c r="D1018" s="165"/>
      <c r="E1018" s="165"/>
      <c r="F1018" s="165"/>
      <c r="G1018" s="165"/>
      <c r="H1018" s="178"/>
      <c r="I1018" s="165"/>
      <c r="J1018" s="165"/>
      <c r="K1018" s="178"/>
      <c r="L1018" s="165"/>
      <c r="M1018" s="165"/>
      <c r="N1018" s="165"/>
      <c r="O1018" s="165"/>
      <c r="P1018" s="165"/>
      <c r="Q1018" s="165"/>
      <c r="R1018" s="165"/>
      <c r="S1018" s="165"/>
      <c r="T1018" s="165"/>
      <c r="U1018" s="165"/>
      <c r="V1018" s="165"/>
      <c r="W1018" s="165"/>
      <c r="X1018" s="165"/>
      <c r="Y1018" s="165"/>
      <c r="Z1018" s="165"/>
      <c r="AA1018" s="165"/>
      <c r="AB1018" s="165"/>
      <c r="AC1018" s="165"/>
      <c r="AD1018" s="165"/>
      <c r="AE1018" s="165"/>
      <c r="AF1018" s="165"/>
      <c r="AG1018" s="165"/>
      <c r="AH1018" s="165"/>
      <c r="AI1018" s="165"/>
      <c r="AJ1018" s="165"/>
      <c r="AK1018" s="165"/>
      <c r="AL1018" s="165"/>
      <c r="AM1018" s="165"/>
      <c r="AN1018" s="165"/>
      <c r="AO1018" s="165"/>
      <c r="AP1018" s="165"/>
      <c r="AQ1018" s="165"/>
      <c r="AR1018" s="165"/>
      <c r="AS1018" s="165"/>
      <c r="AT1018" s="165"/>
      <c r="AU1018" s="165"/>
      <c r="AV1018" s="165"/>
      <c r="AW1018" s="165"/>
      <c r="AX1018" s="165"/>
      <c r="AY1018" s="165"/>
      <c r="AZ1018" s="165"/>
      <c r="BA1018" s="165"/>
      <c r="BB1018" s="165"/>
      <c r="BC1018" s="165"/>
      <c r="BD1018" s="165"/>
      <c r="BE1018" s="165"/>
      <c r="BF1018" s="165"/>
      <c r="BG1018" s="165"/>
      <c r="BH1018" s="165"/>
      <c r="BI1018" s="165"/>
      <c r="BJ1018" s="165"/>
      <c r="BK1018" s="165"/>
      <c r="BL1018" s="165"/>
      <c r="BM1018" s="165"/>
      <c r="BN1018" s="165"/>
      <c r="BO1018" s="165"/>
      <c r="BP1018" s="165"/>
      <c r="BQ1018" s="165"/>
      <c r="BR1018" s="165"/>
      <c r="BS1018" s="165"/>
      <c r="BT1018" s="165"/>
      <c r="BU1018" s="165"/>
      <c r="BV1018" s="165"/>
      <c r="BW1018" s="165"/>
      <c r="BX1018" s="165"/>
      <c r="BY1018" s="165"/>
      <c r="BZ1018" s="165"/>
      <c r="CA1018" s="165"/>
      <c r="CB1018" s="165"/>
      <c r="CC1018" s="165"/>
      <c r="CD1018" s="165"/>
      <c r="CE1018" s="165"/>
      <c r="CF1018" s="165"/>
      <c r="CG1018" s="165"/>
      <c r="CH1018" s="165"/>
      <c r="CI1018" s="165"/>
      <c r="CJ1018" s="165"/>
      <c r="CK1018" s="165"/>
      <c r="CL1018" s="165"/>
      <c r="CM1018" s="165"/>
      <c r="CN1018" s="165"/>
      <c r="CO1018" s="165"/>
      <c r="CP1018" s="165"/>
      <c r="CQ1018" s="165"/>
      <c r="CR1018" s="165"/>
      <c r="CS1018" s="165"/>
      <c r="CT1018" s="165"/>
    </row>
    <row r="1019" spans="1:98">
      <c r="A1019" s="165"/>
      <c r="B1019" s="165"/>
      <c r="C1019" s="165"/>
      <c r="D1019" s="165"/>
      <c r="E1019" s="165"/>
      <c r="F1019" s="165"/>
      <c r="G1019" s="165"/>
      <c r="H1019" s="178"/>
      <c r="I1019" s="165"/>
      <c r="J1019" s="165"/>
      <c r="K1019" s="178"/>
      <c r="L1019" s="165"/>
      <c r="M1019" s="165"/>
      <c r="N1019" s="165"/>
      <c r="O1019" s="165"/>
      <c r="P1019" s="165"/>
      <c r="Q1019" s="165"/>
      <c r="R1019" s="165"/>
      <c r="S1019" s="165"/>
      <c r="T1019" s="165"/>
      <c r="U1019" s="165"/>
      <c r="V1019" s="165"/>
      <c r="W1019" s="165"/>
      <c r="X1019" s="165"/>
      <c r="Y1019" s="165"/>
      <c r="Z1019" s="165"/>
      <c r="AA1019" s="165"/>
      <c r="AB1019" s="165"/>
      <c r="AC1019" s="165"/>
      <c r="AD1019" s="165"/>
      <c r="AE1019" s="165"/>
      <c r="AF1019" s="165"/>
      <c r="AG1019" s="165"/>
      <c r="AH1019" s="165"/>
      <c r="AI1019" s="165"/>
      <c r="AJ1019" s="165"/>
      <c r="AK1019" s="165"/>
      <c r="AL1019" s="165"/>
      <c r="AM1019" s="165"/>
      <c r="AN1019" s="165"/>
      <c r="AO1019" s="165"/>
      <c r="AP1019" s="165"/>
      <c r="AQ1019" s="165"/>
      <c r="AR1019" s="165"/>
      <c r="AS1019" s="165"/>
      <c r="AT1019" s="165"/>
      <c r="AU1019" s="165"/>
      <c r="AV1019" s="165"/>
      <c r="AW1019" s="165"/>
      <c r="AX1019" s="165"/>
      <c r="AY1019" s="165"/>
      <c r="AZ1019" s="165"/>
      <c r="BA1019" s="165"/>
      <c r="BB1019" s="165"/>
      <c r="BC1019" s="165"/>
      <c r="BD1019" s="165"/>
      <c r="BE1019" s="165"/>
      <c r="BF1019" s="165"/>
      <c r="BG1019" s="165"/>
      <c r="BH1019" s="165"/>
      <c r="BI1019" s="165"/>
      <c r="BJ1019" s="165"/>
      <c r="BK1019" s="165"/>
      <c r="BL1019" s="165"/>
      <c r="BM1019" s="165"/>
      <c r="BN1019" s="165"/>
      <c r="BO1019" s="165"/>
      <c r="BP1019" s="165"/>
      <c r="BQ1019" s="165"/>
      <c r="BR1019" s="165"/>
      <c r="BS1019" s="165"/>
      <c r="BT1019" s="165"/>
      <c r="BU1019" s="165"/>
      <c r="BV1019" s="165"/>
      <c r="BW1019" s="165"/>
      <c r="BX1019" s="165"/>
      <c r="BY1019" s="165"/>
      <c r="BZ1019" s="165"/>
      <c r="CA1019" s="165"/>
      <c r="CB1019" s="165"/>
      <c r="CC1019" s="165"/>
      <c r="CD1019" s="165"/>
      <c r="CE1019" s="165"/>
      <c r="CF1019" s="165"/>
      <c r="CG1019" s="165"/>
      <c r="CH1019" s="165"/>
      <c r="CI1019" s="165"/>
      <c r="CJ1019" s="165"/>
      <c r="CK1019" s="165"/>
      <c r="CL1019" s="165"/>
      <c r="CM1019" s="165"/>
      <c r="CN1019" s="165"/>
      <c r="CO1019" s="165"/>
      <c r="CP1019" s="165"/>
      <c r="CQ1019" s="165"/>
      <c r="CR1019" s="165"/>
      <c r="CS1019" s="165"/>
      <c r="CT1019" s="165"/>
    </row>
    <row r="1020" spans="1:98">
      <c r="A1020" s="165"/>
      <c r="B1020" s="165"/>
      <c r="C1020" s="165"/>
      <c r="D1020" s="165"/>
      <c r="E1020" s="165"/>
      <c r="F1020" s="165"/>
      <c r="G1020" s="165"/>
      <c r="H1020" s="178"/>
      <c r="I1020" s="165"/>
      <c r="J1020" s="165"/>
      <c r="K1020" s="178"/>
      <c r="L1020" s="165"/>
      <c r="M1020" s="165"/>
      <c r="N1020" s="165"/>
      <c r="O1020" s="165"/>
      <c r="P1020" s="165"/>
      <c r="Q1020" s="165"/>
      <c r="R1020" s="165"/>
      <c r="S1020" s="165"/>
      <c r="T1020" s="165"/>
      <c r="U1020" s="165"/>
      <c r="V1020" s="165"/>
      <c r="W1020" s="165"/>
      <c r="X1020" s="165"/>
      <c r="Y1020" s="165"/>
      <c r="Z1020" s="165"/>
      <c r="AA1020" s="165"/>
      <c r="AB1020" s="165"/>
      <c r="AC1020" s="165"/>
      <c r="AD1020" s="165"/>
      <c r="AE1020" s="165"/>
      <c r="AF1020" s="165"/>
      <c r="AG1020" s="165"/>
      <c r="AH1020" s="165"/>
      <c r="AI1020" s="165"/>
      <c r="AJ1020" s="165"/>
      <c r="AK1020" s="165"/>
      <c r="AL1020" s="165"/>
      <c r="AM1020" s="165"/>
      <c r="AN1020" s="165"/>
      <c r="AO1020" s="165"/>
      <c r="AP1020" s="165"/>
      <c r="AQ1020" s="165"/>
      <c r="AR1020" s="165"/>
      <c r="AS1020" s="165"/>
      <c r="AT1020" s="165"/>
      <c r="AU1020" s="165"/>
      <c r="AV1020" s="165"/>
      <c r="AW1020" s="165"/>
      <c r="AX1020" s="165"/>
      <c r="AY1020" s="165"/>
      <c r="AZ1020" s="165"/>
      <c r="BA1020" s="165"/>
      <c r="BB1020" s="165"/>
      <c r="BC1020" s="165"/>
      <c r="BD1020" s="165"/>
      <c r="BE1020" s="165"/>
      <c r="BF1020" s="165"/>
      <c r="BG1020" s="165"/>
      <c r="BH1020" s="165"/>
      <c r="BI1020" s="165"/>
      <c r="BJ1020" s="165"/>
      <c r="BK1020" s="165"/>
      <c r="BL1020" s="165"/>
      <c r="BM1020" s="165"/>
      <c r="BN1020" s="165"/>
      <c r="BO1020" s="165"/>
      <c r="BP1020" s="165"/>
      <c r="BQ1020" s="165"/>
      <c r="BR1020" s="165"/>
      <c r="BS1020" s="165"/>
      <c r="BT1020" s="165"/>
      <c r="BU1020" s="165"/>
      <c r="BV1020" s="165"/>
      <c r="BW1020" s="165"/>
      <c r="BX1020" s="165"/>
      <c r="BY1020" s="165"/>
      <c r="BZ1020" s="165"/>
      <c r="CA1020" s="165"/>
      <c r="CB1020" s="165"/>
      <c r="CC1020" s="165"/>
      <c r="CD1020" s="165"/>
      <c r="CE1020" s="165"/>
      <c r="CF1020" s="165"/>
      <c r="CG1020" s="165"/>
      <c r="CH1020" s="165"/>
      <c r="CI1020" s="165"/>
      <c r="CJ1020" s="165"/>
      <c r="CK1020" s="165"/>
      <c r="CL1020" s="165"/>
      <c r="CM1020" s="165"/>
      <c r="CN1020" s="165"/>
      <c r="CO1020" s="165"/>
      <c r="CP1020" s="165"/>
      <c r="CQ1020" s="165"/>
      <c r="CR1020" s="165"/>
      <c r="CS1020" s="165"/>
      <c r="CT1020" s="165"/>
    </row>
    <row r="1021" spans="1:98">
      <c r="A1021" s="165"/>
      <c r="B1021" s="165"/>
      <c r="C1021" s="165"/>
      <c r="D1021" s="165"/>
      <c r="E1021" s="165"/>
      <c r="F1021" s="165"/>
      <c r="G1021" s="165"/>
      <c r="H1021" s="178"/>
      <c r="I1021" s="165"/>
      <c r="J1021" s="165"/>
      <c r="K1021" s="178"/>
      <c r="L1021" s="165"/>
      <c r="M1021" s="165"/>
      <c r="N1021" s="165"/>
      <c r="O1021" s="165"/>
      <c r="P1021" s="165"/>
      <c r="Q1021" s="165"/>
      <c r="R1021" s="165"/>
      <c r="S1021" s="165"/>
      <c r="T1021" s="165"/>
      <c r="U1021" s="165"/>
      <c r="V1021" s="165"/>
      <c r="W1021" s="165"/>
      <c r="X1021" s="165"/>
      <c r="Y1021" s="165"/>
      <c r="Z1021" s="165"/>
      <c r="AA1021" s="165"/>
      <c r="AB1021" s="165"/>
      <c r="AC1021" s="165"/>
      <c r="AD1021" s="165"/>
      <c r="AE1021" s="165"/>
      <c r="AF1021" s="165"/>
      <c r="AG1021" s="165"/>
      <c r="AH1021" s="165"/>
      <c r="AI1021" s="165"/>
      <c r="AJ1021" s="165"/>
      <c r="AK1021" s="165"/>
      <c r="AL1021" s="165"/>
      <c r="AM1021" s="165"/>
      <c r="AN1021" s="165"/>
      <c r="AO1021" s="165"/>
      <c r="AP1021" s="165"/>
      <c r="AQ1021" s="165"/>
      <c r="AR1021" s="165"/>
      <c r="AS1021" s="165"/>
      <c r="AT1021" s="165"/>
      <c r="AU1021" s="165"/>
      <c r="AV1021" s="165"/>
      <c r="AW1021" s="165"/>
      <c r="AX1021" s="165"/>
      <c r="AY1021" s="165"/>
      <c r="AZ1021" s="165"/>
      <c r="BA1021" s="165"/>
      <c r="BB1021" s="165"/>
      <c r="BC1021" s="165"/>
      <c r="BD1021" s="165"/>
      <c r="BE1021" s="165"/>
      <c r="BF1021" s="165"/>
      <c r="BG1021" s="165"/>
      <c r="BH1021" s="165"/>
      <c r="BI1021" s="165"/>
      <c r="BJ1021" s="165"/>
      <c r="BK1021" s="165"/>
      <c r="BL1021" s="165"/>
      <c r="BM1021" s="165"/>
      <c r="BN1021" s="165"/>
      <c r="BO1021" s="165"/>
      <c r="BP1021" s="165"/>
      <c r="BQ1021" s="165"/>
      <c r="BR1021" s="165"/>
      <c r="BS1021" s="165"/>
      <c r="BT1021" s="165"/>
      <c r="BU1021" s="165"/>
      <c r="BV1021" s="165"/>
      <c r="BW1021" s="165"/>
      <c r="BX1021" s="165"/>
      <c r="BY1021" s="165"/>
      <c r="BZ1021" s="165"/>
      <c r="CA1021" s="165"/>
      <c r="CB1021" s="165"/>
      <c r="CC1021" s="165"/>
      <c r="CD1021" s="165"/>
      <c r="CE1021" s="165"/>
      <c r="CF1021" s="165"/>
      <c r="CG1021" s="165"/>
      <c r="CH1021" s="165"/>
      <c r="CI1021" s="165"/>
      <c r="CJ1021" s="165"/>
      <c r="CK1021" s="165"/>
      <c r="CL1021" s="165"/>
      <c r="CM1021" s="165"/>
      <c r="CN1021" s="165"/>
      <c r="CO1021" s="165"/>
      <c r="CP1021" s="165"/>
      <c r="CQ1021" s="165"/>
      <c r="CR1021" s="165"/>
      <c r="CS1021" s="165"/>
      <c r="CT1021" s="165"/>
    </row>
    <row r="1022" spans="1:98">
      <c r="A1022" s="165"/>
      <c r="B1022" s="165"/>
      <c r="C1022" s="165"/>
      <c r="D1022" s="165"/>
      <c r="E1022" s="165"/>
      <c r="F1022" s="165"/>
      <c r="G1022" s="165"/>
      <c r="H1022" s="178"/>
      <c r="I1022" s="165"/>
      <c r="J1022" s="165"/>
      <c r="K1022" s="178"/>
      <c r="L1022" s="165"/>
      <c r="M1022" s="165"/>
      <c r="N1022" s="165"/>
      <c r="O1022" s="165"/>
      <c r="P1022" s="165"/>
      <c r="Q1022" s="165"/>
      <c r="R1022" s="165"/>
      <c r="S1022" s="165"/>
      <c r="T1022" s="165"/>
      <c r="U1022" s="165"/>
      <c r="V1022" s="165"/>
      <c r="W1022" s="165"/>
      <c r="X1022" s="165"/>
      <c r="Y1022" s="165"/>
      <c r="Z1022" s="165"/>
      <c r="AA1022" s="165"/>
      <c r="AB1022" s="165"/>
      <c r="AC1022" s="165"/>
      <c r="AD1022" s="165"/>
      <c r="AE1022" s="165"/>
      <c r="AF1022" s="165"/>
      <c r="AG1022" s="165"/>
      <c r="AH1022" s="165"/>
      <c r="AI1022" s="165"/>
      <c r="AJ1022" s="165"/>
      <c r="AK1022" s="165"/>
      <c r="AL1022" s="165"/>
      <c r="AM1022" s="165"/>
      <c r="AN1022" s="165"/>
      <c r="AO1022" s="165"/>
      <c r="AP1022" s="165"/>
      <c r="AQ1022" s="165"/>
      <c r="AR1022" s="165"/>
      <c r="AS1022" s="165"/>
      <c r="AT1022" s="165"/>
      <c r="AU1022" s="165"/>
      <c r="AV1022" s="165"/>
      <c r="AW1022" s="165"/>
      <c r="AX1022" s="165"/>
      <c r="AY1022" s="165"/>
      <c r="AZ1022" s="165"/>
      <c r="BA1022" s="165"/>
      <c r="BB1022" s="165"/>
      <c r="BC1022" s="165"/>
      <c r="BD1022" s="165"/>
      <c r="BE1022" s="165"/>
      <c r="BF1022" s="165"/>
      <c r="BG1022" s="165"/>
      <c r="BH1022" s="165"/>
      <c r="BI1022" s="165"/>
      <c r="BJ1022" s="165"/>
      <c r="BK1022" s="165"/>
      <c r="BL1022" s="165"/>
      <c r="BM1022" s="165"/>
      <c r="BN1022" s="165"/>
      <c r="BO1022" s="165"/>
      <c r="BP1022" s="165"/>
      <c r="BQ1022" s="165"/>
      <c r="BR1022" s="165"/>
      <c r="BS1022" s="165"/>
      <c r="BT1022" s="165"/>
      <c r="BU1022" s="165"/>
      <c r="BV1022" s="165"/>
      <c r="BW1022" s="165"/>
      <c r="BX1022" s="165"/>
      <c r="BY1022" s="165"/>
      <c r="BZ1022" s="165"/>
      <c r="CA1022" s="165"/>
      <c r="CB1022" s="165"/>
      <c r="CC1022" s="165"/>
      <c r="CD1022" s="165"/>
      <c r="CE1022" s="165"/>
      <c r="CF1022" s="165"/>
      <c r="CG1022" s="165"/>
      <c r="CH1022" s="165"/>
      <c r="CI1022" s="165"/>
      <c r="CJ1022" s="165"/>
      <c r="CK1022" s="165"/>
      <c r="CL1022" s="165"/>
      <c r="CM1022" s="165"/>
      <c r="CN1022" s="165"/>
      <c r="CO1022" s="165"/>
      <c r="CP1022" s="165"/>
      <c r="CQ1022" s="165"/>
      <c r="CR1022" s="165"/>
      <c r="CS1022" s="165"/>
      <c r="CT1022" s="165"/>
    </row>
    <row r="1023" spans="1:98">
      <c r="A1023" s="165"/>
      <c r="B1023" s="165"/>
      <c r="C1023" s="165"/>
      <c r="D1023" s="165"/>
      <c r="E1023" s="165"/>
      <c r="F1023" s="165"/>
      <c r="G1023" s="165"/>
      <c r="H1023" s="178"/>
      <c r="I1023" s="165"/>
      <c r="J1023" s="165"/>
      <c r="K1023" s="178"/>
      <c r="L1023" s="165"/>
      <c r="M1023" s="165"/>
      <c r="N1023" s="165"/>
      <c r="O1023" s="165"/>
      <c r="P1023" s="165"/>
      <c r="Q1023" s="165"/>
      <c r="R1023" s="165"/>
      <c r="S1023" s="165"/>
      <c r="T1023" s="165"/>
      <c r="U1023" s="165"/>
      <c r="V1023" s="165"/>
      <c r="W1023" s="165"/>
      <c r="X1023" s="165"/>
      <c r="Y1023" s="165"/>
      <c r="Z1023" s="165"/>
      <c r="AA1023" s="165"/>
      <c r="AB1023" s="165"/>
      <c r="AC1023" s="165"/>
      <c r="AD1023" s="165"/>
      <c r="AE1023" s="165"/>
      <c r="AF1023" s="165"/>
      <c r="AG1023" s="165"/>
      <c r="AH1023" s="165"/>
      <c r="AI1023" s="165"/>
      <c r="AJ1023" s="165"/>
      <c r="AK1023" s="165"/>
      <c r="AL1023" s="165"/>
      <c r="AM1023" s="165"/>
      <c r="AN1023" s="165"/>
      <c r="AO1023" s="165"/>
      <c r="AP1023" s="165"/>
      <c r="AQ1023" s="165"/>
      <c r="AR1023" s="165"/>
      <c r="AS1023" s="165"/>
      <c r="AT1023" s="165"/>
      <c r="AU1023" s="165"/>
      <c r="AV1023" s="165"/>
      <c r="AW1023" s="165"/>
      <c r="AX1023" s="165"/>
      <c r="AY1023" s="165"/>
      <c r="AZ1023" s="165"/>
      <c r="BA1023" s="165"/>
      <c r="BB1023" s="165"/>
      <c r="BC1023" s="165"/>
      <c r="BD1023" s="165"/>
      <c r="BE1023" s="165"/>
      <c r="BF1023" s="165"/>
      <c r="BG1023" s="165"/>
      <c r="BH1023" s="165"/>
      <c r="BI1023" s="165"/>
      <c r="BJ1023" s="165"/>
      <c r="BK1023" s="165"/>
      <c r="BL1023" s="165"/>
      <c r="BM1023" s="165"/>
      <c r="BN1023" s="165"/>
      <c r="BO1023" s="165"/>
      <c r="BP1023" s="165"/>
      <c r="BQ1023" s="165"/>
      <c r="BR1023" s="165"/>
      <c r="BS1023" s="165"/>
      <c r="BT1023" s="165"/>
      <c r="BU1023" s="165"/>
      <c r="BV1023" s="165"/>
      <c r="BW1023" s="165"/>
      <c r="BX1023" s="165"/>
      <c r="BY1023" s="165"/>
      <c r="BZ1023" s="165"/>
      <c r="CA1023" s="165"/>
      <c r="CB1023" s="165"/>
      <c r="CC1023" s="165"/>
      <c r="CD1023" s="165"/>
      <c r="CE1023" s="165"/>
      <c r="CF1023" s="165"/>
      <c r="CG1023" s="165"/>
      <c r="CH1023" s="165"/>
      <c r="CI1023" s="165"/>
      <c r="CJ1023" s="165"/>
      <c r="CK1023" s="165"/>
      <c r="CL1023" s="165"/>
      <c r="CM1023" s="165"/>
      <c r="CN1023" s="165"/>
      <c r="CO1023" s="165"/>
      <c r="CP1023" s="165"/>
      <c r="CQ1023" s="165"/>
      <c r="CR1023" s="165"/>
      <c r="CS1023" s="165"/>
      <c r="CT1023" s="165"/>
    </row>
    <row r="1024" spans="1:98">
      <c r="A1024" s="165"/>
      <c r="B1024" s="165"/>
      <c r="C1024" s="165"/>
      <c r="D1024" s="165"/>
      <c r="E1024" s="165"/>
      <c r="F1024" s="165"/>
      <c r="G1024" s="165"/>
      <c r="H1024" s="178"/>
      <c r="I1024" s="165"/>
      <c r="J1024" s="165"/>
      <c r="K1024" s="178"/>
      <c r="L1024" s="165"/>
      <c r="M1024" s="165"/>
      <c r="N1024" s="165"/>
      <c r="O1024" s="165"/>
      <c r="P1024" s="165"/>
      <c r="Q1024" s="165"/>
      <c r="R1024" s="165"/>
      <c r="S1024" s="165"/>
      <c r="T1024" s="165"/>
      <c r="U1024" s="165"/>
      <c r="V1024" s="165"/>
      <c r="W1024" s="165"/>
      <c r="X1024" s="165"/>
      <c r="Y1024" s="165"/>
      <c r="Z1024" s="165"/>
      <c r="AA1024" s="165"/>
      <c r="AB1024" s="165"/>
      <c r="AC1024" s="165"/>
      <c r="AD1024" s="165"/>
      <c r="AE1024" s="165"/>
      <c r="AF1024" s="165"/>
      <c r="AG1024" s="165"/>
      <c r="AH1024" s="165"/>
      <c r="AI1024" s="165"/>
      <c r="AJ1024" s="165"/>
      <c r="AK1024" s="165"/>
      <c r="AL1024" s="165"/>
      <c r="AM1024" s="165"/>
      <c r="AN1024" s="165"/>
      <c r="AO1024" s="165"/>
      <c r="AP1024" s="165"/>
      <c r="AQ1024" s="165"/>
      <c r="AR1024" s="165"/>
      <c r="AS1024" s="165"/>
      <c r="AT1024" s="165"/>
      <c r="AU1024" s="165"/>
      <c r="AV1024" s="165"/>
      <c r="AW1024" s="165"/>
      <c r="AX1024" s="165"/>
      <c r="AY1024" s="165"/>
      <c r="AZ1024" s="165"/>
      <c r="BA1024" s="165"/>
      <c r="BB1024" s="165"/>
      <c r="BC1024" s="165"/>
      <c r="BD1024" s="165"/>
      <c r="BE1024" s="165"/>
      <c r="BF1024" s="165"/>
      <c r="BG1024" s="165"/>
      <c r="BH1024" s="165"/>
      <c r="BI1024" s="165"/>
      <c r="BJ1024" s="165"/>
      <c r="BK1024" s="165"/>
      <c r="BL1024" s="165"/>
      <c r="BM1024" s="165"/>
      <c r="BN1024" s="165"/>
      <c r="BO1024" s="165"/>
      <c r="BP1024" s="165"/>
      <c r="BQ1024" s="165"/>
      <c r="BR1024" s="165"/>
      <c r="BS1024" s="165"/>
      <c r="BT1024" s="165"/>
      <c r="BU1024" s="165"/>
      <c r="BV1024" s="165"/>
      <c r="BW1024" s="165"/>
      <c r="BX1024" s="165"/>
      <c r="BY1024" s="165"/>
      <c r="BZ1024" s="165"/>
      <c r="CA1024" s="165"/>
      <c r="CB1024" s="165"/>
      <c r="CC1024" s="165"/>
      <c r="CD1024" s="165"/>
      <c r="CE1024" s="165"/>
      <c r="CF1024" s="165"/>
      <c r="CG1024" s="165"/>
      <c r="CH1024" s="165"/>
      <c r="CI1024" s="165"/>
      <c r="CJ1024" s="165"/>
      <c r="CK1024" s="165"/>
      <c r="CL1024" s="165"/>
      <c r="CM1024" s="165"/>
      <c r="CN1024" s="165"/>
      <c r="CO1024" s="165"/>
      <c r="CP1024" s="165"/>
      <c r="CQ1024" s="165"/>
      <c r="CR1024" s="165"/>
      <c r="CS1024" s="165"/>
      <c r="CT1024" s="165"/>
    </row>
    <row r="1025" spans="1:98">
      <c r="A1025" s="165"/>
      <c r="B1025" s="165"/>
      <c r="C1025" s="165"/>
      <c r="D1025" s="165"/>
      <c r="E1025" s="165"/>
      <c r="F1025" s="165"/>
      <c r="G1025" s="165"/>
      <c r="H1025" s="178"/>
      <c r="I1025" s="165"/>
      <c r="J1025" s="165"/>
      <c r="K1025" s="178"/>
      <c r="L1025" s="165"/>
      <c r="M1025" s="165"/>
      <c r="N1025" s="165"/>
      <c r="O1025" s="165"/>
      <c r="P1025" s="165"/>
      <c r="Q1025" s="165"/>
      <c r="R1025" s="165"/>
      <c r="S1025" s="165"/>
      <c r="T1025" s="165"/>
      <c r="U1025" s="165"/>
      <c r="V1025" s="165"/>
      <c r="W1025" s="165"/>
      <c r="X1025" s="165"/>
      <c r="Y1025" s="165"/>
      <c r="Z1025" s="165"/>
      <c r="AA1025" s="165"/>
      <c r="AB1025" s="165"/>
      <c r="AC1025" s="165"/>
      <c r="AD1025" s="165"/>
      <c r="AE1025" s="165"/>
      <c r="AF1025" s="165"/>
      <c r="AG1025" s="165"/>
      <c r="AH1025" s="165"/>
      <c r="AI1025" s="165"/>
      <c r="AJ1025" s="165"/>
      <c r="AK1025" s="165"/>
      <c r="AL1025" s="165"/>
      <c r="AM1025" s="165"/>
      <c r="AN1025" s="165"/>
      <c r="AO1025" s="165"/>
      <c r="AP1025" s="165"/>
      <c r="AQ1025" s="165"/>
      <c r="AR1025" s="165"/>
      <c r="AS1025" s="165"/>
      <c r="AT1025" s="165"/>
      <c r="AU1025" s="165"/>
      <c r="AV1025" s="165"/>
      <c r="AW1025" s="165"/>
      <c r="AX1025" s="165"/>
      <c r="AY1025" s="165"/>
      <c r="AZ1025" s="165"/>
      <c r="BA1025" s="165"/>
      <c r="BB1025" s="165"/>
      <c r="BC1025" s="165"/>
      <c r="BD1025" s="165"/>
      <c r="BE1025" s="165"/>
      <c r="BF1025" s="165"/>
      <c r="BG1025" s="165"/>
      <c r="BH1025" s="165"/>
      <c r="BI1025" s="165"/>
      <c r="BJ1025" s="165"/>
      <c r="BK1025" s="165"/>
      <c r="BL1025" s="165"/>
      <c r="BM1025" s="165"/>
      <c r="BN1025" s="165"/>
      <c r="BO1025" s="165"/>
      <c r="BP1025" s="165"/>
      <c r="BQ1025" s="165"/>
      <c r="BR1025" s="165"/>
      <c r="BS1025" s="165"/>
      <c r="BT1025" s="165"/>
      <c r="BU1025" s="165"/>
      <c r="BV1025" s="165"/>
      <c r="BW1025" s="165"/>
      <c r="BX1025" s="165"/>
      <c r="BY1025" s="165"/>
      <c r="BZ1025" s="165"/>
      <c r="CA1025" s="165"/>
      <c r="CB1025" s="165"/>
      <c r="CC1025" s="165"/>
      <c r="CD1025" s="165"/>
      <c r="CE1025" s="165"/>
      <c r="CF1025" s="165"/>
      <c r="CG1025" s="165"/>
      <c r="CH1025" s="165"/>
      <c r="CI1025" s="165"/>
      <c r="CJ1025" s="165"/>
      <c r="CK1025" s="165"/>
      <c r="CL1025" s="165"/>
      <c r="CM1025" s="165"/>
      <c r="CN1025" s="165"/>
      <c r="CO1025" s="165"/>
      <c r="CP1025" s="165"/>
      <c r="CQ1025" s="165"/>
      <c r="CR1025" s="165"/>
      <c r="CS1025" s="165"/>
      <c r="CT1025" s="165"/>
    </row>
    <row r="1026" spans="1:98">
      <c r="A1026" s="165"/>
      <c r="B1026" s="165"/>
      <c r="C1026" s="165"/>
      <c r="D1026" s="165"/>
      <c r="E1026" s="165"/>
      <c r="F1026" s="165"/>
      <c r="G1026" s="165"/>
      <c r="H1026" s="178"/>
      <c r="I1026" s="165"/>
      <c r="J1026" s="165"/>
      <c r="K1026" s="178"/>
      <c r="L1026" s="165"/>
      <c r="M1026" s="165"/>
      <c r="N1026" s="165"/>
      <c r="O1026" s="165"/>
      <c r="P1026" s="165"/>
      <c r="Q1026" s="165"/>
      <c r="R1026" s="165"/>
      <c r="S1026" s="165"/>
      <c r="T1026" s="165"/>
      <c r="U1026" s="165"/>
      <c r="V1026" s="165"/>
      <c r="W1026" s="165"/>
      <c r="X1026" s="165"/>
      <c r="Y1026" s="165"/>
      <c r="Z1026" s="165"/>
      <c r="AA1026" s="165"/>
      <c r="AB1026" s="165"/>
      <c r="AC1026" s="165"/>
      <c r="AD1026" s="165"/>
      <c r="AE1026" s="165"/>
      <c r="AF1026" s="165"/>
      <c r="AG1026" s="165"/>
      <c r="AH1026" s="165"/>
      <c r="AI1026" s="165"/>
      <c r="AJ1026" s="165"/>
      <c r="AK1026" s="165"/>
      <c r="AL1026" s="165"/>
      <c r="AM1026" s="165"/>
      <c r="AN1026" s="165"/>
      <c r="AO1026" s="165"/>
      <c r="AP1026" s="165"/>
      <c r="AQ1026" s="165"/>
      <c r="AR1026" s="165"/>
      <c r="AS1026" s="165"/>
      <c r="AT1026" s="165"/>
      <c r="AU1026" s="165"/>
      <c r="AV1026" s="165"/>
      <c r="AW1026" s="165"/>
      <c r="AX1026" s="165"/>
      <c r="AY1026" s="165"/>
      <c r="AZ1026" s="165"/>
      <c r="BA1026" s="165"/>
      <c r="BB1026" s="165"/>
      <c r="BC1026" s="165"/>
      <c r="BD1026" s="165"/>
      <c r="BE1026" s="165"/>
      <c r="BF1026" s="165"/>
      <c r="BG1026" s="165"/>
      <c r="BH1026" s="165"/>
      <c r="BI1026" s="165"/>
      <c r="BJ1026" s="165"/>
      <c r="BK1026" s="165"/>
      <c r="BL1026" s="165"/>
      <c r="BM1026" s="165"/>
      <c r="BN1026" s="165"/>
      <c r="BO1026" s="165"/>
      <c r="BP1026" s="165"/>
      <c r="BQ1026" s="165"/>
      <c r="BR1026" s="165"/>
      <c r="BS1026" s="165"/>
      <c r="BT1026" s="165"/>
      <c r="BU1026" s="165"/>
      <c r="BV1026" s="165"/>
      <c r="BW1026" s="165"/>
      <c r="BX1026" s="165"/>
      <c r="BY1026" s="165"/>
      <c r="BZ1026" s="165"/>
      <c r="CA1026" s="165"/>
      <c r="CB1026" s="165"/>
      <c r="CC1026" s="165"/>
      <c r="CD1026" s="165"/>
      <c r="CE1026" s="165"/>
      <c r="CF1026" s="165"/>
      <c r="CG1026" s="165"/>
      <c r="CH1026" s="165"/>
      <c r="CI1026" s="165"/>
      <c r="CJ1026" s="165"/>
      <c r="CK1026" s="165"/>
      <c r="CL1026" s="165"/>
      <c r="CM1026" s="165"/>
      <c r="CN1026" s="165"/>
      <c r="CO1026" s="165"/>
      <c r="CP1026" s="165"/>
      <c r="CQ1026" s="165"/>
      <c r="CR1026" s="165"/>
      <c r="CS1026" s="165"/>
      <c r="CT1026" s="165"/>
    </row>
    <row r="1027" spans="1:98">
      <c r="A1027" s="165"/>
      <c r="B1027" s="165"/>
      <c r="C1027" s="165"/>
      <c r="D1027" s="165"/>
      <c r="E1027" s="165"/>
      <c r="F1027" s="165"/>
      <c r="G1027" s="165"/>
      <c r="H1027" s="178"/>
      <c r="I1027" s="165"/>
      <c r="J1027" s="165"/>
      <c r="K1027" s="178"/>
      <c r="L1027" s="165"/>
      <c r="M1027" s="165"/>
      <c r="N1027" s="165"/>
      <c r="O1027" s="165"/>
      <c r="P1027" s="165"/>
      <c r="Q1027" s="165"/>
      <c r="R1027" s="165"/>
      <c r="S1027" s="165"/>
      <c r="T1027" s="165"/>
      <c r="U1027" s="165"/>
      <c r="V1027" s="165"/>
      <c r="W1027" s="165"/>
      <c r="X1027" s="165"/>
      <c r="Y1027" s="165"/>
      <c r="Z1027" s="165"/>
      <c r="AA1027" s="165"/>
      <c r="AB1027" s="165"/>
      <c r="AC1027" s="165"/>
      <c r="AD1027" s="165"/>
      <c r="AE1027" s="165"/>
      <c r="AF1027" s="165"/>
      <c r="AG1027" s="165"/>
      <c r="AH1027" s="165"/>
      <c r="AI1027" s="165"/>
      <c r="AJ1027" s="165"/>
      <c r="AK1027" s="165"/>
      <c r="AL1027" s="165"/>
      <c r="AM1027" s="165"/>
      <c r="AN1027" s="165"/>
      <c r="AO1027" s="165"/>
      <c r="AP1027" s="165"/>
      <c r="AQ1027" s="165"/>
      <c r="AR1027" s="165"/>
      <c r="AS1027" s="165"/>
      <c r="AT1027" s="165"/>
      <c r="AU1027" s="165"/>
      <c r="AV1027" s="165"/>
      <c r="AW1027" s="165"/>
      <c r="AX1027" s="165"/>
      <c r="AY1027" s="165"/>
      <c r="AZ1027" s="165"/>
      <c r="BA1027" s="165"/>
      <c r="BB1027" s="165"/>
      <c r="BC1027" s="165"/>
      <c r="BD1027" s="165"/>
      <c r="BE1027" s="165"/>
      <c r="BF1027" s="165"/>
      <c r="BG1027" s="165"/>
      <c r="BH1027" s="165"/>
      <c r="BI1027" s="165"/>
      <c r="BJ1027" s="165"/>
      <c r="BK1027" s="165"/>
      <c r="BL1027" s="165"/>
      <c r="BM1027" s="165"/>
      <c r="BN1027" s="165"/>
      <c r="BO1027" s="165"/>
      <c r="BP1027" s="165"/>
      <c r="BQ1027" s="165"/>
      <c r="BR1027" s="165"/>
      <c r="BS1027" s="165"/>
      <c r="BT1027" s="165"/>
      <c r="BU1027" s="165"/>
      <c r="BV1027" s="165"/>
      <c r="BW1027" s="165"/>
      <c r="BX1027" s="165"/>
      <c r="BY1027" s="165"/>
      <c r="BZ1027" s="165"/>
      <c r="CA1027" s="165"/>
      <c r="CB1027" s="165"/>
      <c r="CC1027" s="165"/>
      <c r="CD1027" s="165"/>
      <c r="CE1027" s="165"/>
      <c r="CF1027" s="165"/>
      <c r="CG1027" s="165"/>
      <c r="CH1027" s="165"/>
      <c r="CI1027" s="165"/>
      <c r="CJ1027" s="165"/>
      <c r="CK1027" s="165"/>
      <c r="CL1027" s="165"/>
      <c r="CM1027" s="165"/>
      <c r="CN1027" s="165"/>
      <c r="CO1027" s="165"/>
      <c r="CP1027" s="165"/>
      <c r="CQ1027" s="165"/>
      <c r="CR1027" s="165"/>
      <c r="CS1027" s="165"/>
      <c r="CT1027" s="165"/>
    </row>
    <row r="1028" spans="1:98">
      <c r="A1028" s="165"/>
      <c r="B1028" s="165"/>
      <c r="C1028" s="165"/>
      <c r="D1028" s="165"/>
      <c r="E1028" s="165"/>
      <c r="F1028" s="165"/>
      <c r="G1028" s="165"/>
      <c r="H1028" s="178"/>
      <c r="I1028" s="165"/>
      <c r="J1028" s="165"/>
      <c r="K1028" s="178"/>
      <c r="L1028" s="165"/>
      <c r="M1028" s="165"/>
      <c r="N1028" s="165"/>
      <c r="O1028" s="165"/>
      <c r="P1028" s="165"/>
      <c r="Q1028" s="165"/>
      <c r="R1028" s="165"/>
      <c r="S1028" s="165"/>
      <c r="T1028" s="165"/>
      <c r="U1028" s="165"/>
      <c r="V1028" s="165"/>
      <c r="W1028" s="165"/>
      <c r="X1028" s="165"/>
      <c r="Y1028" s="165"/>
      <c r="Z1028" s="165"/>
      <c r="AA1028" s="165"/>
      <c r="AB1028" s="165"/>
      <c r="AC1028" s="165"/>
      <c r="AD1028" s="165"/>
      <c r="AE1028" s="165"/>
      <c r="AF1028" s="165"/>
      <c r="AG1028" s="165"/>
      <c r="AH1028" s="165"/>
      <c r="AI1028" s="165"/>
      <c r="AJ1028" s="165"/>
      <c r="AK1028" s="165"/>
      <c r="AL1028" s="165"/>
      <c r="AM1028" s="165"/>
      <c r="AN1028" s="165"/>
      <c r="AO1028" s="165"/>
      <c r="AP1028" s="165"/>
      <c r="AQ1028" s="165"/>
      <c r="AR1028" s="165"/>
      <c r="AS1028" s="165"/>
      <c r="AT1028" s="165"/>
      <c r="AU1028" s="165"/>
      <c r="AV1028" s="165"/>
      <c r="AW1028" s="165"/>
      <c r="AX1028" s="165"/>
      <c r="AY1028" s="165"/>
      <c r="AZ1028" s="165"/>
      <c r="BA1028" s="165"/>
      <c r="BB1028" s="165"/>
      <c r="BC1028" s="165"/>
      <c r="BD1028" s="165"/>
      <c r="BE1028" s="165"/>
      <c r="BF1028" s="165"/>
      <c r="BG1028" s="165"/>
      <c r="BH1028" s="165"/>
      <c r="BI1028" s="165"/>
      <c r="BJ1028" s="165"/>
      <c r="BK1028" s="165"/>
      <c r="BL1028" s="165"/>
      <c r="BM1028" s="165"/>
      <c r="BN1028" s="165"/>
      <c r="BO1028" s="165"/>
      <c r="BP1028" s="165"/>
      <c r="BQ1028" s="165"/>
      <c r="BR1028" s="165"/>
      <c r="BS1028" s="165"/>
      <c r="BT1028" s="165"/>
      <c r="BU1028" s="165"/>
      <c r="BV1028" s="165"/>
      <c r="BW1028" s="165"/>
      <c r="BX1028" s="165"/>
      <c r="BY1028" s="165"/>
      <c r="BZ1028" s="165"/>
      <c r="CA1028" s="165"/>
      <c r="CB1028" s="165"/>
      <c r="CC1028" s="165"/>
      <c r="CD1028" s="165"/>
      <c r="CE1028" s="165"/>
      <c r="CF1028" s="165"/>
      <c r="CG1028" s="165"/>
      <c r="CH1028" s="165"/>
      <c r="CI1028" s="165"/>
      <c r="CJ1028" s="165"/>
      <c r="CK1028" s="165"/>
      <c r="CL1028" s="165"/>
      <c r="CM1028" s="165"/>
      <c r="CN1028" s="165"/>
      <c r="CO1028" s="165"/>
      <c r="CP1028" s="165"/>
      <c r="CQ1028" s="165"/>
      <c r="CR1028" s="165"/>
      <c r="CS1028" s="165"/>
      <c r="CT1028" s="165"/>
    </row>
    <row r="1029" spans="1:98">
      <c r="A1029" s="165"/>
      <c r="B1029" s="165"/>
      <c r="C1029" s="165"/>
      <c r="D1029" s="165"/>
      <c r="E1029" s="165"/>
      <c r="F1029" s="165"/>
      <c r="G1029" s="165"/>
      <c r="H1029" s="178"/>
      <c r="I1029" s="165"/>
      <c r="J1029" s="165"/>
      <c r="K1029" s="178"/>
      <c r="L1029" s="165"/>
      <c r="M1029" s="165"/>
      <c r="N1029" s="165"/>
      <c r="O1029" s="165"/>
      <c r="P1029" s="165"/>
      <c r="Q1029" s="165"/>
      <c r="R1029" s="165"/>
      <c r="S1029" s="165"/>
      <c r="T1029" s="165"/>
      <c r="U1029" s="165"/>
      <c r="V1029" s="165"/>
      <c r="W1029" s="165"/>
      <c r="X1029" s="165"/>
      <c r="Y1029" s="165"/>
      <c r="Z1029" s="165"/>
      <c r="AA1029" s="165"/>
      <c r="AB1029" s="165"/>
      <c r="AC1029" s="165"/>
      <c r="AD1029" s="165"/>
      <c r="AE1029" s="165"/>
      <c r="AF1029" s="165"/>
      <c r="AG1029" s="165"/>
      <c r="AH1029" s="165"/>
      <c r="AI1029" s="165"/>
      <c r="AJ1029" s="165"/>
      <c r="AK1029" s="165"/>
      <c r="AL1029" s="165"/>
      <c r="AM1029" s="165"/>
      <c r="AN1029" s="165"/>
      <c r="AO1029" s="165"/>
      <c r="AP1029" s="165"/>
      <c r="AQ1029" s="165"/>
      <c r="AR1029" s="165"/>
      <c r="AS1029" s="165"/>
      <c r="AT1029" s="165"/>
      <c r="AU1029" s="165"/>
      <c r="AV1029" s="165"/>
      <c r="AW1029" s="165"/>
      <c r="AX1029" s="165"/>
      <c r="AY1029" s="165"/>
      <c r="AZ1029" s="165"/>
      <c r="BA1029" s="165"/>
      <c r="BB1029" s="165"/>
      <c r="BC1029" s="165"/>
      <c r="BD1029" s="165"/>
      <c r="BE1029" s="165"/>
      <c r="BF1029" s="165"/>
      <c r="BG1029" s="165"/>
      <c r="BH1029" s="165"/>
      <c r="BI1029" s="165"/>
      <c r="BJ1029" s="165"/>
      <c r="BK1029" s="165"/>
      <c r="BL1029" s="165"/>
      <c r="BM1029" s="165"/>
      <c r="BN1029" s="165"/>
      <c r="BO1029" s="165"/>
      <c r="BP1029" s="165"/>
      <c r="BQ1029" s="165"/>
      <c r="BR1029" s="165"/>
      <c r="BS1029" s="165"/>
      <c r="BT1029" s="165"/>
      <c r="BU1029" s="165"/>
      <c r="BV1029" s="165"/>
      <c r="BW1029" s="165"/>
      <c r="BX1029" s="165"/>
      <c r="BY1029" s="165"/>
      <c r="BZ1029" s="165"/>
      <c r="CA1029" s="165"/>
      <c r="CB1029" s="165"/>
      <c r="CC1029" s="165"/>
      <c r="CD1029" s="165"/>
      <c r="CE1029" s="165"/>
      <c r="CF1029" s="165"/>
      <c r="CG1029" s="165"/>
      <c r="CH1029" s="165"/>
      <c r="CI1029" s="165"/>
      <c r="CJ1029" s="165"/>
      <c r="CK1029" s="165"/>
      <c r="CL1029" s="165"/>
      <c r="CM1029" s="165"/>
      <c r="CN1029" s="165"/>
      <c r="CO1029" s="165"/>
      <c r="CP1029" s="165"/>
      <c r="CQ1029" s="165"/>
      <c r="CR1029" s="165"/>
      <c r="CS1029" s="165"/>
      <c r="CT1029" s="165"/>
    </row>
    <row r="1030" spans="1:98">
      <c r="A1030" s="165"/>
      <c r="B1030" s="165"/>
      <c r="C1030" s="165"/>
      <c r="D1030" s="165"/>
      <c r="E1030" s="165"/>
      <c r="F1030" s="165"/>
      <c r="G1030" s="165"/>
      <c r="H1030" s="178"/>
      <c r="I1030" s="165"/>
      <c r="J1030" s="165"/>
      <c r="K1030" s="178"/>
      <c r="L1030" s="165"/>
      <c r="M1030" s="165"/>
      <c r="N1030" s="165"/>
      <c r="O1030" s="165"/>
      <c r="P1030" s="165"/>
      <c r="Q1030" s="165"/>
      <c r="R1030" s="165"/>
      <c r="S1030" s="165"/>
      <c r="T1030" s="165"/>
      <c r="U1030" s="165"/>
      <c r="V1030" s="165"/>
      <c r="W1030" s="165"/>
      <c r="X1030" s="165"/>
      <c r="Y1030" s="165"/>
      <c r="Z1030" s="165"/>
      <c r="AA1030" s="165"/>
      <c r="AB1030" s="165"/>
      <c r="AC1030" s="165"/>
      <c r="AD1030" s="165"/>
      <c r="AE1030" s="165"/>
      <c r="AF1030" s="165"/>
      <c r="AG1030" s="165"/>
      <c r="AH1030" s="165"/>
      <c r="AI1030" s="165"/>
      <c r="AJ1030" s="165"/>
      <c r="AK1030" s="165"/>
      <c r="AL1030" s="165"/>
      <c r="AM1030" s="165"/>
      <c r="AN1030" s="165"/>
      <c r="AO1030" s="165"/>
      <c r="AP1030" s="165"/>
      <c r="AQ1030" s="165"/>
      <c r="AR1030" s="165"/>
      <c r="AS1030" s="165"/>
      <c r="AT1030" s="165"/>
      <c r="AU1030" s="165"/>
      <c r="AV1030" s="165"/>
      <c r="AW1030" s="165"/>
      <c r="AX1030" s="165"/>
      <c r="AY1030" s="165"/>
      <c r="AZ1030" s="165"/>
      <c r="BA1030" s="165"/>
      <c r="BB1030" s="165"/>
      <c r="BC1030" s="165"/>
      <c r="BD1030" s="165"/>
      <c r="BE1030" s="165"/>
      <c r="BF1030" s="165"/>
      <c r="BG1030" s="165"/>
      <c r="BH1030" s="165"/>
      <c r="BI1030" s="165"/>
      <c r="BJ1030" s="165"/>
      <c r="BK1030" s="165"/>
      <c r="BL1030" s="165"/>
      <c r="BM1030" s="165"/>
      <c r="BN1030" s="165"/>
      <c r="BO1030" s="165"/>
      <c r="BP1030" s="165"/>
      <c r="BQ1030" s="165"/>
      <c r="BR1030" s="165"/>
      <c r="BS1030" s="165"/>
      <c r="BT1030" s="165"/>
      <c r="BU1030" s="165"/>
      <c r="BV1030" s="165"/>
      <c r="BW1030" s="165"/>
      <c r="BX1030" s="165"/>
      <c r="BY1030" s="165"/>
      <c r="BZ1030" s="165"/>
      <c r="CA1030" s="165"/>
      <c r="CB1030" s="165"/>
      <c r="CC1030" s="165"/>
      <c r="CD1030" s="165"/>
      <c r="CE1030" s="165"/>
      <c r="CF1030" s="165"/>
      <c r="CG1030" s="165"/>
      <c r="CH1030" s="165"/>
      <c r="CI1030" s="165"/>
      <c r="CJ1030" s="165"/>
      <c r="CK1030" s="165"/>
      <c r="CL1030" s="165"/>
      <c r="CM1030" s="165"/>
      <c r="CN1030" s="165"/>
      <c r="CO1030" s="165"/>
      <c r="CP1030" s="165"/>
      <c r="CQ1030" s="165"/>
      <c r="CR1030" s="165"/>
      <c r="CS1030" s="165"/>
      <c r="CT1030" s="165"/>
    </row>
    <row r="1031" spans="1:98">
      <c r="A1031" s="165"/>
      <c r="B1031" s="165"/>
      <c r="C1031" s="165"/>
      <c r="D1031" s="165"/>
      <c r="E1031" s="165"/>
      <c r="F1031" s="165"/>
      <c r="G1031" s="165"/>
      <c r="H1031" s="178"/>
      <c r="I1031" s="165"/>
      <c r="J1031" s="165"/>
      <c r="K1031" s="178"/>
      <c r="L1031" s="165"/>
      <c r="M1031" s="165"/>
      <c r="N1031" s="165"/>
      <c r="O1031" s="165"/>
      <c r="P1031" s="165"/>
      <c r="Q1031" s="165"/>
      <c r="R1031" s="165"/>
      <c r="S1031" s="165"/>
      <c r="T1031" s="165"/>
      <c r="U1031" s="165"/>
      <c r="V1031" s="165"/>
      <c r="W1031" s="165"/>
      <c r="X1031" s="165"/>
      <c r="Y1031" s="165"/>
      <c r="Z1031" s="165"/>
      <c r="AA1031" s="165"/>
      <c r="AB1031" s="165"/>
      <c r="AC1031" s="165"/>
      <c r="AD1031" s="165"/>
      <c r="AE1031" s="165"/>
      <c r="AF1031" s="165"/>
      <c r="AG1031" s="165"/>
      <c r="AH1031" s="165"/>
      <c r="AI1031" s="165"/>
      <c r="AJ1031" s="165"/>
      <c r="AK1031" s="165"/>
      <c r="AL1031" s="165"/>
      <c r="AM1031" s="165"/>
      <c r="AN1031" s="165"/>
      <c r="AO1031" s="165"/>
      <c r="AP1031" s="165"/>
      <c r="AQ1031" s="165"/>
      <c r="AR1031" s="165"/>
      <c r="AS1031" s="165"/>
      <c r="AT1031" s="165"/>
      <c r="AU1031" s="165"/>
      <c r="AV1031" s="165"/>
      <c r="AW1031" s="165"/>
      <c r="AX1031" s="165"/>
      <c r="AY1031" s="165"/>
      <c r="AZ1031" s="165"/>
      <c r="BA1031" s="165"/>
      <c r="BB1031" s="165"/>
      <c r="BC1031" s="165"/>
      <c r="BD1031" s="165"/>
      <c r="BE1031" s="165"/>
      <c r="BF1031" s="165"/>
      <c r="BG1031" s="165"/>
      <c r="BH1031" s="165"/>
      <c r="BI1031" s="165"/>
      <c r="BJ1031" s="165"/>
      <c r="BK1031" s="165"/>
      <c r="BL1031" s="165"/>
      <c r="BM1031" s="165"/>
      <c r="BN1031" s="165"/>
      <c r="BO1031" s="165"/>
      <c r="BP1031" s="165"/>
      <c r="BQ1031" s="165"/>
      <c r="BR1031" s="165"/>
      <c r="BS1031" s="165"/>
      <c r="BT1031" s="165"/>
      <c r="BU1031" s="165"/>
      <c r="BV1031" s="165"/>
      <c r="BW1031" s="165"/>
      <c r="BX1031" s="165"/>
      <c r="BY1031" s="165"/>
      <c r="BZ1031" s="165"/>
      <c r="CA1031" s="165"/>
      <c r="CB1031" s="165"/>
      <c r="CC1031" s="165"/>
      <c r="CD1031" s="165"/>
      <c r="CE1031" s="165"/>
      <c r="CF1031" s="165"/>
      <c r="CG1031" s="165"/>
      <c r="CH1031" s="165"/>
      <c r="CI1031" s="165"/>
      <c r="CJ1031" s="165"/>
      <c r="CK1031" s="165"/>
      <c r="CL1031" s="165"/>
      <c r="CM1031" s="165"/>
      <c r="CN1031" s="165"/>
      <c r="CO1031" s="165"/>
      <c r="CP1031" s="165"/>
      <c r="CQ1031" s="165"/>
      <c r="CR1031" s="165"/>
      <c r="CS1031" s="165"/>
      <c r="CT1031" s="165"/>
    </row>
    <row r="1032" spans="1:98">
      <c r="A1032" s="165"/>
      <c r="B1032" s="165"/>
      <c r="C1032" s="165"/>
      <c r="D1032" s="165"/>
      <c r="E1032" s="165"/>
      <c r="F1032" s="165"/>
      <c r="G1032" s="165"/>
      <c r="H1032" s="178"/>
      <c r="I1032" s="165"/>
      <c r="J1032" s="165"/>
      <c r="K1032" s="178"/>
      <c r="L1032" s="165"/>
      <c r="M1032" s="165"/>
      <c r="N1032" s="165"/>
      <c r="O1032" s="165"/>
      <c r="P1032" s="165"/>
      <c r="Q1032" s="165"/>
      <c r="R1032" s="165"/>
      <c r="S1032" s="165"/>
      <c r="T1032" s="165"/>
      <c r="U1032" s="165"/>
      <c r="V1032" s="165"/>
      <c r="W1032" s="165"/>
      <c r="X1032" s="165"/>
      <c r="Y1032" s="165"/>
      <c r="Z1032" s="165"/>
      <c r="AA1032" s="165"/>
      <c r="AB1032" s="165"/>
      <c r="AC1032" s="165"/>
      <c r="AD1032" s="165"/>
      <c r="AE1032" s="165"/>
      <c r="AF1032" s="165"/>
      <c r="AG1032" s="165"/>
      <c r="AH1032" s="165"/>
      <c r="AI1032" s="165"/>
      <c r="AJ1032" s="165"/>
      <c r="AK1032" s="165"/>
      <c r="AL1032" s="165"/>
      <c r="AM1032" s="165"/>
      <c r="AN1032" s="165"/>
      <c r="AO1032" s="165"/>
      <c r="AP1032" s="165"/>
      <c r="AQ1032" s="165"/>
      <c r="AR1032" s="165"/>
      <c r="AS1032" s="165"/>
      <c r="AT1032" s="165"/>
      <c r="AU1032" s="165"/>
      <c r="AV1032" s="165"/>
      <c r="AW1032" s="165"/>
      <c r="AX1032" s="165"/>
      <c r="AY1032" s="165"/>
      <c r="AZ1032" s="165"/>
      <c r="BA1032" s="165"/>
      <c r="BB1032" s="165"/>
      <c r="BC1032" s="165"/>
      <c r="BD1032" s="165"/>
      <c r="BE1032" s="165"/>
      <c r="BF1032" s="165"/>
      <c r="BG1032" s="165"/>
      <c r="BH1032" s="165"/>
      <c r="BI1032" s="165"/>
      <c r="BJ1032" s="165"/>
      <c r="BK1032" s="165"/>
      <c r="BL1032" s="165"/>
      <c r="BM1032" s="165"/>
      <c r="BN1032" s="165"/>
      <c r="BO1032" s="165"/>
      <c r="BP1032" s="165"/>
      <c r="BQ1032" s="165"/>
      <c r="BR1032" s="165"/>
      <c r="BS1032" s="165"/>
      <c r="BT1032" s="165"/>
      <c r="BU1032" s="165"/>
      <c r="BV1032" s="165"/>
      <c r="BW1032" s="165"/>
      <c r="BX1032" s="165"/>
      <c r="BY1032" s="165"/>
      <c r="BZ1032" s="165"/>
      <c r="CA1032" s="165"/>
      <c r="CB1032" s="165"/>
      <c r="CC1032" s="165"/>
      <c r="CD1032" s="165"/>
      <c r="CE1032" s="165"/>
      <c r="CF1032" s="165"/>
      <c r="CG1032" s="165"/>
      <c r="CH1032" s="165"/>
      <c r="CI1032" s="165"/>
      <c r="CJ1032" s="165"/>
      <c r="CK1032" s="165"/>
      <c r="CL1032" s="165"/>
      <c r="CM1032" s="165"/>
      <c r="CN1032" s="165"/>
      <c r="CO1032" s="165"/>
      <c r="CP1032" s="165"/>
      <c r="CQ1032" s="165"/>
      <c r="CR1032" s="165"/>
      <c r="CS1032" s="165"/>
      <c r="CT1032" s="165"/>
    </row>
    <row r="1033" spans="1:98">
      <c r="A1033" s="165"/>
      <c r="B1033" s="165"/>
      <c r="C1033" s="165"/>
      <c r="D1033" s="165"/>
      <c r="E1033" s="165"/>
      <c r="F1033" s="165"/>
      <c r="G1033" s="165"/>
      <c r="H1033" s="178"/>
      <c r="I1033" s="165"/>
      <c r="J1033" s="165"/>
      <c r="K1033" s="178"/>
      <c r="L1033" s="165"/>
      <c r="M1033" s="165"/>
      <c r="N1033" s="165"/>
      <c r="O1033" s="165"/>
      <c r="P1033" s="165"/>
      <c r="Q1033" s="165"/>
      <c r="R1033" s="165"/>
      <c r="S1033" s="165"/>
      <c r="T1033" s="165"/>
      <c r="U1033" s="165"/>
      <c r="V1033" s="165"/>
      <c r="W1033" s="165"/>
      <c r="X1033" s="165"/>
      <c r="Y1033" s="165"/>
      <c r="Z1033" s="165"/>
      <c r="AA1033" s="165"/>
      <c r="AB1033" s="165"/>
      <c r="AC1033" s="165"/>
      <c r="AD1033" s="165"/>
      <c r="AE1033" s="165"/>
      <c r="AF1033" s="165"/>
      <c r="AG1033" s="165"/>
      <c r="AH1033" s="165"/>
      <c r="AI1033" s="165"/>
      <c r="AJ1033" s="165"/>
      <c r="AK1033" s="165"/>
      <c r="AL1033" s="165"/>
      <c r="AM1033" s="165"/>
      <c r="AN1033" s="165"/>
      <c r="AO1033" s="165"/>
      <c r="AP1033" s="165"/>
      <c r="AQ1033" s="165"/>
      <c r="AR1033" s="165"/>
      <c r="AS1033" s="165"/>
      <c r="AT1033" s="165"/>
      <c r="AU1033" s="165"/>
      <c r="AV1033" s="165"/>
      <c r="AW1033" s="165"/>
      <c r="AX1033" s="165"/>
      <c r="AY1033" s="165"/>
      <c r="AZ1033" s="165"/>
      <c r="BA1033" s="165"/>
      <c r="BB1033" s="165"/>
      <c r="BC1033" s="165"/>
      <c r="BD1033" s="165"/>
      <c r="BE1033" s="165"/>
      <c r="BF1033" s="165"/>
      <c r="BG1033" s="165"/>
      <c r="BH1033" s="165"/>
      <c r="BI1033" s="165"/>
      <c r="BJ1033" s="165"/>
      <c r="BK1033" s="165"/>
      <c r="BL1033" s="165"/>
      <c r="BM1033" s="165"/>
      <c r="BN1033" s="165"/>
      <c r="BO1033" s="165"/>
      <c r="BP1033" s="165"/>
      <c r="BQ1033" s="165"/>
      <c r="BR1033" s="165"/>
      <c r="BS1033" s="165"/>
      <c r="BT1033" s="165"/>
      <c r="BU1033" s="165"/>
      <c r="BV1033" s="165"/>
      <c r="BW1033" s="165"/>
      <c r="BX1033" s="165"/>
      <c r="BY1033" s="165"/>
      <c r="BZ1033" s="165"/>
      <c r="CA1033" s="165"/>
      <c r="CB1033" s="165"/>
      <c r="CC1033" s="165"/>
      <c r="CD1033" s="165"/>
      <c r="CE1033" s="165"/>
      <c r="CF1033" s="165"/>
      <c r="CG1033" s="165"/>
      <c r="CH1033" s="165"/>
      <c r="CI1033" s="165"/>
      <c r="CJ1033" s="165"/>
      <c r="CK1033" s="165"/>
      <c r="CL1033" s="165"/>
      <c r="CM1033" s="165"/>
      <c r="CN1033" s="165"/>
      <c r="CO1033" s="165"/>
      <c r="CP1033" s="165"/>
      <c r="CQ1033" s="165"/>
      <c r="CR1033" s="165"/>
      <c r="CS1033" s="165"/>
      <c r="CT1033" s="165"/>
    </row>
    <row r="1034" spans="1:98">
      <c r="A1034" s="165"/>
      <c r="B1034" s="165"/>
      <c r="C1034" s="165"/>
      <c r="D1034" s="165"/>
      <c r="E1034" s="165"/>
      <c r="F1034" s="165"/>
      <c r="G1034" s="165"/>
      <c r="H1034" s="178"/>
      <c r="I1034" s="165"/>
      <c r="J1034" s="165"/>
      <c r="K1034" s="178"/>
      <c r="L1034" s="165"/>
      <c r="M1034" s="165"/>
      <c r="N1034" s="165"/>
      <c r="O1034" s="165"/>
      <c r="P1034" s="165"/>
      <c r="Q1034" s="165"/>
      <c r="R1034" s="165"/>
      <c r="S1034" s="165"/>
      <c r="T1034" s="165"/>
      <c r="U1034" s="165"/>
      <c r="V1034" s="165"/>
      <c r="W1034" s="165"/>
      <c r="X1034" s="165"/>
      <c r="Y1034" s="165"/>
      <c r="Z1034" s="165"/>
      <c r="AA1034" s="165"/>
      <c r="AB1034" s="165"/>
      <c r="AC1034" s="165"/>
      <c r="AD1034" s="165"/>
      <c r="AE1034" s="165"/>
      <c r="AF1034" s="165"/>
      <c r="AG1034" s="165"/>
      <c r="AH1034" s="165"/>
      <c r="AI1034" s="165"/>
      <c r="AJ1034" s="165"/>
      <c r="AK1034" s="165"/>
      <c r="AL1034" s="165"/>
      <c r="AM1034" s="165"/>
      <c r="AN1034" s="165"/>
      <c r="AO1034" s="165"/>
      <c r="AP1034" s="165"/>
      <c r="AQ1034" s="165"/>
      <c r="AR1034" s="165"/>
      <c r="AS1034" s="165"/>
      <c r="AT1034" s="165"/>
      <c r="AU1034" s="165"/>
      <c r="AV1034" s="165"/>
      <c r="AW1034" s="165"/>
      <c r="AX1034" s="165"/>
      <c r="AY1034" s="165"/>
      <c r="AZ1034" s="165"/>
      <c r="BA1034" s="165"/>
      <c r="BB1034" s="165"/>
      <c r="BC1034" s="165"/>
      <c r="BD1034" s="165"/>
      <c r="BE1034" s="165"/>
      <c r="BF1034" s="165"/>
      <c r="BG1034" s="165"/>
      <c r="BH1034" s="165"/>
      <c r="BI1034" s="165"/>
      <c r="BJ1034" s="165"/>
      <c r="BK1034" s="165"/>
      <c r="BL1034" s="165"/>
      <c r="BM1034" s="165"/>
      <c r="BN1034" s="165"/>
      <c r="BO1034" s="165"/>
      <c r="BP1034" s="165"/>
      <c r="BQ1034" s="165"/>
      <c r="BR1034" s="165"/>
      <c r="BS1034" s="165"/>
      <c r="BT1034" s="165"/>
      <c r="BU1034" s="165"/>
      <c r="BV1034" s="165"/>
      <c r="BW1034" s="165"/>
      <c r="BX1034" s="165"/>
      <c r="BY1034" s="165"/>
      <c r="BZ1034" s="165"/>
      <c r="CA1034" s="165"/>
      <c r="CB1034" s="165"/>
      <c r="CC1034" s="165"/>
      <c r="CD1034" s="165"/>
      <c r="CE1034" s="165"/>
      <c r="CF1034" s="165"/>
      <c r="CG1034" s="165"/>
      <c r="CH1034" s="165"/>
      <c r="CI1034" s="165"/>
      <c r="CJ1034" s="165"/>
      <c r="CK1034" s="165"/>
      <c r="CL1034" s="165"/>
      <c r="CM1034" s="165"/>
      <c r="CN1034" s="165"/>
      <c r="CO1034" s="165"/>
      <c r="CP1034" s="165"/>
      <c r="CQ1034" s="165"/>
      <c r="CR1034" s="165"/>
      <c r="CS1034" s="165"/>
      <c r="CT1034" s="165"/>
    </row>
    <row r="1035" spans="1:98">
      <c r="A1035" s="165"/>
      <c r="B1035" s="165"/>
      <c r="C1035" s="165"/>
      <c r="D1035" s="165"/>
      <c r="E1035" s="165"/>
      <c r="F1035" s="165"/>
      <c r="G1035" s="165"/>
      <c r="H1035" s="178"/>
      <c r="I1035" s="165"/>
      <c r="J1035" s="165"/>
      <c r="K1035" s="178"/>
      <c r="L1035" s="165"/>
      <c r="M1035" s="165"/>
      <c r="N1035" s="165"/>
      <c r="O1035" s="165"/>
      <c r="P1035" s="165"/>
      <c r="Q1035" s="165"/>
      <c r="R1035" s="165"/>
      <c r="S1035" s="165"/>
      <c r="T1035" s="165"/>
      <c r="U1035" s="165"/>
      <c r="V1035" s="165"/>
      <c r="W1035" s="165"/>
      <c r="X1035" s="165"/>
      <c r="Y1035" s="165"/>
      <c r="Z1035" s="165"/>
      <c r="AA1035" s="165"/>
      <c r="AB1035" s="165"/>
      <c r="AC1035" s="165"/>
      <c r="AD1035" s="165"/>
      <c r="AE1035" s="165"/>
      <c r="AF1035" s="165"/>
      <c r="AG1035" s="165"/>
      <c r="AH1035" s="165"/>
      <c r="AI1035" s="165"/>
      <c r="AJ1035" s="165"/>
      <c r="AK1035" s="165"/>
      <c r="AL1035" s="165"/>
      <c r="AM1035" s="165"/>
      <c r="AN1035" s="165"/>
      <c r="AO1035" s="165"/>
      <c r="AP1035" s="165"/>
      <c r="AQ1035" s="165"/>
      <c r="AR1035" s="165"/>
      <c r="AS1035" s="165"/>
      <c r="AT1035" s="165"/>
      <c r="AU1035" s="165"/>
      <c r="AV1035" s="165"/>
      <c r="AW1035" s="165"/>
      <c r="AX1035" s="165"/>
      <c r="AY1035" s="165"/>
      <c r="AZ1035" s="165"/>
      <c r="BA1035" s="165"/>
      <c r="BB1035" s="165"/>
      <c r="BC1035" s="165"/>
      <c r="BD1035" s="165"/>
      <c r="BE1035" s="165"/>
      <c r="BF1035" s="165"/>
      <c r="BG1035" s="165"/>
      <c r="BH1035" s="165"/>
      <c r="BI1035" s="165"/>
      <c r="BJ1035" s="165"/>
      <c r="BK1035" s="165"/>
      <c r="BL1035" s="165"/>
      <c r="BM1035" s="165"/>
      <c r="BN1035" s="165"/>
      <c r="BO1035" s="165"/>
      <c r="BP1035" s="165"/>
      <c r="BQ1035" s="165"/>
      <c r="BR1035" s="165"/>
      <c r="BS1035" s="165"/>
      <c r="BT1035" s="165"/>
      <c r="BU1035" s="165"/>
      <c r="BV1035" s="165"/>
      <c r="BW1035" s="165"/>
      <c r="BX1035" s="165"/>
      <c r="BY1035" s="165"/>
      <c r="BZ1035" s="165"/>
      <c r="CA1035" s="165"/>
      <c r="CB1035" s="165"/>
      <c r="CC1035" s="165"/>
      <c r="CD1035" s="165"/>
      <c r="CE1035" s="165"/>
      <c r="CF1035" s="165"/>
      <c r="CG1035" s="165"/>
      <c r="CH1035" s="165"/>
      <c r="CI1035" s="165"/>
      <c r="CJ1035" s="165"/>
      <c r="CK1035" s="165"/>
      <c r="CL1035" s="165"/>
      <c r="CM1035" s="165"/>
      <c r="CN1035" s="165"/>
      <c r="CO1035" s="165"/>
      <c r="CP1035" s="165"/>
      <c r="CQ1035" s="165"/>
      <c r="CR1035" s="165"/>
      <c r="CS1035" s="165"/>
      <c r="CT1035" s="165"/>
    </row>
    <row r="1036" spans="1:98">
      <c r="A1036" s="165"/>
      <c r="B1036" s="165"/>
      <c r="C1036" s="165"/>
      <c r="D1036" s="165"/>
      <c r="E1036" s="165"/>
      <c r="F1036" s="165"/>
      <c r="G1036" s="165"/>
      <c r="H1036" s="178"/>
      <c r="I1036" s="165"/>
      <c r="J1036" s="165"/>
      <c r="K1036" s="178"/>
      <c r="L1036" s="165"/>
      <c r="M1036" s="165"/>
      <c r="N1036" s="165"/>
      <c r="O1036" s="165"/>
      <c r="P1036" s="165"/>
      <c r="Q1036" s="165"/>
      <c r="R1036" s="165"/>
      <c r="S1036" s="165"/>
      <c r="T1036" s="165"/>
      <c r="U1036" s="165"/>
      <c r="V1036" s="165"/>
      <c r="W1036" s="165"/>
      <c r="X1036" s="165"/>
      <c r="Y1036" s="165"/>
      <c r="Z1036" s="165"/>
      <c r="AA1036" s="165"/>
      <c r="AB1036" s="165"/>
      <c r="AC1036" s="165"/>
      <c r="AD1036" s="165"/>
      <c r="AE1036" s="165"/>
      <c r="AF1036" s="165"/>
      <c r="AG1036" s="165"/>
      <c r="AH1036" s="165"/>
      <c r="AI1036" s="165"/>
      <c r="AJ1036" s="165"/>
      <c r="AK1036" s="165"/>
      <c r="AL1036" s="165"/>
      <c r="AM1036" s="165"/>
      <c r="AN1036" s="165"/>
      <c r="AO1036" s="165"/>
      <c r="AP1036" s="165"/>
      <c r="AQ1036" s="165"/>
      <c r="AR1036" s="165"/>
      <c r="AS1036" s="165"/>
      <c r="AT1036" s="165"/>
      <c r="AU1036" s="165"/>
      <c r="AV1036" s="165"/>
      <c r="AW1036" s="165"/>
      <c r="AX1036" s="165"/>
      <c r="AY1036" s="165"/>
      <c r="AZ1036" s="165"/>
      <c r="BA1036" s="165"/>
      <c r="BB1036" s="165"/>
      <c r="BC1036" s="165"/>
      <c r="BD1036" s="165"/>
      <c r="BE1036" s="165"/>
      <c r="BF1036" s="165"/>
      <c r="BG1036" s="165"/>
      <c r="BH1036" s="165"/>
      <c r="BI1036" s="165"/>
      <c r="BJ1036" s="165"/>
      <c r="BK1036" s="165"/>
      <c r="BL1036" s="165"/>
      <c r="BM1036" s="165"/>
      <c r="BN1036" s="165"/>
      <c r="BO1036" s="165"/>
      <c r="BP1036" s="165"/>
      <c r="BQ1036" s="165"/>
      <c r="BR1036" s="165"/>
      <c r="BS1036" s="165"/>
      <c r="BT1036" s="165"/>
      <c r="BU1036" s="165"/>
      <c r="BV1036" s="165"/>
      <c r="BW1036" s="165"/>
      <c r="BX1036" s="165"/>
      <c r="BY1036" s="165"/>
      <c r="BZ1036" s="165"/>
      <c r="CA1036" s="165"/>
      <c r="CB1036" s="165"/>
      <c r="CC1036" s="165"/>
      <c r="CD1036" s="165"/>
      <c r="CE1036" s="165"/>
      <c r="CF1036" s="165"/>
      <c r="CG1036" s="165"/>
      <c r="CH1036" s="165"/>
      <c r="CI1036" s="165"/>
      <c r="CJ1036" s="165"/>
      <c r="CK1036" s="165"/>
      <c r="CL1036" s="165"/>
      <c r="CM1036" s="165"/>
      <c r="CN1036" s="165"/>
      <c r="CO1036" s="165"/>
      <c r="CP1036" s="165"/>
      <c r="CQ1036" s="165"/>
      <c r="CR1036" s="165"/>
      <c r="CS1036" s="165"/>
      <c r="CT1036" s="165"/>
    </row>
    <row r="1037" spans="1:98">
      <c r="A1037" s="165"/>
      <c r="B1037" s="165"/>
      <c r="C1037" s="165"/>
      <c r="D1037" s="165"/>
      <c r="E1037" s="165"/>
      <c r="F1037" s="165"/>
      <c r="G1037" s="165"/>
      <c r="H1037" s="178"/>
      <c r="I1037" s="165"/>
      <c r="J1037" s="165"/>
      <c r="K1037" s="178"/>
      <c r="L1037" s="165"/>
      <c r="M1037" s="165"/>
      <c r="N1037" s="165"/>
      <c r="O1037" s="165"/>
      <c r="P1037" s="165"/>
      <c r="Q1037" s="165"/>
      <c r="R1037" s="165"/>
      <c r="S1037" s="165"/>
      <c r="T1037" s="165"/>
      <c r="U1037" s="165"/>
      <c r="V1037" s="165"/>
      <c r="W1037" s="165"/>
      <c r="X1037" s="165"/>
      <c r="Y1037" s="165"/>
      <c r="Z1037" s="165"/>
      <c r="AA1037" s="165"/>
      <c r="AB1037" s="165"/>
      <c r="AC1037" s="165"/>
      <c r="AD1037" s="165"/>
      <c r="AE1037" s="165"/>
      <c r="AF1037" s="165"/>
      <c r="AG1037" s="165"/>
      <c r="AH1037" s="165"/>
      <c r="AI1037" s="165"/>
      <c r="AJ1037" s="165"/>
      <c r="AK1037" s="165"/>
      <c r="AL1037" s="165"/>
      <c r="AM1037" s="165"/>
      <c r="AN1037" s="165"/>
      <c r="AO1037" s="165"/>
      <c r="AP1037" s="165"/>
      <c r="AQ1037" s="165"/>
      <c r="AR1037" s="165"/>
      <c r="AS1037" s="165"/>
      <c r="AT1037" s="165"/>
      <c r="AU1037" s="165"/>
      <c r="AV1037" s="165"/>
      <c r="AW1037" s="165"/>
      <c r="AX1037" s="165"/>
      <c r="AY1037" s="165"/>
      <c r="AZ1037" s="165"/>
      <c r="BA1037" s="165"/>
      <c r="BB1037" s="165"/>
      <c r="BC1037" s="165"/>
      <c r="BD1037" s="165"/>
      <c r="BE1037" s="165"/>
      <c r="BF1037" s="165"/>
      <c r="BG1037" s="165"/>
      <c r="BH1037" s="165"/>
      <c r="BI1037" s="165"/>
      <c r="BJ1037" s="165"/>
      <c r="BK1037" s="165"/>
      <c r="BL1037" s="165"/>
      <c r="BM1037" s="165"/>
      <c r="BN1037" s="165"/>
      <c r="BO1037" s="165"/>
      <c r="BP1037" s="165"/>
      <c r="BQ1037" s="165"/>
      <c r="BR1037" s="165"/>
      <c r="BS1037" s="165"/>
      <c r="BT1037" s="165"/>
      <c r="BU1037" s="165"/>
      <c r="BV1037" s="165"/>
      <c r="BW1037" s="165"/>
      <c r="BX1037" s="165"/>
      <c r="BY1037" s="165"/>
      <c r="BZ1037" s="165"/>
      <c r="CA1037" s="165"/>
      <c r="CB1037" s="165"/>
      <c r="CC1037" s="165"/>
      <c r="CD1037" s="165"/>
      <c r="CE1037" s="165"/>
      <c r="CF1037" s="165"/>
      <c r="CG1037" s="165"/>
      <c r="CH1037" s="165"/>
      <c r="CI1037" s="165"/>
      <c r="CJ1037" s="165"/>
      <c r="CK1037" s="165"/>
      <c r="CL1037" s="165"/>
      <c r="CM1037" s="165"/>
      <c r="CN1037" s="165"/>
      <c r="CO1037" s="165"/>
      <c r="CP1037" s="165"/>
      <c r="CQ1037" s="165"/>
      <c r="CR1037" s="165"/>
      <c r="CS1037" s="165"/>
      <c r="CT1037" s="165"/>
    </row>
    <row r="1038" spans="1:98">
      <c r="A1038" s="165"/>
      <c r="B1038" s="165"/>
      <c r="C1038" s="165"/>
      <c r="D1038" s="165"/>
      <c r="E1038" s="165"/>
      <c r="F1038" s="165"/>
      <c r="G1038" s="165"/>
      <c r="H1038" s="178"/>
      <c r="I1038" s="165"/>
      <c r="J1038" s="165"/>
      <c r="K1038" s="178"/>
      <c r="L1038" s="165"/>
      <c r="M1038" s="165"/>
      <c r="N1038" s="165"/>
      <c r="O1038" s="165"/>
      <c r="P1038" s="165"/>
      <c r="Q1038" s="165"/>
      <c r="R1038" s="165"/>
      <c r="S1038" s="165"/>
      <c r="T1038" s="165"/>
      <c r="U1038" s="165"/>
      <c r="V1038" s="165"/>
      <c r="W1038" s="165"/>
      <c r="X1038" s="165"/>
      <c r="Y1038" s="165"/>
      <c r="Z1038" s="165"/>
      <c r="AA1038" s="165"/>
      <c r="AB1038" s="165"/>
      <c r="AC1038" s="165"/>
      <c r="AD1038" s="165"/>
      <c r="AE1038" s="165"/>
      <c r="AF1038" s="165"/>
      <c r="AG1038" s="165"/>
      <c r="AH1038" s="165"/>
      <c r="AI1038" s="165"/>
      <c r="AJ1038" s="165"/>
      <c r="AK1038" s="165"/>
      <c r="AL1038" s="165"/>
      <c r="AM1038" s="165"/>
      <c r="AN1038" s="165"/>
      <c r="AO1038" s="165"/>
      <c r="AP1038" s="165"/>
      <c r="AQ1038" s="165"/>
      <c r="AR1038" s="165"/>
      <c r="AS1038" s="165"/>
      <c r="AT1038" s="165"/>
      <c r="AU1038" s="165"/>
      <c r="AV1038" s="165"/>
      <c r="AW1038" s="165"/>
      <c r="AX1038" s="165"/>
      <c r="AY1038" s="165"/>
      <c r="AZ1038" s="165"/>
      <c r="BA1038" s="165"/>
      <c r="BB1038" s="165"/>
      <c r="BC1038" s="165"/>
      <c r="BD1038" s="165"/>
      <c r="BE1038" s="165"/>
      <c r="BF1038" s="165"/>
      <c r="BG1038" s="165"/>
      <c r="BH1038" s="165"/>
      <c r="BI1038" s="165"/>
      <c r="BJ1038" s="165"/>
      <c r="BK1038" s="165"/>
      <c r="BL1038" s="165"/>
      <c r="BM1038" s="165"/>
      <c r="BN1038" s="165"/>
      <c r="BO1038" s="165"/>
      <c r="BP1038" s="165"/>
      <c r="BQ1038" s="165"/>
      <c r="BR1038" s="165"/>
      <c r="BS1038" s="165"/>
      <c r="BT1038" s="165"/>
      <c r="BU1038" s="165"/>
      <c r="BV1038" s="165"/>
      <c r="BW1038" s="165"/>
      <c r="BX1038" s="165"/>
      <c r="BY1038" s="165"/>
      <c r="BZ1038" s="165"/>
      <c r="CA1038" s="165"/>
      <c r="CB1038" s="165"/>
      <c r="CC1038" s="165"/>
      <c r="CD1038" s="165"/>
      <c r="CE1038" s="165"/>
      <c r="CF1038" s="165"/>
      <c r="CG1038" s="165"/>
      <c r="CH1038" s="165"/>
      <c r="CI1038" s="165"/>
      <c r="CJ1038" s="165"/>
      <c r="CK1038" s="165"/>
      <c r="CL1038" s="165"/>
      <c r="CM1038" s="165"/>
      <c r="CN1038" s="165"/>
      <c r="CO1038" s="165"/>
      <c r="CP1038" s="165"/>
      <c r="CQ1038" s="165"/>
      <c r="CR1038" s="165"/>
      <c r="CS1038" s="165"/>
      <c r="CT1038" s="165"/>
    </row>
    <row r="1039" spans="1:98">
      <c r="A1039" s="165"/>
      <c r="B1039" s="165"/>
      <c r="C1039" s="165"/>
      <c r="D1039" s="165"/>
      <c r="E1039" s="165"/>
      <c r="F1039" s="165"/>
      <c r="G1039" s="165"/>
      <c r="H1039" s="178"/>
      <c r="I1039" s="165"/>
      <c r="J1039" s="165"/>
      <c r="K1039" s="178"/>
      <c r="L1039" s="165"/>
      <c r="M1039" s="165"/>
      <c r="N1039" s="165"/>
      <c r="O1039" s="165"/>
      <c r="P1039" s="165"/>
      <c r="Q1039" s="165"/>
      <c r="R1039" s="165"/>
      <c r="S1039" s="165"/>
      <c r="T1039" s="165"/>
      <c r="U1039" s="165"/>
      <c r="V1039" s="165"/>
      <c r="W1039" s="165"/>
      <c r="X1039" s="165"/>
      <c r="Y1039" s="165"/>
      <c r="Z1039" s="165"/>
      <c r="AA1039" s="165"/>
      <c r="AB1039" s="165"/>
      <c r="AC1039" s="165"/>
      <c r="AD1039" s="165"/>
      <c r="AE1039" s="165"/>
      <c r="AF1039" s="165"/>
      <c r="AG1039" s="165"/>
      <c r="AH1039" s="165"/>
      <c r="AI1039" s="165"/>
      <c r="AJ1039" s="165"/>
      <c r="AK1039" s="165"/>
      <c r="AL1039" s="165"/>
      <c r="AM1039" s="165"/>
      <c r="AN1039" s="165"/>
      <c r="AO1039" s="165"/>
      <c r="AP1039" s="165"/>
      <c r="AQ1039" s="165"/>
      <c r="AR1039" s="165"/>
      <c r="AS1039" s="165"/>
      <c r="AT1039" s="165"/>
      <c r="AU1039" s="165"/>
      <c r="AV1039" s="165"/>
      <c r="AW1039" s="165"/>
      <c r="AX1039" s="165"/>
      <c r="AY1039" s="165"/>
      <c r="AZ1039" s="165"/>
      <c r="BA1039" s="165"/>
      <c r="BB1039" s="165"/>
      <c r="BC1039" s="165"/>
      <c r="BD1039" s="165"/>
      <c r="BE1039" s="165"/>
      <c r="BF1039" s="165"/>
      <c r="BG1039" s="165"/>
      <c r="BH1039" s="165"/>
      <c r="BI1039" s="165"/>
      <c r="BJ1039" s="165"/>
      <c r="BK1039" s="165"/>
      <c r="BL1039" s="165"/>
      <c r="BM1039" s="165"/>
      <c r="BN1039" s="165"/>
      <c r="BO1039" s="165"/>
      <c r="BP1039" s="165"/>
      <c r="BQ1039" s="165"/>
      <c r="BR1039" s="165"/>
      <c r="BS1039" s="165"/>
      <c r="BT1039" s="165"/>
      <c r="BU1039" s="165"/>
      <c r="BV1039" s="165"/>
      <c r="BW1039" s="165"/>
      <c r="BX1039" s="165"/>
      <c r="BY1039" s="165"/>
      <c r="BZ1039" s="165"/>
      <c r="CA1039" s="165"/>
      <c r="CB1039" s="165"/>
      <c r="CC1039" s="165"/>
      <c r="CD1039" s="165"/>
      <c r="CE1039" s="165"/>
      <c r="CF1039" s="165"/>
      <c r="CG1039" s="165"/>
      <c r="CH1039" s="165"/>
      <c r="CI1039" s="165"/>
      <c r="CJ1039" s="165"/>
      <c r="CK1039" s="165"/>
      <c r="CL1039" s="165"/>
      <c r="CM1039" s="165"/>
      <c r="CN1039" s="165"/>
      <c r="CO1039" s="165"/>
      <c r="CP1039" s="165"/>
      <c r="CQ1039" s="165"/>
      <c r="CR1039" s="165"/>
      <c r="CS1039" s="165"/>
      <c r="CT1039" s="165"/>
    </row>
    <row r="1040" spans="1:98">
      <c r="A1040" s="165"/>
      <c r="B1040" s="165"/>
      <c r="C1040" s="165"/>
      <c r="D1040" s="165"/>
      <c r="E1040" s="165"/>
      <c r="F1040" s="165"/>
      <c r="G1040" s="165"/>
      <c r="H1040" s="178"/>
      <c r="I1040" s="165"/>
      <c r="J1040" s="165"/>
      <c r="K1040" s="178"/>
      <c r="L1040" s="165"/>
      <c r="M1040" s="165"/>
      <c r="N1040" s="165"/>
      <c r="O1040" s="165"/>
      <c r="P1040" s="165"/>
      <c r="Q1040" s="165"/>
      <c r="R1040" s="165"/>
      <c r="S1040" s="165"/>
      <c r="T1040" s="165"/>
      <c r="U1040" s="165"/>
      <c r="V1040" s="165"/>
      <c r="W1040" s="165"/>
      <c r="X1040" s="165"/>
      <c r="Y1040" s="165"/>
      <c r="Z1040" s="165"/>
      <c r="AA1040" s="165"/>
      <c r="AB1040" s="165"/>
      <c r="AC1040" s="165"/>
      <c r="AD1040" s="165"/>
      <c r="AE1040" s="165"/>
      <c r="AF1040" s="165"/>
      <c r="AG1040" s="165"/>
      <c r="AH1040" s="165"/>
      <c r="AI1040" s="165"/>
      <c r="AJ1040" s="165"/>
      <c r="AK1040" s="165"/>
      <c r="AL1040" s="165"/>
      <c r="AM1040" s="165"/>
      <c r="AN1040" s="165"/>
      <c r="AO1040" s="165"/>
      <c r="AP1040" s="165"/>
      <c r="AQ1040" s="165"/>
      <c r="AR1040" s="165"/>
      <c r="AS1040" s="165"/>
      <c r="AT1040" s="165"/>
      <c r="AU1040" s="165"/>
      <c r="AV1040" s="165"/>
      <c r="AW1040" s="165"/>
      <c r="AX1040" s="165"/>
      <c r="AY1040" s="165"/>
      <c r="AZ1040" s="165"/>
      <c r="BA1040" s="165"/>
      <c r="BB1040" s="165"/>
      <c r="BC1040" s="165"/>
      <c r="BD1040" s="165"/>
      <c r="BE1040" s="165"/>
      <c r="BF1040" s="165"/>
      <c r="BG1040" s="165"/>
      <c r="BH1040" s="165"/>
      <c r="BI1040" s="165"/>
      <c r="BJ1040" s="165"/>
      <c r="BK1040" s="165"/>
      <c r="BL1040" s="165"/>
      <c r="BM1040" s="165"/>
      <c r="BN1040" s="165"/>
      <c r="BO1040" s="165"/>
      <c r="BP1040" s="165"/>
      <c r="BQ1040" s="165"/>
      <c r="BR1040" s="165"/>
      <c r="BS1040" s="165"/>
      <c r="BT1040" s="165"/>
      <c r="BU1040" s="165"/>
      <c r="BV1040" s="165"/>
      <c r="BW1040" s="165"/>
      <c r="BX1040" s="165"/>
      <c r="BY1040" s="165"/>
      <c r="BZ1040" s="165"/>
      <c r="CA1040" s="165"/>
      <c r="CB1040" s="165"/>
      <c r="CC1040" s="165"/>
      <c r="CD1040" s="165"/>
      <c r="CE1040" s="165"/>
      <c r="CF1040" s="165"/>
      <c r="CG1040" s="165"/>
      <c r="CH1040" s="165"/>
      <c r="CI1040" s="165"/>
      <c r="CJ1040" s="165"/>
      <c r="CK1040" s="165"/>
      <c r="CL1040" s="165"/>
      <c r="CM1040" s="165"/>
      <c r="CN1040" s="165"/>
      <c r="CO1040" s="165"/>
      <c r="CP1040" s="165"/>
      <c r="CQ1040" s="165"/>
      <c r="CR1040" s="165"/>
      <c r="CS1040" s="165"/>
      <c r="CT1040" s="165"/>
    </row>
    <row r="1041" spans="1:98">
      <c r="A1041" s="165"/>
      <c r="B1041" s="165"/>
      <c r="C1041" s="165"/>
      <c r="D1041" s="165"/>
      <c r="E1041" s="165"/>
      <c r="F1041" s="165"/>
      <c r="G1041" s="165"/>
      <c r="H1041" s="178"/>
      <c r="I1041" s="165"/>
      <c r="J1041" s="165"/>
      <c r="K1041" s="178"/>
      <c r="L1041" s="165"/>
      <c r="M1041" s="165"/>
      <c r="N1041" s="165"/>
      <c r="O1041" s="165"/>
      <c r="P1041" s="165"/>
      <c r="Q1041" s="165"/>
      <c r="R1041" s="165"/>
      <c r="S1041" s="165"/>
      <c r="T1041" s="165"/>
      <c r="U1041" s="165"/>
      <c r="V1041" s="165"/>
      <c r="W1041" s="165"/>
      <c r="X1041" s="165"/>
      <c r="Y1041" s="165"/>
      <c r="Z1041" s="165"/>
      <c r="AA1041" s="165"/>
      <c r="AB1041" s="165"/>
      <c r="AC1041" s="165"/>
      <c r="AD1041" s="165"/>
      <c r="AE1041" s="165"/>
      <c r="AF1041" s="165"/>
      <c r="AG1041" s="165"/>
      <c r="AH1041" s="165"/>
      <c r="AI1041" s="165"/>
      <c r="AJ1041" s="165"/>
      <c r="AK1041" s="165"/>
      <c r="AL1041" s="165"/>
      <c r="AM1041" s="165"/>
      <c r="AN1041" s="165"/>
      <c r="AO1041" s="165"/>
      <c r="AP1041" s="165"/>
      <c r="AQ1041" s="165"/>
      <c r="AR1041" s="165"/>
      <c r="AS1041" s="165"/>
      <c r="AT1041" s="165"/>
      <c r="AU1041" s="165"/>
      <c r="AV1041" s="165"/>
      <c r="AW1041" s="165"/>
      <c r="AX1041" s="165"/>
      <c r="AY1041" s="165"/>
      <c r="AZ1041" s="165"/>
      <c r="BA1041" s="165"/>
      <c r="BB1041" s="165"/>
      <c r="BC1041" s="165"/>
      <c r="BD1041" s="165"/>
      <c r="BE1041" s="165"/>
      <c r="BF1041" s="165"/>
      <c r="BG1041" s="165"/>
      <c r="BH1041" s="165"/>
      <c r="BI1041" s="165"/>
      <c r="BJ1041" s="165"/>
      <c r="BK1041" s="165"/>
      <c r="BL1041" s="165"/>
      <c r="BM1041" s="165"/>
      <c r="BN1041" s="165"/>
      <c r="BO1041" s="165"/>
      <c r="BP1041" s="165"/>
      <c r="BQ1041" s="165"/>
      <c r="BR1041" s="165"/>
      <c r="BS1041" s="165"/>
      <c r="BT1041" s="165"/>
      <c r="BU1041" s="165"/>
      <c r="BV1041" s="165"/>
      <c r="BW1041" s="165"/>
      <c r="BX1041" s="165"/>
      <c r="BY1041" s="165"/>
      <c r="BZ1041" s="165"/>
      <c r="CA1041" s="165"/>
      <c r="CB1041" s="165"/>
      <c r="CC1041" s="165"/>
      <c r="CD1041" s="165"/>
      <c r="CE1041" s="165"/>
      <c r="CF1041" s="165"/>
      <c r="CG1041" s="165"/>
      <c r="CH1041" s="165"/>
      <c r="CI1041" s="165"/>
      <c r="CJ1041" s="165"/>
      <c r="CK1041" s="165"/>
      <c r="CL1041" s="165"/>
      <c r="CM1041" s="165"/>
      <c r="CN1041" s="165"/>
      <c r="CO1041" s="165"/>
      <c r="CP1041" s="165"/>
      <c r="CQ1041" s="165"/>
      <c r="CR1041" s="165"/>
      <c r="CS1041" s="165"/>
      <c r="CT1041" s="165"/>
    </row>
    <row r="1042" spans="1:98">
      <c r="A1042" s="165"/>
      <c r="B1042" s="165"/>
      <c r="C1042" s="165"/>
      <c r="D1042" s="165"/>
      <c r="E1042" s="165"/>
      <c r="F1042" s="165"/>
      <c r="G1042" s="165"/>
      <c r="H1042" s="178"/>
      <c r="I1042" s="165"/>
      <c r="J1042" s="165"/>
      <c r="K1042" s="178"/>
      <c r="L1042" s="165"/>
      <c r="M1042" s="165"/>
      <c r="N1042" s="165"/>
      <c r="O1042" s="165"/>
      <c r="P1042" s="165"/>
      <c r="Q1042" s="165"/>
      <c r="R1042" s="165"/>
      <c r="S1042" s="165"/>
      <c r="T1042" s="165"/>
      <c r="U1042" s="165"/>
      <c r="V1042" s="165"/>
      <c r="W1042" s="165"/>
      <c r="X1042" s="165"/>
      <c r="Y1042" s="165"/>
      <c r="Z1042" s="165"/>
      <c r="AA1042" s="165"/>
      <c r="AB1042" s="165"/>
      <c r="AC1042" s="165"/>
      <c r="AD1042" s="165"/>
      <c r="AE1042" s="165"/>
      <c r="AF1042" s="165"/>
      <c r="AG1042" s="165"/>
      <c r="AH1042" s="165"/>
      <c r="AI1042" s="165"/>
      <c r="AJ1042" s="165"/>
      <c r="AK1042" s="165"/>
      <c r="AL1042" s="165"/>
      <c r="AM1042" s="165"/>
      <c r="AN1042" s="165"/>
      <c r="AO1042" s="165"/>
      <c r="AP1042" s="165"/>
      <c r="AQ1042" s="165"/>
      <c r="AR1042" s="165"/>
      <c r="AS1042" s="165"/>
      <c r="AT1042" s="165"/>
      <c r="AU1042" s="165"/>
      <c r="AV1042" s="165"/>
      <c r="AW1042" s="165"/>
      <c r="AX1042" s="165"/>
      <c r="AY1042" s="165"/>
      <c r="AZ1042" s="165"/>
      <c r="BA1042" s="165"/>
      <c r="BB1042" s="165"/>
      <c r="BC1042" s="165"/>
      <c r="BD1042" s="165"/>
      <c r="BE1042" s="165"/>
      <c r="BF1042" s="165"/>
      <c r="BG1042" s="165"/>
      <c r="BH1042" s="165"/>
      <c r="BI1042" s="165"/>
      <c r="BJ1042" s="165"/>
      <c r="BK1042" s="165"/>
      <c r="BL1042" s="165"/>
      <c r="BM1042" s="165"/>
      <c r="BN1042" s="165"/>
      <c r="BO1042" s="165"/>
      <c r="BP1042" s="165"/>
      <c r="BQ1042" s="165"/>
      <c r="BR1042" s="165"/>
      <c r="BS1042" s="165"/>
      <c r="BT1042" s="165"/>
      <c r="BU1042" s="165"/>
      <c r="BV1042" s="165"/>
      <c r="BW1042" s="165"/>
      <c r="BX1042" s="165"/>
      <c r="BY1042" s="165"/>
      <c r="BZ1042" s="165"/>
      <c r="CA1042" s="165"/>
      <c r="CB1042" s="165"/>
      <c r="CC1042" s="165"/>
      <c r="CD1042" s="165"/>
      <c r="CE1042" s="165"/>
      <c r="CF1042" s="165"/>
      <c r="CG1042" s="165"/>
      <c r="CH1042" s="165"/>
      <c r="CI1042" s="165"/>
      <c r="CJ1042" s="165"/>
      <c r="CK1042" s="165"/>
      <c r="CL1042" s="165"/>
      <c r="CM1042" s="165"/>
      <c r="CN1042" s="165"/>
      <c r="CO1042" s="165"/>
      <c r="CP1042" s="165"/>
      <c r="CQ1042" s="165"/>
      <c r="CR1042" s="165"/>
      <c r="CS1042" s="165"/>
      <c r="CT1042" s="165"/>
    </row>
    <row r="1043" spans="1:98">
      <c r="A1043" s="165"/>
      <c r="B1043" s="165"/>
      <c r="C1043" s="165"/>
      <c r="D1043" s="165"/>
      <c r="E1043" s="165"/>
      <c r="F1043" s="165"/>
      <c r="G1043" s="165"/>
      <c r="H1043" s="178"/>
      <c r="I1043" s="165"/>
      <c r="J1043" s="165"/>
      <c r="K1043" s="178"/>
      <c r="L1043" s="165"/>
      <c r="M1043" s="165"/>
      <c r="N1043" s="165"/>
      <c r="O1043" s="165"/>
      <c r="P1043" s="165"/>
      <c r="Q1043" s="165"/>
      <c r="R1043" s="165"/>
      <c r="S1043" s="165"/>
      <c r="T1043" s="165"/>
      <c r="U1043" s="165"/>
      <c r="V1043" s="165"/>
      <c r="W1043" s="165"/>
      <c r="X1043" s="165"/>
      <c r="Y1043" s="165"/>
      <c r="Z1043" s="165"/>
      <c r="AA1043" s="165"/>
      <c r="AB1043" s="165"/>
      <c r="AC1043" s="165"/>
      <c r="AD1043" s="165"/>
      <c r="AE1043" s="165"/>
      <c r="AF1043" s="165"/>
      <c r="AG1043" s="165"/>
      <c r="AH1043" s="165"/>
      <c r="AI1043" s="165"/>
      <c r="AJ1043" s="165"/>
      <c r="AK1043" s="165"/>
      <c r="AL1043" s="165"/>
      <c r="AM1043" s="165"/>
      <c r="AN1043" s="165"/>
      <c r="AO1043" s="165"/>
      <c r="AP1043" s="165"/>
      <c r="AQ1043" s="165"/>
      <c r="AR1043" s="165"/>
      <c r="AS1043" s="165"/>
      <c r="AT1043" s="165"/>
      <c r="AU1043" s="165"/>
      <c r="AV1043" s="165"/>
      <c r="AW1043" s="165"/>
      <c r="AX1043" s="165"/>
      <c r="AY1043" s="165"/>
      <c r="AZ1043" s="165"/>
      <c r="BA1043" s="165"/>
      <c r="BB1043" s="165"/>
      <c r="BC1043" s="165"/>
      <c r="BD1043" s="165"/>
      <c r="BE1043" s="165"/>
      <c r="BF1043" s="165"/>
      <c r="BG1043" s="165"/>
      <c r="BH1043" s="165"/>
      <c r="BI1043" s="165"/>
      <c r="BJ1043" s="165"/>
      <c r="BK1043" s="165"/>
      <c r="BL1043" s="165"/>
      <c r="BM1043" s="165"/>
      <c r="BN1043" s="165"/>
      <c r="BO1043" s="165"/>
      <c r="BP1043" s="165"/>
      <c r="BQ1043" s="165"/>
      <c r="BR1043" s="165"/>
      <c r="BS1043" s="165"/>
      <c r="BT1043" s="165"/>
      <c r="BU1043" s="165"/>
      <c r="BV1043" s="165"/>
      <c r="BW1043" s="165"/>
      <c r="BX1043" s="165"/>
      <c r="BY1043" s="165"/>
      <c r="BZ1043" s="165"/>
      <c r="CA1043" s="165"/>
      <c r="CB1043" s="165"/>
      <c r="CC1043" s="165"/>
      <c r="CD1043" s="165"/>
      <c r="CE1043" s="165"/>
      <c r="CF1043" s="165"/>
      <c r="CG1043" s="165"/>
      <c r="CH1043" s="165"/>
      <c r="CI1043" s="165"/>
      <c r="CJ1043" s="165"/>
      <c r="CK1043" s="165"/>
      <c r="CL1043" s="165"/>
      <c r="CM1043" s="165"/>
      <c r="CN1043" s="165"/>
      <c r="CO1043" s="165"/>
      <c r="CP1043" s="165"/>
      <c r="CQ1043" s="165"/>
      <c r="CR1043" s="165"/>
      <c r="CS1043" s="165"/>
      <c r="CT1043" s="165"/>
    </row>
    <row r="1044" spans="1:98">
      <c r="A1044" s="165"/>
      <c r="B1044" s="165"/>
      <c r="C1044" s="165"/>
      <c r="D1044" s="165"/>
      <c r="E1044" s="165"/>
      <c r="F1044" s="165"/>
      <c r="G1044" s="165"/>
      <c r="H1044" s="178"/>
      <c r="I1044" s="165"/>
      <c r="J1044" s="165"/>
      <c r="K1044" s="178"/>
      <c r="L1044" s="165"/>
      <c r="M1044" s="165"/>
      <c r="N1044" s="165"/>
      <c r="O1044" s="165"/>
      <c r="P1044" s="165"/>
      <c r="Q1044" s="165"/>
      <c r="R1044" s="165"/>
      <c r="S1044" s="165"/>
      <c r="T1044" s="165"/>
      <c r="U1044" s="165"/>
      <c r="V1044" s="165"/>
      <c r="W1044" s="165"/>
      <c r="X1044" s="165"/>
      <c r="Y1044" s="165"/>
      <c r="Z1044" s="165"/>
      <c r="AA1044" s="165"/>
      <c r="AB1044" s="165"/>
      <c r="AC1044" s="165"/>
      <c r="AD1044" s="165"/>
      <c r="AE1044" s="165"/>
      <c r="AF1044" s="165"/>
      <c r="AG1044" s="165"/>
      <c r="AH1044" s="165"/>
      <c r="AI1044" s="165"/>
      <c r="AJ1044" s="165"/>
      <c r="AK1044" s="165"/>
      <c r="AL1044" s="165"/>
      <c r="AM1044" s="165"/>
      <c r="AN1044" s="165"/>
      <c r="AO1044" s="165"/>
      <c r="AP1044" s="165"/>
      <c r="AQ1044" s="165"/>
      <c r="AR1044" s="165"/>
      <c r="AS1044" s="165"/>
      <c r="AT1044" s="165"/>
      <c r="AU1044" s="165"/>
      <c r="AV1044" s="165"/>
      <c r="AW1044" s="165"/>
      <c r="AX1044" s="165"/>
      <c r="AY1044" s="165"/>
      <c r="AZ1044" s="165"/>
      <c r="BA1044" s="165"/>
      <c r="BB1044" s="165"/>
      <c r="BC1044" s="165"/>
      <c r="BD1044" s="165"/>
      <c r="BE1044" s="165"/>
      <c r="BF1044" s="165"/>
      <c r="BG1044" s="165"/>
      <c r="BH1044" s="165"/>
      <c r="BI1044" s="165"/>
      <c r="BJ1044" s="165"/>
      <c r="BK1044" s="165"/>
      <c r="BL1044" s="165"/>
      <c r="BM1044" s="165"/>
      <c r="BN1044" s="165"/>
      <c r="BO1044" s="165"/>
      <c r="BP1044" s="165"/>
      <c r="BQ1044" s="165"/>
      <c r="BR1044" s="165"/>
      <c r="BS1044" s="165"/>
      <c r="BT1044" s="165"/>
      <c r="BU1044" s="165"/>
      <c r="BV1044" s="165"/>
      <c r="BW1044" s="165"/>
      <c r="BX1044" s="165"/>
      <c r="BY1044" s="165"/>
      <c r="BZ1044" s="165"/>
      <c r="CA1044" s="165"/>
      <c r="CB1044" s="165"/>
      <c r="CC1044" s="165"/>
      <c r="CD1044" s="165"/>
      <c r="CE1044" s="165"/>
      <c r="CF1044" s="165"/>
      <c r="CG1044" s="165"/>
      <c r="CH1044" s="165"/>
      <c r="CI1044" s="165"/>
      <c r="CJ1044" s="165"/>
      <c r="CK1044" s="165"/>
      <c r="CL1044" s="165"/>
      <c r="CM1044" s="165"/>
      <c r="CN1044" s="165"/>
      <c r="CO1044" s="165"/>
      <c r="CP1044" s="165"/>
      <c r="CQ1044" s="165"/>
      <c r="CR1044" s="165"/>
      <c r="CS1044" s="165"/>
      <c r="CT1044" s="165"/>
    </row>
    <row r="1045" spans="1:98">
      <c r="A1045" s="165"/>
      <c r="B1045" s="165"/>
      <c r="C1045" s="165"/>
      <c r="D1045" s="165"/>
      <c r="E1045" s="165"/>
      <c r="F1045" s="165"/>
      <c r="G1045" s="165"/>
      <c r="H1045" s="178"/>
      <c r="I1045" s="165"/>
      <c r="J1045" s="165"/>
      <c r="K1045" s="178"/>
      <c r="L1045" s="165"/>
      <c r="M1045" s="165"/>
      <c r="N1045" s="165"/>
      <c r="O1045" s="165"/>
      <c r="P1045" s="165"/>
      <c r="Q1045" s="165"/>
      <c r="R1045" s="165"/>
      <c r="S1045" s="165"/>
      <c r="T1045" s="165"/>
      <c r="U1045" s="165"/>
      <c r="V1045" s="165"/>
      <c r="W1045" s="165"/>
      <c r="X1045" s="165"/>
      <c r="Y1045" s="165"/>
      <c r="Z1045" s="165"/>
      <c r="AA1045" s="165"/>
      <c r="AB1045" s="165"/>
      <c r="AC1045" s="165"/>
      <c r="AD1045" s="165"/>
      <c r="AE1045" s="165"/>
      <c r="AF1045" s="165"/>
      <c r="AG1045" s="165"/>
      <c r="AH1045" s="165"/>
      <c r="AI1045" s="165"/>
      <c r="AJ1045" s="165"/>
      <c r="AK1045" s="165"/>
      <c r="AL1045" s="165"/>
      <c r="AM1045" s="165"/>
      <c r="AN1045" s="165"/>
      <c r="AO1045" s="165"/>
      <c r="AP1045" s="165"/>
      <c r="AQ1045" s="165"/>
      <c r="AR1045" s="165"/>
      <c r="AS1045" s="165"/>
      <c r="AT1045" s="165"/>
      <c r="AU1045" s="165"/>
      <c r="AV1045" s="165"/>
      <c r="AW1045" s="165"/>
      <c r="AX1045" s="165"/>
      <c r="AY1045" s="165"/>
      <c r="AZ1045" s="165"/>
      <c r="BA1045" s="165"/>
      <c r="BB1045" s="165"/>
      <c r="BC1045" s="165"/>
      <c r="BD1045" s="165"/>
      <c r="BE1045" s="165"/>
      <c r="BF1045" s="165"/>
      <c r="BG1045" s="165"/>
      <c r="BH1045" s="165"/>
      <c r="BI1045" s="165"/>
      <c r="BJ1045" s="165"/>
      <c r="BK1045" s="165"/>
      <c r="BL1045" s="165"/>
      <c r="BM1045" s="165"/>
      <c r="BN1045" s="165"/>
      <c r="BO1045" s="165"/>
      <c r="BP1045" s="165"/>
      <c r="BQ1045" s="165"/>
      <c r="BR1045" s="165"/>
      <c r="BS1045" s="165"/>
      <c r="BT1045" s="165"/>
      <c r="BU1045" s="165"/>
      <c r="BV1045" s="165"/>
      <c r="BW1045" s="165"/>
      <c r="BX1045" s="165"/>
      <c r="BY1045" s="165"/>
      <c r="BZ1045" s="165"/>
      <c r="CA1045" s="165"/>
      <c r="CB1045" s="165"/>
      <c r="CC1045" s="165"/>
      <c r="CD1045" s="165"/>
      <c r="CE1045" s="165"/>
      <c r="CF1045" s="165"/>
      <c r="CG1045" s="165"/>
      <c r="CH1045" s="165"/>
      <c r="CI1045" s="165"/>
      <c r="CJ1045" s="165"/>
      <c r="CK1045" s="165"/>
      <c r="CL1045" s="165"/>
      <c r="CM1045" s="165"/>
      <c r="CN1045" s="165"/>
      <c r="CO1045" s="165"/>
      <c r="CP1045" s="165"/>
      <c r="CQ1045" s="165"/>
      <c r="CR1045" s="165"/>
      <c r="CS1045" s="165"/>
      <c r="CT1045" s="165"/>
    </row>
    <row r="1046" spans="1:98">
      <c r="A1046" s="165"/>
      <c r="B1046" s="165"/>
      <c r="C1046" s="165"/>
      <c r="D1046" s="165"/>
      <c r="E1046" s="165"/>
      <c r="F1046" s="165"/>
      <c r="G1046" s="165"/>
      <c r="H1046" s="178"/>
      <c r="I1046" s="165"/>
      <c r="J1046" s="165"/>
      <c r="K1046" s="178"/>
      <c r="L1046" s="165"/>
      <c r="M1046" s="165"/>
      <c r="N1046" s="165"/>
      <c r="O1046" s="165"/>
      <c r="P1046" s="165"/>
      <c r="Q1046" s="165"/>
      <c r="R1046" s="165"/>
      <c r="S1046" s="165"/>
      <c r="T1046" s="165"/>
      <c r="U1046" s="165"/>
      <c r="V1046" s="165"/>
      <c r="W1046" s="165"/>
      <c r="X1046" s="165"/>
      <c r="Y1046" s="165"/>
      <c r="Z1046" s="165"/>
      <c r="AA1046" s="165"/>
      <c r="AB1046" s="165"/>
      <c r="AC1046" s="165"/>
      <c r="AD1046" s="165"/>
      <c r="AE1046" s="165"/>
      <c r="AF1046" s="165"/>
      <c r="AG1046" s="165"/>
      <c r="AH1046" s="165"/>
      <c r="AI1046" s="165"/>
      <c r="AJ1046" s="165"/>
      <c r="AK1046" s="165"/>
      <c r="AL1046" s="165"/>
      <c r="AM1046" s="165"/>
      <c r="AN1046" s="165"/>
      <c r="AO1046" s="165"/>
      <c r="AP1046" s="165"/>
      <c r="AQ1046" s="165"/>
      <c r="AR1046" s="165"/>
      <c r="AS1046" s="165"/>
      <c r="AT1046" s="165"/>
      <c r="AU1046" s="165"/>
      <c r="AV1046" s="165"/>
      <c r="AW1046" s="165"/>
      <c r="AX1046" s="165"/>
      <c r="AY1046" s="165"/>
      <c r="AZ1046" s="165"/>
      <c r="BA1046" s="165"/>
      <c r="BB1046" s="165"/>
      <c r="BC1046" s="165"/>
      <c r="BD1046" s="165"/>
      <c r="BE1046" s="165"/>
      <c r="BF1046" s="165"/>
      <c r="BG1046" s="165"/>
      <c r="BH1046" s="165"/>
      <c r="BI1046" s="165"/>
      <c r="BJ1046" s="165"/>
      <c r="BK1046" s="165"/>
      <c r="BL1046" s="165"/>
      <c r="BM1046" s="165"/>
      <c r="BN1046" s="165"/>
      <c r="BO1046" s="165"/>
      <c r="BP1046" s="165"/>
      <c r="BQ1046" s="165"/>
      <c r="BR1046" s="165"/>
      <c r="BS1046" s="165"/>
      <c r="BT1046" s="165"/>
      <c r="BU1046" s="165"/>
      <c r="BV1046" s="165"/>
      <c r="BW1046" s="165"/>
      <c r="BX1046" s="165"/>
      <c r="BY1046" s="165"/>
      <c r="BZ1046" s="165"/>
      <c r="CA1046" s="165"/>
      <c r="CB1046" s="165"/>
      <c r="CC1046" s="165"/>
      <c r="CD1046" s="165"/>
      <c r="CE1046" s="165"/>
      <c r="CF1046" s="165"/>
      <c r="CG1046" s="165"/>
      <c r="CH1046" s="165"/>
      <c r="CI1046" s="165"/>
      <c r="CJ1046" s="165"/>
      <c r="CK1046" s="165"/>
      <c r="CL1046" s="165"/>
      <c r="CM1046" s="165"/>
      <c r="CN1046" s="165"/>
      <c r="CO1046" s="165"/>
      <c r="CP1046" s="165"/>
      <c r="CQ1046" s="165"/>
      <c r="CR1046" s="165"/>
      <c r="CS1046" s="165"/>
      <c r="CT1046" s="165"/>
    </row>
    <row r="1047" spans="1:98">
      <c r="A1047" s="165"/>
      <c r="B1047" s="165"/>
      <c r="C1047" s="165"/>
      <c r="D1047" s="165"/>
      <c r="E1047" s="165"/>
      <c r="F1047" s="165"/>
      <c r="G1047" s="165"/>
      <c r="H1047" s="178"/>
      <c r="I1047" s="165"/>
      <c r="J1047" s="165"/>
      <c r="K1047" s="178"/>
      <c r="L1047" s="165"/>
      <c r="M1047" s="165"/>
      <c r="N1047" s="165"/>
      <c r="O1047" s="165"/>
      <c r="P1047" s="165"/>
      <c r="Q1047" s="165"/>
      <c r="R1047" s="165"/>
      <c r="S1047" s="165"/>
      <c r="T1047" s="165"/>
      <c r="U1047" s="165"/>
      <c r="V1047" s="165"/>
      <c r="W1047" s="165"/>
      <c r="X1047" s="165"/>
      <c r="Y1047" s="165"/>
      <c r="Z1047" s="165"/>
      <c r="AA1047" s="165"/>
      <c r="AB1047" s="165"/>
      <c r="AC1047" s="165"/>
      <c r="AD1047" s="165"/>
      <c r="AE1047" s="165"/>
      <c r="AF1047" s="165"/>
      <c r="AG1047" s="165"/>
      <c r="AH1047" s="165"/>
      <c r="AI1047" s="165"/>
      <c r="AJ1047" s="165"/>
      <c r="AK1047" s="165"/>
      <c r="AL1047" s="165"/>
      <c r="AM1047" s="165"/>
      <c r="AN1047" s="165"/>
      <c r="AO1047" s="165"/>
      <c r="AP1047" s="165"/>
      <c r="AQ1047" s="165"/>
      <c r="AR1047" s="165"/>
      <c r="AS1047" s="165"/>
      <c r="AT1047" s="165"/>
      <c r="AU1047" s="165"/>
      <c r="AV1047" s="165"/>
      <c r="AW1047" s="165"/>
      <c r="AX1047" s="165"/>
      <c r="AY1047" s="165"/>
      <c r="AZ1047" s="165"/>
      <c r="BA1047" s="165"/>
      <c r="BB1047" s="165"/>
      <c r="BC1047" s="165"/>
      <c r="BD1047" s="165"/>
      <c r="BE1047" s="165"/>
      <c r="BF1047" s="165"/>
      <c r="BG1047" s="165"/>
      <c r="BH1047" s="165"/>
      <c r="BI1047" s="165"/>
      <c r="BJ1047" s="165"/>
      <c r="BK1047" s="165"/>
      <c r="BL1047" s="165"/>
      <c r="BM1047" s="165"/>
      <c r="BN1047" s="165"/>
      <c r="BO1047" s="165"/>
      <c r="BP1047" s="165"/>
      <c r="BQ1047" s="165"/>
      <c r="BR1047" s="165"/>
      <c r="BS1047" s="165"/>
      <c r="BT1047" s="165"/>
      <c r="BU1047" s="165"/>
      <c r="BV1047" s="165"/>
      <c r="BW1047" s="165"/>
      <c r="BX1047" s="165"/>
      <c r="BY1047" s="165"/>
      <c r="BZ1047" s="165"/>
      <c r="CA1047" s="165"/>
      <c r="CB1047" s="165"/>
      <c r="CC1047" s="165"/>
      <c r="CD1047" s="165"/>
      <c r="CE1047" s="165"/>
      <c r="CF1047" s="165"/>
      <c r="CG1047" s="165"/>
      <c r="CH1047" s="165"/>
      <c r="CI1047" s="165"/>
      <c r="CJ1047" s="165"/>
      <c r="CK1047" s="165"/>
      <c r="CL1047" s="165"/>
      <c r="CM1047" s="165"/>
      <c r="CN1047" s="165"/>
      <c r="CO1047" s="165"/>
      <c r="CP1047" s="165"/>
      <c r="CQ1047" s="165"/>
      <c r="CR1047" s="165"/>
      <c r="CS1047" s="165"/>
      <c r="CT1047" s="165"/>
    </row>
    <row r="1048" spans="1:98">
      <c r="A1048" s="165"/>
      <c r="B1048" s="165"/>
      <c r="C1048" s="165"/>
      <c r="D1048" s="165"/>
      <c r="E1048" s="165"/>
      <c r="F1048" s="165"/>
      <c r="G1048" s="165"/>
      <c r="H1048" s="178"/>
      <c r="I1048" s="165"/>
      <c r="J1048" s="165"/>
      <c r="K1048" s="178"/>
      <c r="L1048" s="165"/>
      <c r="M1048" s="165"/>
      <c r="N1048" s="165"/>
      <c r="O1048" s="165"/>
      <c r="P1048" s="165"/>
      <c r="Q1048" s="165"/>
      <c r="R1048" s="165"/>
      <c r="S1048" s="165"/>
      <c r="T1048" s="165"/>
      <c r="U1048" s="165"/>
      <c r="V1048" s="165"/>
      <c r="W1048" s="165"/>
      <c r="X1048" s="165"/>
      <c r="Y1048" s="165"/>
      <c r="Z1048" s="165"/>
      <c r="AA1048" s="165"/>
      <c r="AB1048" s="165"/>
      <c r="AC1048" s="165"/>
      <c r="AD1048" s="165"/>
      <c r="AE1048" s="165"/>
      <c r="AF1048" s="165"/>
      <c r="AG1048" s="165"/>
      <c r="AH1048" s="165"/>
      <c r="AI1048" s="165"/>
      <c r="AJ1048" s="165"/>
      <c r="AK1048" s="165"/>
      <c r="AL1048" s="165"/>
      <c r="AM1048" s="165"/>
      <c r="AN1048" s="165"/>
      <c r="AO1048" s="165"/>
      <c r="AP1048" s="165"/>
      <c r="AQ1048" s="165"/>
      <c r="AR1048" s="165"/>
      <c r="AS1048" s="165"/>
      <c r="AT1048" s="165"/>
      <c r="AU1048" s="165"/>
      <c r="AV1048" s="165"/>
      <c r="AW1048" s="165"/>
      <c r="AX1048" s="165"/>
      <c r="AY1048" s="165"/>
      <c r="AZ1048" s="165"/>
      <c r="BA1048" s="165"/>
      <c r="BB1048" s="165"/>
      <c r="BC1048" s="165"/>
      <c r="BD1048" s="165"/>
      <c r="BE1048" s="165"/>
      <c r="BF1048" s="165"/>
      <c r="BG1048" s="165"/>
      <c r="BH1048" s="165"/>
      <c r="BI1048" s="165"/>
      <c r="BJ1048" s="165"/>
      <c r="BK1048" s="165"/>
      <c r="BL1048" s="165"/>
      <c r="BM1048" s="165"/>
      <c r="BN1048" s="165"/>
      <c r="BO1048" s="165"/>
      <c r="BP1048" s="165"/>
      <c r="BQ1048" s="165"/>
      <c r="BR1048" s="165"/>
      <c r="BS1048" s="165"/>
      <c r="BT1048" s="165"/>
      <c r="BU1048" s="165"/>
      <c r="BV1048" s="165"/>
      <c r="BW1048" s="165"/>
      <c r="BX1048" s="165"/>
      <c r="BY1048" s="165"/>
      <c r="BZ1048" s="165"/>
      <c r="CA1048" s="165"/>
      <c r="CB1048" s="165"/>
      <c r="CC1048" s="165"/>
      <c r="CD1048" s="165"/>
      <c r="CE1048" s="165"/>
      <c r="CF1048" s="165"/>
      <c r="CG1048" s="165"/>
      <c r="CH1048" s="165"/>
      <c r="CI1048" s="165"/>
      <c r="CJ1048" s="165"/>
      <c r="CK1048" s="165"/>
      <c r="CL1048" s="165"/>
      <c r="CM1048" s="165"/>
      <c r="CN1048" s="165"/>
      <c r="CO1048" s="165"/>
      <c r="CP1048" s="165"/>
      <c r="CQ1048" s="165"/>
      <c r="CR1048" s="165"/>
      <c r="CS1048" s="165"/>
      <c r="CT1048" s="165"/>
    </row>
    <row r="1049" spans="1:98">
      <c r="A1049" s="165"/>
      <c r="B1049" s="165"/>
      <c r="C1049" s="165"/>
      <c r="D1049" s="165"/>
      <c r="E1049" s="165"/>
      <c r="F1049" s="165"/>
      <c r="G1049" s="165"/>
      <c r="H1049" s="178"/>
      <c r="I1049" s="165"/>
      <c r="J1049" s="165"/>
      <c r="K1049" s="178"/>
      <c r="L1049" s="165"/>
      <c r="M1049" s="165"/>
      <c r="N1049" s="165"/>
      <c r="O1049" s="165"/>
      <c r="P1049" s="165"/>
      <c r="Q1049" s="165"/>
      <c r="R1049" s="165"/>
      <c r="S1049" s="165"/>
      <c r="T1049" s="165"/>
      <c r="U1049" s="165"/>
      <c r="V1049" s="165"/>
      <c r="W1049" s="165"/>
      <c r="X1049" s="165"/>
      <c r="Y1049" s="165"/>
      <c r="Z1049" s="165"/>
      <c r="AA1049" s="165"/>
      <c r="AB1049" s="165"/>
      <c r="AC1049" s="165"/>
      <c r="AD1049" s="165"/>
      <c r="AE1049" s="165"/>
      <c r="AF1049" s="165"/>
      <c r="AG1049" s="165"/>
      <c r="AH1049" s="165"/>
      <c r="AI1049" s="165"/>
      <c r="AJ1049" s="165"/>
      <c r="AK1049" s="165"/>
      <c r="AL1049" s="165"/>
      <c r="AM1049" s="165"/>
      <c r="AN1049" s="165"/>
      <c r="AO1049" s="165"/>
      <c r="AP1049" s="165"/>
      <c r="AQ1049" s="165"/>
      <c r="AR1049" s="165"/>
      <c r="AS1049" s="165"/>
      <c r="AT1049" s="165"/>
      <c r="AU1049" s="165"/>
      <c r="AV1049" s="165"/>
      <c r="AW1049" s="165"/>
      <c r="AX1049" s="165"/>
      <c r="AY1049" s="165"/>
      <c r="AZ1049" s="165"/>
      <c r="BA1049" s="165"/>
      <c r="BB1049" s="165"/>
      <c r="BC1049" s="165"/>
      <c r="BD1049" s="165"/>
      <c r="BE1049" s="165"/>
      <c r="BF1049" s="165"/>
      <c r="BG1049" s="165"/>
      <c r="BH1049" s="165"/>
      <c r="BI1049" s="165"/>
      <c r="BJ1049" s="165"/>
      <c r="BK1049" s="165"/>
      <c r="BL1049" s="165"/>
      <c r="BM1049" s="165"/>
      <c r="BN1049" s="165"/>
      <c r="BO1049" s="165"/>
      <c r="BP1049" s="165"/>
      <c r="BQ1049" s="165"/>
      <c r="BR1049" s="165"/>
      <c r="BS1049" s="165"/>
      <c r="BT1049" s="165"/>
      <c r="BU1049" s="165"/>
      <c r="BV1049" s="165"/>
      <c r="BW1049" s="165"/>
      <c r="BX1049" s="165"/>
      <c r="BY1049" s="165"/>
      <c r="BZ1049" s="165"/>
      <c r="CA1049" s="165"/>
      <c r="CB1049" s="165"/>
      <c r="CC1049" s="165"/>
      <c r="CD1049" s="165"/>
      <c r="CE1049" s="165"/>
      <c r="CF1049" s="165"/>
      <c r="CG1049" s="165"/>
      <c r="CH1049" s="165"/>
      <c r="CI1049" s="165"/>
      <c r="CJ1049" s="165"/>
      <c r="CK1049" s="165"/>
      <c r="CL1049" s="165"/>
      <c r="CM1049" s="165"/>
      <c r="CN1049" s="165"/>
      <c r="CO1049" s="165"/>
      <c r="CP1049" s="165"/>
      <c r="CQ1049" s="165"/>
      <c r="CR1049" s="165"/>
      <c r="CS1049" s="165"/>
      <c r="CT1049" s="165"/>
    </row>
    <row r="1050" spans="1:98">
      <c r="A1050" s="165"/>
      <c r="B1050" s="165"/>
      <c r="C1050" s="165"/>
      <c r="D1050" s="165"/>
      <c r="E1050" s="165"/>
      <c r="F1050" s="165"/>
      <c r="G1050" s="165"/>
      <c r="H1050" s="178"/>
      <c r="I1050" s="165"/>
      <c r="J1050" s="165"/>
      <c r="K1050" s="178"/>
      <c r="L1050" s="165"/>
      <c r="M1050" s="165"/>
      <c r="N1050" s="165"/>
      <c r="O1050" s="165"/>
      <c r="P1050" s="165"/>
      <c r="Q1050" s="165"/>
      <c r="R1050" s="165"/>
      <c r="S1050" s="165"/>
      <c r="T1050" s="165"/>
      <c r="U1050" s="165"/>
      <c r="V1050" s="165"/>
      <c r="W1050" s="165"/>
      <c r="X1050" s="165"/>
      <c r="Y1050" s="165"/>
      <c r="Z1050" s="165"/>
      <c r="AA1050" s="165"/>
      <c r="AB1050" s="165"/>
      <c r="AC1050" s="165"/>
      <c r="AD1050" s="165"/>
      <c r="AE1050" s="165"/>
      <c r="AF1050" s="165"/>
      <c r="AG1050" s="165"/>
      <c r="AH1050" s="165"/>
      <c r="AI1050" s="165"/>
      <c r="AJ1050" s="165"/>
      <c r="AK1050" s="165"/>
      <c r="AL1050" s="165"/>
      <c r="AM1050" s="165"/>
      <c r="AN1050" s="165"/>
      <c r="AO1050" s="165"/>
      <c r="AP1050" s="165"/>
      <c r="AQ1050" s="165"/>
      <c r="AR1050" s="165"/>
      <c r="AS1050" s="165"/>
      <c r="AT1050" s="165"/>
      <c r="AU1050" s="165"/>
      <c r="AV1050" s="165"/>
      <c r="AW1050" s="165"/>
      <c r="AX1050" s="165"/>
      <c r="AY1050" s="165"/>
      <c r="AZ1050" s="165"/>
      <c r="BA1050" s="165"/>
      <c r="BB1050" s="165"/>
      <c r="BC1050" s="165"/>
      <c r="BD1050" s="165"/>
      <c r="BE1050" s="165"/>
      <c r="BF1050" s="165"/>
      <c r="BG1050" s="165"/>
      <c r="BH1050" s="165"/>
      <c r="BI1050" s="165"/>
      <c r="BJ1050" s="165"/>
      <c r="BK1050" s="165"/>
      <c r="BL1050" s="165"/>
      <c r="BM1050" s="165"/>
      <c r="BN1050" s="165"/>
      <c r="BO1050" s="165"/>
      <c r="BP1050" s="165"/>
      <c r="BQ1050" s="165"/>
      <c r="BR1050" s="165"/>
      <c r="BS1050" s="165"/>
      <c r="BT1050" s="165"/>
      <c r="BU1050" s="165"/>
      <c r="BV1050" s="165"/>
      <c r="BW1050" s="165"/>
      <c r="BX1050" s="165"/>
      <c r="BY1050" s="165"/>
      <c r="BZ1050" s="165"/>
      <c r="CA1050" s="165"/>
      <c r="CB1050" s="165"/>
      <c r="CC1050" s="165"/>
      <c r="CD1050" s="165"/>
      <c r="CE1050" s="165"/>
      <c r="CF1050" s="165"/>
      <c r="CG1050" s="165"/>
      <c r="CH1050" s="165"/>
      <c r="CI1050" s="165"/>
      <c r="CJ1050" s="165"/>
      <c r="CK1050" s="165"/>
      <c r="CL1050" s="165"/>
      <c r="CM1050" s="165"/>
      <c r="CN1050" s="165"/>
      <c r="CO1050" s="165"/>
      <c r="CP1050" s="165"/>
      <c r="CQ1050" s="165"/>
      <c r="CR1050" s="165"/>
      <c r="CS1050" s="165"/>
      <c r="CT1050" s="165"/>
    </row>
    <row r="1051" spans="1:98">
      <c r="A1051" s="165"/>
      <c r="B1051" s="165"/>
      <c r="C1051" s="165"/>
      <c r="D1051" s="165"/>
      <c r="E1051" s="165"/>
      <c r="F1051" s="165"/>
      <c r="G1051" s="165"/>
      <c r="H1051" s="178"/>
      <c r="I1051" s="165"/>
      <c r="J1051" s="165"/>
      <c r="K1051" s="178"/>
      <c r="L1051" s="165"/>
      <c r="M1051" s="165"/>
      <c r="N1051" s="165"/>
      <c r="O1051" s="165"/>
      <c r="P1051" s="165"/>
      <c r="Q1051" s="165"/>
      <c r="R1051" s="165"/>
      <c r="S1051" s="165"/>
      <c r="T1051" s="165"/>
      <c r="U1051" s="165"/>
      <c r="V1051" s="165"/>
      <c r="W1051" s="165"/>
      <c r="X1051" s="165"/>
      <c r="Y1051" s="165"/>
      <c r="Z1051" s="165"/>
      <c r="AA1051" s="165"/>
      <c r="AB1051" s="165"/>
      <c r="AC1051" s="165"/>
      <c r="AD1051" s="165"/>
      <c r="AE1051" s="165"/>
      <c r="AF1051" s="165"/>
      <c r="AG1051" s="165"/>
      <c r="AH1051" s="165"/>
      <c r="AI1051" s="165"/>
      <c r="AJ1051" s="165"/>
      <c r="AK1051" s="165"/>
      <c r="AL1051" s="165"/>
      <c r="AM1051" s="165"/>
      <c r="AN1051" s="165"/>
      <c r="AO1051" s="165"/>
      <c r="AP1051" s="165"/>
      <c r="AQ1051" s="165"/>
      <c r="AR1051" s="165"/>
      <c r="AS1051" s="165"/>
      <c r="AT1051" s="165"/>
      <c r="AU1051" s="165"/>
      <c r="AV1051" s="165"/>
      <c r="AW1051" s="165"/>
      <c r="AX1051" s="165"/>
      <c r="AY1051" s="165"/>
      <c r="AZ1051" s="165"/>
      <c r="BA1051" s="165"/>
      <c r="BB1051" s="165"/>
      <c r="BC1051" s="165"/>
      <c r="BD1051" s="165"/>
      <c r="BE1051" s="165"/>
      <c r="BF1051" s="165"/>
      <c r="BG1051" s="165"/>
      <c r="BH1051" s="165"/>
      <c r="BI1051" s="165"/>
      <c r="BJ1051" s="165"/>
      <c r="BK1051" s="165"/>
      <c r="BL1051" s="165"/>
      <c r="BM1051" s="165"/>
      <c r="BN1051" s="165"/>
      <c r="BO1051" s="165"/>
      <c r="BP1051" s="165"/>
      <c r="BQ1051" s="165"/>
      <c r="BR1051" s="165"/>
      <c r="BS1051" s="165"/>
      <c r="BT1051" s="165"/>
      <c r="BU1051" s="165"/>
      <c r="BV1051" s="165"/>
      <c r="BW1051" s="165"/>
      <c r="BX1051" s="165"/>
      <c r="BY1051" s="165"/>
      <c r="BZ1051" s="165"/>
      <c r="CA1051" s="165"/>
      <c r="CB1051" s="165"/>
      <c r="CC1051" s="165"/>
      <c r="CD1051" s="165"/>
      <c r="CE1051" s="165"/>
      <c r="CF1051" s="165"/>
      <c r="CG1051" s="165"/>
      <c r="CH1051" s="165"/>
      <c r="CI1051" s="165"/>
      <c r="CJ1051" s="165"/>
      <c r="CK1051" s="165"/>
      <c r="CL1051" s="165"/>
      <c r="CM1051" s="165"/>
      <c r="CN1051" s="165"/>
      <c r="CO1051" s="165"/>
      <c r="CP1051" s="165"/>
      <c r="CQ1051" s="165"/>
      <c r="CR1051" s="165"/>
      <c r="CS1051" s="165"/>
      <c r="CT1051" s="165"/>
    </row>
    <row r="1052" spans="1:98">
      <c r="A1052" s="165"/>
      <c r="B1052" s="165"/>
      <c r="C1052" s="165"/>
      <c r="D1052" s="165"/>
      <c r="E1052" s="165"/>
      <c r="F1052" s="165"/>
      <c r="G1052" s="165"/>
      <c r="H1052" s="178"/>
      <c r="I1052" s="165"/>
      <c r="J1052" s="165"/>
      <c r="K1052" s="178"/>
      <c r="L1052" s="165"/>
      <c r="M1052" s="165"/>
      <c r="N1052" s="165"/>
      <c r="O1052" s="165"/>
      <c r="P1052" s="165"/>
      <c r="Q1052" s="165"/>
      <c r="R1052" s="165"/>
      <c r="S1052" s="165"/>
      <c r="T1052" s="165"/>
      <c r="U1052" s="165"/>
      <c r="V1052" s="165"/>
      <c r="W1052" s="165"/>
      <c r="X1052" s="165"/>
      <c r="Y1052" s="165"/>
      <c r="Z1052" s="165"/>
      <c r="AA1052" s="165"/>
      <c r="AB1052" s="165"/>
      <c r="AC1052" s="165"/>
      <c r="AD1052" s="165"/>
      <c r="AE1052" s="165"/>
      <c r="AF1052" s="165"/>
      <c r="AG1052" s="165"/>
      <c r="AH1052" s="165"/>
      <c r="AI1052" s="165"/>
      <c r="AJ1052" s="165"/>
      <c r="AK1052" s="165"/>
      <c r="AL1052" s="165"/>
      <c r="AM1052" s="165"/>
      <c r="AN1052" s="165"/>
      <c r="AO1052" s="165"/>
      <c r="AP1052" s="165"/>
      <c r="AQ1052" s="165"/>
      <c r="AR1052" s="165"/>
      <c r="AS1052" s="165"/>
      <c r="AT1052" s="165"/>
      <c r="AU1052" s="165"/>
      <c r="AV1052" s="165"/>
      <c r="AW1052" s="165"/>
      <c r="AX1052" s="165"/>
      <c r="AY1052" s="165"/>
      <c r="AZ1052" s="165"/>
      <c r="BA1052" s="165"/>
      <c r="BB1052" s="165"/>
      <c r="BC1052" s="165"/>
      <c r="BD1052" s="165"/>
      <c r="BE1052" s="165"/>
      <c r="BF1052" s="165"/>
      <c r="BG1052" s="165"/>
      <c r="BH1052" s="165"/>
      <c r="BI1052" s="165"/>
      <c r="BJ1052" s="165"/>
      <c r="BK1052" s="165"/>
      <c r="BL1052" s="165"/>
      <c r="BM1052" s="165"/>
      <c r="BN1052" s="165"/>
      <c r="BO1052" s="165"/>
      <c r="BP1052" s="165"/>
      <c r="BQ1052" s="165"/>
      <c r="BR1052" s="165"/>
      <c r="BS1052" s="165"/>
      <c r="BT1052" s="165"/>
      <c r="BU1052" s="165"/>
      <c r="BV1052" s="165"/>
      <c r="BW1052" s="165"/>
      <c r="BX1052" s="165"/>
      <c r="BY1052" s="165"/>
      <c r="BZ1052" s="165"/>
      <c r="CA1052" s="165"/>
      <c r="CB1052" s="165"/>
      <c r="CC1052" s="165"/>
      <c r="CD1052" s="165"/>
      <c r="CE1052" s="165"/>
      <c r="CF1052" s="165"/>
      <c r="CG1052" s="165"/>
      <c r="CH1052" s="165"/>
      <c r="CI1052" s="165"/>
      <c r="CJ1052" s="165"/>
      <c r="CK1052" s="165"/>
      <c r="CL1052" s="165"/>
      <c r="CM1052" s="165"/>
      <c r="CN1052" s="165"/>
      <c r="CO1052" s="165"/>
      <c r="CP1052" s="165"/>
      <c r="CQ1052" s="165"/>
      <c r="CR1052" s="165"/>
      <c r="CS1052" s="165"/>
      <c r="CT1052" s="165"/>
    </row>
    <row r="1053" spans="1:98">
      <c r="A1053" s="165"/>
      <c r="B1053" s="165"/>
      <c r="C1053" s="165"/>
      <c r="D1053" s="165"/>
      <c r="E1053" s="165"/>
      <c r="F1053" s="165"/>
      <c r="G1053" s="165"/>
      <c r="H1053" s="178"/>
      <c r="I1053" s="165"/>
      <c r="J1053" s="165"/>
      <c r="K1053" s="178"/>
      <c r="L1053" s="165"/>
      <c r="M1053" s="165"/>
      <c r="N1053" s="165"/>
      <c r="O1053" s="165"/>
      <c r="P1053" s="165"/>
      <c r="Q1053" s="165"/>
      <c r="R1053" s="165"/>
      <c r="S1053" s="165"/>
      <c r="T1053" s="165"/>
      <c r="U1053" s="165"/>
      <c r="V1053" s="165"/>
      <c r="W1053" s="165"/>
      <c r="X1053" s="165"/>
      <c r="Y1053" s="165"/>
      <c r="Z1053" s="165"/>
      <c r="AA1053" s="165"/>
      <c r="AB1053" s="165"/>
      <c r="AC1053" s="165"/>
      <c r="AD1053" s="165"/>
      <c r="AE1053" s="165"/>
      <c r="AF1053" s="165"/>
      <c r="AG1053" s="165"/>
      <c r="AH1053" s="165"/>
      <c r="AI1053" s="165"/>
      <c r="AJ1053" s="165"/>
      <c r="AK1053" s="165"/>
      <c r="AL1053" s="165"/>
      <c r="AM1053" s="165"/>
      <c r="AN1053" s="165"/>
      <c r="AO1053" s="165"/>
      <c r="AP1053" s="165"/>
      <c r="AQ1053" s="165"/>
      <c r="AR1053" s="165"/>
      <c r="AS1053" s="165"/>
      <c r="AT1053" s="165"/>
      <c r="AU1053" s="165"/>
      <c r="AV1053" s="165"/>
      <c r="AW1053" s="165"/>
      <c r="AX1053" s="165"/>
      <c r="AY1053" s="165"/>
      <c r="AZ1053" s="165"/>
      <c r="BA1053" s="165"/>
      <c r="BB1053" s="165"/>
      <c r="BC1053" s="165"/>
      <c r="BD1053" s="165"/>
      <c r="BE1053" s="165"/>
      <c r="BF1053" s="165"/>
      <c r="BG1053" s="165"/>
      <c r="BH1053" s="165"/>
      <c r="BI1053" s="165"/>
      <c r="BJ1053" s="165"/>
      <c r="BK1053" s="165"/>
      <c r="BL1053" s="165"/>
      <c r="BM1053" s="165"/>
      <c r="BN1053" s="165"/>
      <c r="BO1053" s="165"/>
      <c r="BP1053" s="165"/>
      <c r="BQ1053" s="165"/>
      <c r="BR1053" s="165"/>
      <c r="BS1053" s="165"/>
      <c r="BT1053" s="165"/>
      <c r="BU1053" s="165"/>
      <c r="BV1053" s="165"/>
      <c r="BW1053" s="165"/>
      <c r="BX1053" s="165"/>
      <c r="BY1053" s="165"/>
      <c r="BZ1053" s="165"/>
      <c r="CA1053" s="165"/>
      <c r="CB1053" s="165"/>
      <c r="CC1053" s="165"/>
      <c r="CD1053" s="165"/>
      <c r="CE1053" s="165"/>
      <c r="CF1053" s="165"/>
      <c r="CG1053" s="165"/>
      <c r="CH1053" s="165"/>
      <c r="CI1053" s="165"/>
      <c r="CJ1053" s="165"/>
      <c r="CK1053" s="165"/>
      <c r="CL1053" s="165"/>
      <c r="CM1053" s="165"/>
      <c r="CN1053" s="165"/>
      <c r="CO1053" s="165"/>
      <c r="CP1053" s="165"/>
      <c r="CQ1053" s="165"/>
      <c r="CR1053" s="165"/>
      <c r="CS1053" s="165"/>
      <c r="CT1053" s="165"/>
    </row>
    <row r="1054" spans="1:98">
      <c r="A1054" s="165"/>
      <c r="B1054" s="165"/>
      <c r="C1054" s="165"/>
      <c r="D1054" s="165"/>
      <c r="E1054" s="165"/>
      <c r="F1054" s="165"/>
      <c r="G1054" s="165"/>
      <c r="H1054" s="178"/>
      <c r="I1054" s="165"/>
      <c r="J1054" s="165"/>
      <c r="K1054" s="178"/>
      <c r="L1054" s="165"/>
      <c r="M1054" s="165"/>
      <c r="N1054" s="165"/>
      <c r="O1054" s="165"/>
      <c r="P1054" s="165"/>
      <c r="Q1054" s="165"/>
      <c r="R1054" s="165"/>
      <c r="S1054" s="165"/>
      <c r="T1054" s="165"/>
      <c r="U1054" s="165"/>
      <c r="V1054" s="165"/>
      <c r="W1054" s="165"/>
      <c r="X1054" s="165"/>
      <c r="Y1054" s="165"/>
      <c r="Z1054" s="165"/>
      <c r="AA1054" s="165"/>
      <c r="AB1054" s="165"/>
      <c r="AC1054" s="165"/>
      <c r="AD1054" s="165"/>
      <c r="AE1054" s="165"/>
      <c r="AF1054" s="165"/>
      <c r="AG1054" s="165"/>
      <c r="AH1054" s="165"/>
      <c r="AI1054" s="165"/>
      <c r="AJ1054" s="165"/>
      <c r="AK1054" s="165"/>
      <c r="AL1054" s="165"/>
      <c r="AM1054" s="165"/>
      <c r="AN1054" s="165"/>
      <c r="AO1054" s="165"/>
      <c r="AP1054" s="165"/>
      <c r="AQ1054" s="165"/>
      <c r="AR1054" s="165"/>
      <c r="AS1054" s="165"/>
      <c r="AT1054" s="165"/>
      <c r="AU1054" s="165"/>
      <c r="AV1054" s="165"/>
      <c r="AW1054" s="165"/>
      <c r="AX1054" s="165"/>
      <c r="AY1054" s="165"/>
      <c r="AZ1054" s="165"/>
      <c r="BA1054" s="165"/>
      <c r="BB1054" s="165"/>
      <c r="BC1054" s="165"/>
      <c r="BD1054" s="165"/>
      <c r="BE1054" s="165"/>
      <c r="BF1054" s="165"/>
      <c r="BG1054" s="165"/>
      <c r="BH1054" s="165"/>
      <c r="BI1054" s="165"/>
      <c r="BJ1054" s="165"/>
      <c r="BK1054" s="165"/>
      <c r="BL1054" s="165"/>
      <c r="BM1054" s="165"/>
      <c r="BN1054" s="165"/>
      <c r="BO1054" s="165"/>
      <c r="BP1054" s="165"/>
      <c r="BQ1054" s="165"/>
      <c r="BR1054" s="165"/>
      <c r="BS1054" s="165"/>
      <c r="BT1054" s="165"/>
      <c r="BU1054" s="165"/>
      <c r="BV1054" s="165"/>
      <c r="BW1054" s="165"/>
      <c r="BX1054" s="165"/>
      <c r="BY1054" s="165"/>
      <c r="BZ1054" s="165"/>
      <c r="CA1054" s="165"/>
      <c r="CB1054" s="165"/>
      <c r="CC1054" s="165"/>
      <c r="CD1054" s="165"/>
      <c r="CE1054" s="165"/>
      <c r="CF1054" s="165"/>
      <c r="CG1054" s="165"/>
      <c r="CH1054" s="165"/>
      <c r="CI1054" s="165"/>
      <c r="CJ1054" s="165"/>
      <c r="CK1054" s="165"/>
      <c r="CL1054" s="165"/>
      <c r="CM1054" s="165"/>
      <c r="CN1054" s="165"/>
      <c r="CO1054" s="165"/>
      <c r="CP1054" s="165"/>
      <c r="CQ1054" s="165"/>
      <c r="CR1054" s="165"/>
      <c r="CS1054" s="165"/>
      <c r="CT1054" s="165"/>
    </row>
    <row r="1055" spans="1:98">
      <c r="A1055" s="165"/>
      <c r="B1055" s="165"/>
      <c r="C1055" s="165"/>
      <c r="D1055" s="165"/>
      <c r="E1055" s="165"/>
      <c r="F1055" s="165"/>
      <c r="G1055" s="165"/>
      <c r="H1055" s="178"/>
      <c r="I1055" s="165"/>
      <c r="J1055" s="165"/>
      <c r="K1055" s="178"/>
      <c r="L1055" s="165"/>
      <c r="M1055" s="165"/>
      <c r="N1055" s="165"/>
      <c r="O1055" s="165"/>
      <c r="P1055" s="165"/>
      <c r="Q1055" s="165"/>
      <c r="R1055" s="165"/>
      <c r="S1055" s="165"/>
      <c r="T1055" s="165"/>
      <c r="U1055" s="165"/>
      <c r="V1055" s="165"/>
      <c r="W1055" s="165"/>
      <c r="X1055" s="165"/>
      <c r="Y1055" s="165"/>
      <c r="Z1055" s="165"/>
      <c r="AA1055" s="165"/>
      <c r="AB1055" s="165"/>
      <c r="AC1055" s="165"/>
      <c r="AD1055" s="165"/>
      <c r="AE1055" s="165"/>
      <c r="AF1055" s="165"/>
      <c r="AG1055" s="165"/>
      <c r="AH1055" s="165"/>
      <c r="AI1055" s="165"/>
      <c r="AJ1055" s="165"/>
      <c r="AK1055" s="165"/>
      <c r="AL1055" s="165"/>
      <c r="AM1055" s="165"/>
      <c r="AN1055" s="165"/>
      <c r="AO1055" s="165"/>
      <c r="AP1055" s="165"/>
      <c r="AQ1055" s="165"/>
      <c r="AR1055" s="165"/>
      <c r="AS1055" s="165"/>
      <c r="AT1055" s="165"/>
      <c r="AU1055" s="165"/>
      <c r="AV1055" s="165"/>
      <c r="AW1055" s="165"/>
      <c r="AX1055" s="165"/>
      <c r="AY1055" s="165"/>
      <c r="AZ1055" s="165"/>
      <c r="BA1055" s="165"/>
      <c r="BB1055" s="165"/>
      <c r="BC1055" s="165"/>
      <c r="BD1055" s="165"/>
      <c r="BE1055" s="165"/>
      <c r="BF1055" s="165"/>
      <c r="BG1055" s="165"/>
      <c r="BH1055" s="165"/>
      <c r="BI1055" s="165"/>
      <c r="BJ1055" s="165"/>
      <c r="BK1055" s="165"/>
      <c r="BL1055" s="165"/>
      <c r="BM1055" s="165"/>
      <c r="BN1055" s="165"/>
      <c r="BO1055" s="165"/>
      <c r="BP1055" s="165"/>
      <c r="BQ1055" s="165"/>
      <c r="BR1055" s="165"/>
      <c r="BS1055" s="165"/>
      <c r="BT1055" s="165"/>
      <c r="BU1055" s="165"/>
      <c r="BV1055" s="165"/>
      <c r="BW1055" s="165"/>
      <c r="BX1055" s="165"/>
      <c r="BY1055" s="165"/>
      <c r="BZ1055" s="165"/>
      <c r="CA1055" s="165"/>
      <c r="CB1055" s="165"/>
      <c r="CC1055" s="165"/>
      <c r="CD1055" s="165"/>
      <c r="CE1055" s="165"/>
      <c r="CF1055" s="165"/>
      <c r="CG1055" s="165"/>
      <c r="CH1055" s="165"/>
      <c r="CI1055" s="165"/>
      <c r="CJ1055" s="165"/>
      <c r="CK1055" s="165"/>
      <c r="CL1055" s="165"/>
      <c r="CM1055" s="165"/>
      <c r="CN1055" s="165"/>
      <c r="CO1055" s="165"/>
      <c r="CP1055" s="165"/>
      <c r="CQ1055" s="165"/>
      <c r="CR1055" s="165"/>
      <c r="CS1055" s="165"/>
      <c r="CT1055" s="165"/>
    </row>
    <row r="1056" spans="1:98">
      <c r="A1056" s="165"/>
      <c r="B1056" s="165"/>
      <c r="C1056" s="165"/>
      <c r="D1056" s="165"/>
      <c r="E1056" s="165"/>
      <c r="F1056" s="165"/>
      <c r="G1056" s="165"/>
      <c r="H1056" s="178"/>
      <c r="I1056" s="165"/>
      <c r="J1056" s="165"/>
      <c r="K1056" s="178"/>
      <c r="L1056" s="165"/>
      <c r="M1056" s="165"/>
      <c r="N1056" s="165"/>
      <c r="O1056" s="165"/>
      <c r="P1056" s="165"/>
      <c r="Q1056" s="165"/>
      <c r="R1056" s="165"/>
      <c r="S1056" s="165"/>
      <c r="T1056" s="165"/>
      <c r="U1056" s="165"/>
      <c r="V1056" s="165"/>
      <c r="W1056" s="165"/>
      <c r="X1056" s="165"/>
      <c r="Y1056" s="165"/>
      <c r="Z1056" s="165"/>
      <c r="AA1056" s="165"/>
      <c r="AB1056" s="165"/>
      <c r="AC1056" s="165"/>
      <c r="AD1056" s="165"/>
      <c r="AE1056" s="165"/>
      <c r="AF1056" s="165"/>
      <c r="AG1056" s="165"/>
      <c r="AH1056" s="165"/>
      <c r="AI1056" s="165"/>
      <c r="AJ1056" s="165"/>
      <c r="AK1056" s="165"/>
      <c r="AL1056" s="165"/>
      <c r="AM1056" s="165"/>
      <c r="AN1056" s="165"/>
      <c r="AO1056" s="165"/>
      <c r="AP1056" s="165"/>
      <c r="AQ1056" s="165"/>
      <c r="AR1056" s="165"/>
      <c r="AS1056" s="165"/>
      <c r="AT1056" s="165"/>
      <c r="AU1056" s="165"/>
      <c r="AV1056" s="165"/>
      <c r="AW1056" s="165"/>
      <c r="AX1056" s="165"/>
      <c r="AY1056" s="165"/>
      <c r="AZ1056" s="165"/>
      <c r="BA1056" s="165"/>
      <c r="BB1056" s="165"/>
      <c r="BC1056" s="165"/>
      <c r="BD1056" s="165"/>
      <c r="BE1056" s="165"/>
      <c r="BF1056" s="165"/>
      <c r="BG1056" s="165"/>
      <c r="BH1056" s="165"/>
      <c r="BI1056" s="165"/>
      <c r="BJ1056" s="165"/>
      <c r="BK1056" s="165"/>
      <c r="BL1056" s="165"/>
      <c r="BM1056" s="165"/>
      <c r="BN1056" s="165"/>
      <c r="BO1056" s="165"/>
      <c r="BP1056" s="165"/>
      <c r="BQ1056" s="165"/>
      <c r="BR1056" s="165"/>
      <c r="BS1056" s="165"/>
      <c r="BT1056" s="165"/>
      <c r="BU1056" s="165"/>
      <c r="BV1056" s="165"/>
      <c r="BW1056" s="165"/>
      <c r="BX1056" s="165"/>
      <c r="BY1056" s="165"/>
      <c r="BZ1056" s="165"/>
      <c r="CA1056" s="165"/>
      <c r="CB1056" s="165"/>
      <c r="CC1056" s="165"/>
      <c r="CD1056" s="165"/>
      <c r="CE1056" s="165"/>
      <c r="CF1056" s="165"/>
      <c r="CG1056" s="165"/>
      <c r="CH1056" s="165"/>
      <c r="CI1056" s="165"/>
      <c r="CJ1056" s="165"/>
      <c r="CK1056" s="165"/>
      <c r="CL1056" s="165"/>
      <c r="CM1056" s="165"/>
      <c r="CN1056" s="165"/>
      <c r="CO1056" s="165"/>
      <c r="CP1056" s="165"/>
      <c r="CQ1056" s="165"/>
      <c r="CR1056" s="165"/>
      <c r="CS1056" s="165"/>
      <c r="CT1056" s="165"/>
    </row>
    <row r="1057" spans="1:98">
      <c r="A1057" s="165"/>
      <c r="B1057" s="165"/>
      <c r="C1057" s="165"/>
      <c r="D1057" s="165"/>
      <c r="E1057" s="165"/>
      <c r="F1057" s="165"/>
      <c r="G1057" s="165"/>
      <c r="H1057" s="178"/>
      <c r="I1057" s="165"/>
      <c r="J1057" s="165"/>
      <c r="K1057" s="178"/>
      <c r="L1057" s="165"/>
      <c r="M1057" s="165"/>
      <c r="N1057" s="165"/>
      <c r="O1057" s="165"/>
      <c r="P1057" s="165"/>
      <c r="Q1057" s="165"/>
      <c r="R1057" s="165"/>
      <c r="S1057" s="165"/>
      <c r="T1057" s="165"/>
      <c r="U1057" s="165"/>
      <c r="V1057" s="165"/>
      <c r="W1057" s="165"/>
      <c r="X1057" s="165"/>
      <c r="Y1057" s="165"/>
      <c r="Z1057" s="165"/>
      <c r="AA1057" s="165"/>
      <c r="AB1057" s="165"/>
      <c r="AC1057" s="165"/>
      <c r="AD1057" s="165"/>
      <c r="AE1057" s="165"/>
      <c r="AF1057" s="165"/>
      <c r="AG1057" s="165"/>
      <c r="AH1057" s="165"/>
      <c r="AI1057" s="165"/>
      <c r="AJ1057" s="165"/>
      <c r="AK1057" s="165"/>
      <c r="AL1057" s="165"/>
      <c r="AM1057" s="165"/>
      <c r="AN1057" s="165"/>
      <c r="AO1057" s="165"/>
      <c r="AP1057" s="165"/>
      <c r="AQ1057" s="165"/>
      <c r="AR1057" s="165"/>
      <c r="AS1057" s="165"/>
      <c r="AT1057" s="165"/>
      <c r="AU1057" s="165"/>
      <c r="AV1057" s="165"/>
      <c r="AW1057" s="165"/>
      <c r="AX1057" s="165"/>
      <c r="AY1057" s="165"/>
      <c r="AZ1057" s="165"/>
      <c r="BA1057" s="165"/>
      <c r="BB1057" s="165"/>
      <c r="BC1057" s="165"/>
      <c r="BD1057" s="165"/>
      <c r="BE1057" s="165"/>
      <c r="BF1057" s="165"/>
      <c r="BG1057" s="165"/>
      <c r="BH1057" s="165"/>
      <c r="BI1057" s="165"/>
      <c r="BJ1057" s="165"/>
      <c r="BK1057" s="165"/>
      <c r="BL1057" s="165"/>
      <c r="BM1057" s="165"/>
      <c r="BN1057" s="165"/>
      <c r="BO1057" s="165"/>
      <c r="BP1057" s="165"/>
      <c r="BQ1057" s="165"/>
      <c r="BR1057" s="165"/>
      <c r="BS1057" s="165"/>
      <c r="BT1057" s="165"/>
      <c r="BU1057" s="165"/>
      <c r="BV1057" s="165"/>
      <c r="BW1057" s="165"/>
      <c r="BX1057" s="165"/>
      <c r="BY1057" s="165"/>
      <c r="BZ1057" s="165"/>
      <c r="CA1057" s="165"/>
      <c r="CB1057" s="165"/>
      <c r="CC1057" s="165"/>
      <c r="CD1057" s="165"/>
      <c r="CE1057" s="165"/>
      <c r="CF1057" s="165"/>
      <c r="CG1057" s="165"/>
      <c r="CH1057" s="165"/>
      <c r="CI1057" s="165"/>
      <c r="CJ1057" s="165"/>
      <c r="CK1057" s="165"/>
      <c r="CL1057" s="165"/>
      <c r="CM1057" s="165"/>
      <c r="CN1057" s="165"/>
      <c r="CO1057" s="165"/>
      <c r="CP1057" s="165"/>
      <c r="CQ1057" s="165"/>
      <c r="CR1057" s="165"/>
      <c r="CS1057" s="165"/>
      <c r="CT1057" s="165"/>
    </row>
    <row r="1058" spans="1:98">
      <c r="A1058" s="165"/>
      <c r="B1058" s="165"/>
      <c r="C1058" s="165"/>
      <c r="D1058" s="165"/>
      <c r="E1058" s="165"/>
      <c r="F1058" s="165"/>
      <c r="G1058" s="165"/>
      <c r="H1058" s="178"/>
      <c r="I1058" s="165"/>
      <c r="J1058" s="165"/>
      <c r="K1058" s="178"/>
      <c r="L1058" s="165"/>
      <c r="M1058" s="165"/>
      <c r="N1058" s="165"/>
      <c r="O1058" s="165"/>
      <c r="P1058" s="165"/>
      <c r="Q1058" s="165"/>
      <c r="R1058" s="165"/>
      <c r="S1058" s="165"/>
      <c r="T1058" s="165"/>
      <c r="U1058" s="165"/>
      <c r="V1058" s="165"/>
      <c r="W1058" s="165"/>
      <c r="X1058" s="165"/>
      <c r="Y1058" s="165"/>
      <c r="Z1058" s="165"/>
      <c r="AA1058" s="165"/>
      <c r="AB1058" s="165"/>
      <c r="AC1058" s="165"/>
      <c r="AD1058" s="165"/>
      <c r="AE1058" s="165"/>
      <c r="AF1058" s="165"/>
      <c r="AG1058" s="165"/>
      <c r="AH1058" s="165"/>
      <c r="AI1058" s="165"/>
      <c r="AJ1058" s="165"/>
      <c r="AK1058" s="165"/>
      <c r="AL1058" s="165"/>
      <c r="AM1058" s="165"/>
      <c r="AN1058" s="165"/>
      <c r="AO1058" s="165"/>
      <c r="AP1058" s="165"/>
      <c r="AQ1058" s="165"/>
      <c r="AR1058" s="165"/>
      <c r="AS1058" s="165"/>
      <c r="AT1058" s="165"/>
      <c r="AU1058" s="165"/>
      <c r="AV1058" s="165"/>
      <c r="AW1058" s="165"/>
      <c r="AX1058" s="165"/>
      <c r="AY1058" s="165"/>
      <c r="AZ1058" s="165"/>
      <c r="BA1058" s="165"/>
      <c r="BB1058" s="165"/>
      <c r="BC1058" s="165"/>
      <c r="BD1058" s="165"/>
      <c r="BE1058" s="165"/>
      <c r="BF1058" s="165"/>
      <c r="BG1058" s="165"/>
      <c r="BH1058" s="165"/>
      <c r="BI1058" s="165"/>
      <c r="BJ1058" s="165"/>
      <c r="BK1058" s="165"/>
      <c r="BL1058" s="165"/>
      <c r="BM1058" s="165"/>
      <c r="BN1058" s="165"/>
      <c r="BO1058" s="165"/>
      <c r="BP1058" s="165"/>
      <c r="BQ1058" s="165"/>
      <c r="BR1058" s="165"/>
      <c r="BS1058" s="165"/>
      <c r="BT1058" s="165"/>
      <c r="BU1058" s="165"/>
      <c r="BV1058" s="165"/>
      <c r="BW1058" s="165"/>
      <c r="BX1058" s="165"/>
      <c r="BY1058" s="165"/>
      <c r="BZ1058" s="165"/>
      <c r="CA1058" s="165"/>
      <c r="CB1058" s="165"/>
      <c r="CC1058" s="165"/>
      <c r="CD1058" s="165"/>
      <c r="CE1058" s="165"/>
      <c r="CF1058" s="165"/>
      <c r="CG1058" s="165"/>
      <c r="CH1058" s="165"/>
      <c r="CI1058" s="165"/>
      <c r="CJ1058" s="165"/>
      <c r="CK1058" s="165"/>
      <c r="CL1058" s="165"/>
      <c r="CM1058" s="165"/>
      <c r="CN1058" s="165"/>
      <c r="CO1058" s="165"/>
      <c r="CP1058" s="165"/>
      <c r="CQ1058" s="165"/>
      <c r="CR1058" s="165"/>
      <c r="CS1058" s="165"/>
      <c r="CT1058" s="165"/>
    </row>
    <row r="1059" spans="1:98">
      <c r="A1059" s="165"/>
      <c r="B1059" s="165"/>
      <c r="C1059" s="165"/>
      <c r="D1059" s="165"/>
      <c r="E1059" s="165"/>
      <c r="F1059" s="165"/>
      <c r="G1059" s="165"/>
      <c r="H1059" s="178"/>
      <c r="I1059" s="165"/>
      <c r="J1059" s="165"/>
      <c r="K1059" s="178"/>
      <c r="L1059" s="165"/>
      <c r="M1059" s="165"/>
      <c r="N1059" s="165"/>
      <c r="O1059" s="165"/>
      <c r="P1059" s="165"/>
      <c r="Q1059" s="165"/>
      <c r="R1059" s="165"/>
      <c r="S1059" s="165"/>
      <c r="T1059" s="165"/>
      <c r="U1059" s="165"/>
      <c r="V1059" s="165"/>
      <c r="W1059" s="165"/>
      <c r="X1059" s="165"/>
      <c r="Y1059" s="165"/>
      <c r="Z1059" s="165"/>
      <c r="AA1059" s="165"/>
      <c r="AB1059" s="165"/>
      <c r="AC1059" s="165"/>
      <c r="AD1059" s="165"/>
      <c r="AE1059" s="165"/>
      <c r="AF1059" s="165"/>
      <c r="AG1059" s="165"/>
      <c r="AH1059" s="165"/>
      <c r="AI1059" s="165"/>
      <c r="AJ1059" s="165"/>
      <c r="AK1059" s="165"/>
      <c r="AL1059" s="165"/>
      <c r="AM1059" s="165"/>
      <c r="AN1059" s="165"/>
      <c r="AO1059" s="165"/>
      <c r="AP1059" s="165"/>
      <c r="AQ1059" s="165"/>
      <c r="AR1059" s="165"/>
      <c r="AS1059" s="165"/>
      <c r="AT1059" s="165"/>
      <c r="AU1059" s="165"/>
      <c r="AV1059" s="165"/>
      <c r="AW1059" s="165"/>
      <c r="AX1059" s="165"/>
      <c r="AY1059" s="165"/>
      <c r="AZ1059" s="165"/>
      <c r="BA1059" s="165"/>
      <c r="BB1059" s="165"/>
      <c r="BC1059" s="165"/>
      <c r="BD1059" s="165"/>
      <c r="BE1059" s="165"/>
      <c r="BF1059" s="165"/>
      <c r="BG1059" s="165"/>
      <c r="BH1059" s="165"/>
      <c r="BI1059" s="165"/>
      <c r="BJ1059" s="165"/>
      <c r="BK1059" s="165"/>
      <c r="BL1059" s="165"/>
      <c r="BM1059" s="165"/>
      <c r="BN1059" s="165"/>
      <c r="BO1059" s="165"/>
      <c r="BP1059" s="165"/>
      <c r="BQ1059" s="165"/>
      <c r="BR1059" s="165"/>
      <c r="BS1059" s="165"/>
      <c r="BT1059" s="165"/>
      <c r="BU1059" s="165"/>
      <c r="BV1059" s="165"/>
      <c r="BW1059" s="165"/>
      <c r="BX1059" s="165"/>
      <c r="BY1059" s="165"/>
      <c r="BZ1059" s="165"/>
      <c r="CA1059" s="165"/>
      <c r="CB1059" s="165"/>
      <c r="CC1059" s="165"/>
      <c r="CD1059" s="165"/>
      <c r="CE1059" s="165"/>
      <c r="CF1059" s="165"/>
      <c r="CG1059" s="165"/>
      <c r="CH1059" s="165"/>
      <c r="CI1059" s="165"/>
      <c r="CJ1059" s="165"/>
      <c r="CK1059" s="165"/>
      <c r="CL1059" s="165"/>
      <c r="CM1059" s="165"/>
      <c r="CN1059" s="165"/>
      <c r="CO1059" s="165"/>
      <c r="CP1059" s="165"/>
      <c r="CQ1059" s="165"/>
      <c r="CR1059" s="165"/>
      <c r="CS1059" s="165"/>
      <c r="CT1059" s="165"/>
    </row>
    <row r="1060" spans="1:98">
      <c r="A1060" s="165"/>
      <c r="B1060" s="165"/>
      <c r="C1060" s="165"/>
      <c r="D1060" s="165"/>
      <c r="E1060" s="165"/>
      <c r="F1060" s="165"/>
      <c r="G1060" s="165"/>
      <c r="H1060" s="178"/>
      <c r="I1060" s="165"/>
      <c r="J1060" s="165"/>
      <c r="K1060" s="178"/>
      <c r="L1060" s="165"/>
      <c r="M1060" s="165"/>
      <c r="N1060" s="165"/>
      <c r="O1060" s="165"/>
      <c r="P1060" s="165"/>
      <c r="Q1060" s="165"/>
      <c r="R1060" s="165"/>
      <c r="S1060" s="165"/>
      <c r="T1060" s="165"/>
      <c r="U1060" s="165"/>
      <c r="V1060" s="165"/>
      <c r="W1060" s="165"/>
      <c r="X1060" s="165"/>
      <c r="Y1060" s="165"/>
      <c r="Z1060" s="165"/>
      <c r="AA1060" s="165"/>
      <c r="AB1060" s="165"/>
      <c r="AC1060" s="165"/>
      <c r="AD1060" s="165"/>
      <c r="AE1060" s="165"/>
      <c r="AF1060" s="165"/>
      <c r="AG1060" s="165"/>
      <c r="AH1060" s="165"/>
      <c r="AI1060" s="165"/>
      <c r="AJ1060" s="165"/>
      <c r="AK1060" s="165"/>
      <c r="AL1060" s="165"/>
      <c r="AM1060" s="165"/>
      <c r="AN1060" s="165"/>
      <c r="AO1060" s="165"/>
      <c r="AP1060" s="165"/>
      <c r="AQ1060" s="165"/>
      <c r="AR1060" s="165"/>
      <c r="AS1060" s="165"/>
      <c r="AT1060" s="165"/>
      <c r="AU1060" s="165"/>
      <c r="AV1060" s="165"/>
      <c r="AW1060" s="165"/>
      <c r="AX1060" s="165"/>
      <c r="AY1060" s="165"/>
      <c r="AZ1060" s="165"/>
      <c r="BA1060" s="165"/>
      <c r="BB1060" s="165"/>
      <c r="BC1060" s="165"/>
      <c r="BD1060" s="165"/>
      <c r="BE1060" s="165"/>
      <c r="BF1060" s="165"/>
      <c r="BG1060" s="165"/>
      <c r="BH1060" s="165"/>
      <c r="BI1060" s="165"/>
      <c r="BJ1060" s="165"/>
      <c r="BK1060" s="165"/>
      <c r="BL1060" s="165"/>
      <c r="BM1060" s="165"/>
      <c r="BN1060" s="165"/>
      <c r="BO1060" s="165"/>
      <c r="BP1060" s="165"/>
      <c r="BQ1060" s="165"/>
      <c r="BR1060" s="165"/>
      <c r="BS1060" s="165"/>
      <c r="BT1060" s="165"/>
      <c r="BU1060" s="165"/>
      <c r="BV1060" s="165"/>
      <c r="BW1060" s="165"/>
      <c r="BX1060" s="165"/>
      <c r="BY1060" s="165"/>
      <c r="BZ1060" s="165"/>
      <c r="CA1060" s="165"/>
      <c r="CB1060" s="165"/>
      <c r="CC1060" s="165"/>
      <c r="CD1060" s="165"/>
      <c r="CE1060" s="165"/>
      <c r="CF1060" s="165"/>
      <c r="CG1060" s="165"/>
      <c r="CH1060" s="165"/>
      <c r="CI1060" s="165"/>
      <c r="CJ1060" s="165"/>
      <c r="CK1060" s="165"/>
      <c r="CL1060" s="165"/>
      <c r="CM1060" s="165"/>
      <c r="CN1060" s="165"/>
      <c r="CO1060" s="165"/>
      <c r="CP1060" s="165"/>
      <c r="CQ1060" s="165"/>
      <c r="CR1060" s="165"/>
      <c r="CS1060" s="165"/>
      <c r="CT1060" s="165"/>
    </row>
    <row r="1061" spans="1:98">
      <c r="A1061" s="165"/>
      <c r="B1061" s="165"/>
      <c r="C1061" s="165"/>
      <c r="D1061" s="165"/>
      <c r="E1061" s="165"/>
      <c r="F1061" s="165"/>
      <c r="G1061" s="165"/>
      <c r="H1061" s="178"/>
      <c r="I1061" s="165"/>
      <c r="J1061" s="165"/>
      <c r="K1061" s="178"/>
      <c r="L1061" s="165"/>
      <c r="M1061" s="165"/>
      <c r="N1061" s="165"/>
      <c r="O1061" s="165"/>
      <c r="P1061" s="165"/>
      <c r="Q1061" s="165"/>
      <c r="R1061" s="165"/>
      <c r="S1061" s="165"/>
      <c r="T1061" s="165"/>
      <c r="U1061" s="165"/>
      <c r="V1061" s="165"/>
      <c r="W1061" s="165"/>
      <c r="X1061" s="165"/>
      <c r="Y1061" s="165"/>
      <c r="Z1061" s="165"/>
      <c r="AA1061" s="165"/>
      <c r="AB1061" s="165"/>
      <c r="AC1061" s="165"/>
      <c r="AD1061" s="165"/>
      <c r="AE1061" s="165"/>
      <c r="AF1061" s="165"/>
      <c r="AG1061" s="165"/>
      <c r="AH1061" s="165"/>
      <c r="AI1061" s="165"/>
      <c r="AJ1061" s="165"/>
      <c r="AK1061" s="165"/>
      <c r="AL1061" s="165"/>
      <c r="AM1061" s="165"/>
      <c r="AN1061" s="165"/>
      <c r="AO1061" s="165"/>
      <c r="AP1061" s="165"/>
      <c r="AQ1061" s="165"/>
      <c r="AR1061" s="165"/>
      <c r="AS1061" s="165"/>
      <c r="AT1061" s="165"/>
      <c r="AU1061" s="165"/>
      <c r="AV1061" s="165"/>
      <c r="AW1061" s="165"/>
      <c r="AX1061" s="165"/>
      <c r="AY1061" s="165"/>
      <c r="AZ1061" s="165"/>
      <c r="BA1061" s="165"/>
      <c r="BB1061" s="165"/>
      <c r="BC1061" s="165"/>
      <c r="BD1061" s="165"/>
      <c r="BE1061" s="165"/>
      <c r="BF1061" s="165"/>
      <c r="BG1061" s="165"/>
      <c r="BH1061" s="165"/>
      <c r="BI1061" s="165"/>
      <c r="BJ1061" s="165"/>
      <c r="BK1061" s="165"/>
      <c r="BL1061" s="165"/>
      <c r="BM1061" s="165"/>
      <c r="BN1061" s="165"/>
      <c r="BO1061" s="165"/>
      <c r="BP1061" s="165"/>
      <c r="BQ1061" s="165"/>
      <c r="BR1061" s="165"/>
      <c r="BS1061" s="165"/>
      <c r="BT1061" s="165"/>
      <c r="BU1061" s="165"/>
      <c r="BV1061" s="165"/>
      <c r="BW1061" s="165"/>
      <c r="BX1061" s="165"/>
      <c r="BY1061" s="165"/>
      <c r="BZ1061" s="165"/>
      <c r="CA1061" s="165"/>
      <c r="CB1061" s="165"/>
      <c r="CC1061" s="165"/>
      <c r="CD1061" s="165"/>
      <c r="CE1061" s="165"/>
      <c r="CF1061" s="165"/>
      <c r="CG1061" s="165"/>
      <c r="CH1061" s="165"/>
      <c r="CI1061" s="165"/>
      <c r="CJ1061" s="165"/>
      <c r="CK1061" s="165"/>
      <c r="CL1061" s="165"/>
      <c r="CM1061" s="165"/>
      <c r="CN1061" s="165"/>
      <c r="CO1061" s="165"/>
      <c r="CP1061" s="165"/>
      <c r="CQ1061" s="165"/>
      <c r="CR1061" s="165"/>
      <c r="CS1061" s="165"/>
      <c r="CT1061" s="165"/>
    </row>
    <row r="1062" spans="1:98">
      <c r="A1062" s="165"/>
      <c r="B1062" s="165"/>
      <c r="C1062" s="165"/>
      <c r="D1062" s="165"/>
      <c r="E1062" s="165"/>
      <c r="F1062" s="165"/>
      <c r="G1062" s="165"/>
      <c r="H1062" s="178"/>
      <c r="I1062" s="165"/>
      <c r="J1062" s="165"/>
      <c r="K1062" s="178"/>
      <c r="L1062" s="165"/>
      <c r="M1062" s="165"/>
      <c r="N1062" s="165"/>
      <c r="O1062" s="165"/>
      <c r="P1062" s="165"/>
      <c r="Q1062" s="165"/>
      <c r="R1062" s="165"/>
      <c r="S1062" s="165"/>
      <c r="T1062" s="165"/>
      <c r="U1062" s="165"/>
      <c r="V1062" s="165"/>
      <c r="W1062" s="165"/>
      <c r="X1062" s="165"/>
      <c r="Y1062" s="165"/>
      <c r="Z1062" s="165"/>
      <c r="AA1062" s="165"/>
      <c r="AB1062" s="165"/>
      <c r="AC1062" s="165"/>
      <c r="AD1062" s="165"/>
      <c r="AE1062" s="165"/>
      <c r="AF1062" s="165"/>
      <c r="AG1062" s="165"/>
      <c r="AH1062" s="165"/>
      <c r="AI1062" s="165"/>
      <c r="AJ1062" s="165"/>
      <c r="AK1062" s="165"/>
      <c r="AL1062" s="165"/>
      <c r="AM1062" s="165"/>
      <c r="AN1062" s="165"/>
      <c r="AO1062" s="165"/>
      <c r="AP1062" s="165"/>
      <c r="AQ1062" s="165"/>
      <c r="AR1062" s="165"/>
      <c r="AS1062" s="165"/>
      <c r="AT1062" s="165"/>
      <c r="AU1062" s="165"/>
      <c r="AV1062" s="165"/>
      <c r="AW1062" s="165"/>
      <c r="AX1062" s="165"/>
      <c r="AY1062" s="165"/>
      <c r="AZ1062" s="165"/>
      <c r="BA1062" s="165"/>
      <c r="BB1062" s="165"/>
      <c r="BC1062" s="165"/>
      <c r="BD1062" s="165"/>
      <c r="BE1062" s="165"/>
      <c r="BF1062" s="165"/>
      <c r="BG1062" s="165"/>
      <c r="BH1062" s="165"/>
      <c r="BI1062" s="165"/>
      <c r="BJ1062" s="165"/>
      <c r="BK1062" s="165"/>
      <c r="BL1062" s="165"/>
      <c r="BM1062" s="165"/>
      <c r="BN1062" s="165"/>
      <c r="BO1062" s="165"/>
      <c r="BP1062" s="165"/>
      <c r="BQ1062" s="165"/>
      <c r="BR1062" s="165"/>
      <c r="BS1062" s="165"/>
      <c r="BT1062" s="165"/>
      <c r="BU1062" s="165"/>
      <c r="BV1062" s="165"/>
      <c r="BW1062" s="165"/>
      <c r="BX1062" s="165"/>
      <c r="BY1062" s="165"/>
      <c r="BZ1062" s="165"/>
      <c r="CA1062" s="165"/>
      <c r="CB1062" s="165"/>
      <c r="CC1062" s="165"/>
      <c r="CD1062" s="165"/>
      <c r="CE1062" s="165"/>
      <c r="CF1062" s="165"/>
      <c r="CG1062" s="165"/>
      <c r="CH1062" s="165"/>
      <c r="CI1062" s="165"/>
      <c r="CJ1062" s="165"/>
      <c r="CK1062" s="165"/>
      <c r="CL1062" s="165"/>
      <c r="CM1062" s="165"/>
      <c r="CN1062" s="165"/>
      <c r="CO1062" s="165"/>
      <c r="CP1062" s="165"/>
      <c r="CQ1062" s="165"/>
      <c r="CR1062" s="165"/>
      <c r="CS1062" s="165"/>
      <c r="CT1062" s="165"/>
    </row>
    <row r="1063" spans="1:98">
      <c r="A1063" s="165"/>
      <c r="B1063" s="165"/>
      <c r="C1063" s="165"/>
      <c r="D1063" s="165"/>
      <c r="E1063" s="165"/>
      <c r="F1063" s="165"/>
      <c r="G1063" s="165"/>
      <c r="H1063" s="178"/>
      <c r="I1063" s="165"/>
      <c r="J1063" s="165"/>
      <c r="K1063" s="178"/>
      <c r="L1063" s="165"/>
      <c r="M1063" s="165"/>
      <c r="N1063" s="165"/>
      <c r="O1063" s="165"/>
      <c r="P1063" s="165"/>
      <c r="Q1063" s="165"/>
      <c r="R1063" s="165"/>
      <c r="S1063" s="165"/>
      <c r="T1063" s="165"/>
      <c r="U1063" s="165"/>
      <c r="V1063" s="165"/>
      <c r="W1063" s="165"/>
      <c r="X1063" s="165"/>
      <c r="Y1063" s="165"/>
      <c r="Z1063" s="165"/>
      <c r="AA1063" s="165"/>
      <c r="AB1063" s="165"/>
      <c r="AC1063" s="165"/>
      <c r="AD1063" s="165"/>
      <c r="AE1063" s="165"/>
      <c r="AF1063" s="165"/>
      <c r="AG1063" s="165"/>
      <c r="AH1063" s="165"/>
      <c r="AI1063" s="165"/>
      <c r="AJ1063" s="165"/>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65"/>
      <c r="BI1063" s="165"/>
      <c r="BJ1063" s="165"/>
      <c r="BK1063" s="165"/>
      <c r="BL1063" s="165"/>
      <c r="BM1063" s="165"/>
      <c r="BN1063" s="165"/>
      <c r="BO1063" s="165"/>
      <c r="BP1063" s="165"/>
      <c r="BQ1063" s="165"/>
      <c r="BR1063" s="165"/>
      <c r="BS1063" s="165"/>
      <c r="BT1063" s="165"/>
      <c r="BU1063" s="165"/>
      <c r="BV1063" s="165"/>
      <c r="BW1063" s="165"/>
      <c r="BX1063" s="165"/>
      <c r="BY1063" s="165"/>
      <c r="BZ1063" s="165"/>
      <c r="CA1063" s="165"/>
      <c r="CB1063" s="165"/>
      <c r="CC1063" s="165"/>
      <c r="CD1063" s="165"/>
      <c r="CE1063" s="165"/>
      <c r="CF1063" s="165"/>
      <c r="CG1063" s="165"/>
      <c r="CH1063" s="165"/>
      <c r="CI1063" s="165"/>
      <c r="CJ1063" s="165"/>
      <c r="CK1063" s="165"/>
      <c r="CL1063" s="165"/>
      <c r="CM1063" s="165"/>
      <c r="CN1063" s="165"/>
      <c r="CO1063" s="165"/>
      <c r="CP1063" s="165"/>
      <c r="CQ1063" s="165"/>
      <c r="CR1063" s="165"/>
      <c r="CS1063" s="165"/>
      <c r="CT1063" s="165"/>
    </row>
    <row r="1064" spans="1:98">
      <c r="A1064" s="165"/>
      <c r="B1064" s="165"/>
      <c r="C1064" s="165"/>
      <c r="D1064" s="165"/>
      <c r="E1064" s="165"/>
      <c r="F1064" s="165"/>
      <c r="G1064" s="165"/>
      <c r="H1064" s="178"/>
      <c r="I1064" s="165"/>
      <c r="J1064" s="165"/>
      <c r="K1064" s="178"/>
      <c r="L1064" s="165"/>
      <c r="M1064" s="165"/>
      <c r="N1064" s="165"/>
      <c r="O1064" s="165"/>
      <c r="P1064" s="165"/>
      <c r="Q1064" s="165"/>
      <c r="R1064" s="165"/>
      <c r="S1064" s="165"/>
      <c r="T1064" s="165"/>
      <c r="U1064" s="165"/>
      <c r="V1064" s="165"/>
      <c r="W1064" s="165"/>
      <c r="X1064" s="165"/>
      <c r="Y1064" s="165"/>
      <c r="Z1064" s="165"/>
      <c r="AA1064" s="165"/>
      <c r="AB1064" s="165"/>
      <c r="AC1064" s="165"/>
      <c r="AD1064" s="165"/>
      <c r="AE1064" s="165"/>
      <c r="AF1064" s="165"/>
      <c r="AG1064" s="165"/>
      <c r="AH1064" s="165"/>
      <c r="AI1064" s="165"/>
      <c r="AJ1064" s="165"/>
      <c r="AK1064" s="165"/>
      <c r="AL1064" s="165"/>
      <c r="AM1064" s="165"/>
      <c r="AN1064" s="165"/>
      <c r="AO1064" s="165"/>
      <c r="AP1064" s="165"/>
      <c r="AQ1064" s="165"/>
      <c r="AR1064" s="165"/>
      <c r="AS1064" s="165"/>
      <c r="AT1064" s="165"/>
      <c r="AU1064" s="165"/>
      <c r="AV1064" s="165"/>
      <c r="AW1064" s="165"/>
      <c r="AX1064" s="165"/>
      <c r="AY1064" s="165"/>
      <c r="AZ1064" s="165"/>
      <c r="BA1064" s="165"/>
      <c r="BB1064" s="165"/>
      <c r="BC1064" s="165"/>
      <c r="BD1064" s="165"/>
      <c r="BE1064" s="165"/>
      <c r="BF1064" s="165"/>
      <c r="BG1064" s="165"/>
      <c r="BH1064" s="165"/>
      <c r="BI1064" s="165"/>
      <c r="BJ1064" s="165"/>
      <c r="BK1064" s="165"/>
      <c r="BL1064" s="165"/>
      <c r="BM1064" s="165"/>
      <c r="BN1064" s="165"/>
      <c r="BO1064" s="165"/>
      <c r="BP1064" s="165"/>
      <c r="BQ1064" s="165"/>
      <c r="BR1064" s="165"/>
      <c r="BS1064" s="165"/>
      <c r="BT1064" s="165"/>
      <c r="BU1064" s="165"/>
      <c r="BV1064" s="165"/>
      <c r="BW1064" s="165"/>
      <c r="BX1064" s="165"/>
      <c r="BY1064" s="165"/>
      <c r="BZ1064" s="165"/>
      <c r="CA1064" s="165"/>
      <c r="CB1064" s="165"/>
      <c r="CC1064" s="165"/>
      <c r="CD1064" s="165"/>
      <c r="CE1064" s="165"/>
      <c r="CF1064" s="165"/>
      <c r="CG1064" s="165"/>
      <c r="CH1064" s="165"/>
      <c r="CI1064" s="165"/>
      <c r="CJ1064" s="165"/>
      <c r="CK1064" s="165"/>
      <c r="CL1064" s="165"/>
      <c r="CM1064" s="165"/>
      <c r="CN1064" s="165"/>
      <c r="CO1064" s="165"/>
      <c r="CP1064" s="165"/>
      <c r="CQ1064" s="165"/>
      <c r="CR1064" s="165"/>
      <c r="CS1064" s="165"/>
      <c r="CT1064" s="165"/>
    </row>
    <row r="1065" spans="1:98">
      <c r="A1065" s="165"/>
      <c r="B1065" s="165"/>
      <c r="C1065" s="165"/>
      <c r="D1065" s="165"/>
      <c r="E1065" s="165"/>
      <c r="F1065" s="165"/>
      <c r="G1065" s="165"/>
      <c r="H1065" s="178"/>
      <c r="I1065" s="165"/>
      <c r="J1065" s="165"/>
      <c r="K1065" s="178"/>
      <c r="L1065" s="165"/>
      <c r="M1065" s="165"/>
      <c r="N1065" s="165"/>
      <c r="O1065" s="165"/>
      <c r="P1065" s="165"/>
      <c r="Q1065" s="165"/>
      <c r="R1065" s="165"/>
      <c r="S1065" s="165"/>
      <c r="T1065" s="165"/>
      <c r="U1065" s="165"/>
      <c r="V1065" s="165"/>
      <c r="W1065" s="165"/>
      <c r="X1065" s="165"/>
      <c r="Y1065" s="165"/>
      <c r="Z1065" s="165"/>
      <c r="AA1065" s="165"/>
      <c r="AB1065" s="165"/>
      <c r="AC1065" s="165"/>
      <c r="AD1065" s="165"/>
      <c r="AE1065" s="165"/>
      <c r="AF1065" s="165"/>
      <c r="AG1065" s="165"/>
      <c r="AH1065" s="165"/>
      <c r="AI1065" s="165"/>
      <c r="AJ1065" s="165"/>
      <c r="AK1065" s="165"/>
      <c r="AL1065" s="165"/>
      <c r="AM1065" s="165"/>
      <c r="AN1065" s="165"/>
      <c r="AO1065" s="165"/>
      <c r="AP1065" s="165"/>
      <c r="AQ1065" s="165"/>
      <c r="AR1065" s="165"/>
      <c r="AS1065" s="165"/>
      <c r="AT1065" s="165"/>
      <c r="AU1065" s="165"/>
      <c r="AV1065" s="165"/>
      <c r="AW1065" s="165"/>
      <c r="AX1065" s="165"/>
      <c r="AY1065" s="165"/>
      <c r="AZ1065" s="165"/>
      <c r="BA1065" s="165"/>
      <c r="BB1065" s="165"/>
      <c r="BC1065" s="165"/>
      <c r="BD1065" s="165"/>
      <c r="BE1065" s="165"/>
      <c r="BF1065" s="165"/>
      <c r="BG1065" s="165"/>
      <c r="BH1065" s="165"/>
      <c r="BI1065" s="165"/>
      <c r="BJ1065" s="165"/>
      <c r="BK1065" s="165"/>
      <c r="BL1065" s="165"/>
      <c r="BM1065" s="165"/>
      <c r="BN1065" s="165"/>
      <c r="BO1065" s="165"/>
      <c r="BP1065" s="165"/>
      <c r="BQ1065" s="165"/>
      <c r="BR1065" s="165"/>
      <c r="BS1065" s="165"/>
      <c r="BT1065" s="165"/>
      <c r="BU1065" s="165"/>
      <c r="BV1065" s="165"/>
      <c r="BW1065" s="165"/>
      <c r="BX1065" s="165"/>
      <c r="BY1065" s="165"/>
      <c r="BZ1065" s="165"/>
      <c r="CA1065" s="165"/>
      <c r="CB1065" s="165"/>
      <c r="CC1065" s="165"/>
      <c r="CD1065" s="165"/>
      <c r="CE1065" s="165"/>
      <c r="CF1065" s="165"/>
      <c r="CG1065" s="165"/>
      <c r="CH1065" s="165"/>
      <c r="CI1065" s="165"/>
      <c r="CJ1065" s="165"/>
      <c r="CK1065" s="165"/>
      <c r="CL1065" s="165"/>
      <c r="CM1065" s="165"/>
      <c r="CN1065" s="165"/>
      <c r="CO1065" s="165"/>
      <c r="CP1065" s="165"/>
      <c r="CQ1065" s="165"/>
      <c r="CR1065" s="165"/>
      <c r="CS1065" s="165"/>
      <c r="CT1065" s="165"/>
    </row>
    <row r="1066" spans="1:98">
      <c r="A1066" s="165"/>
      <c r="B1066" s="165"/>
      <c r="C1066" s="165"/>
      <c r="D1066" s="165"/>
      <c r="E1066" s="165"/>
      <c r="F1066" s="165"/>
      <c r="G1066" s="165"/>
      <c r="H1066" s="178"/>
      <c r="I1066" s="165"/>
      <c r="J1066" s="165"/>
      <c r="K1066" s="178"/>
      <c r="L1066" s="165"/>
      <c r="M1066" s="165"/>
      <c r="N1066" s="165"/>
      <c r="O1066" s="165"/>
      <c r="P1066" s="165"/>
      <c r="Q1066" s="165"/>
      <c r="R1066" s="165"/>
      <c r="S1066" s="165"/>
      <c r="T1066" s="165"/>
      <c r="U1066" s="165"/>
      <c r="V1066" s="165"/>
      <c r="W1066" s="165"/>
      <c r="X1066" s="165"/>
      <c r="Y1066" s="165"/>
      <c r="Z1066" s="165"/>
      <c r="AA1066" s="165"/>
      <c r="AB1066" s="165"/>
      <c r="AC1066" s="165"/>
      <c r="AD1066" s="165"/>
      <c r="AE1066" s="165"/>
      <c r="AF1066" s="165"/>
      <c r="AG1066" s="165"/>
      <c r="AH1066" s="165"/>
      <c r="AI1066" s="165"/>
      <c r="AJ1066" s="165"/>
      <c r="AK1066" s="165"/>
      <c r="AL1066" s="165"/>
      <c r="AM1066" s="165"/>
      <c r="AN1066" s="165"/>
      <c r="AO1066" s="165"/>
      <c r="AP1066" s="165"/>
      <c r="AQ1066" s="165"/>
      <c r="AR1066" s="165"/>
      <c r="AS1066" s="165"/>
      <c r="AT1066" s="165"/>
      <c r="AU1066" s="165"/>
      <c r="AV1066" s="165"/>
      <c r="AW1066" s="165"/>
      <c r="AX1066" s="165"/>
      <c r="AY1066" s="165"/>
      <c r="AZ1066" s="165"/>
      <c r="BA1066" s="165"/>
      <c r="BB1066" s="165"/>
      <c r="BC1066" s="165"/>
      <c r="BD1066" s="165"/>
      <c r="BE1066" s="165"/>
      <c r="BF1066" s="165"/>
      <c r="BG1066" s="165"/>
      <c r="BH1066" s="165"/>
      <c r="BI1066" s="165"/>
      <c r="BJ1066" s="165"/>
      <c r="BK1066" s="165"/>
      <c r="BL1066" s="165"/>
      <c r="BM1066" s="165"/>
      <c r="BN1066" s="165"/>
      <c r="BO1066" s="165"/>
      <c r="BP1066" s="165"/>
      <c r="BQ1066" s="165"/>
      <c r="BR1066" s="165"/>
      <c r="BS1066" s="165"/>
      <c r="BT1066" s="165"/>
      <c r="BU1066" s="165"/>
      <c r="BV1066" s="165"/>
      <c r="BW1066" s="165"/>
      <c r="BX1066" s="165"/>
      <c r="BY1066" s="165"/>
      <c r="BZ1066" s="165"/>
      <c r="CA1066" s="165"/>
      <c r="CB1066" s="165"/>
      <c r="CC1066" s="165"/>
      <c r="CD1066" s="165"/>
      <c r="CE1066" s="165"/>
      <c r="CF1066" s="165"/>
      <c r="CG1066" s="165"/>
      <c r="CH1066" s="165"/>
      <c r="CI1066" s="165"/>
      <c r="CJ1066" s="165"/>
      <c r="CK1066" s="165"/>
      <c r="CL1066" s="165"/>
      <c r="CM1066" s="165"/>
      <c r="CN1066" s="165"/>
      <c r="CO1066" s="165"/>
      <c r="CP1066" s="165"/>
      <c r="CQ1066" s="165"/>
      <c r="CR1066" s="165"/>
      <c r="CS1066" s="165"/>
      <c r="CT1066" s="165"/>
    </row>
    <row r="1067" spans="1:98">
      <c r="A1067" s="165"/>
      <c r="B1067" s="165"/>
      <c r="C1067" s="165"/>
      <c r="D1067" s="165"/>
      <c r="E1067" s="165"/>
      <c r="F1067" s="165"/>
      <c r="G1067" s="165"/>
      <c r="H1067" s="178"/>
      <c r="I1067" s="165"/>
      <c r="J1067" s="165"/>
      <c r="K1067" s="178"/>
      <c r="L1067" s="165"/>
      <c r="M1067" s="165"/>
      <c r="N1067" s="165"/>
      <c r="O1067" s="165"/>
      <c r="P1067" s="165"/>
      <c r="Q1067" s="165"/>
      <c r="R1067" s="165"/>
      <c r="S1067" s="165"/>
      <c r="T1067" s="165"/>
      <c r="U1067" s="165"/>
      <c r="V1067" s="165"/>
      <c r="W1067" s="165"/>
      <c r="X1067" s="165"/>
      <c r="Y1067" s="165"/>
      <c r="Z1067" s="165"/>
      <c r="AA1067" s="165"/>
      <c r="AB1067" s="165"/>
      <c r="AC1067" s="165"/>
      <c r="AD1067" s="165"/>
      <c r="AE1067" s="165"/>
      <c r="AF1067" s="165"/>
      <c r="AG1067" s="165"/>
      <c r="AH1067" s="165"/>
      <c r="AI1067" s="165"/>
      <c r="AJ1067" s="165"/>
      <c r="AK1067" s="165"/>
      <c r="AL1067" s="165"/>
      <c r="AM1067" s="165"/>
      <c r="AN1067" s="165"/>
      <c r="AO1067" s="165"/>
      <c r="AP1067" s="165"/>
      <c r="AQ1067" s="165"/>
      <c r="AR1067" s="165"/>
      <c r="AS1067" s="165"/>
      <c r="AT1067" s="165"/>
      <c r="AU1067" s="165"/>
      <c r="AV1067" s="165"/>
      <c r="AW1067" s="165"/>
      <c r="AX1067" s="165"/>
      <c r="AY1067" s="165"/>
      <c r="AZ1067" s="165"/>
      <c r="BA1067" s="165"/>
      <c r="BB1067" s="165"/>
      <c r="BC1067" s="165"/>
      <c r="BD1067" s="165"/>
      <c r="BE1067" s="165"/>
      <c r="BF1067" s="165"/>
      <c r="BG1067" s="165"/>
      <c r="BH1067" s="165"/>
      <c r="BI1067" s="165"/>
      <c r="BJ1067" s="165"/>
      <c r="BK1067" s="165"/>
      <c r="BL1067" s="165"/>
      <c r="BM1067" s="165"/>
      <c r="BN1067" s="165"/>
      <c r="BO1067" s="165"/>
      <c r="BP1067" s="165"/>
      <c r="BQ1067" s="165"/>
      <c r="BR1067" s="165"/>
      <c r="BS1067" s="165"/>
      <c r="BT1067" s="165"/>
      <c r="BU1067" s="165"/>
      <c r="BV1067" s="165"/>
      <c r="BW1067" s="165"/>
      <c r="BX1067" s="165"/>
      <c r="BY1067" s="165"/>
      <c r="BZ1067" s="165"/>
      <c r="CA1067" s="165"/>
      <c r="CB1067" s="165"/>
      <c r="CC1067" s="165"/>
      <c r="CD1067" s="165"/>
      <c r="CE1067" s="165"/>
      <c r="CF1067" s="165"/>
      <c r="CG1067" s="165"/>
      <c r="CH1067" s="165"/>
      <c r="CI1067" s="165"/>
      <c r="CJ1067" s="165"/>
      <c r="CK1067" s="165"/>
      <c r="CL1067" s="165"/>
      <c r="CM1067" s="165"/>
      <c r="CN1067" s="165"/>
      <c r="CO1067" s="165"/>
      <c r="CP1067" s="165"/>
      <c r="CQ1067" s="165"/>
      <c r="CR1067" s="165"/>
      <c r="CS1067" s="165"/>
      <c r="CT1067" s="165"/>
    </row>
    <row r="1068" spans="1:98">
      <c r="A1068" s="165"/>
      <c r="B1068" s="165"/>
      <c r="C1068" s="165"/>
      <c r="D1068" s="165"/>
      <c r="E1068" s="165"/>
      <c r="F1068" s="165"/>
      <c r="G1068" s="165"/>
      <c r="H1068" s="178"/>
      <c r="I1068" s="165"/>
      <c r="J1068" s="165"/>
      <c r="K1068" s="178"/>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5"/>
      <c r="AN1068" s="165"/>
      <c r="AO1068" s="165"/>
      <c r="AP1068" s="165"/>
      <c r="AQ1068" s="165"/>
      <c r="AR1068" s="165"/>
      <c r="AS1068" s="165"/>
      <c r="AT1068" s="165"/>
      <c r="AU1068" s="165"/>
      <c r="AV1068" s="165"/>
      <c r="AW1068" s="165"/>
      <c r="AX1068" s="165"/>
      <c r="AY1068" s="165"/>
      <c r="AZ1068" s="165"/>
      <c r="BA1068" s="165"/>
      <c r="BB1068" s="165"/>
      <c r="BC1068" s="165"/>
      <c r="BD1068" s="165"/>
      <c r="BE1068" s="165"/>
      <c r="BF1068" s="165"/>
      <c r="BG1068" s="165"/>
      <c r="BH1068" s="165"/>
      <c r="BI1068" s="165"/>
      <c r="BJ1068" s="165"/>
      <c r="BK1068" s="165"/>
      <c r="BL1068" s="165"/>
      <c r="BM1068" s="165"/>
      <c r="BN1068" s="165"/>
      <c r="BO1068" s="165"/>
      <c r="BP1068" s="165"/>
      <c r="BQ1068" s="165"/>
      <c r="BR1068" s="165"/>
      <c r="BS1068" s="165"/>
      <c r="BT1068" s="165"/>
      <c r="BU1068" s="165"/>
      <c r="BV1068" s="165"/>
      <c r="BW1068" s="165"/>
      <c r="BX1068" s="165"/>
      <c r="BY1068" s="165"/>
      <c r="BZ1068" s="165"/>
      <c r="CA1068" s="165"/>
      <c r="CB1068" s="165"/>
      <c r="CC1068" s="165"/>
      <c r="CD1068" s="165"/>
      <c r="CE1068" s="165"/>
      <c r="CF1068" s="165"/>
      <c r="CG1068" s="165"/>
      <c r="CH1068" s="165"/>
      <c r="CI1068" s="165"/>
      <c r="CJ1068" s="165"/>
      <c r="CK1068" s="165"/>
      <c r="CL1068" s="165"/>
      <c r="CM1068" s="165"/>
      <c r="CN1068" s="165"/>
      <c r="CO1068" s="165"/>
      <c r="CP1068" s="165"/>
      <c r="CQ1068" s="165"/>
      <c r="CR1068" s="165"/>
      <c r="CS1068" s="165"/>
      <c r="CT1068" s="165"/>
    </row>
    <row r="1069" spans="1:98">
      <c r="A1069" s="165"/>
      <c r="B1069" s="165"/>
      <c r="C1069" s="165"/>
      <c r="D1069" s="165"/>
      <c r="E1069" s="165"/>
      <c r="F1069" s="165"/>
      <c r="G1069" s="165"/>
      <c r="H1069" s="178"/>
      <c r="I1069" s="165"/>
      <c r="J1069" s="165"/>
      <c r="K1069" s="178"/>
      <c r="L1069" s="165"/>
      <c r="M1069" s="165"/>
      <c r="N1069" s="165"/>
      <c r="O1069" s="165"/>
      <c r="P1069" s="165"/>
      <c r="Q1069" s="165"/>
      <c r="R1069" s="165"/>
      <c r="S1069" s="165"/>
      <c r="T1069" s="165"/>
      <c r="U1069" s="165"/>
      <c r="V1069" s="165"/>
      <c r="W1069" s="165"/>
      <c r="X1069" s="165"/>
      <c r="Y1069" s="165"/>
      <c r="Z1069" s="165"/>
      <c r="AA1069" s="165"/>
      <c r="AB1069" s="165"/>
      <c r="AC1069" s="165"/>
      <c r="AD1069" s="165"/>
      <c r="AE1069" s="165"/>
      <c r="AF1069" s="165"/>
      <c r="AG1069" s="165"/>
      <c r="AH1069" s="165"/>
      <c r="AI1069" s="165"/>
      <c r="AJ1069" s="165"/>
      <c r="AK1069" s="165"/>
      <c r="AL1069" s="165"/>
      <c r="AM1069" s="165"/>
      <c r="AN1069" s="165"/>
      <c r="AO1069" s="165"/>
      <c r="AP1069" s="165"/>
      <c r="AQ1069" s="165"/>
      <c r="AR1069" s="165"/>
      <c r="AS1069" s="165"/>
      <c r="AT1069" s="165"/>
      <c r="AU1069" s="165"/>
      <c r="AV1069" s="165"/>
      <c r="AW1069" s="165"/>
      <c r="AX1069" s="165"/>
      <c r="AY1069" s="165"/>
      <c r="AZ1069" s="165"/>
      <c r="BA1069" s="165"/>
      <c r="BB1069" s="165"/>
      <c r="BC1069" s="165"/>
      <c r="BD1069" s="165"/>
      <c r="BE1069" s="165"/>
      <c r="BF1069" s="165"/>
      <c r="BG1069" s="165"/>
      <c r="BH1069" s="165"/>
      <c r="BI1069" s="165"/>
      <c r="BJ1069" s="165"/>
      <c r="BK1069" s="165"/>
      <c r="BL1069" s="165"/>
      <c r="BM1069" s="165"/>
      <c r="BN1069" s="165"/>
      <c r="BO1069" s="165"/>
      <c r="BP1069" s="165"/>
      <c r="BQ1069" s="165"/>
      <c r="BR1069" s="165"/>
      <c r="BS1069" s="165"/>
      <c r="BT1069" s="165"/>
      <c r="BU1069" s="165"/>
      <c r="BV1069" s="165"/>
      <c r="BW1069" s="165"/>
      <c r="BX1069" s="165"/>
      <c r="BY1069" s="165"/>
      <c r="BZ1069" s="165"/>
      <c r="CA1069" s="165"/>
      <c r="CB1069" s="165"/>
      <c r="CC1069" s="165"/>
      <c r="CD1069" s="165"/>
      <c r="CE1069" s="165"/>
      <c r="CF1069" s="165"/>
      <c r="CG1069" s="165"/>
      <c r="CH1069" s="165"/>
      <c r="CI1069" s="165"/>
      <c r="CJ1069" s="165"/>
      <c r="CK1069" s="165"/>
      <c r="CL1069" s="165"/>
      <c r="CM1069" s="165"/>
      <c r="CN1069" s="165"/>
      <c r="CO1069" s="165"/>
      <c r="CP1069" s="165"/>
      <c r="CQ1069" s="165"/>
      <c r="CR1069" s="165"/>
      <c r="CS1069" s="165"/>
      <c r="CT1069" s="165"/>
    </row>
    <row r="1070" spans="1:98">
      <c r="A1070" s="165"/>
      <c r="B1070" s="165"/>
      <c r="C1070" s="165"/>
      <c r="D1070" s="165"/>
      <c r="E1070" s="165"/>
      <c r="F1070" s="165"/>
      <c r="G1070" s="165"/>
      <c r="H1070" s="178"/>
      <c r="I1070" s="165"/>
      <c r="J1070" s="165"/>
      <c r="K1070" s="178"/>
      <c r="L1070" s="165"/>
      <c r="M1070" s="165"/>
      <c r="N1070" s="165"/>
      <c r="O1070" s="165"/>
      <c r="P1070" s="165"/>
      <c r="Q1070" s="165"/>
      <c r="R1070" s="165"/>
      <c r="S1070" s="165"/>
      <c r="T1070" s="165"/>
      <c r="U1070" s="165"/>
      <c r="V1070" s="165"/>
      <c r="W1070" s="165"/>
      <c r="X1070" s="165"/>
      <c r="Y1070" s="165"/>
      <c r="Z1070" s="165"/>
      <c r="AA1070" s="165"/>
      <c r="AB1070" s="165"/>
      <c r="AC1070" s="165"/>
      <c r="AD1070" s="165"/>
      <c r="AE1070" s="165"/>
      <c r="AF1070" s="165"/>
      <c r="AG1070" s="165"/>
      <c r="AH1070" s="165"/>
      <c r="AI1070" s="165"/>
      <c r="AJ1070" s="165"/>
      <c r="AK1070" s="165"/>
      <c r="AL1070" s="165"/>
      <c r="AM1070" s="165"/>
      <c r="AN1070" s="165"/>
      <c r="AO1070" s="165"/>
      <c r="AP1070" s="165"/>
      <c r="AQ1070" s="165"/>
      <c r="AR1070" s="165"/>
      <c r="AS1070" s="165"/>
      <c r="AT1070" s="165"/>
      <c r="AU1070" s="165"/>
      <c r="AV1070" s="165"/>
      <c r="AW1070" s="165"/>
      <c r="AX1070" s="165"/>
      <c r="AY1070" s="165"/>
      <c r="AZ1070" s="165"/>
      <c r="BA1070" s="165"/>
      <c r="BB1070" s="165"/>
      <c r="BC1070" s="165"/>
      <c r="BD1070" s="165"/>
      <c r="BE1070" s="165"/>
      <c r="BF1070" s="165"/>
      <c r="BG1070" s="165"/>
      <c r="BH1070" s="165"/>
      <c r="BI1070" s="165"/>
      <c r="BJ1070" s="165"/>
      <c r="BK1070" s="165"/>
      <c r="BL1070" s="165"/>
      <c r="BM1070" s="165"/>
      <c r="BN1070" s="165"/>
      <c r="BO1070" s="165"/>
      <c r="BP1070" s="165"/>
      <c r="BQ1070" s="165"/>
      <c r="BR1070" s="165"/>
      <c r="BS1070" s="165"/>
      <c r="BT1070" s="165"/>
      <c r="BU1070" s="165"/>
      <c r="BV1070" s="165"/>
      <c r="BW1070" s="165"/>
      <c r="BX1070" s="165"/>
      <c r="BY1070" s="165"/>
      <c r="BZ1070" s="165"/>
      <c r="CA1070" s="165"/>
      <c r="CB1070" s="165"/>
      <c r="CC1070" s="165"/>
      <c r="CD1070" s="165"/>
      <c r="CE1070" s="165"/>
      <c r="CF1070" s="165"/>
      <c r="CG1070" s="165"/>
      <c r="CH1070" s="165"/>
      <c r="CI1070" s="165"/>
      <c r="CJ1070" s="165"/>
      <c r="CK1070" s="165"/>
      <c r="CL1070" s="165"/>
      <c r="CM1070" s="165"/>
      <c r="CN1070" s="165"/>
      <c r="CO1070" s="165"/>
      <c r="CP1070" s="165"/>
      <c r="CQ1070" s="165"/>
      <c r="CR1070" s="165"/>
      <c r="CS1070" s="165"/>
      <c r="CT1070" s="165"/>
    </row>
    <row r="1071" spans="1:98">
      <c r="A1071" s="165"/>
      <c r="B1071" s="165"/>
      <c r="C1071" s="165"/>
      <c r="D1071" s="165"/>
      <c r="E1071" s="165"/>
      <c r="F1071" s="165"/>
      <c r="G1071" s="165"/>
      <c r="H1071" s="178"/>
      <c r="I1071" s="165"/>
      <c r="J1071" s="165"/>
      <c r="K1071" s="178"/>
      <c r="L1071" s="165"/>
      <c r="M1071" s="165"/>
      <c r="N1071" s="165"/>
      <c r="O1071" s="165"/>
      <c r="P1071" s="165"/>
      <c r="Q1071" s="165"/>
      <c r="R1071" s="165"/>
      <c r="S1071" s="165"/>
      <c r="T1071" s="165"/>
      <c r="U1071" s="165"/>
      <c r="V1071" s="165"/>
      <c r="W1071" s="165"/>
      <c r="X1071" s="165"/>
      <c r="Y1071" s="165"/>
      <c r="Z1071" s="165"/>
      <c r="AA1071" s="165"/>
      <c r="AB1071" s="165"/>
      <c r="AC1071" s="165"/>
      <c r="AD1071" s="165"/>
      <c r="AE1071" s="165"/>
      <c r="AF1071" s="165"/>
      <c r="AG1071" s="165"/>
      <c r="AH1071" s="165"/>
      <c r="AI1071" s="165"/>
      <c r="AJ1071" s="165"/>
      <c r="AK1071" s="165"/>
      <c r="AL1071" s="165"/>
      <c r="AM1071" s="165"/>
      <c r="AN1071" s="165"/>
      <c r="AO1071" s="165"/>
      <c r="AP1071" s="165"/>
      <c r="AQ1071" s="165"/>
      <c r="AR1071" s="165"/>
      <c r="AS1071" s="165"/>
      <c r="AT1071" s="165"/>
      <c r="AU1071" s="165"/>
      <c r="AV1071" s="165"/>
      <c r="AW1071" s="165"/>
      <c r="AX1071" s="165"/>
      <c r="AY1071" s="165"/>
      <c r="AZ1071" s="165"/>
      <c r="BA1071" s="165"/>
      <c r="BB1071" s="165"/>
      <c r="BC1071" s="165"/>
      <c r="BD1071" s="165"/>
      <c r="BE1071" s="165"/>
      <c r="BF1071" s="165"/>
      <c r="BG1071" s="165"/>
      <c r="BH1071" s="165"/>
      <c r="BI1071" s="165"/>
      <c r="BJ1071" s="165"/>
      <c r="BK1071" s="165"/>
      <c r="BL1071" s="165"/>
      <c r="BM1071" s="165"/>
      <c r="BN1071" s="165"/>
      <c r="BO1071" s="165"/>
      <c r="BP1071" s="165"/>
      <c r="BQ1071" s="165"/>
      <c r="BR1071" s="165"/>
      <c r="BS1071" s="165"/>
      <c r="BT1071" s="165"/>
      <c r="BU1071" s="165"/>
      <c r="BV1071" s="165"/>
      <c r="BW1071" s="165"/>
      <c r="BX1071" s="165"/>
      <c r="BY1071" s="165"/>
      <c r="BZ1071" s="165"/>
      <c r="CA1071" s="165"/>
      <c r="CB1071" s="165"/>
      <c r="CC1071" s="165"/>
      <c r="CD1071" s="165"/>
      <c r="CE1071" s="165"/>
      <c r="CF1071" s="165"/>
      <c r="CG1071" s="165"/>
      <c r="CH1071" s="165"/>
      <c r="CI1071" s="165"/>
      <c r="CJ1071" s="165"/>
      <c r="CK1071" s="165"/>
      <c r="CL1071" s="165"/>
      <c r="CM1071" s="165"/>
      <c r="CN1071" s="165"/>
      <c r="CO1071" s="165"/>
      <c r="CP1071" s="165"/>
      <c r="CQ1071" s="165"/>
      <c r="CR1071" s="165"/>
      <c r="CS1071" s="165"/>
      <c r="CT1071" s="165"/>
    </row>
    <row r="1072" spans="1:98">
      <c r="A1072" s="165"/>
      <c r="B1072" s="165"/>
      <c r="C1072" s="165"/>
      <c r="D1072" s="165"/>
      <c r="E1072" s="165"/>
      <c r="F1072" s="165"/>
      <c r="G1072" s="165"/>
      <c r="H1072" s="178"/>
      <c r="I1072" s="165"/>
      <c r="J1072" s="165"/>
      <c r="K1072" s="178"/>
      <c r="L1072" s="165"/>
      <c r="M1072" s="165"/>
      <c r="N1072" s="165"/>
      <c r="O1072" s="165"/>
      <c r="P1072" s="165"/>
      <c r="Q1072" s="165"/>
      <c r="R1072" s="165"/>
      <c r="S1072" s="165"/>
      <c r="T1072" s="165"/>
      <c r="U1072" s="165"/>
      <c r="V1072" s="165"/>
      <c r="W1072" s="165"/>
      <c r="X1072" s="165"/>
      <c r="Y1072" s="165"/>
      <c r="Z1072" s="165"/>
      <c r="AA1072" s="165"/>
      <c r="AB1072" s="165"/>
      <c r="AC1072" s="165"/>
      <c r="AD1072" s="165"/>
      <c r="AE1072" s="165"/>
      <c r="AF1072" s="165"/>
      <c r="AG1072" s="165"/>
      <c r="AH1072" s="165"/>
      <c r="AI1072" s="165"/>
      <c r="AJ1072" s="165"/>
      <c r="AK1072" s="165"/>
      <c r="AL1072" s="165"/>
      <c r="AM1072" s="165"/>
      <c r="AN1072" s="165"/>
      <c r="AO1072" s="165"/>
      <c r="AP1072" s="165"/>
      <c r="AQ1072" s="165"/>
      <c r="AR1072" s="165"/>
      <c r="AS1072" s="165"/>
      <c r="AT1072" s="165"/>
      <c r="AU1072" s="165"/>
      <c r="AV1072" s="165"/>
      <c r="AW1072" s="165"/>
      <c r="AX1072" s="165"/>
      <c r="AY1072" s="165"/>
      <c r="AZ1072" s="165"/>
      <c r="BA1072" s="165"/>
      <c r="BB1072" s="165"/>
      <c r="BC1072" s="165"/>
      <c r="BD1072" s="165"/>
      <c r="BE1072" s="165"/>
      <c r="BF1072" s="165"/>
      <c r="BG1072" s="165"/>
      <c r="BH1072" s="165"/>
      <c r="BI1072" s="165"/>
      <c r="BJ1072" s="165"/>
      <c r="BK1072" s="165"/>
      <c r="BL1072" s="165"/>
      <c r="BM1072" s="165"/>
      <c r="BN1072" s="165"/>
      <c r="BO1072" s="165"/>
      <c r="BP1072" s="165"/>
      <c r="BQ1072" s="165"/>
      <c r="BR1072" s="165"/>
      <c r="BS1072" s="165"/>
      <c r="BT1072" s="165"/>
      <c r="BU1072" s="165"/>
      <c r="BV1072" s="165"/>
      <c r="BW1072" s="165"/>
      <c r="BX1072" s="165"/>
      <c r="BY1072" s="165"/>
      <c r="BZ1072" s="165"/>
      <c r="CA1072" s="165"/>
      <c r="CB1072" s="165"/>
      <c r="CC1072" s="165"/>
      <c r="CD1072" s="165"/>
      <c r="CE1072" s="165"/>
      <c r="CF1072" s="165"/>
      <c r="CG1072" s="165"/>
      <c r="CH1072" s="165"/>
      <c r="CI1072" s="165"/>
      <c r="CJ1072" s="165"/>
      <c r="CK1072" s="165"/>
      <c r="CL1072" s="165"/>
      <c r="CM1072" s="165"/>
      <c r="CN1072" s="165"/>
      <c r="CO1072" s="165"/>
      <c r="CP1072" s="165"/>
      <c r="CQ1072" s="165"/>
      <c r="CR1072" s="165"/>
      <c r="CS1072" s="165"/>
      <c r="CT1072" s="165"/>
    </row>
    <row r="1073" spans="1:98">
      <c r="A1073" s="165"/>
      <c r="B1073" s="165"/>
      <c r="C1073" s="165"/>
      <c r="D1073" s="165"/>
      <c r="E1073" s="165"/>
      <c r="F1073" s="165"/>
      <c r="G1073" s="165"/>
      <c r="H1073" s="178"/>
      <c r="I1073" s="165"/>
      <c r="J1073" s="165"/>
      <c r="K1073" s="178"/>
      <c r="L1073" s="165"/>
      <c r="M1073" s="165"/>
      <c r="N1073" s="165"/>
      <c r="O1073" s="165"/>
      <c r="P1073" s="165"/>
      <c r="Q1073" s="165"/>
      <c r="R1073" s="165"/>
      <c r="S1073" s="165"/>
      <c r="T1073" s="165"/>
      <c r="U1073" s="165"/>
      <c r="V1073" s="165"/>
      <c r="W1073" s="165"/>
      <c r="X1073" s="165"/>
      <c r="Y1073" s="165"/>
      <c r="Z1073" s="165"/>
      <c r="AA1073" s="165"/>
      <c r="AB1073" s="165"/>
      <c r="AC1073" s="165"/>
      <c r="AD1073" s="165"/>
      <c r="AE1073" s="165"/>
      <c r="AF1073" s="165"/>
      <c r="AG1073" s="165"/>
      <c r="AH1073" s="165"/>
      <c r="AI1073" s="165"/>
      <c r="AJ1073" s="165"/>
      <c r="AK1073" s="165"/>
      <c r="AL1073" s="165"/>
      <c r="AM1073" s="165"/>
      <c r="AN1073" s="165"/>
      <c r="AO1073" s="165"/>
      <c r="AP1073" s="165"/>
      <c r="AQ1073" s="165"/>
      <c r="AR1073" s="165"/>
      <c r="AS1073" s="165"/>
      <c r="AT1073" s="165"/>
      <c r="AU1073" s="165"/>
      <c r="AV1073" s="165"/>
      <c r="AW1073" s="165"/>
      <c r="AX1073" s="165"/>
      <c r="AY1073" s="165"/>
      <c r="AZ1073" s="165"/>
      <c r="BA1073" s="165"/>
      <c r="BB1073" s="165"/>
      <c r="BC1073" s="165"/>
      <c r="BD1073" s="165"/>
      <c r="BE1073" s="165"/>
      <c r="BF1073" s="165"/>
      <c r="BG1073" s="165"/>
      <c r="BH1073" s="165"/>
      <c r="BI1073" s="165"/>
      <c r="BJ1073" s="165"/>
      <c r="BK1073" s="165"/>
      <c r="BL1073" s="165"/>
      <c r="BM1073" s="165"/>
      <c r="BN1073" s="165"/>
      <c r="BO1073" s="165"/>
      <c r="BP1073" s="165"/>
      <c r="BQ1073" s="165"/>
      <c r="BR1073" s="165"/>
      <c r="BS1073" s="165"/>
      <c r="BT1073" s="165"/>
      <c r="BU1073" s="165"/>
      <c r="BV1073" s="165"/>
      <c r="BW1073" s="165"/>
      <c r="BX1073" s="165"/>
      <c r="BY1073" s="165"/>
      <c r="BZ1073" s="165"/>
      <c r="CA1073" s="165"/>
      <c r="CB1073" s="165"/>
      <c r="CC1073" s="165"/>
      <c r="CD1073" s="165"/>
      <c r="CE1073" s="165"/>
      <c r="CF1073" s="165"/>
      <c r="CG1073" s="165"/>
      <c r="CH1073" s="165"/>
      <c r="CI1073" s="165"/>
      <c r="CJ1073" s="165"/>
      <c r="CK1073" s="165"/>
      <c r="CL1073" s="165"/>
      <c r="CM1073" s="165"/>
      <c r="CN1073" s="165"/>
      <c r="CO1073" s="165"/>
      <c r="CP1073" s="165"/>
      <c r="CQ1073" s="165"/>
      <c r="CR1073" s="165"/>
      <c r="CS1073" s="165"/>
      <c r="CT1073" s="165"/>
    </row>
    <row r="1074" spans="1:98">
      <c r="A1074" s="165"/>
      <c r="B1074" s="165"/>
      <c r="C1074" s="165"/>
      <c r="D1074" s="165"/>
      <c r="E1074" s="165"/>
      <c r="F1074" s="165"/>
      <c r="G1074" s="165"/>
      <c r="H1074" s="178"/>
      <c r="I1074" s="165"/>
      <c r="J1074" s="165"/>
      <c r="K1074" s="178"/>
      <c r="L1074" s="165"/>
      <c r="M1074" s="165"/>
      <c r="N1074" s="165"/>
      <c r="O1074" s="165"/>
      <c r="P1074" s="165"/>
      <c r="Q1074" s="165"/>
      <c r="R1074" s="165"/>
      <c r="S1074" s="165"/>
      <c r="T1074" s="165"/>
      <c r="U1074" s="165"/>
      <c r="V1074" s="165"/>
      <c r="W1074" s="165"/>
      <c r="X1074" s="165"/>
      <c r="Y1074" s="165"/>
      <c r="Z1074" s="165"/>
      <c r="AA1074" s="165"/>
      <c r="AB1074" s="165"/>
      <c r="AC1074" s="165"/>
      <c r="AD1074" s="165"/>
      <c r="AE1074" s="165"/>
      <c r="AF1074" s="165"/>
      <c r="AG1074" s="165"/>
      <c r="AH1074" s="165"/>
      <c r="AI1074" s="165"/>
      <c r="AJ1074" s="165"/>
      <c r="AK1074" s="165"/>
      <c r="AL1074" s="165"/>
      <c r="AM1074" s="165"/>
      <c r="AN1074" s="165"/>
      <c r="AO1074" s="165"/>
      <c r="AP1074" s="165"/>
      <c r="AQ1074" s="165"/>
      <c r="AR1074" s="165"/>
      <c r="AS1074" s="165"/>
      <c r="AT1074" s="165"/>
      <c r="AU1074" s="165"/>
      <c r="AV1074" s="165"/>
      <c r="AW1074" s="165"/>
      <c r="AX1074" s="165"/>
      <c r="AY1074" s="165"/>
      <c r="AZ1074" s="165"/>
      <c r="BA1074" s="165"/>
      <c r="BB1074" s="165"/>
      <c r="BC1074" s="165"/>
      <c r="BD1074" s="165"/>
      <c r="BE1074" s="165"/>
      <c r="BF1074" s="165"/>
      <c r="BG1074" s="165"/>
      <c r="BH1074" s="165"/>
      <c r="BI1074" s="165"/>
      <c r="BJ1074" s="165"/>
      <c r="BK1074" s="165"/>
      <c r="BL1074" s="165"/>
      <c r="BM1074" s="165"/>
      <c r="BN1074" s="165"/>
      <c r="BO1074" s="165"/>
      <c r="BP1074" s="165"/>
      <c r="BQ1074" s="165"/>
      <c r="BR1074" s="165"/>
      <c r="BS1074" s="165"/>
      <c r="BT1074" s="165"/>
      <c r="BU1074" s="165"/>
      <c r="BV1074" s="165"/>
      <c r="BW1074" s="165"/>
      <c r="BX1074" s="165"/>
      <c r="BY1074" s="165"/>
      <c r="BZ1074" s="165"/>
      <c r="CA1074" s="165"/>
      <c r="CB1074" s="165"/>
      <c r="CC1074" s="165"/>
      <c r="CD1074" s="165"/>
      <c r="CE1074" s="165"/>
      <c r="CF1074" s="165"/>
      <c r="CG1074" s="165"/>
      <c r="CH1074" s="165"/>
      <c r="CI1074" s="165"/>
      <c r="CJ1074" s="165"/>
      <c r="CK1074" s="165"/>
      <c r="CL1074" s="165"/>
      <c r="CM1074" s="165"/>
      <c r="CN1074" s="165"/>
      <c r="CO1074" s="165"/>
      <c r="CP1074" s="165"/>
      <c r="CQ1074" s="165"/>
      <c r="CR1074" s="165"/>
      <c r="CS1074" s="165"/>
      <c r="CT1074" s="165"/>
    </row>
    <row r="1075" spans="1:98">
      <c r="A1075" s="165"/>
      <c r="B1075" s="165"/>
      <c r="C1075" s="165"/>
      <c r="D1075" s="165"/>
      <c r="E1075" s="165"/>
      <c r="F1075" s="165"/>
      <c r="G1075" s="165"/>
      <c r="H1075" s="178"/>
      <c r="I1075" s="165"/>
      <c r="J1075" s="165"/>
      <c r="K1075" s="178"/>
      <c r="L1075" s="165"/>
      <c r="M1075" s="165"/>
      <c r="N1075" s="165"/>
      <c r="O1075" s="165"/>
      <c r="P1075" s="165"/>
      <c r="Q1075" s="165"/>
      <c r="R1075" s="165"/>
      <c r="S1075" s="165"/>
      <c r="T1075" s="165"/>
      <c r="U1075" s="165"/>
      <c r="V1075" s="165"/>
      <c r="W1075" s="165"/>
      <c r="X1075" s="165"/>
      <c r="Y1075" s="165"/>
      <c r="Z1075" s="165"/>
      <c r="AA1075" s="165"/>
      <c r="AB1075" s="165"/>
      <c r="AC1075" s="165"/>
      <c r="AD1075" s="165"/>
      <c r="AE1075" s="165"/>
      <c r="AF1075" s="165"/>
      <c r="AG1075" s="165"/>
      <c r="AH1075" s="165"/>
      <c r="AI1075" s="165"/>
      <c r="AJ1075" s="165"/>
      <c r="AK1075" s="165"/>
      <c r="AL1075" s="165"/>
      <c r="AM1075" s="165"/>
      <c r="AN1075" s="165"/>
      <c r="AO1075" s="165"/>
      <c r="AP1075" s="165"/>
      <c r="AQ1075" s="165"/>
      <c r="AR1075" s="165"/>
      <c r="AS1075" s="165"/>
      <c r="AT1075" s="165"/>
      <c r="AU1075" s="165"/>
      <c r="AV1075" s="165"/>
      <c r="AW1075" s="165"/>
      <c r="AX1075" s="165"/>
      <c r="AY1075" s="165"/>
      <c r="AZ1075" s="165"/>
      <c r="BA1075" s="165"/>
      <c r="BB1075" s="165"/>
      <c r="BC1075" s="165"/>
      <c r="BD1075" s="165"/>
      <c r="BE1075" s="165"/>
      <c r="BF1075" s="165"/>
      <c r="BG1075" s="165"/>
      <c r="BH1075" s="165"/>
      <c r="BI1075" s="165"/>
      <c r="BJ1075" s="165"/>
      <c r="BK1075" s="165"/>
      <c r="BL1075" s="165"/>
      <c r="BM1075" s="165"/>
      <c r="BN1075" s="165"/>
      <c r="BO1075" s="165"/>
      <c r="BP1075" s="165"/>
      <c r="BQ1075" s="165"/>
      <c r="BR1075" s="165"/>
      <c r="BS1075" s="165"/>
      <c r="BT1075" s="165"/>
      <c r="BU1075" s="165"/>
      <c r="BV1075" s="165"/>
      <c r="BW1075" s="165"/>
      <c r="BX1075" s="165"/>
      <c r="BY1075" s="165"/>
      <c r="BZ1075" s="165"/>
      <c r="CA1075" s="165"/>
      <c r="CB1075" s="165"/>
      <c r="CC1075" s="165"/>
      <c r="CD1075" s="165"/>
      <c r="CE1075" s="165"/>
      <c r="CF1075" s="165"/>
      <c r="CG1075" s="165"/>
      <c r="CH1075" s="165"/>
      <c r="CI1075" s="165"/>
      <c r="CJ1075" s="165"/>
      <c r="CK1075" s="165"/>
      <c r="CL1075" s="165"/>
      <c r="CM1075" s="165"/>
      <c r="CN1075" s="165"/>
      <c r="CO1075" s="165"/>
      <c r="CP1075" s="165"/>
      <c r="CQ1075" s="165"/>
      <c r="CR1075" s="165"/>
      <c r="CS1075" s="165"/>
      <c r="CT1075" s="165"/>
    </row>
    <row r="1076" spans="1:98">
      <c r="A1076" s="165"/>
      <c r="B1076" s="165"/>
      <c r="C1076" s="165"/>
      <c r="D1076" s="165"/>
      <c r="E1076" s="165"/>
      <c r="F1076" s="165"/>
      <c r="G1076" s="165"/>
      <c r="H1076" s="178"/>
      <c r="I1076" s="165"/>
      <c r="J1076" s="165"/>
      <c r="K1076" s="178"/>
      <c r="L1076" s="165"/>
      <c r="M1076" s="165"/>
      <c r="N1076" s="165"/>
      <c r="O1076" s="165"/>
      <c r="P1076" s="165"/>
      <c r="Q1076" s="165"/>
      <c r="R1076" s="165"/>
      <c r="S1076" s="165"/>
      <c r="T1076" s="165"/>
      <c r="U1076" s="165"/>
      <c r="V1076" s="165"/>
      <c r="W1076" s="165"/>
      <c r="X1076" s="165"/>
      <c r="Y1076" s="165"/>
      <c r="Z1076" s="165"/>
      <c r="AA1076" s="165"/>
      <c r="AB1076" s="165"/>
      <c r="AC1076" s="165"/>
      <c r="AD1076" s="165"/>
      <c r="AE1076" s="165"/>
      <c r="AF1076" s="165"/>
      <c r="AG1076" s="165"/>
      <c r="AH1076" s="165"/>
      <c r="AI1076" s="165"/>
      <c r="AJ1076" s="165"/>
      <c r="AK1076" s="165"/>
      <c r="AL1076" s="165"/>
      <c r="AM1076" s="165"/>
      <c r="AN1076" s="165"/>
      <c r="AO1076" s="165"/>
      <c r="AP1076" s="165"/>
      <c r="AQ1076" s="165"/>
      <c r="AR1076" s="165"/>
      <c r="AS1076" s="165"/>
      <c r="AT1076" s="165"/>
      <c r="AU1076" s="165"/>
      <c r="AV1076" s="165"/>
      <c r="AW1076" s="165"/>
      <c r="AX1076" s="165"/>
      <c r="AY1076" s="165"/>
      <c r="AZ1076" s="165"/>
      <c r="BA1076" s="165"/>
      <c r="BB1076" s="165"/>
      <c r="BC1076" s="165"/>
      <c r="BD1076" s="165"/>
      <c r="BE1076" s="165"/>
      <c r="BF1076" s="165"/>
      <c r="BG1076" s="165"/>
      <c r="BH1076" s="165"/>
      <c r="BI1076" s="165"/>
      <c r="BJ1076" s="165"/>
      <c r="BK1076" s="165"/>
      <c r="BL1076" s="165"/>
      <c r="BM1076" s="165"/>
      <c r="BN1076" s="165"/>
      <c r="BO1076" s="165"/>
      <c r="BP1076" s="165"/>
      <c r="BQ1076" s="165"/>
      <c r="BR1076" s="165"/>
      <c r="BS1076" s="165"/>
      <c r="BT1076" s="165"/>
      <c r="BU1076" s="165"/>
      <c r="BV1076" s="165"/>
      <c r="BW1076" s="165"/>
      <c r="BX1076" s="165"/>
      <c r="BY1076" s="165"/>
      <c r="BZ1076" s="165"/>
      <c r="CA1076" s="165"/>
      <c r="CB1076" s="165"/>
      <c r="CC1076" s="165"/>
      <c r="CD1076" s="165"/>
      <c r="CE1076" s="165"/>
      <c r="CF1076" s="165"/>
      <c r="CG1076" s="165"/>
      <c r="CH1076" s="165"/>
      <c r="CI1076" s="165"/>
      <c r="CJ1076" s="165"/>
      <c r="CK1076" s="165"/>
      <c r="CL1076" s="165"/>
      <c r="CM1076" s="165"/>
      <c r="CN1076" s="165"/>
      <c r="CO1076" s="165"/>
      <c r="CP1076" s="165"/>
      <c r="CQ1076" s="165"/>
      <c r="CR1076" s="165"/>
      <c r="CS1076" s="165"/>
      <c r="CT1076" s="165"/>
    </row>
    <row r="1077" spans="1:98">
      <c r="A1077" s="165"/>
      <c r="B1077" s="165"/>
      <c r="C1077" s="165"/>
      <c r="D1077" s="165"/>
      <c r="E1077" s="165"/>
      <c r="F1077" s="165"/>
      <c r="G1077" s="165"/>
      <c r="H1077" s="178"/>
      <c r="I1077" s="165"/>
      <c r="J1077" s="165"/>
      <c r="K1077" s="178"/>
      <c r="L1077" s="165"/>
      <c r="M1077" s="165"/>
      <c r="N1077" s="165"/>
      <c r="O1077" s="165"/>
      <c r="P1077" s="165"/>
      <c r="Q1077" s="165"/>
      <c r="R1077" s="165"/>
      <c r="S1077" s="165"/>
      <c r="T1077" s="165"/>
      <c r="U1077" s="165"/>
      <c r="V1077" s="165"/>
      <c r="W1077" s="165"/>
      <c r="X1077" s="165"/>
      <c r="Y1077" s="165"/>
      <c r="Z1077" s="165"/>
      <c r="AA1077" s="165"/>
      <c r="AB1077" s="165"/>
      <c r="AC1077" s="165"/>
      <c r="AD1077" s="165"/>
      <c r="AE1077" s="165"/>
      <c r="AF1077" s="165"/>
      <c r="AG1077" s="165"/>
      <c r="AH1077" s="165"/>
      <c r="AI1077" s="165"/>
      <c r="AJ1077" s="165"/>
      <c r="AK1077" s="165"/>
      <c r="AL1077" s="165"/>
      <c r="AM1077" s="165"/>
      <c r="AN1077" s="165"/>
      <c r="AO1077" s="165"/>
      <c r="AP1077" s="165"/>
      <c r="AQ1077" s="165"/>
      <c r="AR1077" s="165"/>
      <c r="AS1077" s="165"/>
      <c r="AT1077" s="165"/>
      <c r="AU1077" s="165"/>
      <c r="AV1077" s="165"/>
      <c r="AW1077" s="165"/>
      <c r="AX1077" s="165"/>
      <c r="AY1077" s="165"/>
      <c r="AZ1077" s="165"/>
      <c r="BA1077" s="165"/>
      <c r="BB1077" s="165"/>
      <c r="BC1077" s="165"/>
      <c r="BD1077" s="165"/>
      <c r="BE1077" s="165"/>
      <c r="BF1077" s="165"/>
      <c r="BG1077" s="165"/>
      <c r="BH1077" s="165"/>
      <c r="BI1077" s="165"/>
      <c r="BJ1077" s="165"/>
      <c r="BK1077" s="165"/>
      <c r="BL1077" s="165"/>
      <c r="BM1077" s="165"/>
      <c r="BN1077" s="165"/>
      <c r="BO1077" s="165"/>
      <c r="BP1077" s="165"/>
      <c r="BQ1077" s="165"/>
      <c r="BR1077" s="165"/>
      <c r="BS1077" s="165"/>
      <c r="BT1077" s="165"/>
      <c r="BU1077" s="165"/>
      <c r="BV1077" s="165"/>
      <c r="BW1077" s="165"/>
      <c r="BX1077" s="165"/>
      <c r="BY1077" s="165"/>
      <c r="BZ1077" s="165"/>
      <c r="CA1077" s="165"/>
      <c r="CB1077" s="165"/>
      <c r="CC1077" s="165"/>
      <c r="CD1077" s="165"/>
      <c r="CE1077" s="165"/>
      <c r="CF1077" s="165"/>
      <c r="CG1077" s="165"/>
      <c r="CH1077" s="165"/>
      <c r="CI1077" s="165"/>
      <c r="CJ1077" s="165"/>
      <c r="CK1077" s="165"/>
      <c r="CL1077" s="165"/>
      <c r="CM1077" s="165"/>
      <c r="CN1077" s="165"/>
      <c r="CO1077" s="165"/>
      <c r="CP1077" s="165"/>
      <c r="CQ1077" s="165"/>
      <c r="CR1077" s="165"/>
      <c r="CS1077" s="165"/>
      <c r="CT1077" s="165"/>
    </row>
    <row r="1078" spans="1:98">
      <c r="A1078" s="165"/>
      <c r="B1078" s="165"/>
      <c r="C1078" s="165"/>
      <c r="D1078" s="165"/>
      <c r="E1078" s="165"/>
      <c r="F1078" s="165"/>
      <c r="G1078" s="165"/>
      <c r="H1078" s="178"/>
      <c r="I1078" s="165"/>
      <c r="J1078" s="165"/>
      <c r="K1078" s="178"/>
      <c r="L1078" s="165"/>
      <c r="M1078" s="165"/>
      <c r="N1078" s="165"/>
      <c r="O1078" s="165"/>
      <c r="P1078" s="165"/>
      <c r="Q1078" s="165"/>
      <c r="R1078" s="165"/>
      <c r="S1078" s="165"/>
      <c r="T1078" s="165"/>
      <c r="U1078" s="165"/>
      <c r="V1078" s="165"/>
      <c r="W1078" s="165"/>
      <c r="X1078" s="165"/>
      <c r="Y1078" s="165"/>
      <c r="Z1078" s="165"/>
      <c r="AA1078" s="165"/>
      <c r="AB1078" s="165"/>
      <c r="AC1078" s="165"/>
      <c r="AD1078" s="165"/>
      <c r="AE1078" s="165"/>
      <c r="AF1078" s="165"/>
      <c r="AG1078" s="165"/>
      <c r="AH1078" s="165"/>
      <c r="AI1078" s="165"/>
      <c r="AJ1078" s="165"/>
      <c r="AK1078" s="165"/>
      <c r="AL1078" s="165"/>
      <c r="AM1078" s="165"/>
      <c r="AN1078" s="165"/>
      <c r="AO1078" s="165"/>
      <c r="AP1078" s="165"/>
      <c r="AQ1078" s="165"/>
      <c r="AR1078" s="165"/>
      <c r="AS1078" s="165"/>
      <c r="AT1078" s="165"/>
      <c r="AU1078" s="165"/>
      <c r="AV1078" s="165"/>
      <c r="AW1078" s="165"/>
      <c r="AX1078" s="165"/>
      <c r="AY1078" s="165"/>
      <c r="AZ1078" s="165"/>
      <c r="BA1078" s="165"/>
      <c r="BB1078" s="165"/>
      <c r="BC1078" s="165"/>
      <c r="BD1078" s="165"/>
      <c r="BE1078" s="165"/>
      <c r="BF1078" s="165"/>
      <c r="BG1078" s="165"/>
      <c r="BH1078" s="165"/>
      <c r="BI1078" s="165"/>
      <c r="BJ1078" s="165"/>
      <c r="BK1078" s="165"/>
      <c r="BL1078" s="165"/>
      <c r="BM1078" s="165"/>
      <c r="BN1078" s="165"/>
      <c r="BO1078" s="165"/>
      <c r="BP1078" s="165"/>
      <c r="BQ1078" s="165"/>
      <c r="BR1078" s="165"/>
      <c r="BS1078" s="165"/>
      <c r="BT1078" s="165"/>
      <c r="BU1078" s="165"/>
      <c r="BV1078" s="165"/>
      <c r="BW1078" s="165"/>
      <c r="BX1078" s="165"/>
      <c r="BY1078" s="165"/>
      <c r="BZ1078" s="165"/>
      <c r="CA1078" s="165"/>
      <c r="CB1078" s="165"/>
      <c r="CC1078" s="165"/>
      <c r="CD1078" s="165"/>
      <c r="CE1078" s="165"/>
      <c r="CF1078" s="165"/>
      <c r="CG1078" s="165"/>
      <c r="CH1078" s="165"/>
      <c r="CI1078" s="165"/>
      <c r="CJ1078" s="165"/>
      <c r="CK1078" s="165"/>
      <c r="CL1078" s="165"/>
      <c r="CM1078" s="165"/>
      <c r="CN1078" s="165"/>
      <c r="CO1078" s="165"/>
      <c r="CP1078" s="165"/>
      <c r="CQ1078" s="165"/>
      <c r="CR1078" s="165"/>
      <c r="CS1078" s="165"/>
      <c r="CT1078" s="165"/>
    </row>
    <row r="1079" spans="1:98">
      <c r="A1079" s="165"/>
      <c r="B1079" s="165"/>
      <c r="C1079" s="165"/>
      <c r="D1079" s="165"/>
      <c r="E1079" s="165"/>
      <c r="F1079" s="165"/>
      <c r="G1079" s="165"/>
      <c r="H1079" s="178"/>
      <c r="I1079" s="165"/>
      <c r="J1079" s="165"/>
      <c r="K1079" s="178"/>
      <c r="L1079" s="165"/>
      <c r="M1079" s="165"/>
      <c r="N1079" s="165"/>
      <c r="O1079" s="165"/>
      <c r="P1079" s="165"/>
      <c r="Q1079" s="165"/>
      <c r="R1079" s="165"/>
      <c r="S1079" s="165"/>
      <c r="T1079" s="165"/>
      <c r="U1079" s="165"/>
      <c r="V1079" s="165"/>
      <c r="W1079" s="165"/>
      <c r="X1079" s="165"/>
      <c r="Y1079" s="165"/>
      <c r="Z1079" s="165"/>
      <c r="AA1079" s="165"/>
      <c r="AB1079" s="165"/>
      <c r="AC1079" s="165"/>
      <c r="AD1079" s="165"/>
      <c r="AE1079" s="165"/>
      <c r="AF1079" s="165"/>
      <c r="AG1079" s="165"/>
      <c r="AH1079" s="165"/>
      <c r="AI1079" s="165"/>
      <c r="AJ1079" s="165"/>
      <c r="AK1079" s="165"/>
      <c r="AL1079" s="165"/>
      <c r="AM1079" s="165"/>
      <c r="AN1079" s="165"/>
      <c r="AO1079" s="165"/>
      <c r="AP1079" s="165"/>
      <c r="AQ1079" s="165"/>
      <c r="AR1079" s="165"/>
      <c r="AS1079" s="165"/>
      <c r="AT1079" s="165"/>
      <c r="AU1079" s="165"/>
      <c r="AV1079" s="165"/>
      <c r="AW1079" s="165"/>
      <c r="AX1079" s="165"/>
      <c r="AY1079" s="165"/>
      <c r="AZ1079" s="165"/>
      <c r="BA1079" s="165"/>
      <c r="BB1079" s="165"/>
      <c r="BC1079" s="165"/>
      <c r="BD1079" s="165"/>
      <c r="BE1079" s="165"/>
      <c r="BF1079" s="165"/>
      <c r="BG1079" s="165"/>
      <c r="BH1079" s="165"/>
      <c r="BI1079" s="165"/>
      <c r="BJ1079" s="165"/>
      <c r="BK1079" s="165"/>
      <c r="BL1079" s="165"/>
      <c r="BM1079" s="165"/>
      <c r="BN1079" s="165"/>
      <c r="BO1079" s="165"/>
      <c r="BP1079" s="165"/>
      <c r="BQ1079" s="165"/>
      <c r="BR1079" s="165"/>
      <c r="BS1079" s="165"/>
      <c r="BT1079" s="165"/>
      <c r="BU1079" s="165"/>
      <c r="BV1079" s="165"/>
      <c r="BW1079" s="165"/>
      <c r="BX1079" s="165"/>
      <c r="BY1079" s="165"/>
      <c r="BZ1079" s="165"/>
      <c r="CA1079" s="165"/>
      <c r="CB1079" s="165"/>
      <c r="CC1079" s="165"/>
      <c r="CD1079" s="165"/>
      <c r="CE1079" s="165"/>
      <c r="CF1079" s="165"/>
      <c r="CG1079" s="165"/>
      <c r="CH1079" s="165"/>
      <c r="CI1079" s="165"/>
      <c r="CJ1079" s="165"/>
      <c r="CK1079" s="165"/>
      <c r="CL1079" s="165"/>
      <c r="CM1079" s="165"/>
      <c r="CN1079" s="165"/>
      <c r="CO1079" s="165"/>
      <c r="CP1079" s="165"/>
      <c r="CQ1079" s="165"/>
      <c r="CR1079" s="165"/>
      <c r="CS1079" s="165"/>
      <c r="CT1079" s="165"/>
    </row>
    <row r="1080" spans="1:98">
      <c r="A1080" s="165"/>
      <c r="B1080" s="165"/>
      <c r="C1080" s="165"/>
      <c r="D1080" s="165"/>
      <c r="E1080" s="165"/>
      <c r="F1080" s="165"/>
      <c r="G1080" s="165"/>
      <c r="H1080" s="178"/>
      <c r="I1080" s="165"/>
      <c r="J1080" s="165"/>
      <c r="K1080" s="178"/>
      <c r="L1080" s="165"/>
      <c r="M1080" s="165"/>
      <c r="N1080" s="165"/>
      <c r="O1080" s="165"/>
      <c r="P1080" s="165"/>
      <c r="Q1080" s="165"/>
      <c r="R1080" s="165"/>
      <c r="S1080" s="165"/>
      <c r="T1080" s="165"/>
      <c r="U1080" s="165"/>
      <c r="V1080" s="165"/>
      <c r="W1080" s="165"/>
      <c r="X1080" s="165"/>
      <c r="Y1080" s="165"/>
      <c r="Z1080" s="165"/>
      <c r="AA1080" s="165"/>
      <c r="AB1080" s="165"/>
      <c r="AC1080" s="165"/>
      <c r="AD1080" s="165"/>
      <c r="AE1080" s="165"/>
      <c r="AF1080" s="165"/>
      <c r="AG1080" s="165"/>
      <c r="AH1080" s="165"/>
      <c r="AI1080" s="165"/>
      <c r="AJ1080" s="165"/>
      <c r="AK1080" s="165"/>
      <c r="AL1080" s="165"/>
      <c r="AM1080" s="165"/>
      <c r="AN1080" s="165"/>
      <c r="AO1080" s="165"/>
      <c r="AP1080" s="165"/>
      <c r="AQ1080" s="165"/>
      <c r="AR1080" s="165"/>
      <c r="AS1080" s="165"/>
      <c r="AT1080" s="165"/>
      <c r="AU1080" s="165"/>
      <c r="AV1080" s="165"/>
      <c r="AW1080" s="165"/>
      <c r="AX1080" s="165"/>
      <c r="AY1080" s="165"/>
      <c r="AZ1080" s="165"/>
      <c r="BA1080" s="165"/>
      <c r="BB1080" s="165"/>
      <c r="BC1080" s="165"/>
      <c r="BD1080" s="165"/>
      <c r="BE1080" s="165"/>
      <c r="BF1080" s="165"/>
      <c r="BG1080" s="165"/>
      <c r="BH1080" s="165"/>
      <c r="BI1080" s="165"/>
      <c r="BJ1080" s="165"/>
      <c r="BK1080" s="165"/>
      <c r="BL1080" s="165"/>
      <c r="BM1080" s="165"/>
      <c r="BN1080" s="165"/>
      <c r="BO1080" s="165"/>
      <c r="BP1080" s="165"/>
      <c r="BQ1080" s="165"/>
      <c r="BR1080" s="165"/>
      <c r="BS1080" s="165"/>
      <c r="BT1080" s="165"/>
      <c r="BU1080" s="165"/>
      <c r="BV1080" s="165"/>
      <c r="BW1080" s="165"/>
      <c r="BX1080" s="165"/>
      <c r="BY1080" s="165"/>
      <c r="BZ1080" s="165"/>
      <c r="CA1080" s="165"/>
      <c r="CB1080" s="165"/>
      <c r="CC1080" s="165"/>
      <c r="CD1080" s="165"/>
      <c r="CE1080" s="165"/>
      <c r="CF1080" s="165"/>
      <c r="CG1080" s="165"/>
      <c r="CH1080" s="165"/>
      <c r="CI1080" s="165"/>
      <c r="CJ1080" s="165"/>
      <c r="CK1080" s="165"/>
      <c r="CL1080" s="165"/>
      <c r="CM1080" s="165"/>
      <c r="CN1080" s="165"/>
      <c r="CO1080" s="165"/>
      <c r="CP1080" s="165"/>
      <c r="CQ1080" s="165"/>
      <c r="CR1080" s="165"/>
      <c r="CS1080" s="165"/>
      <c r="CT1080" s="165"/>
    </row>
    <row r="1081" spans="1:98">
      <c r="A1081" s="165"/>
      <c r="B1081" s="165"/>
      <c r="C1081" s="165"/>
      <c r="D1081" s="165"/>
      <c r="E1081" s="165"/>
      <c r="F1081" s="165"/>
      <c r="G1081" s="165"/>
      <c r="H1081" s="178"/>
      <c r="I1081" s="165"/>
      <c r="J1081" s="165"/>
      <c r="K1081" s="178"/>
      <c r="L1081" s="165"/>
      <c r="M1081" s="165"/>
      <c r="N1081" s="165"/>
      <c r="O1081" s="165"/>
      <c r="P1081" s="165"/>
      <c r="Q1081" s="165"/>
      <c r="R1081" s="165"/>
      <c r="S1081" s="165"/>
      <c r="T1081" s="165"/>
      <c r="U1081" s="165"/>
      <c r="V1081" s="165"/>
      <c r="W1081" s="165"/>
      <c r="X1081" s="165"/>
      <c r="Y1081" s="165"/>
      <c r="Z1081" s="165"/>
      <c r="AA1081" s="165"/>
      <c r="AB1081" s="165"/>
      <c r="AC1081" s="165"/>
      <c r="AD1081" s="165"/>
      <c r="AE1081" s="165"/>
      <c r="AF1081" s="165"/>
      <c r="AG1081" s="165"/>
      <c r="AH1081" s="165"/>
      <c r="AI1081" s="165"/>
      <c r="AJ1081" s="165"/>
      <c r="AK1081" s="165"/>
      <c r="AL1081" s="165"/>
      <c r="AM1081" s="165"/>
      <c r="AN1081" s="165"/>
      <c r="AO1081" s="165"/>
      <c r="AP1081" s="165"/>
      <c r="AQ1081" s="165"/>
      <c r="AR1081" s="165"/>
      <c r="AS1081" s="165"/>
      <c r="AT1081" s="165"/>
      <c r="AU1081" s="165"/>
      <c r="AV1081" s="165"/>
      <c r="AW1081" s="165"/>
      <c r="AX1081" s="165"/>
      <c r="AY1081" s="165"/>
      <c r="AZ1081" s="165"/>
      <c r="BA1081" s="165"/>
      <c r="BB1081" s="165"/>
      <c r="BC1081" s="165"/>
      <c r="BD1081" s="165"/>
      <c r="BE1081" s="165"/>
      <c r="BF1081" s="165"/>
      <c r="BG1081" s="165"/>
      <c r="BH1081" s="165"/>
      <c r="BI1081" s="165"/>
      <c r="BJ1081" s="165"/>
      <c r="BK1081" s="165"/>
      <c r="BL1081" s="165"/>
      <c r="BM1081" s="165"/>
      <c r="BN1081" s="165"/>
      <c r="BO1081" s="165"/>
      <c r="BP1081" s="165"/>
      <c r="BQ1081" s="165"/>
      <c r="BR1081" s="165"/>
      <c r="BS1081" s="165"/>
      <c r="BT1081" s="165"/>
      <c r="BU1081" s="165"/>
      <c r="BV1081" s="165"/>
      <c r="BW1081" s="165"/>
      <c r="BX1081" s="165"/>
      <c r="BY1081" s="165"/>
      <c r="BZ1081" s="165"/>
      <c r="CA1081" s="165"/>
      <c r="CB1081" s="165"/>
      <c r="CC1081" s="165"/>
      <c r="CD1081" s="165"/>
      <c r="CE1081" s="165"/>
      <c r="CF1081" s="165"/>
      <c r="CG1081" s="165"/>
      <c r="CH1081" s="165"/>
      <c r="CI1081" s="165"/>
      <c r="CJ1081" s="165"/>
      <c r="CK1081" s="165"/>
      <c r="CL1081" s="165"/>
      <c r="CM1081" s="165"/>
      <c r="CN1081" s="165"/>
      <c r="CO1081" s="165"/>
      <c r="CP1081" s="165"/>
      <c r="CQ1081" s="165"/>
      <c r="CR1081" s="165"/>
      <c r="CS1081" s="165"/>
      <c r="CT1081" s="165"/>
    </row>
    <row r="1082" spans="1:98">
      <c r="A1082" s="165"/>
      <c r="B1082" s="165"/>
      <c r="C1082" s="165"/>
      <c r="D1082" s="165"/>
      <c r="E1082" s="165"/>
      <c r="F1082" s="165"/>
      <c r="G1082" s="165"/>
      <c r="H1082" s="178"/>
      <c r="I1082" s="165"/>
      <c r="J1082" s="165"/>
      <c r="K1082" s="178"/>
      <c r="L1082" s="165"/>
      <c r="M1082" s="165"/>
      <c r="N1082" s="165"/>
      <c r="O1082" s="165"/>
      <c r="P1082" s="165"/>
      <c r="Q1082" s="165"/>
      <c r="R1082" s="165"/>
      <c r="S1082" s="165"/>
      <c r="T1082" s="165"/>
      <c r="U1082" s="165"/>
      <c r="V1082" s="165"/>
      <c r="W1082" s="165"/>
      <c r="X1082" s="165"/>
      <c r="Y1082" s="165"/>
      <c r="Z1082" s="165"/>
      <c r="AA1082" s="165"/>
      <c r="AB1082" s="165"/>
      <c r="AC1082" s="165"/>
      <c r="AD1082" s="165"/>
      <c r="AE1082" s="165"/>
      <c r="AF1082" s="165"/>
      <c r="AG1082" s="165"/>
      <c r="AH1082" s="165"/>
      <c r="AI1082" s="165"/>
      <c r="AJ1082" s="165"/>
      <c r="AK1082" s="165"/>
      <c r="AL1082" s="165"/>
      <c r="AM1082" s="165"/>
      <c r="AN1082" s="165"/>
      <c r="AO1082" s="165"/>
      <c r="AP1082" s="165"/>
      <c r="AQ1082" s="165"/>
      <c r="AR1082" s="165"/>
      <c r="AS1082" s="165"/>
      <c r="AT1082" s="165"/>
      <c r="AU1082" s="165"/>
      <c r="AV1082" s="165"/>
      <c r="AW1082" s="165"/>
      <c r="AX1082" s="165"/>
      <c r="AY1082" s="165"/>
      <c r="AZ1082" s="165"/>
      <c r="BA1082" s="165"/>
      <c r="BB1082" s="165"/>
      <c r="BC1082" s="165"/>
      <c r="BD1082" s="165"/>
      <c r="BE1082" s="165"/>
      <c r="BF1082" s="165"/>
      <c r="BG1082" s="165"/>
      <c r="BH1082" s="165"/>
      <c r="BI1082" s="165"/>
      <c r="BJ1082" s="165"/>
      <c r="BK1082" s="165"/>
      <c r="BL1082" s="165"/>
      <c r="BM1082" s="165"/>
      <c r="BN1082" s="165"/>
      <c r="BO1082" s="165"/>
      <c r="BP1082" s="165"/>
      <c r="BQ1082" s="165"/>
      <c r="BR1082" s="165"/>
      <c r="BS1082" s="165"/>
      <c r="BT1082" s="165"/>
      <c r="BU1082" s="165"/>
      <c r="BV1082" s="165"/>
      <c r="BW1082" s="165"/>
      <c r="BX1082" s="165"/>
      <c r="BY1082" s="165"/>
      <c r="BZ1082" s="165"/>
      <c r="CA1082" s="165"/>
      <c r="CB1082" s="165"/>
      <c r="CC1082" s="165"/>
      <c r="CD1082" s="165"/>
      <c r="CE1082" s="165"/>
      <c r="CF1082" s="165"/>
      <c r="CG1082" s="165"/>
      <c r="CH1082" s="165"/>
      <c r="CI1082" s="165"/>
      <c r="CJ1082" s="165"/>
      <c r="CK1082" s="165"/>
      <c r="CL1082" s="165"/>
      <c r="CM1082" s="165"/>
      <c r="CN1082" s="165"/>
      <c r="CO1082" s="165"/>
      <c r="CP1082" s="165"/>
      <c r="CQ1082" s="165"/>
      <c r="CR1082" s="165"/>
      <c r="CS1082" s="165"/>
      <c r="CT1082" s="165"/>
    </row>
    <row r="1083" spans="1:98">
      <c r="A1083" s="165"/>
      <c r="B1083" s="165"/>
      <c r="C1083" s="165"/>
      <c r="D1083" s="165"/>
      <c r="E1083" s="165"/>
      <c r="F1083" s="165"/>
      <c r="G1083" s="165"/>
      <c r="H1083" s="178"/>
      <c r="I1083" s="165"/>
      <c r="J1083" s="165"/>
      <c r="K1083" s="178"/>
      <c r="L1083" s="165"/>
      <c r="M1083" s="165"/>
      <c r="N1083" s="165"/>
      <c r="O1083" s="165"/>
      <c r="P1083" s="165"/>
      <c r="Q1083" s="165"/>
      <c r="R1083" s="165"/>
      <c r="S1083" s="165"/>
      <c r="T1083" s="165"/>
      <c r="U1083" s="165"/>
      <c r="V1083" s="165"/>
      <c r="W1083" s="165"/>
      <c r="X1083" s="165"/>
      <c r="Y1083" s="165"/>
      <c r="Z1083" s="165"/>
      <c r="AA1083" s="165"/>
      <c r="AB1083" s="165"/>
      <c r="AC1083" s="165"/>
      <c r="AD1083" s="165"/>
      <c r="AE1083" s="165"/>
      <c r="AF1083" s="165"/>
      <c r="AG1083" s="165"/>
      <c r="AH1083" s="165"/>
      <c r="AI1083" s="165"/>
      <c r="AJ1083" s="165"/>
      <c r="AK1083" s="165"/>
      <c r="AL1083" s="165"/>
      <c r="AM1083" s="165"/>
      <c r="AN1083" s="165"/>
      <c r="AO1083" s="165"/>
      <c r="AP1083" s="165"/>
      <c r="AQ1083" s="165"/>
      <c r="AR1083" s="165"/>
      <c r="AS1083" s="165"/>
      <c r="AT1083" s="165"/>
      <c r="AU1083" s="165"/>
      <c r="AV1083" s="165"/>
      <c r="AW1083" s="165"/>
      <c r="AX1083" s="165"/>
      <c r="AY1083" s="165"/>
      <c r="AZ1083" s="165"/>
      <c r="BA1083" s="165"/>
      <c r="BB1083" s="165"/>
      <c r="BC1083" s="165"/>
      <c r="BD1083" s="165"/>
      <c r="BE1083" s="165"/>
      <c r="BF1083" s="165"/>
      <c r="BG1083" s="165"/>
      <c r="BH1083" s="165"/>
      <c r="BI1083" s="165"/>
      <c r="BJ1083" s="165"/>
      <c r="BK1083" s="165"/>
      <c r="BL1083" s="165"/>
      <c r="BM1083" s="165"/>
      <c r="BN1083" s="165"/>
      <c r="BO1083" s="165"/>
      <c r="BP1083" s="165"/>
      <c r="BQ1083" s="165"/>
      <c r="BR1083" s="165"/>
      <c r="BS1083" s="165"/>
      <c r="BT1083" s="165"/>
      <c r="BU1083" s="165"/>
      <c r="BV1083" s="165"/>
      <c r="BW1083" s="165"/>
      <c r="BX1083" s="165"/>
      <c r="BY1083" s="165"/>
      <c r="BZ1083" s="165"/>
      <c r="CA1083" s="165"/>
      <c r="CB1083" s="165"/>
      <c r="CC1083" s="165"/>
      <c r="CD1083" s="165"/>
      <c r="CE1083" s="165"/>
      <c r="CF1083" s="165"/>
      <c r="CG1083" s="165"/>
      <c r="CH1083" s="165"/>
      <c r="CI1083" s="165"/>
      <c r="CJ1083" s="165"/>
      <c r="CK1083" s="165"/>
      <c r="CL1083" s="165"/>
      <c r="CM1083" s="165"/>
      <c r="CN1083" s="165"/>
      <c r="CO1083" s="165"/>
      <c r="CP1083" s="165"/>
      <c r="CQ1083" s="165"/>
      <c r="CR1083" s="165"/>
      <c r="CS1083" s="165"/>
      <c r="CT1083" s="165"/>
    </row>
    <row r="1084" spans="1:98">
      <c r="A1084" s="165"/>
      <c r="B1084" s="165"/>
      <c r="C1084" s="165"/>
      <c r="D1084" s="165"/>
      <c r="E1084" s="165"/>
      <c r="F1084" s="165"/>
      <c r="G1084" s="165"/>
      <c r="H1084" s="178"/>
      <c r="I1084" s="165"/>
      <c r="J1084" s="165"/>
      <c r="K1084" s="178"/>
      <c r="L1084" s="165"/>
      <c r="M1084" s="165"/>
      <c r="N1084" s="165"/>
      <c r="O1084" s="165"/>
      <c r="P1084" s="165"/>
      <c r="Q1084" s="165"/>
      <c r="R1084" s="165"/>
      <c r="S1084" s="165"/>
      <c r="T1084" s="165"/>
      <c r="U1084" s="165"/>
      <c r="V1084" s="165"/>
      <c r="W1084" s="165"/>
      <c r="X1084" s="165"/>
      <c r="Y1084" s="165"/>
      <c r="Z1084" s="165"/>
      <c r="AA1084" s="165"/>
      <c r="AB1084" s="165"/>
      <c r="AC1084" s="165"/>
      <c r="AD1084" s="165"/>
      <c r="AE1084" s="165"/>
      <c r="AF1084" s="165"/>
      <c r="AG1084" s="165"/>
      <c r="AH1084" s="165"/>
      <c r="AI1084" s="165"/>
      <c r="AJ1084" s="165"/>
      <c r="AK1084" s="165"/>
      <c r="AL1084" s="165"/>
      <c r="AM1084" s="165"/>
      <c r="AN1084" s="165"/>
      <c r="AO1084" s="165"/>
      <c r="AP1084" s="165"/>
      <c r="AQ1084" s="165"/>
      <c r="AR1084" s="165"/>
      <c r="AS1084" s="165"/>
      <c r="AT1084" s="165"/>
      <c r="AU1084" s="165"/>
      <c r="AV1084" s="165"/>
      <c r="AW1084" s="165"/>
      <c r="AX1084" s="165"/>
      <c r="AY1084" s="165"/>
      <c r="AZ1084" s="165"/>
      <c r="BA1084" s="165"/>
      <c r="BB1084" s="165"/>
      <c r="BC1084" s="165"/>
      <c r="BD1084" s="165"/>
      <c r="BE1084" s="165"/>
      <c r="BF1084" s="165"/>
      <c r="BG1084" s="165"/>
      <c r="BH1084" s="165"/>
      <c r="BI1084" s="165"/>
      <c r="BJ1084" s="165"/>
      <c r="BK1084" s="165"/>
      <c r="BL1084" s="165"/>
      <c r="BM1084" s="165"/>
      <c r="BN1084" s="165"/>
      <c r="BO1084" s="165"/>
      <c r="BP1084" s="165"/>
      <c r="BQ1084" s="165"/>
      <c r="BR1084" s="165"/>
      <c r="BS1084" s="165"/>
      <c r="BT1084" s="165"/>
      <c r="BU1084" s="165"/>
      <c r="BV1084" s="165"/>
      <c r="BW1084" s="165"/>
      <c r="BX1084" s="165"/>
      <c r="BY1084" s="165"/>
      <c r="BZ1084" s="165"/>
      <c r="CA1084" s="165"/>
      <c r="CB1084" s="165"/>
      <c r="CC1084" s="165"/>
      <c r="CD1084" s="165"/>
      <c r="CE1084" s="165"/>
      <c r="CF1084" s="165"/>
      <c r="CG1084" s="165"/>
      <c r="CH1084" s="165"/>
      <c r="CI1084" s="165"/>
      <c r="CJ1084" s="165"/>
      <c r="CK1084" s="165"/>
      <c r="CL1084" s="165"/>
      <c r="CM1084" s="165"/>
      <c r="CN1084" s="165"/>
      <c r="CO1084" s="165"/>
      <c r="CP1084" s="165"/>
      <c r="CQ1084" s="165"/>
      <c r="CR1084" s="165"/>
      <c r="CS1084" s="165"/>
      <c r="CT1084" s="165"/>
    </row>
    <row r="1085" spans="1:98">
      <c r="A1085" s="165"/>
      <c r="B1085" s="165"/>
      <c r="C1085" s="165"/>
      <c r="D1085" s="165"/>
      <c r="E1085" s="165"/>
      <c r="F1085" s="165"/>
      <c r="G1085" s="165"/>
      <c r="H1085" s="178"/>
      <c r="I1085" s="165"/>
      <c r="J1085" s="165"/>
      <c r="K1085" s="178"/>
      <c r="L1085" s="165"/>
      <c r="M1085" s="165"/>
      <c r="N1085" s="165"/>
      <c r="O1085" s="165"/>
      <c r="P1085" s="165"/>
      <c r="Q1085" s="165"/>
      <c r="R1085" s="165"/>
      <c r="S1085" s="165"/>
      <c r="T1085" s="165"/>
      <c r="U1085" s="165"/>
      <c r="V1085" s="165"/>
      <c r="W1085" s="165"/>
      <c r="X1085" s="165"/>
      <c r="Y1085" s="165"/>
      <c r="Z1085" s="165"/>
      <c r="AA1085" s="165"/>
      <c r="AB1085" s="165"/>
      <c r="AC1085" s="165"/>
      <c r="AD1085" s="165"/>
      <c r="AE1085" s="165"/>
      <c r="AF1085" s="165"/>
      <c r="AG1085" s="165"/>
      <c r="AH1085" s="165"/>
      <c r="AI1085" s="165"/>
      <c r="AJ1085" s="165"/>
      <c r="AK1085" s="165"/>
      <c r="AL1085" s="165"/>
      <c r="AM1085" s="165"/>
      <c r="AN1085" s="165"/>
      <c r="AO1085" s="165"/>
      <c r="AP1085" s="165"/>
      <c r="AQ1085" s="165"/>
      <c r="AR1085" s="165"/>
      <c r="AS1085" s="165"/>
      <c r="AT1085" s="165"/>
      <c r="AU1085" s="165"/>
      <c r="AV1085" s="165"/>
      <c r="AW1085" s="165"/>
      <c r="AX1085" s="165"/>
      <c r="AY1085" s="165"/>
      <c r="AZ1085" s="165"/>
      <c r="BA1085" s="165"/>
      <c r="BB1085" s="165"/>
      <c r="BC1085" s="165"/>
      <c r="BD1085" s="165"/>
      <c r="BE1085" s="165"/>
      <c r="BF1085" s="165"/>
      <c r="BG1085" s="165"/>
      <c r="BH1085" s="165"/>
      <c r="BI1085" s="165"/>
      <c r="BJ1085" s="165"/>
      <c r="BK1085" s="165"/>
      <c r="BL1085" s="165"/>
      <c r="BM1085" s="165"/>
      <c r="BN1085" s="165"/>
      <c r="BO1085" s="165"/>
      <c r="BP1085" s="165"/>
      <c r="BQ1085" s="165"/>
      <c r="BR1085" s="165"/>
      <c r="BS1085" s="165"/>
      <c r="BT1085" s="165"/>
      <c r="BU1085" s="165"/>
      <c r="BV1085" s="165"/>
      <c r="BW1085" s="165"/>
      <c r="BX1085" s="165"/>
      <c r="BY1085" s="165"/>
      <c r="BZ1085" s="165"/>
      <c r="CA1085" s="165"/>
      <c r="CB1085" s="165"/>
      <c r="CC1085" s="165"/>
      <c r="CD1085" s="165"/>
      <c r="CE1085" s="165"/>
      <c r="CF1085" s="165"/>
      <c r="CG1085" s="165"/>
      <c r="CH1085" s="165"/>
      <c r="CI1085" s="165"/>
      <c r="CJ1085" s="165"/>
      <c r="CK1085" s="165"/>
      <c r="CL1085" s="165"/>
      <c r="CM1085" s="165"/>
      <c r="CN1085" s="165"/>
      <c r="CO1085" s="165"/>
      <c r="CP1085" s="165"/>
      <c r="CQ1085" s="165"/>
      <c r="CR1085" s="165"/>
      <c r="CS1085" s="165"/>
      <c r="CT1085" s="165"/>
    </row>
    <row r="1086" spans="1:98">
      <c r="A1086" s="165"/>
      <c r="B1086" s="165"/>
      <c r="C1086" s="165"/>
      <c r="D1086" s="165"/>
      <c r="E1086" s="165"/>
      <c r="F1086" s="165"/>
      <c r="G1086" s="165"/>
      <c r="H1086" s="178"/>
      <c r="I1086" s="165"/>
      <c r="J1086" s="165"/>
      <c r="K1086" s="178"/>
      <c r="L1086" s="165"/>
      <c r="M1086" s="165"/>
      <c r="N1086" s="165"/>
      <c r="O1086" s="165"/>
      <c r="P1086" s="165"/>
      <c r="Q1086" s="165"/>
      <c r="R1086" s="165"/>
      <c r="S1086" s="165"/>
      <c r="T1086" s="165"/>
      <c r="U1086" s="165"/>
      <c r="V1086" s="165"/>
      <c r="W1086" s="165"/>
      <c r="X1086" s="165"/>
      <c r="Y1086" s="165"/>
      <c r="Z1086" s="165"/>
      <c r="AA1086" s="165"/>
      <c r="AB1086" s="165"/>
      <c r="AC1086" s="165"/>
      <c r="AD1086" s="165"/>
      <c r="AE1086" s="165"/>
      <c r="AF1086" s="165"/>
      <c r="AG1086" s="165"/>
      <c r="AH1086" s="165"/>
      <c r="AI1086" s="165"/>
      <c r="AJ1086" s="165"/>
      <c r="AK1086" s="165"/>
      <c r="AL1086" s="165"/>
      <c r="AM1086" s="165"/>
      <c r="AN1086" s="165"/>
      <c r="AO1086" s="165"/>
      <c r="AP1086" s="165"/>
      <c r="AQ1086" s="165"/>
      <c r="AR1086" s="165"/>
      <c r="AS1086" s="165"/>
      <c r="AT1086" s="165"/>
      <c r="AU1086" s="165"/>
      <c r="AV1086" s="165"/>
      <c r="AW1086" s="165"/>
      <c r="AX1086" s="165"/>
      <c r="AY1086" s="165"/>
      <c r="AZ1086" s="165"/>
      <c r="BA1086" s="165"/>
      <c r="BB1086" s="165"/>
      <c r="BC1086" s="165"/>
      <c r="BD1086" s="165"/>
      <c r="BE1086" s="165"/>
      <c r="BF1086" s="165"/>
      <c r="BG1086" s="165"/>
      <c r="BH1086" s="165"/>
      <c r="BI1086" s="165"/>
      <c r="BJ1086" s="165"/>
      <c r="BK1086" s="165"/>
      <c r="BL1086" s="165"/>
      <c r="BM1086" s="165"/>
      <c r="BN1086" s="165"/>
      <c r="BO1086" s="165"/>
      <c r="BP1086" s="165"/>
      <c r="BQ1086" s="165"/>
      <c r="BR1086" s="165"/>
      <c r="BS1086" s="165"/>
      <c r="BT1086" s="165"/>
      <c r="BU1086" s="165"/>
      <c r="BV1086" s="165"/>
      <c r="BW1086" s="165"/>
      <c r="BX1086" s="165"/>
      <c r="BY1086" s="165"/>
      <c r="BZ1086" s="165"/>
      <c r="CA1086" s="165"/>
      <c r="CB1086" s="165"/>
      <c r="CC1086" s="165"/>
      <c r="CD1086" s="165"/>
      <c r="CE1086" s="165"/>
      <c r="CF1086" s="165"/>
      <c r="CG1086" s="165"/>
      <c r="CH1086" s="165"/>
      <c r="CI1086" s="165"/>
      <c r="CJ1086" s="165"/>
      <c r="CK1086" s="165"/>
      <c r="CL1086" s="165"/>
      <c r="CM1086" s="165"/>
      <c r="CN1086" s="165"/>
      <c r="CO1086" s="165"/>
      <c r="CP1086" s="165"/>
      <c r="CQ1086" s="165"/>
      <c r="CR1086" s="165"/>
      <c r="CS1086" s="165"/>
      <c r="CT1086" s="165"/>
    </row>
    <row r="1087" spans="1:98">
      <c r="A1087" s="165"/>
      <c r="B1087" s="165"/>
      <c r="C1087" s="165"/>
      <c r="D1087" s="165"/>
      <c r="E1087" s="165"/>
      <c r="F1087" s="165"/>
      <c r="G1087" s="165"/>
      <c r="H1087" s="178"/>
      <c r="I1087" s="165"/>
      <c r="J1087" s="165"/>
      <c r="K1087" s="178"/>
      <c r="L1087" s="165"/>
      <c r="M1087" s="165"/>
      <c r="N1087" s="165"/>
      <c r="O1087" s="165"/>
      <c r="P1087" s="165"/>
      <c r="Q1087" s="165"/>
      <c r="R1087" s="165"/>
      <c r="S1087" s="165"/>
      <c r="T1087" s="165"/>
      <c r="U1087" s="165"/>
      <c r="V1087" s="165"/>
      <c r="W1087" s="165"/>
      <c r="X1087" s="165"/>
      <c r="Y1087" s="165"/>
      <c r="Z1087" s="165"/>
      <c r="AA1087" s="165"/>
      <c r="AB1087" s="165"/>
      <c r="AC1087" s="165"/>
      <c r="AD1087" s="165"/>
      <c r="AE1087" s="165"/>
      <c r="AF1087" s="165"/>
      <c r="AG1087" s="165"/>
      <c r="AH1087" s="165"/>
      <c r="AI1087" s="165"/>
      <c r="AJ1087" s="165"/>
      <c r="AK1087" s="165"/>
      <c r="AL1087" s="165"/>
      <c r="AM1087" s="165"/>
      <c r="AN1087" s="165"/>
      <c r="AO1087" s="165"/>
      <c r="AP1087" s="165"/>
      <c r="AQ1087" s="165"/>
      <c r="AR1087" s="165"/>
      <c r="AS1087" s="165"/>
      <c r="AT1087" s="165"/>
      <c r="AU1087" s="165"/>
      <c r="AV1087" s="165"/>
      <c r="AW1087" s="165"/>
      <c r="AX1087" s="165"/>
      <c r="AY1087" s="165"/>
      <c r="AZ1087" s="165"/>
      <c r="BA1087" s="165"/>
      <c r="BB1087" s="165"/>
      <c r="BC1087" s="165"/>
      <c r="BD1087" s="165"/>
      <c r="BE1087" s="165"/>
      <c r="BF1087" s="165"/>
      <c r="BG1087" s="165"/>
      <c r="BH1087" s="165"/>
      <c r="BI1087" s="165"/>
      <c r="BJ1087" s="165"/>
      <c r="BK1087" s="165"/>
      <c r="BL1087" s="165"/>
      <c r="BM1087" s="165"/>
      <c r="BN1087" s="165"/>
      <c r="BO1087" s="165"/>
      <c r="BP1087" s="165"/>
      <c r="BQ1087" s="165"/>
      <c r="BR1087" s="165"/>
      <c r="BS1087" s="165"/>
      <c r="BT1087" s="165"/>
      <c r="BU1087" s="165"/>
      <c r="BV1087" s="165"/>
      <c r="BW1087" s="165"/>
      <c r="BX1087" s="165"/>
      <c r="BY1087" s="165"/>
      <c r="BZ1087" s="165"/>
      <c r="CA1087" s="165"/>
      <c r="CB1087" s="165"/>
      <c r="CC1087" s="165"/>
      <c r="CD1087" s="165"/>
      <c r="CE1087" s="165"/>
      <c r="CF1087" s="165"/>
      <c r="CG1087" s="165"/>
      <c r="CH1087" s="165"/>
      <c r="CI1087" s="165"/>
      <c r="CJ1087" s="165"/>
      <c r="CK1087" s="165"/>
      <c r="CL1087" s="165"/>
      <c r="CM1087" s="165"/>
      <c r="CN1087" s="165"/>
      <c r="CO1087" s="165"/>
      <c r="CP1087" s="165"/>
      <c r="CQ1087" s="165"/>
      <c r="CR1087" s="165"/>
      <c r="CS1087" s="165"/>
      <c r="CT1087" s="165"/>
    </row>
    <row r="1088" spans="1:98">
      <c r="A1088" s="165"/>
      <c r="B1088" s="165"/>
      <c r="C1088" s="165"/>
      <c r="D1088" s="165"/>
      <c r="E1088" s="165"/>
      <c r="F1088" s="165"/>
      <c r="G1088" s="165"/>
      <c r="H1088" s="178"/>
      <c r="I1088" s="165"/>
      <c r="J1088" s="165"/>
      <c r="K1088" s="178"/>
      <c r="L1088" s="165"/>
      <c r="M1088" s="165"/>
      <c r="N1088" s="165"/>
      <c r="O1088" s="165"/>
      <c r="P1088" s="165"/>
      <c r="Q1088" s="165"/>
      <c r="R1088" s="165"/>
      <c r="S1088" s="165"/>
      <c r="T1088" s="165"/>
      <c r="U1088" s="165"/>
      <c r="V1088" s="165"/>
      <c r="W1088" s="165"/>
      <c r="X1088" s="165"/>
      <c r="Y1088" s="165"/>
      <c r="Z1088" s="165"/>
      <c r="AA1088" s="165"/>
      <c r="AB1088" s="165"/>
      <c r="AC1088" s="165"/>
      <c r="AD1088" s="165"/>
      <c r="AE1088" s="165"/>
      <c r="AF1088" s="165"/>
      <c r="AG1088" s="165"/>
      <c r="AH1088" s="165"/>
      <c r="AI1088" s="165"/>
      <c r="AJ1088" s="165"/>
      <c r="AK1088" s="165"/>
      <c r="AL1088" s="165"/>
      <c r="AM1088" s="165"/>
      <c r="AN1088" s="165"/>
      <c r="AO1088" s="165"/>
      <c r="AP1088" s="165"/>
      <c r="AQ1088" s="165"/>
      <c r="AR1088" s="165"/>
      <c r="AS1088" s="165"/>
      <c r="AT1088" s="165"/>
      <c r="AU1088" s="165"/>
      <c r="AV1088" s="165"/>
      <c r="AW1088" s="165"/>
      <c r="AX1088" s="165"/>
      <c r="AY1088" s="165"/>
      <c r="AZ1088" s="165"/>
      <c r="BA1088" s="165"/>
      <c r="BB1088" s="165"/>
      <c r="BC1088" s="165"/>
      <c r="BD1088" s="165"/>
      <c r="BE1088" s="165"/>
      <c r="BF1088" s="165"/>
      <c r="BG1088" s="165"/>
      <c r="BH1088" s="165"/>
      <c r="BI1088" s="165"/>
      <c r="BJ1088" s="165"/>
      <c r="BK1088" s="165"/>
      <c r="BL1088" s="165"/>
      <c r="BM1088" s="165"/>
      <c r="BN1088" s="165"/>
      <c r="BO1088" s="165"/>
      <c r="BP1088" s="165"/>
      <c r="BQ1088" s="165"/>
      <c r="BR1088" s="165"/>
      <c r="BS1088" s="165"/>
      <c r="BT1088" s="165"/>
      <c r="BU1088" s="165"/>
      <c r="BV1088" s="165"/>
      <c r="BW1088" s="165"/>
      <c r="BX1088" s="165"/>
      <c r="BY1088" s="165"/>
      <c r="BZ1088" s="165"/>
      <c r="CA1088" s="165"/>
      <c r="CB1088" s="165"/>
      <c r="CC1088" s="165"/>
      <c r="CD1088" s="165"/>
      <c r="CE1088" s="165"/>
      <c r="CF1088" s="165"/>
      <c r="CG1088" s="165"/>
      <c r="CH1088" s="165"/>
      <c r="CI1088" s="165"/>
      <c r="CJ1088" s="165"/>
      <c r="CK1088" s="165"/>
      <c r="CL1088" s="165"/>
      <c r="CM1088" s="165"/>
      <c r="CN1088" s="165"/>
      <c r="CO1088" s="165"/>
      <c r="CP1088" s="165"/>
      <c r="CQ1088" s="165"/>
      <c r="CR1088" s="165"/>
      <c r="CS1088" s="165"/>
      <c r="CT1088" s="165"/>
    </row>
    <row r="1089" spans="1:98">
      <c r="A1089" s="165"/>
      <c r="B1089" s="165"/>
      <c r="C1089" s="165"/>
      <c r="D1089" s="165"/>
      <c r="E1089" s="165"/>
      <c r="F1089" s="165"/>
      <c r="G1089" s="165"/>
      <c r="H1089" s="178"/>
      <c r="I1089" s="165"/>
      <c r="J1089" s="165"/>
      <c r="K1089" s="178"/>
      <c r="L1089" s="165"/>
      <c r="M1089" s="165"/>
      <c r="N1089" s="165"/>
      <c r="O1089" s="165"/>
      <c r="P1089" s="165"/>
      <c r="Q1089" s="165"/>
      <c r="R1089" s="165"/>
      <c r="S1089" s="165"/>
      <c r="T1089" s="165"/>
      <c r="U1089" s="165"/>
      <c r="V1089" s="165"/>
      <c r="W1089" s="165"/>
      <c r="X1089" s="165"/>
      <c r="Y1089" s="165"/>
      <c r="Z1089" s="165"/>
      <c r="AA1089" s="165"/>
      <c r="AB1089" s="165"/>
      <c r="AC1089" s="165"/>
      <c r="AD1089" s="165"/>
      <c r="AE1089" s="165"/>
      <c r="AF1089" s="165"/>
      <c r="AG1089" s="165"/>
      <c r="AH1089" s="165"/>
      <c r="AI1089" s="165"/>
      <c r="AJ1089" s="165"/>
      <c r="AK1089" s="165"/>
      <c r="AL1089" s="165"/>
      <c r="AM1089" s="165"/>
      <c r="AN1089" s="165"/>
      <c r="AO1089" s="165"/>
      <c r="AP1089" s="165"/>
      <c r="AQ1089" s="165"/>
      <c r="AR1089" s="165"/>
      <c r="AS1089" s="165"/>
      <c r="AT1089" s="165"/>
      <c r="AU1089" s="165"/>
      <c r="AV1089" s="165"/>
      <c r="AW1089" s="165"/>
      <c r="AX1089" s="165"/>
      <c r="AY1089" s="165"/>
      <c r="AZ1089" s="165"/>
      <c r="BA1089" s="165"/>
      <c r="BB1089" s="165"/>
      <c r="BC1089" s="165"/>
      <c r="BD1089" s="165"/>
      <c r="BE1089" s="165"/>
      <c r="BF1089" s="165"/>
      <c r="BG1089" s="165"/>
      <c r="BH1089" s="165"/>
      <c r="BI1089" s="165"/>
      <c r="BJ1089" s="165"/>
      <c r="BK1089" s="165"/>
      <c r="BL1089" s="165"/>
      <c r="BM1089" s="165"/>
      <c r="BN1089" s="165"/>
      <c r="BO1089" s="165"/>
      <c r="BP1089" s="165"/>
      <c r="BQ1089" s="165"/>
      <c r="BR1089" s="165"/>
      <c r="BS1089" s="165"/>
      <c r="BT1089" s="165"/>
      <c r="BU1089" s="165"/>
      <c r="BV1089" s="165"/>
      <c r="BW1089" s="165"/>
      <c r="BX1089" s="165"/>
      <c r="BY1089" s="165"/>
      <c r="BZ1089" s="165"/>
      <c r="CA1089" s="165"/>
      <c r="CB1089" s="165"/>
      <c r="CC1089" s="165"/>
      <c r="CD1089" s="165"/>
      <c r="CE1089" s="165"/>
      <c r="CF1089" s="165"/>
      <c r="CG1089" s="165"/>
      <c r="CH1089" s="165"/>
      <c r="CI1089" s="165"/>
      <c r="CJ1089" s="165"/>
      <c r="CK1089" s="165"/>
      <c r="CL1089" s="165"/>
      <c r="CM1089" s="165"/>
      <c r="CN1089" s="165"/>
      <c r="CO1089" s="165"/>
      <c r="CP1089" s="165"/>
      <c r="CQ1089" s="165"/>
      <c r="CR1089" s="165"/>
      <c r="CS1089" s="165"/>
      <c r="CT1089" s="165"/>
    </row>
    <row r="1090" spans="1:98">
      <c r="A1090" s="165"/>
      <c r="B1090" s="165"/>
      <c r="C1090" s="165"/>
      <c r="D1090" s="165"/>
      <c r="E1090" s="165"/>
      <c r="F1090" s="165"/>
      <c r="G1090" s="165"/>
      <c r="H1090" s="178"/>
      <c r="I1090" s="165"/>
      <c r="J1090" s="165"/>
      <c r="K1090" s="178"/>
      <c r="L1090" s="165"/>
      <c r="M1090" s="165"/>
      <c r="N1090" s="165"/>
      <c r="O1090" s="165"/>
      <c r="P1090" s="165"/>
      <c r="Q1090" s="165"/>
      <c r="R1090" s="165"/>
      <c r="S1090" s="165"/>
      <c r="T1090" s="165"/>
      <c r="U1090" s="165"/>
      <c r="V1090" s="165"/>
      <c r="W1090" s="165"/>
      <c r="X1090" s="165"/>
      <c r="Y1090" s="165"/>
      <c r="Z1090" s="165"/>
      <c r="AA1090" s="165"/>
      <c r="AB1090" s="165"/>
      <c r="AC1090" s="165"/>
      <c r="AD1090" s="165"/>
      <c r="AE1090" s="165"/>
      <c r="AF1090" s="165"/>
      <c r="AG1090" s="165"/>
      <c r="AH1090" s="165"/>
      <c r="AI1090" s="165"/>
      <c r="AJ1090" s="165"/>
      <c r="AK1090" s="165"/>
      <c r="AL1090" s="165"/>
      <c r="AM1090" s="165"/>
      <c r="AN1090" s="165"/>
      <c r="AO1090" s="165"/>
      <c r="AP1090" s="165"/>
      <c r="AQ1090" s="165"/>
      <c r="AR1090" s="165"/>
      <c r="AS1090" s="165"/>
      <c r="AT1090" s="165"/>
      <c r="AU1090" s="165"/>
      <c r="AV1090" s="165"/>
      <c r="AW1090" s="165"/>
      <c r="AX1090" s="165"/>
      <c r="AY1090" s="165"/>
      <c r="AZ1090" s="165"/>
      <c r="BA1090" s="165"/>
      <c r="BB1090" s="165"/>
      <c r="BC1090" s="165"/>
      <c r="BD1090" s="165"/>
      <c r="BE1090" s="165"/>
      <c r="BF1090" s="165"/>
      <c r="BG1090" s="165"/>
      <c r="BH1090" s="165"/>
      <c r="BI1090" s="165"/>
      <c r="BJ1090" s="165"/>
      <c r="BK1090" s="165"/>
      <c r="BL1090" s="165"/>
      <c r="BM1090" s="165"/>
      <c r="BN1090" s="165"/>
      <c r="BO1090" s="165"/>
      <c r="BP1090" s="165"/>
      <c r="BQ1090" s="165"/>
      <c r="BR1090" s="165"/>
      <c r="BS1090" s="165"/>
      <c r="BT1090" s="165"/>
      <c r="BU1090" s="165"/>
      <c r="BV1090" s="165"/>
      <c r="BW1090" s="165"/>
      <c r="BX1090" s="165"/>
      <c r="BY1090" s="165"/>
      <c r="BZ1090" s="165"/>
      <c r="CA1090" s="165"/>
      <c r="CB1090" s="165"/>
      <c r="CC1090" s="165"/>
      <c r="CD1090" s="165"/>
      <c r="CE1090" s="165"/>
      <c r="CF1090" s="165"/>
      <c r="CG1090" s="165"/>
      <c r="CH1090" s="165"/>
      <c r="CI1090" s="165"/>
      <c r="CJ1090" s="165"/>
      <c r="CK1090" s="165"/>
      <c r="CL1090" s="165"/>
      <c r="CM1090" s="165"/>
      <c r="CN1090" s="165"/>
      <c r="CO1090" s="165"/>
      <c r="CP1090" s="165"/>
      <c r="CQ1090" s="165"/>
      <c r="CR1090" s="165"/>
      <c r="CS1090" s="165"/>
      <c r="CT1090" s="165"/>
    </row>
    <row r="1091" spans="1:98">
      <c r="A1091" s="165"/>
      <c r="B1091" s="165"/>
      <c r="C1091" s="165"/>
      <c r="D1091" s="165"/>
      <c r="E1091" s="165"/>
      <c r="F1091" s="165"/>
      <c r="G1091" s="165"/>
      <c r="H1091" s="178"/>
      <c r="I1091" s="165"/>
      <c r="J1091" s="165"/>
      <c r="K1091" s="178"/>
      <c r="L1091" s="165"/>
      <c r="M1091" s="165"/>
      <c r="N1091" s="165"/>
      <c r="O1091" s="165"/>
      <c r="P1091" s="165"/>
      <c r="Q1091" s="165"/>
      <c r="R1091" s="165"/>
      <c r="S1091" s="165"/>
      <c r="T1091" s="165"/>
      <c r="U1091" s="165"/>
      <c r="V1091" s="165"/>
      <c r="W1091" s="165"/>
      <c r="X1091" s="165"/>
      <c r="Y1091" s="165"/>
      <c r="Z1091" s="165"/>
      <c r="AA1091" s="165"/>
      <c r="AB1091" s="165"/>
      <c r="AC1091" s="165"/>
      <c r="AD1091" s="165"/>
      <c r="AE1091" s="165"/>
      <c r="AF1091" s="165"/>
      <c r="AG1091" s="165"/>
      <c r="AH1091" s="165"/>
      <c r="AI1091" s="165"/>
      <c r="AJ1091" s="165"/>
      <c r="AK1091" s="165"/>
      <c r="AL1091" s="165"/>
      <c r="AM1091" s="165"/>
      <c r="AN1091" s="165"/>
      <c r="AO1091" s="165"/>
      <c r="AP1091" s="165"/>
      <c r="AQ1091" s="165"/>
      <c r="AR1091" s="165"/>
      <c r="AS1091" s="165"/>
      <c r="AT1091" s="165"/>
      <c r="AU1091" s="165"/>
      <c r="AV1091" s="165"/>
      <c r="AW1091" s="165"/>
      <c r="AX1091" s="165"/>
      <c r="AY1091" s="165"/>
      <c r="AZ1091" s="165"/>
      <c r="BA1091" s="165"/>
      <c r="BB1091" s="165"/>
      <c r="BC1091" s="165"/>
      <c r="BD1091" s="165"/>
      <c r="BE1091" s="165"/>
      <c r="BF1091" s="165"/>
      <c r="BG1091" s="165"/>
      <c r="BH1091" s="165"/>
      <c r="BI1091" s="165"/>
      <c r="BJ1091" s="165"/>
      <c r="BK1091" s="165"/>
      <c r="BL1091" s="165"/>
      <c r="BM1091" s="165"/>
      <c r="BN1091" s="165"/>
      <c r="BO1091" s="165"/>
      <c r="BP1091" s="165"/>
      <c r="BQ1091" s="165"/>
      <c r="BR1091" s="165"/>
      <c r="BS1091" s="165"/>
      <c r="BT1091" s="165"/>
      <c r="BU1091" s="165"/>
      <c r="BV1091" s="165"/>
      <c r="BW1091" s="165"/>
      <c r="BX1091" s="165"/>
      <c r="BY1091" s="165"/>
      <c r="BZ1091" s="165"/>
      <c r="CA1091" s="165"/>
      <c r="CB1091" s="165"/>
      <c r="CC1091" s="165"/>
      <c r="CD1091" s="165"/>
      <c r="CE1091" s="165"/>
      <c r="CF1091" s="165"/>
      <c r="CG1091" s="165"/>
      <c r="CH1091" s="165"/>
      <c r="CI1091" s="165"/>
      <c r="CJ1091" s="165"/>
      <c r="CK1091" s="165"/>
      <c r="CL1091" s="165"/>
      <c r="CM1091" s="165"/>
      <c r="CN1091" s="165"/>
      <c r="CO1091" s="165"/>
      <c r="CP1091" s="165"/>
      <c r="CQ1091" s="165"/>
      <c r="CR1091" s="165"/>
      <c r="CS1091" s="165"/>
      <c r="CT1091" s="165"/>
    </row>
    <row r="1092" spans="1:98">
      <c r="A1092" s="165"/>
      <c r="B1092" s="165"/>
      <c r="C1092" s="165"/>
      <c r="D1092" s="165"/>
      <c r="E1092" s="165"/>
      <c r="F1092" s="165"/>
      <c r="G1092" s="165"/>
      <c r="H1092" s="178"/>
      <c r="I1092" s="165"/>
      <c r="J1092" s="165"/>
      <c r="K1092" s="178"/>
      <c r="L1092" s="165"/>
      <c r="M1092" s="165"/>
      <c r="N1092" s="165"/>
      <c r="O1092" s="165"/>
      <c r="P1092" s="165"/>
      <c r="Q1092" s="165"/>
      <c r="R1092" s="165"/>
      <c r="S1092" s="165"/>
      <c r="T1092" s="165"/>
      <c r="U1092" s="165"/>
      <c r="V1092" s="165"/>
      <c r="W1092" s="165"/>
      <c r="X1092" s="165"/>
      <c r="Y1092" s="165"/>
      <c r="Z1092" s="165"/>
      <c r="AA1092" s="165"/>
      <c r="AB1092" s="165"/>
      <c r="AC1092" s="165"/>
      <c r="AD1092" s="165"/>
      <c r="AE1092" s="165"/>
      <c r="AF1092" s="165"/>
      <c r="AG1092" s="165"/>
      <c r="AH1092" s="165"/>
      <c r="AI1092" s="165"/>
      <c r="AJ1092" s="165"/>
      <c r="AK1092" s="165"/>
      <c r="AL1092" s="165"/>
      <c r="AM1092" s="165"/>
      <c r="AN1092" s="165"/>
      <c r="AO1092" s="165"/>
      <c r="AP1092" s="165"/>
      <c r="AQ1092" s="165"/>
      <c r="AR1092" s="165"/>
      <c r="AS1092" s="165"/>
      <c r="AT1092" s="165"/>
      <c r="AU1092" s="165"/>
      <c r="AV1092" s="165"/>
      <c r="AW1092" s="165"/>
      <c r="AX1092" s="165"/>
      <c r="AY1092" s="165"/>
      <c r="AZ1092" s="165"/>
      <c r="BA1092" s="165"/>
      <c r="BB1092" s="165"/>
      <c r="BC1092" s="165"/>
      <c r="BD1092" s="165"/>
      <c r="BE1092" s="165"/>
      <c r="BF1092" s="165"/>
      <c r="BG1092" s="165"/>
      <c r="BH1092" s="165"/>
      <c r="BI1092" s="165"/>
      <c r="BJ1092" s="165"/>
      <c r="BK1092" s="165"/>
      <c r="BL1092" s="165"/>
      <c r="BM1092" s="165"/>
      <c r="BN1092" s="165"/>
      <c r="BO1092" s="165"/>
      <c r="BP1092" s="165"/>
      <c r="BQ1092" s="165"/>
      <c r="BR1092" s="165"/>
      <c r="BS1092" s="165"/>
      <c r="BT1092" s="165"/>
      <c r="BU1092" s="165"/>
      <c r="BV1092" s="165"/>
      <c r="BW1092" s="165"/>
      <c r="BX1092" s="165"/>
      <c r="BY1092" s="165"/>
      <c r="BZ1092" s="165"/>
      <c r="CA1092" s="165"/>
      <c r="CB1092" s="165"/>
      <c r="CC1092" s="165"/>
      <c r="CD1092" s="165"/>
      <c r="CE1092" s="165"/>
      <c r="CF1092" s="165"/>
      <c r="CG1092" s="165"/>
      <c r="CH1092" s="165"/>
      <c r="CI1092" s="165"/>
      <c r="CJ1092" s="165"/>
      <c r="CK1092" s="165"/>
      <c r="CL1092" s="165"/>
      <c r="CM1092" s="165"/>
      <c r="CN1092" s="165"/>
      <c r="CO1092" s="165"/>
      <c r="CP1092" s="165"/>
      <c r="CQ1092" s="165"/>
      <c r="CR1092" s="165"/>
      <c r="CS1092" s="165"/>
      <c r="CT1092" s="165"/>
    </row>
    <row r="1093" spans="1:98">
      <c r="A1093" s="165"/>
      <c r="B1093" s="165"/>
      <c r="C1093" s="165"/>
      <c r="D1093" s="165"/>
      <c r="E1093" s="165"/>
      <c r="F1093" s="165"/>
      <c r="G1093" s="165"/>
      <c r="H1093" s="178"/>
      <c r="I1093" s="165"/>
      <c r="J1093" s="165"/>
      <c r="K1093" s="178"/>
      <c r="L1093" s="165"/>
      <c r="M1093" s="165"/>
      <c r="N1093" s="165"/>
      <c r="O1093" s="165"/>
      <c r="P1093" s="165"/>
      <c r="Q1093" s="165"/>
      <c r="R1093" s="165"/>
      <c r="S1093" s="165"/>
      <c r="T1093" s="165"/>
      <c r="U1093" s="165"/>
      <c r="V1093" s="165"/>
      <c r="W1093" s="165"/>
      <c r="X1093" s="165"/>
      <c r="Y1093" s="165"/>
      <c r="Z1093" s="165"/>
      <c r="AA1093" s="165"/>
      <c r="AB1093" s="165"/>
      <c r="AC1093" s="165"/>
      <c r="AD1093" s="165"/>
      <c r="AE1093" s="165"/>
      <c r="AF1093" s="165"/>
      <c r="AG1093" s="165"/>
      <c r="AH1093" s="165"/>
      <c r="AI1093" s="165"/>
      <c r="AJ1093" s="165"/>
      <c r="AK1093" s="165"/>
      <c r="AL1093" s="165"/>
      <c r="AM1093" s="165"/>
      <c r="AN1093" s="165"/>
      <c r="AO1093" s="165"/>
      <c r="AP1093" s="165"/>
      <c r="AQ1093" s="165"/>
      <c r="AR1093" s="165"/>
      <c r="AS1093" s="165"/>
      <c r="AT1093" s="165"/>
      <c r="AU1093" s="165"/>
      <c r="AV1093" s="165"/>
      <c r="AW1093" s="165"/>
      <c r="AX1093" s="165"/>
      <c r="AY1093" s="165"/>
      <c r="AZ1093" s="165"/>
      <c r="BA1093" s="165"/>
      <c r="BB1093" s="165"/>
      <c r="BC1093" s="165"/>
      <c r="BD1093" s="165"/>
      <c r="BE1093" s="165"/>
      <c r="BF1093" s="165"/>
      <c r="BG1093" s="165"/>
      <c r="BH1093" s="165"/>
      <c r="BI1093" s="165"/>
      <c r="BJ1093" s="165"/>
      <c r="BK1093" s="165"/>
      <c r="BL1093" s="165"/>
      <c r="BM1093" s="165"/>
      <c r="BN1093" s="165"/>
      <c r="BO1093" s="165"/>
      <c r="BP1093" s="165"/>
      <c r="BQ1093" s="165"/>
      <c r="BR1093" s="165"/>
      <c r="BS1093" s="165"/>
      <c r="BT1093" s="165"/>
      <c r="BU1093" s="165"/>
      <c r="BV1093" s="165"/>
      <c r="BW1093" s="165"/>
      <c r="BX1093" s="165"/>
      <c r="BY1093" s="165"/>
      <c r="BZ1093" s="165"/>
      <c r="CA1093" s="165"/>
      <c r="CB1093" s="165"/>
      <c r="CC1093" s="165"/>
      <c r="CD1093" s="165"/>
      <c r="CE1093" s="165"/>
      <c r="CF1093" s="165"/>
      <c r="CG1093" s="165"/>
      <c r="CH1093" s="165"/>
      <c r="CI1093" s="165"/>
      <c r="CJ1093" s="165"/>
      <c r="CK1093" s="165"/>
      <c r="CL1093" s="165"/>
      <c r="CM1093" s="165"/>
      <c r="CN1093" s="165"/>
      <c r="CO1093" s="165"/>
      <c r="CP1093" s="165"/>
      <c r="CQ1093" s="165"/>
      <c r="CR1093" s="165"/>
      <c r="CS1093" s="165"/>
      <c r="CT1093" s="165"/>
    </row>
    <row r="1094" spans="1:98">
      <c r="A1094" s="165"/>
      <c r="B1094" s="165"/>
      <c r="C1094" s="165"/>
      <c r="D1094" s="165"/>
      <c r="E1094" s="165"/>
      <c r="F1094" s="165"/>
      <c r="G1094" s="165"/>
      <c r="H1094" s="178"/>
      <c r="I1094" s="165"/>
      <c r="J1094" s="165"/>
      <c r="K1094" s="178"/>
      <c r="L1094" s="165"/>
      <c r="M1094" s="165"/>
      <c r="N1094" s="165"/>
      <c r="O1094" s="165"/>
      <c r="P1094" s="165"/>
      <c r="Q1094" s="165"/>
      <c r="R1094" s="165"/>
      <c r="S1094" s="165"/>
      <c r="T1094" s="165"/>
      <c r="U1094" s="165"/>
      <c r="V1094" s="165"/>
      <c r="W1094" s="165"/>
      <c r="X1094" s="165"/>
      <c r="Y1094" s="165"/>
      <c r="Z1094" s="165"/>
      <c r="AA1094" s="165"/>
      <c r="AB1094" s="165"/>
      <c r="AC1094" s="165"/>
      <c r="AD1094" s="165"/>
      <c r="AE1094" s="165"/>
      <c r="AF1094" s="165"/>
      <c r="AG1094" s="165"/>
      <c r="AH1094" s="165"/>
      <c r="AI1094" s="165"/>
      <c r="AJ1094" s="165"/>
      <c r="AK1094" s="165"/>
      <c r="AL1094" s="165"/>
      <c r="AM1094" s="165"/>
      <c r="AN1094" s="165"/>
      <c r="AO1094" s="165"/>
      <c r="AP1094" s="165"/>
      <c r="AQ1094" s="165"/>
      <c r="AR1094" s="165"/>
      <c r="AS1094" s="165"/>
      <c r="AT1094" s="165"/>
      <c r="AU1094" s="165"/>
      <c r="AV1094" s="165"/>
      <c r="AW1094" s="165"/>
      <c r="AX1094" s="165"/>
      <c r="AY1094" s="165"/>
      <c r="AZ1094" s="165"/>
      <c r="BA1094" s="165"/>
      <c r="BB1094" s="165"/>
      <c r="BC1094" s="165"/>
      <c r="BD1094" s="165"/>
      <c r="BE1094" s="165"/>
      <c r="BF1094" s="165"/>
      <c r="BG1094" s="165"/>
      <c r="BH1094" s="165"/>
      <c r="BI1094" s="165"/>
      <c r="BJ1094" s="165"/>
      <c r="BK1094" s="165"/>
      <c r="BL1094" s="165"/>
      <c r="BM1094" s="165"/>
      <c r="BN1094" s="165"/>
      <c r="BO1094" s="165"/>
      <c r="BP1094" s="165"/>
      <c r="BQ1094" s="165"/>
      <c r="BR1094" s="165"/>
      <c r="BS1094" s="165"/>
      <c r="BT1094" s="165"/>
      <c r="BU1094" s="165"/>
      <c r="BV1094" s="165"/>
      <c r="BW1094" s="165"/>
      <c r="BX1094" s="165"/>
      <c r="BY1094" s="165"/>
      <c r="BZ1094" s="165"/>
      <c r="CA1094" s="165"/>
      <c r="CB1094" s="165"/>
      <c r="CC1094" s="165"/>
      <c r="CD1094" s="165"/>
      <c r="CE1094" s="165"/>
      <c r="CF1094" s="165"/>
      <c r="CG1094" s="165"/>
      <c r="CH1094" s="165"/>
      <c r="CI1094" s="165"/>
      <c r="CJ1094" s="165"/>
      <c r="CK1094" s="165"/>
      <c r="CL1094" s="165"/>
      <c r="CM1094" s="165"/>
      <c r="CN1094" s="165"/>
      <c r="CO1094" s="165"/>
      <c r="CP1094" s="165"/>
      <c r="CQ1094" s="165"/>
      <c r="CR1094" s="165"/>
      <c r="CS1094" s="165"/>
      <c r="CT1094" s="165"/>
    </row>
    <row r="1095" spans="1:98">
      <c r="A1095" s="165"/>
      <c r="B1095" s="165"/>
      <c r="C1095" s="165"/>
      <c r="D1095" s="165"/>
      <c r="E1095" s="165"/>
      <c r="F1095" s="165"/>
      <c r="G1095" s="165"/>
      <c r="H1095" s="178"/>
      <c r="I1095" s="165"/>
      <c r="J1095" s="165"/>
      <c r="K1095" s="178"/>
      <c r="L1095" s="165"/>
      <c r="M1095" s="165"/>
      <c r="N1095" s="165"/>
      <c r="O1095" s="165"/>
      <c r="P1095" s="165"/>
      <c r="Q1095" s="165"/>
      <c r="R1095" s="165"/>
      <c r="S1095" s="165"/>
      <c r="T1095" s="165"/>
      <c r="U1095" s="165"/>
      <c r="V1095" s="165"/>
      <c r="W1095" s="165"/>
      <c r="X1095" s="165"/>
      <c r="Y1095" s="165"/>
      <c r="Z1095" s="165"/>
      <c r="AA1095" s="165"/>
      <c r="AB1095" s="165"/>
      <c r="AC1095" s="165"/>
      <c r="AD1095" s="165"/>
      <c r="AE1095" s="165"/>
      <c r="AF1095" s="165"/>
      <c r="AG1095" s="165"/>
      <c r="AH1095" s="165"/>
      <c r="AI1095" s="165"/>
      <c r="AJ1095" s="165"/>
      <c r="AK1095" s="165"/>
      <c r="AL1095" s="165"/>
      <c r="AM1095" s="165"/>
      <c r="AN1095" s="165"/>
      <c r="AO1095" s="165"/>
      <c r="AP1095" s="165"/>
      <c r="AQ1095" s="165"/>
      <c r="AR1095" s="165"/>
      <c r="AS1095" s="165"/>
      <c r="AT1095" s="165"/>
      <c r="AU1095" s="165"/>
      <c r="AV1095" s="165"/>
      <c r="AW1095" s="165"/>
      <c r="AX1095" s="165"/>
      <c r="AY1095" s="165"/>
      <c r="AZ1095" s="165"/>
      <c r="BA1095" s="165"/>
      <c r="BB1095" s="165"/>
      <c r="BC1095" s="165"/>
      <c r="BD1095" s="165"/>
      <c r="BE1095" s="165"/>
      <c r="BF1095" s="165"/>
      <c r="BG1095" s="165"/>
      <c r="BH1095" s="165"/>
      <c r="BI1095" s="165"/>
      <c r="BJ1095" s="165"/>
      <c r="BK1095" s="165"/>
      <c r="BL1095" s="165"/>
      <c r="BM1095" s="165"/>
      <c r="BN1095" s="165"/>
      <c r="BO1095" s="165"/>
      <c r="BP1095" s="165"/>
      <c r="BQ1095" s="165"/>
      <c r="BR1095" s="165"/>
      <c r="BS1095" s="165"/>
      <c r="BT1095" s="165"/>
      <c r="BU1095" s="165"/>
      <c r="BV1095" s="165"/>
      <c r="BW1095" s="165"/>
      <c r="BX1095" s="165"/>
      <c r="BY1095" s="165"/>
      <c r="BZ1095" s="165"/>
      <c r="CA1095" s="165"/>
      <c r="CB1095" s="165"/>
      <c r="CC1095" s="165"/>
      <c r="CD1095" s="165"/>
      <c r="CE1095" s="165"/>
      <c r="CF1095" s="165"/>
      <c r="CG1095" s="165"/>
      <c r="CH1095" s="165"/>
      <c r="CI1095" s="165"/>
      <c r="CJ1095" s="165"/>
      <c r="CK1095" s="165"/>
      <c r="CL1095" s="165"/>
      <c r="CM1095" s="165"/>
      <c r="CN1095" s="165"/>
      <c r="CO1095" s="165"/>
      <c r="CP1095" s="165"/>
      <c r="CQ1095" s="165"/>
      <c r="CR1095" s="165"/>
      <c r="CS1095" s="165"/>
      <c r="CT1095" s="165"/>
    </row>
    <row r="1096" spans="1:98">
      <c r="A1096" s="165"/>
      <c r="B1096" s="165"/>
      <c r="C1096" s="165"/>
      <c r="D1096" s="165"/>
      <c r="E1096" s="165"/>
      <c r="F1096" s="165"/>
      <c r="G1096" s="165"/>
      <c r="H1096" s="178"/>
      <c r="I1096" s="165"/>
      <c r="J1096" s="165"/>
      <c r="K1096" s="178"/>
      <c r="L1096" s="165"/>
      <c r="M1096" s="165"/>
      <c r="N1096" s="165"/>
      <c r="O1096" s="165"/>
      <c r="P1096" s="165"/>
      <c r="Q1096" s="165"/>
      <c r="R1096" s="165"/>
      <c r="S1096" s="165"/>
      <c r="T1096" s="165"/>
      <c r="U1096" s="165"/>
      <c r="V1096" s="165"/>
      <c r="W1096" s="165"/>
      <c r="X1096" s="165"/>
      <c r="Y1096" s="165"/>
      <c r="Z1096" s="165"/>
      <c r="AA1096" s="165"/>
      <c r="AB1096" s="165"/>
      <c r="AC1096" s="165"/>
      <c r="AD1096" s="165"/>
      <c r="AE1096" s="165"/>
      <c r="AF1096" s="165"/>
      <c r="AG1096" s="165"/>
      <c r="AH1096" s="165"/>
      <c r="AI1096" s="165"/>
      <c r="AJ1096" s="165"/>
      <c r="AK1096" s="165"/>
      <c r="AL1096" s="165"/>
      <c r="AM1096" s="165"/>
      <c r="AN1096" s="165"/>
      <c r="AO1096" s="165"/>
      <c r="AP1096" s="165"/>
      <c r="AQ1096" s="165"/>
      <c r="AR1096" s="165"/>
      <c r="AS1096" s="165"/>
      <c r="AT1096" s="165"/>
      <c r="AU1096" s="165"/>
      <c r="AV1096" s="165"/>
      <c r="AW1096" s="165"/>
      <c r="AX1096" s="165"/>
      <c r="AY1096" s="165"/>
      <c r="AZ1096" s="165"/>
      <c r="BA1096" s="165"/>
      <c r="BB1096" s="165"/>
      <c r="BC1096" s="165"/>
      <c r="BD1096" s="165"/>
      <c r="BE1096" s="165"/>
      <c r="BF1096" s="165"/>
      <c r="BG1096" s="165"/>
      <c r="BH1096" s="165"/>
      <c r="BI1096" s="165"/>
      <c r="BJ1096" s="165"/>
      <c r="BK1096" s="165"/>
      <c r="BL1096" s="165"/>
      <c r="BM1096" s="165"/>
      <c r="BN1096" s="165"/>
      <c r="BO1096" s="165"/>
      <c r="BP1096" s="165"/>
      <c r="BQ1096" s="165"/>
      <c r="BR1096" s="165"/>
      <c r="BS1096" s="165"/>
      <c r="BT1096" s="165"/>
      <c r="BU1096" s="165"/>
      <c r="BV1096" s="165"/>
      <c r="BW1096" s="165"/>
      <c r="BX1096" s="165"/>
      <c r="BY1096" s="165"/>
      <c r="BZ1096" s="165"/>
      <c r="CA1096" s="165"/>
      <c r="CB1096" s="165"/>
      <c r="CC1096" s="165"/>
      <c r="CD1096" s="165"/>
      <c r="CE1096" s="165"/>
      <c r="CF1096" s="165"/>
      <c r="CG1096" s="165"/>
      <c r="CH1096" s="165"/>
      <c r="CI1096" s="165"/>
      <c r="CJ1096" s="165"/>
      <c r="CK1096" s="165"/>
      <c r="CL1096" s="165"/>
      <c r="CM1096" s="165"/>
      <c r="CN1096" s="165"/>
      <c r="CO1096" s="165"/>
      <c r="CP1096" s="165"/>
      <c r="CQ1096" s="165"/>
      <c r="CR1096" s="165"/>
      <c r="CS1096" s="165"/>
      <c r="CT1096" s="165"/>
    </row>
    <row r="1097" spans="1:98">
      <c r="A1097" s="165"/>
      <c r="B1097" s="165"/>
      <c r="C1097" s="165"/>
      <c r="D1097" s="165"/>
      <c r="E1097" s="165"/>
      <c r="F1097" s="165"/>
      <c r="G1097" s="165"/>
      <c r="H1097" s="178"/>
      <c r="I1097" s="165"/>
      <c r="J1097" s="165"/>
      <c r="K1097" s="178"/>
      <c r="L1097" s="165"/>
      <c r="M1097" s="165"/>
      <c r="N1097" s="165"/>
      <c r="O1097" s="165"/>
      <c r="P1097" s="165"/>
      <c r="Q1097" s="165"/>
      <c r="R1097" s="165"/>
      <c r="S1097" s="165"/>
      <c r="T1097" s="165"/>
      <c r="U1097" s="165"/>
      <c r="V1097" s="165"/>
      <c r="W1097" s="165"/>
      <c r="X1097" s="165"/>
      <c r="Y1097" s="165"/>
      <c r="Z1097" s="165"/>
      <c r="AA1097" s="165"/>
      <c r="AB1097" s="165"/>
      <c r="AC1097" s="165"/>
      <c r="AD1097" s="165"/>
      <c r="AE1097" s="165"/>
      <c r="AF1097" s="165"/>
      <c r="AG1097" s="165"/>
      <c r="AH1097" s="165"/>
      <c r="AI1097" s="165"/>
      <c r="AJ1097" s="165"/>
      <c r="AK1097" s="165"/>
      <c r="AL1097" s="165"/>
      <c r="AM1097" s="165"/>
      <c r="AN1097" s="165"/>
      <c r="AO1097" s="165"/>
      <c r="AP1097" s="165"/>
      <c r="AQ1097" s="165"/>
      <c r="AR1097" s="165"/>
      <c r="AS1097" s="165"/>
      <c r="AT1097" s="165"/>
      <c r="AU1097" s="165"/>
      <c r="AV1097" s="165"/>
      <c r="AW1097" s="165"/>
      <c r="AX1097" s="165"/>
      <c r="AY1097" s="165"/>
      <c r="AZ1097" s="165"/>
      <c r="BA1097" s="165"/>
      <c r="BB1097" s="165"/>
      <c r="BC1097" s="165"/>
      <c r="BD1097" s="165"/>
      <c r="BE1097" s="165"/>
      <c r="BF1097" s="165"/>
      <c r="BG1097" s="165"/>
      <c r="BH1097" s="165"/>
      <c r="BI1097" s="165"/>
      <c r="BJ1097" s="165"/>
      <c r="BK1097" s="165"/>
      <c r="BL1097" s="165"/>
      <c r="BM1097" s="165"/>
      <c r="BN1097" s="165"/>
      <c r="BO1097" s="165"/>
      <c r="BP1097" s="165"/>
      <c r="BQ1097" s="165"/>
      <c r="BR1097" s="165"/>
      <c r="BS1097" s="165"/>
      <c r="BT1097" s="165"/>
      <c r="BU1097" s="165"/>
      <c r="BV1097" s="165"/>
      <c r="BW1097" s="165"/>
      <c r="BX1097" s="165"/>
      <c r="BY1097" s="165"/>
      <c r="BZ1097" s="165"/>
      <c r="CA1097" s="165"/>
      <c r="CB1097" s="165"/>
      <c r="CC1097" s="165"/>
      <c r="CD1097" s="165"/>
      <c r="CE1097" s="165"/>
      <c r="CF1097" s="165"/>
      <c r="CG1097" s="165"/>
      <c r="CH1097" s="165"/>
      <c r="CI1097" s="165"/>
      <c r="CJ1097" s="165"/>
      <c r="CK1097" s="165"/>
      <c r="CL1097" s="165"/>
      <c r="CM1097" s="165"/>
      <c r="CN1097" s="165"/>
      <c r="CO1097" s="165"/>
      <c r="CP1097" s="165"/>
      <c r="CQ1097" s="165"/>
      <c r="CR1097" s="165"/>
      <c r="CS1097" s="165"/>
      <c r="CT1097" s="165"/>
    </row>
    <row r="1098" spans="1:98">
      <c r="A1098" s="165"/>
      <c r="B1098" s="165"/>
      <c r="C1098" s="165"/>
      <c r="D1098" s="165"/>
      <c r="E1098" s="165"/>
      <c r="F1098" s="165"/>
      <c r="G1098" s="165"/>
      <c r="H1098" s="178"/>
      <c r="I1098" s="165"/>
      <c r="J1098" s="165"/>
      <c r="K1098" s="178"/>
      <c r="L1098" s="165"/>
      <c r="M1098" s="165"/>
      <c r="N1098" s="165"/>
      <c r="O1098" s="165"/>
      <c r="P1098" s="165"/>
      <c r="Q1098" s="165"/>
      <c r="R1098" s="165"/>
      <c r="S1098" s="165"/>
      <c r="T1098" s="165"/>
      <c r="U1098" s="165"/>
      <c r="V1098" s="165"/>
      <c r="W1098" s="165"/>
      <c r="X1098" s="165"/>
      <c r="Y1098" s="165"/>
      <c r="Z1098" s="165"/>
      <c r="AA1098" s="165"/>
      <c r="AB1098" s="165"/>
      <c r="AC1098" s="165"/>
      <c r="AD1098" s="165"/>
      <c r="AE1098" s="165"/>
      <c r="AF1098" s="165"/>
      <c r="AG1098" s="165"/>
      <c r="AH1098" s="165"/>
      <c r="AI1098" s="165"/>
      <c r="AJ1098" s="165"/>
      <c r="AK1098" s="165"/>
      <c r="AL1098" s="165"/>
      <c r="AM1098" s="165"/>
      <c r="AN1098" s="165"/>
      <c r="AO1098" s="165"/>
      <c r="AP1098" s="165"/>
      <c r="AQ1098" s="165"/>
      <c r="AR1098" s="165"/>
      <c r="AS1098" s="165"/>
      <c r="AT1098" s="165"/>
      <c r="AU1098" s="165"/>
      <c r="AV1098" s="165"/>
      <c r="AW1098" s="165"/>
      <c r="AX1098" s="165"/>
      <c r="AY1098" s="165"/>
      <c r="AZ1098" s="165"/>
      <c r="BA1098" s="165"/>
      <c r="BB1098" s="165"/>
      <c r="BC1098" s="165"/>
      <c r="BD1098" s="165"/>
      <c r="BE1098" s="165"/>
      <c r="BF1098" s="165"/>
      <c r="BG1098" s="165"/>
      <c r="BH1098" s="165"/>
      <c r="BI1098" s="165"/>
      <c r="BJ1098" s="165"/>
      <c r="BK1098" s="165"/>
      <c r="BL1098" s="165"/>
      <c r="BM1098" s="165"/>
      <c r="BN1098" s="165"/>
      <c r="BO1098" s="165"/>
      <c r="BP1098" s="165"/>
      <c r="BQ1098" s="165"/>
      <c r="BR1098" s="165"/>
      <c r="BS1098" s="165"/>
      <c r="BT1098" s="165"/>
      <c r="BU1098" s="165"/>
      <c r="BV1098" s="165"/>
      <c r="BW1098" s="165"/>
      <c r="BX1098" s="165"/>
      <c r="BY1098" s="165"/>
      <c r="BZ1098" s="165"/>
      <c r="CA1098" s="165"/>
      <c r="CB1098" s="165"/>
      <c r="CC1098" s="165"/>
      <c r="CD1098" s="165"/>
      <c r="CE1098" s="165"/>
      <c r="CF1098" s="165"/>
      <c r="CG1098" s="165"/>
      <c r="CH1098" s="165"/>
      <c r="CI1098" s="165"/>
      <c r="CJ1098" s="165"/>
      <c r="CK1098" s="165"/>
      <c r="CL1098" s="165"/>
      <c r="CM1098" s="165"/>
      <c r="CN1098" s="165"/>
      <c r="CO1098" s="165"/>
      <c r="CP1098" s="165"/>
      <c r="CQ1098" s="165"/>
      <c r="CR1098" s="165"/>
      <c r="CS1098" s="165"/>
      <c r="CT1098" s="165"/>
    </row>
    <row r="1099" spans="1:98">
      <c r="A1099" s="165"/>
      <c r="B1099" s="165"/>
      <c r="C1099" s="165"/>
      <c r="D1099" s="165"/>
      <c r="E1099" s="165"/>
      <c r="F1099" s="165"/>
      <c r="G1099" s="165"/>
      <c r="H1099" s="178"/>
      <c r="I1099" s="165"/>
      <c r="J1099" s="165"/>
      <c r="K1099" s="178"/>
      <c r="L1099" s="165"/>
      <c r="M1099" s="165"/>
      <c r="N1099" s="165"/>
      <c r="O1099" s="165"/>
      <c r="P1099" s="165"/>
      <c r="Q1099" s="165"/>
      <c r="R1099" s="165"/>
      <c r="S1099" s="165"/>
      <c r="T1099" s="165"/>
      <c r="U1099" s="165"/>
      <c r="V1099" s="165"/>
      <c r="W1099" s="165"/>
      <c r="X1099" s="165"/>
      <c r="Y1099" s="165"/>
      <c r="Z1099" s="165"/>
      <c r="AA1099" s="165"/>
      <c r="AB1099" s="165"/>
      <c r="AC1099" s="165"/>
      <c r="AD1099" s="165"/>
      <c r="AE1099" s="165"/>
      <c r="AF1099" s="165"/>
      <c r="AG1099" s="165"/>
      <c r="AH1099" s="165"/>
      <c r="AI1099" s="165"/>
      <c r="AJ1099" s="165"/>
      <c r="AK1099" s="165"/>
      <c r="AL1099" s="165"/>
      <c r="AM1099" s="165"/>
      <c r="AN1099" s="165"/>
      <c r="AO1099" s="165"/>
      <c r="AP1099" s="165"/>
      <c r="AQ1099" s="165"/>
      <c r="AR1099" s="165"/>
      <c r="AS1099" s="165"/>
      <c r="AT1099" s="165"/>
      <c r="AU1099" s="165"/>
      <c r="AV1099" s="165"/>
      <c r="AW1099" s="165"/>
      <c r="AX1099" s="165"/>
      <c r="AY1099" s="165"/>
      <c r="AZ1099" s="165"/>
      <c r="BA1099" s="165"/>
      <c r="BB1099" s="165"/>
      <c r="BC1099" s="165"/>
      <c r="BD1099" s="165"/>
      <c r="BE1099" s="165"/>
      <c r="BF1099" s="165"/>
      <c r="BG1099" s="165"/>
      <c r="BH1099" s="165"/>
      <c r="BI1099" s="165"/>
      <c r="BJ1099" s="165"/>
      <c r="BK1099" s="165"/>
      <c r="BL1099" s="165"/>
      <c r="BM1099" s="165"/>
      <c r="BN1099" s="165"/>
      <c r="BO1099" s="165"/>
      <c r="BP1099" s="165"/>
      <c r="BQ1099" s="165"/>
      <c r="BR1099" s="165"/>
      <c r="BS1099" s="165"/>
      <c r="BT1099" s="165"/>
      <c r="BU1099" s="165"/>
      <c r="BV1099" s="165"/>
      <c r="BW1099" s="165"/>
      <c r="BX1099" s="165"/>
      <c r="BY1099" s="165"/>
      <c r="BZ1099" s="165"/>
      <c r="CA1099" s="165"/>
      <c r="CB1099" s="165"/>
      <c r="CC1099" s="165"/>
      <c r="CD1099" s="165"/>
      <c r="CE1099" s="165"/>
      <c r="CF1099" s="165"/>
      <c r="CG1099" s="165"/>
      <c r="CH1099" s="165"/>
      <c r="CI1099" s="165"/>
      <c r="CJ1099" s="165"/>
      <c r="CK1099" s="165"/>
      <c r="CL1099" s="165"/>
      <c r="CM1099" s="165"/>
      <c r="CN1099" s="165"/>
      <c r="CO1099" s="165"/>
      <c r="CP1099" s="165"/>
      <c r="CQ1099" s="165"/>
      <c r="CR1099" s="165"/>
      <c r="CS1099" s="165"/>
      <c r="CT1099" s="165"/>
    </row>
    <row r="1100" spans="1:98">
      <c r="A1100" s="165"/>
      <c r="B1100" s="165"/>
      <c r="C1100" s="165"/>
      <c r="D1100" s="165"/>
      <c r="E1100" s="165"/>
      <c r="F1100" s="165"/>
      <c r="G1100" s="165"/>
      <c r="H1100" s="178"/>
      <c r="I1100" s="165"/>
      <c r="J1100" s="165"/>
      <c r="K1100" s="178"/>
      <c r="L1100" s="165"/>
      <c r="M1100" s="165"/>
      <c r="N1100" s="165"/>
      <c r="O1100" s="165"/>
      <c r="P1100" s="165"/>
      <c r="Q1100" s="165"/>
      <c r="R1100" s="165"/>
      <c r="S1100" s="165"/>
      <c r="T1100" s="165"/>
      <c r="U1100" s="165"/>
      <c r="V1100" s="165"/>
      <c r="W1100" s="165"/>
      <c r="X1100" s="165"/>
      <c r="Y1100" s="165"/>
      <c r="Z1100" s="165"/>
      <c r="AA1100" s="165"/>
      <c r="AB1100" s="165"/>
      <c r="AC1100" s="165"/>
      <c r="AD1100" s="165"/>
      <c r="AE1100" s="165"/>
      <c r="AF1100" s="165"/>
      <c r="AG1100" s="165"/>
      <c r="AH1100" s="165"/>
      <c r="AI1100" s="165"/>
      <c r="AJ1100" s="165"/>
      <c r="AK1100" s="165"/>
      <c r="AL1100" s="165"/>
      <c r="AM1100" s="165"/>
      <c r="AN1100" s="165"/>
      <c r="AO1100" s="165"/>
      <c r="AP1100" s="165"/>
      <c r="AQ1100" s="165"/>
      <c r="AR1100" s="165"/>
      <c r="AS1100" s="165"/>
      <c r="AT1100" s="165"/>
      <c r="AU1100" s="165"/>
      <c r="AV1100" s="165"/>
      <c r="AW1100" s="165"/>
      <c r="AX1100" s="165"/>
      <c r="AY1100" s="165"/>
      <c r="AZ1100" s="165"/>
      <c r="BA1100" s="165"/>
      <c r="BB1100" s="165"/>
      <c r="BC1100" s="165"/>
      <c r="BD1100" s="165"/>
      <c r="BE1100" s="165"/>
      <c r="BF1100" s="165"/>
      <c r="BG1100" s="165"/>
      <c r="BH1100" s="165"/>
      <c r="BI1100" s="165"/>
      <c r="BJ1100" s="165"/>
      <c r="BK1100" s="165"/>
      <c r="BL1100" s="165"/>
      <c r="BM1100" s="165"/>
      <c r="BN1100" s="165"/>
      <c r="BO1100" s="165"/>
      <c r="BP1100" s="165"/>
      <c r="BQ1100" s="165"/>
      <c r="BR1100" s="165"/>
      <c r="BS1100" s="165"/>
      <c r="BT1100" s="165"/>
      <c r="BU1100" s="165"/>
      <c r="BV1100" s="165"/>
      <c r="BW1100" s="165"/>
      <c r="BX1100" s="165"/>
      <c r="BY1100" s="165"/>
      <c r="BZ1100" s="165"/>
      <c r="CA1100" s="165"/>
      <c r="CB1100" s="165"/>
      <c r="CC1100" s="165"/>
      <c r="CD1100" s="165"/>
      <c r="CE1100" s="165"/>
      <c r="CF1100" s="165"/>
      <c r="CG1100" s="165"/>
      <c r="CH1100" s="165"/>
      <c r="CI1100" s="165"/>
      <c r="CJ1100" s="165"/>
      <c r="CK1100" s="165"/>
      <c r="CL1100" s="165"/>
      <c r="CM1100" s="165"/>
      <c r="CN1100" s="165"/>
      <c r="CO1100" s="165"/>
      <c r="CP1100" s="165"/>
      <c r="CQ1100" s="165"/>
      <c r="CR1100" s="165"/>
      <c r="CS1100" s="165"/>
      <c r="CT1100" s="165"/>
    </row>
    <row r="1101" spans="1:98">
      <c r="A1101" s="165"/>
      <c r="B1101" s="165"/>
      <c r="C1101" s="165"/>
      <c r="D1101" s="165"/>
      <c r="E1101" s="165"/>
      <c r="F1101" s="165"/>
      <c r="G1101" s="165"/>
      <c r="H1101" s="178"/>
      <c r="I1101" s="165"/>
      <c r="J1101" s="165"/>
      <c r="K1101" s="178"/>
      <c r="L1101" s="165"/>
      <c r="M1101" s="165"/>
      <c r="N1101" s="165"/>
      <c r="O1101" s="165"/>
      <c r="P1101" s="165"/>
      <c r="Q1101" s="165"/>
      <c r="R1101" s="165"/>
      <c r="S1101" s="165"/>
      <c r="T1101" s="165"/>
      <c r="U1101" s="165"/>
      <c r="V1101" s="165"/>
      <c r="W1101" s="165"/>
      <c r="X1101" s="165"/>
      <c r="Y1101" s="165"/>
      <c r="Z1101" s="165"/>
      <c r="AA1101" s="165"/>
      <c r="AB1101" s="165"/>
      <c r="AC1101" s="165"/>
      <c r="AD1101" s="165"/>
      <c r="AE1101" s="165"/>
      <c r="AF1101" s="165"/>
      <c r="AG1101" s="165"/>
      <c r="AH1101" s="165"/>
      <c r="AI1101" s="165"/>
      <c r="AJ1101" s="165"/>
      <c r="AK1101" s="165"/>
      <c r="AL1101" s="165"/>
      <c r="AM1101" s="165"/>
      <c r="AN1101" s="165"/>
      <c r="AO1101" s="165"/>
      <c r="AP1101" s="165"/>
      <c r="AQ1101" s="165"/>
      <c r="AR1101" s="165"/>
      <c r="AS1101" s="165"/>
      <c r="AT1101" s="165"/>
      <c r="AU1101" s="165"/>
      <c r="AV1101" s="165"/>
      <c r="AW1101" s="165"/>
      <c r="AX1101" s="165"/>
      <c r="AY1101" s="165"/>
      <c r="AZ1101" s="165"/>
      <c r="BA1101" s="165"/>
      <c r="BB1101" s="165"/>
      <c r="BC1101" s="165"/>
      <c r="BD1101" s="165"/>
      <c r="BE1101" s="165"/>
      <c r="BF1101" s="165"/>
      <c r="BG1101" s="165"/>
      <c r="BH1101" s="165"/>
      <c r="BI1101" s="165"/>
      <c r="BJ1101" s="165"/>
      <c r="BK1101" s="165"/>
      <c r="BL1101" s="165"/>
      <c r="BM1101" s="165"/>
      <c r="BN1101" s="165"/>
      <c r="BO1101" s="165"/>
      <c r="BP1101" s="165"/>
      <c r="BQ1101" s="165"/>
      <c r="BR1101" s="165"/>
      <c r="BS1101" s="165"/>
      <c r="BT1101" s="165"/>
      <c r="BU1101" s="165"/>
      <c r="BV1101" s="165"/>
      <c r="BW1101" s="165"/>
      <c r="BX1101" s="165"/>
      <c r="BY1101" s="165"/>
      <c r="BZ1101" s="165"/>
      <c r="CA1101" s="165"/>
      <c r="CB1101" s="165"/>
      <c r="CC1101" s="165"/>
      <c r="CD1101" s="165"/>
      <c r="CE1101" s="165"/>
      <c r="CF1101" s="165"/>
      <c r="CG1101" s="165"/>
      <c r="CH1101" s="165"/>
      <c r="CI1101" s="165"/>
      <c r="CJ1101" s="165"/>
      <c r="CK1101" s="165"/>
      <c r="CL1101" s="165"/>
      <c r="CM1101" s="165"/>
      <c r="CN1101" s="165"/>
      <c r="CO1101" s="165"/>
      <c r="CP1101" s="165"/>
      <c r="CQ1101" s="165"/>
      <c r="CR1101" s="165"/>
      <c r="CS1101" s="165"/>
      <c r="CT1101" s="165"/>
    </row>
    <row r="1102" spans="1:98">
      <c r="A1102" s="165"/>
      <c r="B1102" s="165"/>
      <c r="C1102" s="165"/>
      <c r="D1102" s="165"/>
      <c r="E1102" s="165"/>
      <c r="F1102" s="165"/>
      <c r="G1102" s="165"/>
      <c r="H1102" s="178"/>
      <c r="I1102" s="165"/>
      <c r="J1102" s="165"/>
      <c r="K1102" s="178"/>
      <c r="L1102" s="165"/>
      <c r="M1102" s="165"/>
      <c r="N1102" s="165"/>
      <c r="O1102" s="165"/>
      <c r="P1102" s="165"/>
      <c r="Q1102" s="165"/>
      <c r="R1102" s="165"/>
      <c r="S1102" s="165"/>
      <c r="T1102" s="165"/>
      <c r="U1102" s="165"/>
      <c r="V1102" s="165"/>
      <c r="W1102" s="165"/>
      <c r="X1102" s="165"/>
      <c r="Y1102" s="165"/>
      <c r="Z1102" s="165"/>
      <c r="AA1102" s="165"/>
      <c r="AB1102" s="165"/>
      <c r="AC1102" s="165"/>
      <c r="AD1102" s="165"/>
      <c r="AE1102" s="165"/>
      <c r="AF1102" s="165"/>
      <c r="AG1102" s="165"/>
      <c r="AH1102" s="165"/>
      <c r="AI1102" s="165"/>
      <c r="AJ1102" s="165"/>
      <c r="AK1102" s="165"/>
      <c r="AL1102" s="165"/>
      <c r="AM1102" s="165"/>
      <c r="AN1102" s="165"/>
      <c r="AO1102" s="165"/>
      <c r="AP1102" s="165"/>
      <c r="AQ1102" s="165"/>
      <c r="AR1102" s="165"/>
      <c r="AS1102" s="165"/>
      <c r="AT1102" s="165"/>
      <c r="AU1102" s="165"/>
      <c r="AV1102" s="165"/>
      <c r="AW1102" s="165"/>
      <c r="AX1102" s="165"/>
      <c r="AY1102" s="165"/>
      <c r="AZ1102" s="165"/>
      <c r="BA1102" s="165"/>
      <c r="BB1102" s="165"/>
      <c r="BC1102" s="165"/>
      <c r="BD1102" s="165"/>
      <c r="BE1102" s="165"/>
      <c r="BF1102" s="165"/>
      <c r="BG1102" s="165"/>
      <c r="BH1102" s="165"/>
      <c r="BI1102" s="165"/>
      <c r="BJ1102" s="165"/>
      <c r="BK1102" s="165"/>
      <c r="BL1102" s="165"/>
      <c r="BM1102" s="165"/>
      <c r="BN1102" s="165"/>
      <c r="BO1102" s="165"/>
      <c r="BP1102" s="165"/>
      <c r="BQ1102" s="165"/>
      <c r="BR1102" s="165"/>
      <c r="BS1102" s="165"/>
      <c r="BT1102" s="165"/>
      <c r="BU1102" s="165"/>
      <c r="BV1102" s="165"/>
      <c r="BW1102" s="165"/>
      <c r="BX1102" s="165"/>
      <c r="BY1102" s="165"/>
      <c r="BZ1102" s="165"/>
      <c r="CA1102" s="165"/>
      <c r="CB1102" s="165"/>
      <c r="CC1102" s="165"/>
      <c r="CD1102" s="165"/>
      <c r="CE1102" s="165"/>
      <c r="CF1102" s="165"/>
      <c r="CG1102" s="165"/>
      <c r="CH1102" s="165"/>
      <c r="CI1102" s="165"/>
      <c r="CJ1102" s="165"/>
      <c r="CK1102" s="165"/>
      <c r="CL1102" s="165"/>
      <c r="CM1102" s="165"/>
      <c r="CN1102" s="165"/>
      <c r="CO1102" s="165"/>
      <c r="CP1102" s="165"/>
      <c r="CQ1102" s="165"/>
      <c r="CR1102" s="165"/>
      <c r="CS1102" s="165"/>
      <c r="CT1102" s="165"/>
    </row>
    <row r="1103" spans="1:98">
      <c r="A1103" s="165"/>
      <c r="B1103" s="165"/>
      <c r="C1103" s="165"/>
      <c r="D1103" s="165"/>
      <c r="E1103" s="165"/>
      <c r="F1103" s="165"/>
      <c r="G1103" s="165"/>
      <c r="H1103" s="178"/>
      <c r="I1103" s="165"/>
      <c r="J1103" s="165"/>
      <c r="K1103" s="178"/>
      <c r="L1103" s="165"/>
      <c r="M1103" s="165"/>
      <c r="N1103" s="165"/>
      <c r="O1103" s="165"/>
      <c r="P1103" s="165"/>
      <c r="Q1103" s="165"/>
      <c r="R1103" s="165"/>
      <c r="S1103" s="165"/>
      <c r="T1103" s="165"/>
      <c r="U1103" s="165"/>
      <c r="V1103" s="165"/>
      <c r="W1103" s="165"/>
      <c r="X1103" s="165"/>
      <c r="Y1103" s="165"/>
      <c r="Z1103" s="165"/>
      <c r="AA1103" s="165"/>
      <c r="AB1103" s="165"/>
      <c r="AC1103" s="165"/>
      <c r="AD1103" s="165"/>
      <c r="AE1103" s="165"/>
      <c r="AF1103" s="165"/>
      <c r="AG1103" s="165"/>
      <c r="AH1103" s="165"/>
      <c r="AI1103" s="165"/>
      <c r="AJ1103" s="165"/>
      <c r="AK1103" s="165"/>
      <c r="AL1103" s="165"/>
      <c r="AM1103" s="165"/>
      <c r="AN1103" s="165"/>
      <c r="AO1103" s="165"/>
      <c r="AP1103" s="165"/>
      <c r="AQ1103" s="165"/>
      <c r="AR1103" s="165"/>
      <c r="AS1103" s="165"/>
      <c r="AT1103" s="165"/>
      <c r="AU1103" s="165"/>
      <c r="AV1103" s="165"/>
      <c r="AW1103" s="165"/>
      <c r="AX1103" s="165"/>
      <c r="AY1103" s="165"/>
      <c r="AZ1103" s="165"/>
      <c r="BA1103" s="165"/>
      <c r="BB1103" s="165"/>
      <c r="BC1103" s="165"/>
      <c r="BD1103" s="165"/>
      <c r="BE1103" s="165"/>
      <c r="BF1103" s="165"/>
      <c r="BG1103" s="165"/>
      <c r="BH1103" s="165"/>
      <c r="BI1103" s="165"/>
      <c r="BJ1103" s="165"/>
      <c r="BK1103" s="165"/>
      <c r="BL1103" s="165"/>
      <c r="BM1103" s="165"/>
      <c r="BN1103" s="165"/>
      <c r="BO1103" s="165"/>
      <c r="BP1103" s="165"/>
      <c r="BQ1103" s="165"/>
      <c r="BR1103" s="165"/>
      <c r="BS1103" s="165"/>
      <c r="BT1103" s="165"/>
      <c r="BU1103" s="165"/>
      <c r="BV1103" s="165"/>
      <c r="BW1103" s="165"/>
      <c r="BX1103" s="165"/>
      <c r="BY1103" s="165"/>
      <c r="BZ1103" s="165"/>
      <c r="CA1103" s="165"/>
      <c r="CB1103" s="165"/>
      <c r="CC1103" s="165"/>
      <c r="CD1103" s="165"/>
      <c r="CE1103" s="165"/>
      <c r="CF1103" s="165"/>
      <c r="CG1103" s="165"/>
      <c r="CH1103" s="165"/>
      <c r="CI1103" s="165"/>
      <c r="CJ1103" s="165"/>
      <c r="CK1103" s="165"/>
      <c r="CL1103" s="165"/>
      <c r="CM1103" s="165"/>
      <c r="CN1103" s="165"/>
      <c r="CO1103" s="165"/>
      <c r="CP1103" s="165"/>
      <c r="CQ1103" s="165"/>
      <c r="CR1103" s="165"/>
      <c r="CS1103" s="165"/>
      <c r="CT1103" s="165"/>
    </row>
    <row r="1104" spans="1:98">
      <c r="A1104" s="165"/>
      <c r="B1104" s="165"/>
      <c r="C1104" s="165"/>
      <c r="D1104" s="165"/>
      <c r="E1104" s="165"/>
      <c r="F1104" s="165"/>
      <c r="G1104" s="165"/>
      <c r="H1104" s="178"/>
      <c r="I1104" s="165"/>
      <c r="J1104" s="165"/>
      <c r="K1104" s="178"/>
      <c r="L1104" s="165"/>
      <c r="M1104" s="165"/>
      <c r="N1104" s="165"/>
      <c r="O1104" s="165"/>
      <c r="P1104" s="165"/>
      <c r="Q1104" s="165"/>
      <c r="R1104" s="165"/>
      <c r="S1104" s="165"/>
      <c r="T1104" s="165"/>
      <c r="U1104" s="165"/>
      <c r="V1104" s="165"/>
      <c r="W1104" s="165"/>
      <c r="X1104" s="165"/>
      <c r="Y1104" s="165"/>
      <c r="Z1104" s="165"/>
      <c r="AA1104" s="165"/>
      <c r="AB1104" s="165"/>
      <c r="AC1104" s="165"/>
      <c r="AD1104" s="165"/>
      <c r="AE1104" s="165"/>
      <c r="AF1104" s="165"/>
      <c r="AG1104" s="165"/>
      <c r="AH1104" s="165"/>
      <c r="AI1104" s="165"/>
      <c r="AJ1104" s="165"/>
      <c r="AK1104" s="165"/>
      <c r="AL1104" s="165"/>
      <c r="AM1104" s="165"/>
      <c r="AN1104" s="165"/>
      <c r="AO1104" s="165"/>
      <c r="AP1104" s="165"/>
      <c r="AQ1104" s="165"/>
      <c r="AR1104" s="165"/>
      <c r="AS1104" s="165"/>
      <c r="AT1104" s="165"/>
      <c r="AU1104" s="165"/>
      <c r="AV1104" s="165"/>
      <c r="AW1104" s="165"/>
      <c r="AX1104" s="165"/>
      <c r="AY1104" s="165"/>
      <c r="AZ1104" s="165"/>
      <c r="BA1104" s="165"/>
      <c r="BB1104" s="165"/>
      <c r="BC1104" s="165"/>
      <c r="BD1104" s="165"/>
      <c r="BE1104" s="165"/>
      <c r="BF1104" s="165"/>
      <c r="BG1104" s="165"/>
      <c r="BH1104" s="165"/>
      <c r="BI1104" s="165"/>
      <c r="BJ1104" s="165"/>
      <c r="BK1104" s="165"/>
      <c r="BL1104" s="165"/>
      <c r="BM1104" s="165"/>
      <c r="BN1104" s="165"/>
      <c r="BO1104" s="165"/>
      <c r="BP1104" s="165"/>
      <c r="BQ1104" s="165"/>
      <c r="BR1104" s="165"/>
      <c r="BS1104" s="165"/>
      <c r="BT1104" s="165"/>
      <c r="BU1104" s="165"/>
      <c r="BV1104" s="165"/>
      <c r="BW1104" s="165"/>
      <c r="BX1104" s="165"/>
      <c r="BY1104" s="165"/>
      <c r="BZ1104" s="165"/>
      <c r="CA1104" s="165"/>
      <c r="CB1104" s="165"/>
      <c r="CC1104" s="165"/>
      <c r="CD1104" s="165"/>
      <c r="CE1104" s="165"/>
      <c r="CF1104" s="165"/>
      <c r="CG1104" s="165"/>
      <c r="CH1104" s="165"/>
      <c r="CI1104" s="165"/>
      <c r="CJ1104" s="165"/>
      <c r="CK1104" s="165"/>
      <c r="CL1104" s="165"/>
      <c r="CM1104" s="165"/>
      <c r="CN1104" s="165"/>
      <c r="CO1104" s="165"/>
      <c r="CP1104" s="165"/>
      <c r="CQ1104" s="165"/>
      <c r="CR1104" s="165"/>
      <c r="CS1104" s="165"/>
      <c r="CT1104" s="165"/>
    </row>
    <row r="1105" spans="1:98">
      <c r="A1105" s="165"/>
      <c r="B1105" s="165"/>
      <c r="C1105" s="165"/>
      <c r="D1105" s="165"/>
      <c r="E1105" s="165"/>
      <c r="F1105" s="165"/>
      <c r="G1105" s="165"/>
      <c r="H1105" s="178"/>
      <c r="I1105" s="165"/>
      <c r="J1105" s="165"/>
      <c r="K1105" s="178"/>
      <c r="L1105" s="165"/>
      <c r="M1105" s="165"/>
      <c r="N1105" s="165"/>
      <c r="O1105" s="165"/>
      <c r="P1105" s="165"/>
      <c r="Q1105" s="165"/>
      <c r="R1105" s="165"/>
      <c r="S1105" s="165"/>
      <c r="T1105" s="165"/>
      <c r="U1105" s="165"/>
      <c r="V1105" s="165"/>
      <c r="W1105" s="165"/>
      <c r="X1105" s="165"/>
      <c r="Y1105" s="165"/>
      <c r="Z1105" s="165"/>
      <c r="AA1105" s="165"/>
      <c r="AB1105" s="165"/>
      <c r="AC1105" s="165"/>
      <c r="AD1105" s="165"/>
      <c r="AE1105" s="165"/>
      <c r="AF1105" s="165"/>
      <c r="AG1105" s="165"/>
      <c r="AH1105" s="165"/>
      <c r="AI1105" s="165"/>
      <c r="AJ1105" s="165"/>
      <c r="AK1105" s="165"/>
      <c r="AL1105" s="165"/>
      <c r="AM1105" s="165"/>
      <c r="AN1105" s="165"/>
      <c r="AO1105" s="165"/>
      <c r="AP1105" s="165"/>
      <c r="AQ1105" s="165"/>
      <c r="AR1105" s="165"/>
      <c r="AS1105" s="165"/>
      <c r="AT1105" s="165"/>
      <c r="AU1105" s="165"/>
      <c r="AV1105" s="165"/>
      <c r="AW1105" s="165"/>
      <c r="AX1105" s="165"/>
      <c r="AY1105" s="165"/>
      <c r="AZ1105" s="165"/>
      <c r="BA1105" s="165"/>
      <c r="BB1105" s="165"/>
      <c r="BC1105" s="165"/>
      <c r="BD1105" s="165"/>
      <c r="BE1105" s="165"/>
      <c r="BF1105" s="165"/>
      <c r="BG1105" s="165"/>
      <c r="BH1105" s="165"/>
      <c r="BI1105" s="165"/>
      <c r="BJ1105" s="165"/>
      <c r="BK1105" s="165"/>
      <c r="BL1105" s="165"/>
      <c r="BM1105" s="165"/>
      <c r="BN1105" s="165"/>
      <c r="BO1105" s="165"/>
      <c r="BP1105" s="165"/>
      <c r="BQ1105" s="165"/>
      <c r="BR1105" s="165"/>
      <c r="BS1105" s="165"/>
      <c r="BT1105" s="165"/>
      <c r="BU1105" s="165"/>
      <c r="BV1105" s="165"/>
      <c r="BW1105" s="165"/>
      <c r="BX1105" s="165"/>
      <c r="BY1105" s="165"/>
      <c r="BZ1105" s="165"/>
      <c r="CA1105" s="165"/>
      <c r="CB1105" s="165"/>
      <c r="CC1105" s="165"/>
      <c r="CD1105" s="165"/>
      <c r="CE1105" s="165"/>
      <c r="CF1105" s="165"/>
      <c r="CG1105" s="165"/>
      <c r="CH1105" s="165"/>
      <c r="CI1105" s="165"/>
      <c r="CJ1105" s="165"/>
      <c r="CK1105" s="165"/>
      <c r="CL1105" s="165"/>
      <c r="CM1105" s="165"/>
      <c r="CN1105" s="165"/>
      <c r="CO1105" s="165"/>
      <c r="CP1105" s="165"/>
      <c r="CQ1105" s="165"/>
      <c r="CR1105" s="165"/>
      <c r="CS1105" s="165"/>
      <c r="CT1105" s="165"/>
    </row>
    <row r="1106" spans="1:98">
      <c r="A1106" s="165"/>
      <c r="B1106" s="165"/>
      <c r="C1106" s="165"/>
      <c r="D1106" s="165"/>
      <c r="E1106" s="165"/>
      <c r="F1106" s="165"/>
      <c r="G1106" s="165"/>
      <c r="H1106" s="178"/>
      <c r="I1106" s="165"/>
      <c r="J1106" s="165"/>
      <c r="K1106" s="178"/>
      <c r="L1106" s="165"/>
      <c r="M1106" s="165"/>
      <c r="N1106" s="165"/>
      <c r="O1106" s="165"/>
      <c r="P1106" s="165"/>
      <c r="Q1106" s="165"/>
      <c r="R1106" s="165"/>
      <c r="S1106" s="165"/>
      <c r="T1106" s="165"/>
      <c r="U1106" s="165"/>
      <c r="V1106" s="165"/>
      <c r="W1106" s="165"/>
      <c r="X1106" s="165"/>
      <c r="Y1106" s="165"/>
      <c r="Z1106" s="165"/>
      <c r="AA1106" s="165"/>
      <c r="AB1106" s="165"/>
      <c r="AC1106" s="165"/>
      <c r="AD1106" s="165"/>
      <c r="AE1106" s="165"/>
      <c r="AF1106" s="165"/>
      <c r="AG1106" s="165"/>
      <c r="AH1106" s="165"/>
      <c r="AI1106" s="165"/>
      <c r="AJ1106" s="165"/>
      <c r="AK1106" s="165"/>
      <c r="AL1106" s="165"/>
      <c r="AM1106" s="165"/>
      <c r="AN1106" s="165"/>
      <c r="AO1106" s="165"/>
      <c r="AP1106" s="165"/>
      <c r="AQ1106" s="165"/>
      <c r="AR1106" s="165"/>
      <c r="AS1106" s="165"/>
      <c r="AT1106" s="165"/>
      <c r="AU1106" s="165"/>
      <c r="AV1106" s="165"/>
      <c r="AW1106" s="165"/>
      <c r="AX1106" s="165"/>
      <c r="AY1106" s="165"/>
      <c r="AZ1106" s="165"/>
      <c r="BA1106" s="165"/>
      <c r="BB1106" s="165"/>
      <c r="BC1106" s="165"/>
      <c r="BD1106" s="165"/>
      <c r="BE1106" s="165"/>
      <c r="BF1106" s="165"/>
      <c r="BG1106" s="165"/>
      <c r="BH1106" s="165"/>
      <c r="BI1106" s="165"/>
      <c r="BJ1106" s="165"/>
      <c r="BK1106" s="165"/>
      <c r="BL1106" s="165"/>
      <c r="BM1106" s="165"/>
      <c r="BN1106" s="165"/>
      <c r="BO1106" s="165"/>
      <c r="BP1106" s="165"/>
      <c r="BQ1106" s="165"/>
      <c r="BR1106" s="165"/>
      <c r="BS1106" s="165"/>
      <c r="BT1106" s="165"/>
      <c r="BU1106" s="165"/>
      <c r="BV1106" s="165"/>
      <c r="BW1106" s="165"/>
      <c r="BX1106" s="165"/>
      <c r="BY1106" s="165"/>
      <c r="BZ1106" s="165"/>
      <c r="CA1106" s="165"/>
      <c r="CB1106" s="165"/>
      <c r="CC1106" s="165"/>
      <c r="CD1106" s="165"/>
      <c r="CE1106" s="165"/>
      <c r="CF1106" s="165"/>
      <c r="CG1106" s="165"/>
      <c r="CH1106" s="165"/>
      <c r="CI1106" s="165"/>
      <c r="CJ1106" s="165"/>
      <c r="CK1106" s="165"/>
      <c r="CL1106" s="165"/>
      <c r="CM1106" s="165"/>
      <c r="CN1106" s="165"/>
      <c r="CO1106" s="165"/>
      <c r="CP1106" s="165"/>
      <c r="CQ1106" s="165"/>
      <c r="CR1106" s="165"/>
      <c r="CS1106" s="165"/>
      <c r="CT1106" s="165"/>
    </row>
    <row r="1107" spans="1:98">
      <c r="A1107" s="165"/>
      <c r="B1107" s="165"/>
      <c r="C1107" s="165"/>
      <c r="D1107" s="165"/>
      <c r="E1107" s="165"/>
      <c r="F1107" s="165"/>
      <c r="G1107" s="165"/>
      <c r="H1107" s="178"/>
      <c r="I1107" s="165"/>
      <c r="J1107" s="165"/>
      <c r="K1107" s="178"/>
      <c r="L1107" s="165"/>
      <c r="M1107" s="165"/>
      <c r="N1107" s="165"/>
      <c r="O1107" s="165"/>
      <c r="P1107" s="165"/>
      <c r="Q1107" s="165"/>
      <c r="R1107" s="165"/>
      <c r="S1107" s="165"/>
      <c r="T1107" s="165"/>
      <c r="U1107" s="165"/>
      <c r="V1107" s="165"/>
      <c r="W1107" s="165"/>
      <c r="X1107" s="165"/>
      <c r="Y1107" s="165"/>
      <c r="Z1107" s="165"/>
      <c r="AA1107" s="165"/>
      <c r="AB1107" s="165"/>
      <c r="AC1107" s="165"/>
      <c r="AD1107" s="165"/>
      <c r="AE1107" s="165"/>
      <c r="AF1107" s="165"/>
      <c r="AG1107" s="165"/>
      <c r="AH1107" s="165"/>
      <c r="AI1107" s="165"/>
      <c r="AJ1107" s="165"/>
      <c r="AK1107" s="165"/>
      <c r="AL1107" s="165"/>
      <c r="AM1107" s="165"/>
      <c r="AN1107" s="165"/>
      <c r="AO1107" s="165"/>
      <c r="AP1107" s="165"/>
      <c r="AQ1107" s="165"/>
      <c r="AR1107" s="165"/>
      <c r="AS1107" s="165"/>
      <c r="AT1107" s="165"/>
      <c r="AU1107" s="165"/>
      <c r="AV1107" s="165"/>
      <c r="AW1107" s="165"/>
      <c r="AX1107" s="165"/>
      <c r="AY1107" s="165"/>
      <c r="AZ1107" s="165"/>
      <c r="BA1107" s="165"/>
      <c r="BB1107" s="165"/>
      <c r="BC1107" s="165"/>
      <c r="BD1107" s="165"/>
      <c r="BE1107" s="165"/>
      <c r="BF1107" s="165"/>
      <c r="BG1107" s="165"/>
      <c r="BH1107" s="165"/>
      <c r="BI1107" s="165"/>
      <c r="BJ1107" s="165"/>
      <c r="BK1107" s="165"/>
      <c r="BL1107" s="165"/>
      <c r="BM1107" s="165"/>
      <c r="BN1107" s="165"/>
      <c r="BO1107" s="165"/>
      <c r="BP1107" s="165"/>
      <c r="BQ1107" s="165"/>
      <c r="BR1107" s="165"/>
      <c r="BS1107" s="165"/>
      <c r="BT1107" s="165"/>
      <c r="BU1107" s="165"/>
      <c r="BV1107" s="165"/>
      <c r="BW1107" s="165"/>
      <c r="BX1107" s="165"/>
      <c r="BY1107" s="165"/>
      <c r="BZ1107" s="165"/>
      <c r="CA1107" s="165"/>
      <c r="CB1107" s="165"/>
      <c r="CC1107" s="165"/>
      <c r="CD1107" s="165"/>
      <c r="CE1107" s="165"/>
      <c r="CF1107" s="165"/>
      <c r="CG1107" s="165"/>
      <c r="CH1107" s="165"/>
      <c r="CI1107" s="165"/>
      <c r="CJ1107" s="165"/>
      <c r="CK1107" s="165"/>
      <c r="CL1107" s="165"/>
      <c r="CM1107" s="165"/>
      <c r="CN1107" s="165"/>
      <c r="CO1107" s="165"/>
      <c r="CP1107" s="165"/>
      <c r="CQ1107" s="165"/>
      <c r="CR1107" s="165"/>
      <c r="CS1107" s="165"/>
      <c r="CT1107" s="165"/>
    </row>
    <row r="1108" spans="1:98">
      <c r="A1108" s="165"/>
      <c r="B1108" s="165"/>
      <c r="C1108" s="165"/>
      <c r="D1108" s="165"/>
      <c r="E1108" s="165"/>
      <c r="F1108" s="165"/>
      <c r="G1108" s="165"/>
      <c r="H1108" s="178"/>
      <c r="I1108" s="165"/>
      <c r="J1108" s="165"/>
      <c r="K1108" s="178"/>
      <c r="L1108" s="165"/>
      <c r="M1108" s="165"/>
      <c r="N1108" s="165"/>
      <c r="O1108" s="165"/>
      <c r="P1108" s="165"/>
      <c r="Q1108" s="165"/>
      <c r="R1108" s="165"/>
      <c r="S1108" s="165"/>
      <c r="T1108" s="165"/>
      <c r="U1108" s="165"/>
      <c r="V1108" s="165"/>
      <c r="W1108" s="165"/>
      <c r="X1108" s="165"/>
      <c r="Y1108" s="165"/>
      <c r="Z1108" s="165"/>
      <c r="AA1108" s="165"/>
      <c r="AB1108" s="165"/>
      <c r="AC1108" s="165"/>
      <c r="AD1108" s="165"/>
      <c r="AE1108" s="165"/>
      <c r="AF1108" s="165"/>
      <c r="AG1108" s="165"/>
      <c r="AH1108" s="165"/>
      <c r="AI1108" s="165"/>
      <c r="AJ1108" s="165"/>
      <c r="AK1108" s="165"/>
      <c r="AL1108" s="165"/>
      <c r="AM1108" s="165"/>
      <c r="AN1108" s="165"/>
      <c r="AO1108" s="165"/>
      <c r="AP1108" s="165"/>
      <c r="AQ1108" s="165"/>
      <c r="AR1108" s="165"/>
      <c r="AS1108" s="165"/>
      <c r="AT1108" s="165"/>
      <c r="AU1108" s="165"/>
      <c r="AV1108" s="165"/>
      <c r="AW1108" s="165"/>
      <c r="AX1108" s="165"/>
      <c r="AY1108" s="165"/>
      <c r="AZ1108" s="165"/>
      <c r="BA1108" s="165"/>
      <c r="BB1108" s="165"/>
      <c r="BC1108" s="165"/>
      <c r="BD1108" s="165"/>
      <c r="BE1108" s="165"/>
      <c r="BF1108" s="165"/>
      <c r="BG1108" s="165"/>
      <c r="BH1108" s="165"/>
      <c r="BI1108" s="165"/>
      <c r="BJ1108" s="165"/>
      <c r="BK1108" s="165"/>
      <c r="BL1108" s="165"/>
      <c r="BM1108" s="165"/>
      <c r="BN1108" s="165"/>
      <c r="BO1108" s="165"/>
      <c r="BP1108" s="165"/>
      <c r="BQ1108" s="165"/>
      <c r="BR1108" s="165"/>
      <c r="BS1108" s="165"/>
      <c r="BT1108" s="165"/>
      <c r="BU1108" s="165"/>
      <c r="BV1108" s="165"/>
      <c r="BW1108" s="165"/>
      <c r="BX1108" s="165"/>
      <c r="BY1108" s="165"/>
      <c r="BZ1108" s="165"/>
      <c r="CA1108" s="165"/>
      <c r="CB1108" s="165"/>
      <c r="CC1108" s="165"/>
      <c r="CD1108" s="165"/>
      <c r="CE1108" s="165"/>
      <c r="CF1108" s="165"/>
      <c r="CG1108" s="165"/>
      <c r="CH1108" s="165"/>
      <c r="CI1108" s="165"/>
      <c r="CJ1108" s="165"/>
      <c r="CK1108" s="165"/>
      <c r="CL1108" s="165"/>
      <c r="CM1108" s="165"/>
      <c r="CN1108" s="165"/>
      <c r="CO1108" s="165"/>
      <c r="CP1108" s="165"/>
      <c r="CQ1108" s="165"/>
      <c r="CR1108" s="165"/>
      <c r="CS1108" s="165"/>
      <c r="CT1108" s="165"/>
    </row>
    <row r="1109" spans="1:98">
      <c r="A1109" s="165"/>
      <c r="B1109" s="165"/>
      <c r="C1109" s="165"/>
      <c r="D1109" s="165"/>
      <c r="E1109" s="165"/>
      <c r="F1109" s="165"/>
      <c r="G1109" s="165"/>
      <c r="H1109" s="178"/>
      <c r="I1109" s="165"/>
      <c r="J1109" s="165"/>
      <c r="K1109" s="178"/>
      <c r="L1109" s="165"/>
      <c r="M1109" s="165"/>
      <c r="N1109" s="165"/>
      <c r="O1109" s="165"/>
      <c r="P1109" s="165"/>
      <c r="Q1109" s="165"/>
      <c r="R1109" s="165"/>
      <c r="S1109" s="165"/>
      <c r="T1109" s="165"/>
      <c r="U1109" s="165"/>
      <c r="V1109" s="165"/>
      <c r="W1109" s="165"/>
      <c r="X1109" s="165"/>
      <c r="Y1109" s="165"/>
      <c r="Z1109" s="165"/>
      <c r="AA1109" s="165"/>
      <c r="AB1109" s="165"/>
      <c r="AC1109" s="165"/>
      <c r="AD1109" s="165"/>
      <c r="AE1109" s="165"/>
      <c r="AF1109" s="165"/>
      <c r="AG1109" s="165"/>
      <c r="AH1109" s="165"/>
      <c r="AI1109" s="165"/>
      <c r="AJ1109" s="165"/>
      <c r="AK1109" s="165"/>
      <c r="AL1109" s="165"/>
      <c r="AM1109" s="165"/>
      <c r="AN1109" s="165"/>
      <c r="AO1109" s="165"/>
      <c r="AP1109" s="165"/>
      <c r="AQ1109" s="165"/>
      <c r="AR1109" s="165"/>
      <c r="AS1109" s="165"/>
      <c r="AT1109" s="165"/>
      <c r="AU1109" s="165"/>
      <c r="AV1109" s="165"/>
      <c r="AW1109" s="165"/>
      <c r="AX1109" s="165"/>
      <c r="AY1109" s="165"/>
      <c r="AZ1109" s="165"/>
      <c r="BA1109" s="165"/>
      <c r="BB1109" s="165"/>
      <c r="BC1109" s="165"/>
      <c r="BD1109" s="165"/>
      <c r="BE1109" s="165"/>
      <c r="BF1109" s="165"/>
      <c r="BG1109" s="165"/>
      <c r="BH1109" s="165"/>
      <c r="BI1109" s="165"/>
      <c r="BJ1109" s="165"/>
      <c r="BK1109" s="165"/>
      <c r="BL1109" s="165"/>
      <c r="BM1109" s="165"/>
      <c r="BN1109" s="165"/>
      <c r="BO1109" s="165"/>
      <c r="BP1109" s="165"/>
      <c r="BQ1109" s="165"/>
      <c r="BR1109" s="165"/>
      <c r="BS1109" s="165"/>
      <c r="BT1109" s="165"/>
      <c r="BU1109" s="165"/>
      <c r="BV1109" s="165"/>
      <c r="BW1109" s="165"/>
      <c r="BX1109" s="165"/>
      <c r="BY1109" s="165"/>
      <c r="BZ1109" s="165"/>
      <c r="CA1109" s="165"/>
      <c r="CB1109" s="165"/>
      <c r="CC1109" s="165"/>
      <c r="CD1109" s="165"/>
      <c r="CE1109" s="165"/>
      <c r="CF1109" s="165"/>
      <c r="CG1109" s="165"/>
      <c r="CH1109" s="165"/>
      <c r="CI1109" s="165"/>
      <c r="CJ1109" s="165"/>
      <c r="CK1109" s="165"/>
      <c r="CL1109" s="165"/>
      <c r="CM1109" s="165"/>
      <c r="CN1109" s="165"/>
      <c r="CO1109" s="165"/>
      <c r="CP1109" s="165"/>
      <c r="CQ1109" s="165"/>
      <c r="CR1109" s="165"/>
      <c r="CS1109" s="165"/>
      <c r="CT1109" s="165"/>
    </row>
    <row r="1110" spans="1:98">
      <c r="A1110" s="165"/>
      <c r="B1110" s="165"/>
      <c r="C1110" s="165"/>
      <c r="D1110" s="165"/>
      <c r="E1110" s="165"/>
      <c r="F1110" s="165"/>
      <c r="G1110" s="165"/>
      <c r="H1110" s="178"/>
      <c r="I1110" s="165"/>
      <c r="J1110" s="165"/>
      <c r="K1110" s="178"/>
      <c r="L1110" s="165"/>
      <c r="M1110" s="165"/>
      <c r="N1110" s="165"/>
      <c r="O1110" s="165"/>
      <c r="P1110" s="165"/>
      <c r="Q1110" s="165"/>
      <c r="R1110" s="165"/>
      <c r="S1110" s="165"/>
      <c r="T1110" s="165"/>
      <c r="U1110" s="165"/>
      <c r="V1110" s="165"/>
      <c r="W1110" s="165"/>
      <c r="X1110" s="165"/>
      <c r="Y1110" s="165"/>
      <c r="Z1110" s="165"/>
      <c r="AA1110" s="165"/>
      <c r="AB1110" s="165"/>
      <c r="AC1110" s="165"/>
      <c r="AD1110" s="165"/>
      <c r="AE1110" s="165"/>
      <c r="AF1110" s="165"/>
      <c r="AG1110" s="165"/>
      <c r="AH1110" s="165"/>
      <c r="AI1110" s="165"/>
      <c r="AJ1110" s="165"/>
      <c r="AK1110" s="165"/>
      <c r="AL1110" s="165"/>
      <c r="AM1110" s="165"/>
      <c r="AN1110" s="165"/>
      <c r="AO1110" s="165"/>
      <c r="AP1110" s="165"/>
      <c r="AQ1110" s="165"/>
      <c r="AR1110" s="165"/>
      <c r="AS1110" s="165"/>
      <c r="AT1110" s="165"/>
      <c r="AU1110" s="165"/>
      <c r="AV1110" s="165"/>
      <c r="AW1110" s="165"/>
      <c r="AX1110" s="165"/>
      <c r="AY1110" s="165"/>
      <c r="AZ1110" s="165"/>
      <c r="BA1110" s="165"/>
      <c r="BB1110" s="165"/>
      <c r="BC1110" s="165"/>
      <c r="BD1110" s="165"/>
      <c r="BE1110" s="165"/>
      <c r="BF1110" s="165"/>
      <c r="BG1110" s="165"/>
      <c r="BH1110" s="165"/>
      <c r="BI1110" s="165"/>
      <c r="BJ1110" s="165"/>
      <c r="BK1110" s="165"/>
      <c r="BL1110" s="165"/>
      <c r="BM1110" s="165"/>
      <c r="BN1110" s="165"/>
      <c r="BO1110" s="165"/>
      <c r="BP1110" s="165"/>
      <c r="BQ1110" s="165"/>
      <c r="BR1110" s="165"/>
      <c r="BS1110" s="165"/>
      <c r="BT1110" s="165"/>
      <c r="BU1110" s="165"/>
      <c r="BV1110" s="165"/>
      <c r="BW1110" s="165"/>
      <c r="BX1110" s="165"/>
      <c r="BY1110" s="165"/>
      <c r="BZ1110" s="165"/>
      <c r="CA1110" s="165"/>
      <c r="CB1110" s="165"/>
      <c r="CC1110" s="165"/>
      <c r="CD1110" s="165"/>
      <c r="CE1110" s="165"/>
      <c r="CF1110" s="165"/>
      <c r="CG1110" s="165"/>
      <c r="CH1110" s="165"/>
      <c r="CI1110" s="165"/>
      <c r="CJ1110" s="165"/>
      <c r="CK1110" s="165"/>
      <c r="CL1110" s="165"/>
      <c r="CM1110" s="165"/>
      <c r="CN1110" s="165"/>
      <c r="CO1110" s="165"/>
      <c r="CP1110" s="165"/>
      <c r="CQ1110" s="165"/>
      <c r="CR1110" s="165"/>
      <c r="CS1110" s="165"/>
      <c r="CT1110" s="165"/>
    </row>
    <row r="1111" spans="1:98">
      <c r="A1111" s="165"/>
      <c r="B1111" s="165"/>
      <c r="C1111" s="165"/>
      <c r="D1111" s="165"/>
      <c r="E1111" s="165"/>
      <c r="F1111" s="165"/>
      <c r="G1111" s="165"/>
      <c r="H1111" s="178"/>
      <c r="I1111" s="165"/>
      <c r="J1111" s="165"/>
      <c r="K1111" s="178"/>
      <c r="L1111" s="165"/>
      <c r="M1111" s="165"/>
      <c r="N1111" s="165"/>
      <c r="O1111" s="165"/>
      <c r="P1111" s="165"/>
      <c r="Q1111" s="165"/>
      <c r="R1111" s="165"/>
      <c r="S1111" s="165"/>
      <c r="T1111" s="165"/>
      <c r="U1111" s="165"/>
      <c r="V1111" s="165"/>
      <c r="W1111" s="165"/>
      <c r="X1111" s="165"/>
      <c r="Y1111" s="165"/>
      <c r="Z1111" s="165"/>
      <c r="AA1111" s="165"/>
      <c r="AB1111" s="165"/>
      <c r="AC1111" s="165"/>
      <c r="AD1111" s="165"/>
      <c r="AE1111" s="165"/>
      <c r="AF1111" s="165"/>
      <c r="AG1111" s="165"/>
      <c r="AH1111" s="165"/>
      <c r="AI1111" s="165"/>
      <c r="AJ1111" s="165"/>
      <c r="AK1111" s="165"/>
      <c r="AL1111" s="165"/>
      <c r="AM1111" s="165"/>
      <c r="AN1111" s="165"/>
      <c r="AO1111" s="165"/>
      <c r="AP1111" s="165"/>
      <c r="AQ1111" s="165"/>
      <c r="AR1111" s="165"/>
      <c r="AS1111" s="165"/>
      <c r="AT1111" s="165"/>
      <c r="AU1111" s="165"/>
      <c r="AV1111" s="165"/>
      <c r="AW1111" s="165"/>
      <c r="AX1111" s="165"/>
      <c r="AY1111" s="165"/>
      <c r="AZ1111" s="165"/>
      <c r="BA1111" s="165"/>
      <c r="BB1111" s="165"/>
      <c r="BC1111" s="165"/>
      <c r="BD1111" s="165"/>
      <c r="BE1111" s="165"/>
      <c r="BF1111" s="165"/>
      <c r="BG1111" s="165"/>
      <c r="BH1111" s="165"/>
      <c r="BI1111" s="165"/>
      <c r="BJ1111" s="165"/>
      <c r="BK1111" s="165"/>
      <c r="BL1111" s="165"/>
      <c r="BM1111" s="165"/>
      <c r="BN1111" s="165"/>
      <c r="BO1111" s="165"/>
      <c r="BP1111" s="165"/>
      <c r="BQ1111" s="165"/>
      <c r="BR1111" s="165"/>
      <c r="BS1111" s="165"/>
      <c r="BT1111" s="165"/>
      <c r="BU1111" s="165"/>
      <c r="BV1111" s="165"/>
      <c r="BW1111" s="165"/>
      <c r="BX1111" s="165"/>
      <c r="BY1111" s="165"/>
      <c r="BZ1111" s="165"/>
      <c r="CA1111" s="165"/>
      <c r="CB1111" s="165"/>
      <c r="CC1111" s="165"/>
      <c r="CD1111" s="165"/>
      <c r="CE1111" s="165"/>
      <c r="CF1111" s="165"/>
      <c r="CG1111" s="165"/>
      <c r="CH1111" s="165"/>
      <c r="CI1111" s="165"/>
      <c r="CJ1111" s="165"/>
      <c r="CK1111" s="165"/>
      <c r="CL1111" s="165"/>
      <c r="CM1111" s="165"/>
      <c r="CN1111" s="165"/>
      <c r="CO1111" s="165"/>
      <c r="CP1111" s="165"/>
      <c r="CQ1111" s="165"/>
      <c r="CR1111" s="165"/>
      <c r="CS1111" s="165"/>
      <c r="CT1111" s="165"/>
    </row>
    <row r="1112" spans="1:98">
      <c r="A1112" s="165"/>
      <c r="B1112" s="165"/>
      <c r="C1112" s="165"/>
      <c r="D1112" s="165"/>
      <c r="E1112" s="165"/>
      <c r="F1112" s="165"/>
      <c r="G1112" s="165"/>
      <c r="H1112" s="178"/>
      <c r="I1112" s="165"/>
      <c r="J1112" s="165"/>
      <c r="K1112" s="178"/>
      <c r="L1112" s="165"/>
      <c r="M1112" s="165"/>
      <c r="N1112" s="165"/>
      <c r="O1112" s="165"/>
      <c r="P1112" s="165"/>
      <c r="Q1112" s="165"/>
      <c r="R1112" s="165"/>
      <c r="S1112" s="165"/>
      <c r="T1112" s="165"/>
      <c r="U1112" s="165"/>
      <c r="V1112" s="165"/>
      <c r="W1112" s="165"/>
      <c r="X1112" s="165"/>
      <c r="Y1112" s="165"/>
      <c r="Z1112" s="165"/>
      <c r="AA1112" s="165"/>
      <c r="AB1112" s="165"/>
      <c r="AC1112" s="165"/>
      <c r="AD1112" s="165"/>
      <c r="AE1112" s="165"/>
      <c r="AF1112" s="165"/>
      <c r="AG1112" s="165"/>
      <c r="AH1112" s="165"/>
      <c r="AI1112" s="165"/>
      <c r="AJ1112" s="165"/>
      <c r="AK1112" s="165"/>
      <c r="AL1112" s="165"/>
      <c r="AM1112" s="165"/>
      <c r="AN1112" s="165"/>
      <c r="AO1112" s="165"/>
      <c r="AP1112" s="165"/>
      <c r="AQ1112" s="165"/>
      <c r="AR1112" s="165"/>
      <c r="AS1112" s="165"/>
      <c r="AT1112" s="165"/>
      <c r="AU1112" s="165"/>
      <c r="AV1112" s="165"/>
      <c r="AW1112" s="165"/>
      <c r="AX1112" s="165"/>
      <c r="AY1112" s="165"/>
      <c r="AZ1112" s="165"/>
      <c r="BA1112" s="165"/>
      <c r="BB1112" s="165"/>
      <c r="BC1112" s="165"/>
      <c r="BD1112" s="165"/>
      <c r="BE1112" s="165"/>
      <c r="BF1112" s="165"/>
      <c r="BG1112" s="165"/>
      <c r="BH1112" s="165"/>
      <c r="BI1112" s="165"/>
      <c r="BJ1112" s="165"/>
      <c r="BK1112" s="165"/>
      <c r="BL1112" s="165"/>
      <c r="BM1112" s="165"/>
      <c r="BN1112" s="165"/>
      <c r="BO1112" s="165"/>
      <c r="BP1112" s="165"/>
      <c r="BQ1112" s="165"/>
      <c r="BR1112" s="165"/>
      <c r="BS1112" s="165"/>
      <c r="BT1112" s="165"/>
      <c r="BU1112" s="165"/>
      <c r="BV1112" s="165"/>
      <c r="BW1112" s="165"/>
      <c r="BX1112" s="165"/>
      <c r="BY1112" s="165"/>
      <c r="BZ1112" s="165"/>
      <c r="CA1112" s="165"/>
      <c r="CB1112" s="165"/>
      <c r="CC1112" s="165"/>
      <c r="CD1112" s="165"/>
      <c r="CE1112" s="165"/>
      <c r="CF1112" s="165"/>
      <c r="CG1112" s="165"/>
      <c r="CH1112" s="165"/>
      <c r="CI1112" s="165"/>
      <c r="CJ1112" s="165"/>
      <c r="CK1112" s="165"/>
      <c r="CL1112" s="165"/>
      <c r="CM1112" s="165"/>
      <c r="CN1112" s="165"/>
      <c r="CO1112" s="165"/>
      <c r="CP1112" s="165"/>
      <c r="CQ1112" s="165"/>
      <c r="CR1112" s="165"/>
      <c r="CS1112" s="165"/>
      <c r="CT1112" s="165"/>
    </row>
    <row r="1113" spans="1:98">
      <c r="A1113" s="165"/>
      <c r="B1113" s="165"/>
      <c r="C1113" s="165"/>
      <c r="D1113" s="165"/>
      <c r="E1113" s="165"/>
      <c r="F1113" s="165"/>
      <c r="G1113" s="165"/>
      <c r="H1113" s="178"/>
      <c r="I1113" s="165"/>
      <c r="J1113" s="165"/>
      <c r="K1113" s="178"/>
      <c r="L1113" s="165"/>
      <c r="M1113" s="165"/>
      <c r="N1113" s="165"/>
      <c r="O1113" s="165"/>
      <c r="P1113" s="165"/>
      <c r="Q1113" s="165"/>
      <c r="R1113" s="165"/>
      <c r="S1113" s="165"/>
      <c r="T1113" s="165"/>
      <c r="U1113" s="165"/>
      <c r="V1113" s="165"/>
      <c r="W1113" s="165"/>
      <c r="X1113" s="165"/>
      <c r="Y1113" s="165"/>
      <c r="Z1113" s="165"/>
      <c r="AA1113" s="165"/>
      <c r="AB1113" s="165"/>
      <c r="AC1113" s="165"/>
      <c r="AD1113" s="165"/>
      <c r="AE1113" s="165"/>
      <c r="AF1113" s="165"/>
      <c r="AG1113" s="165"/>
      <c r="AH1113" s="165"/>
      <c r="AI1113" s="165"/>
      <c r="AJ1113" s="165"/>
      <c r="AK1113" s="165"/>
      <c r="AL1113" s="165"/>
      <c r="AM1113" s="165"/>
      <c r="AN1113" s="165"/>
      <c r="AO1113" s="165"/>
      <c r="AP1113" s="165"/>
      <c r="AQ1113" s="165"/>
      <c r="AR1113" s="165"/>
      <c r="AS1113" s="165"/>
      <c r="AT1113" s="165"/>
      <c r="AU1113" s="165"/>
      <c r="AV1113" s="165"/>
      <c r="AW1113" s="165"/>
      <c r="AX1113" s="165"/>
      <c r="AY1113" s="165"/>
      <c r="AZ1113" s="165"/>
      <c r="BA1113" s="165"/>
      <c r="BB1113" s="165"/>
      <c r="BC1113" s="165"/>
      <c r="BD1113" s="165"/>
      <c r="BE1113" s="165"/>
      <c r="BF1113" s="165"/>
      <c r="BG1113" s="165"/>
      <c r="BH1113" s="165"/>
      <c r="BI1113" s="165"/>
      <c r="BJ1113" s="165"/>
      <c r="BK1113" s="165"/>
      <c r="BL1113" s="165"/>
      <c r="BM1113" s="165"/>
      <c r="BN1113" s="165"/>
      <c r="BO1113" s="165"/>
      <c r="BP1113" s="165"/>
      <c r="BQ1113" s="165"/>
      <c r="BR1113" s="165"/>
      <c r="BS1113" s="165"/>
      <c r="BT1113" s="165"/>
      <c r="BU1113" s="165"/>
      <c r="BV1113" s="165"/>
      <c r="BW1113" s="165"/>
      <c r="BX1113" s="165"/>
      <c r="BY1113" s="165"/>
      <c r="BZ1113" s="165"/>
      <c r="CA1113" s="165"/>
      <c r="CB1113" s="165"/>
      <c r="CC1113" s="165"/>
      <c r="CD1113" s="165"/>
      <c r="CE1113" s="165"/>
      <c r="CF1113" s="165"/>
      <c r="CG1113" s="165"/>
      <c r="CH1113" s="165"/>
      <c r="CI1113" s="165"/>
      <c r="CJ1113" s="165"/>
      <c r="CK1113" s="165"/>
      <c r="CL1113" s="165"/>
      <c r="CM1113" s="165"/>
      <c r="CN1113" s="165"/>
      <c r="CO1113" s="165"/>
      <c r="CP1113" s="165"/>
      <c r="CQ1113" s="165"/>
      <c r="CR1113" s="165"/>
      <c r="CS1113" s="165"/>
      <c r="CT1113" s="165"/>
    </row>
    <row r="1114" spans="1:98">
      <c r="A1114" s="165"/>
      <c r="B1114" s="165"/>
      <c r="C1114" s="165"/>
      <c r="D1114" s="165"/>
      <c r="E1114" s="165"/>
      <c r="F1114" s="165"/>
      <c r="G1114" s="165"/>
      <c r="H1114" s="178"/>
      <c r="I1114" s="165"/>
      <c r="J1114" s="165"/>
      <c r="K1114" s="178"/>
      <c r="L1114" s="165"/>
      <c r="M1114" s="165"/>
      <c r="N1114" s="165"/>
      <c r="O1114" s="165"/>
      <c r="P1114" s="165"/>
      <c r="Q1114" s="165"/>
      <c r="R1114" s="165"/>
      <c r="S1114" s="165"/>
      <c r="T1114" s="165"/>
      <c r="U1114" s="165"/>
      <c r="V1114" s="165"/>
      <c r="W1114" s="165"/>
      <c r="X1114" s="165"/>
      <c r="Y1114" s="165"/>
      <c r="Z1114" s="165"/>
      <c r="AA1114" s="165"/>
      <c r="AB1114" s="165"/>
      <c r="AC1114" s="165"/>
      <c r="AD1114" s="165"/>
      <c r="AE1114" s="165"/>
      <c r="AF1114" s="165"/>
      <c r="AG1114" s="165"/>
      <c r="AH1114" s="165"/>
      <c r="AI1114" s="165"/>
      <c r="AJ1114" s="165"/>
      <c r="AK1114" s="165"/>
      <c r="AL1114" s="165"/>
      <c r="AM1114" s="165"/>
      <c r="AN1114" s="165"/>
      <c r="AO1114" s="165"/>
      <c r="AP1114" s="165"/>
      <c r="AQ1114" s="165"/>
      <c r="AR1114" s="165"/>
      <c r="AS1114" s="165"/>
      <c r="AT1114" s="165"/>
      <c r="AU1114" s="165"/>
      <c r="AV1114" s="165"/>
      <c r="AW1114" s="165"/>
      <c r="AX1114" s="165"/>
      <c r="AY1114" s="165"/>
      <c r="AZ1114" s="165"/>
      <c r="BA1114" s="165"/>
      <c r="BB1114" s="165"/>
      <c r="BC1114" s="165"/>
      <c r="BD1114" s="165"/>
      <c r="BE1114" s="165"/>
      <c r="BF1114" s="165"/>
      <c r="BG1114" s="165"/>
      <c r="BH1114" s="165"/>
      <c r="BI1114" s="165"/>
      <c r="BJ1114" s="165"/>
      <c r="BK1114" s="165"/>
      <c r="BL1114" s="165"/>
      <c r="BM1114" s="165"/>
      <c r="BN1114" s="165"/>
      <c r="BO1114" s="165"/>
      <c r="BP1114" s="165"/>
      <c r="BQ1114" s="165"/>
      <c r="BR1114" s="165"/>
      <c r="BS1114" s="165"/>
      <c r="BT1114" s="165"/>
      <c r="BU1114" s="165"/>
      <c r="BV1114" s="165"/>
      <c r="BW1114" s="165"/>
      <c r="BX1114" s="165"/>
      <c r="BY1114" s="165"/>
      <c r="BZ1114" s="165"/>
      <c r="CA1114" s="165"/>
      <c r="CB1114" s="165"/>
      <c r="CC1114" s="165"/>
      <c r="CD1114" s="165"/>
      <c r="CE1114" s="165"/>
      <c r="CF1114" s="165"/>
      <c r="CG1114" s="165"/>
      <c r="CH1114" s="165"/>
      <c r="CI1114" s="165"/>
      <c r="CJ1114" s="165"/>
      <c r="CK1114" s="165"/>
      <c r="CL1114" s="165"/>
      <c r="CM1114" s="165"/>
      <c r="CN1114" s="165"/>
      <c r="CO1114" s="165"/>
      <c r="CP1114" s="165"/>
      <c r="CQ1114" s="165"/>
      <c r="CR1114" s="165"/>
      <c r="CS1114" s="165"/>
      <c r="CT1114" s="165"/>
    </row>
    <row r="1115" spans="1:98">
      <c r="A1115" s="165"/>
      <c r="B1115" s="165"/>
      <c r="C1115" s="165"/>
      <c r="D1115" s="165"/>
      <c r="E1115" s="165"/>
      <c r="F1115" s="165"/>
      <c r="G1115" s="165"/>
      <c r="H1115" s="178"/>
      <c r="I1115" s="165"/>
      <c r="J1115" s="165"/>
      <c r="K1115" s="178"/>
      <c r="L1115" s="165"/>
      <c r="M1115" s="165"/>
      <c r="N1115" s="165"/>
      <c r="O1115" s="165"/>
      <c r="P1115" s="165"/>
      <c r="Q1115" s="165"/>
      <c r="R1115" s="165"/>
      <c r="S1115" s="165"/>
      <c r="T1115" s="165"/>
      <c r="U1115" s="165"/>
      <c r="V1115" s="165"/>
      <c r="W1115" s="165"/>
      <c r="X1115" s="165"/>
      <c r="Y1115" s="165"/>
      <c r="Z1115" s="165"/>
      <c r="AA1115" s="165"/>
      <c r="AB1115" s="165"/>
      <c r="AC1115" s="165"/>
      <c r="AD1115" s="165"/>
      <c r="AE1115" s="165"/>
      <c r="AF1115" s="165"/>
      <c r="AG1115" s="165"/>
      <c r="AH1115" s="165"/>
      <c r="AI1115" s="165"/>
      <c r="AJ1115" s="165"/>
      <c r="AK1115" s="165"/>
      <c r="AL1115" s="165"/>
      <c r="AM1115" s="165"/>
      <c r="AN1115" s="165"/>
      <c r="AO1115" s="165"/>
      <c r="AP1115" s="165"/>
      <c r="AQ1115" s="165"/>
      <c r="AR1115" s="165"/>
      <c r="AS1115" s="165"/>
      <c r="AT1115" s="165"/>
      <c r="AU1115" s="165"/>
      <c r="AV1115" s="165"/>
      <c r="AW1115" s="165"/>
      <c r="AX1115" s="165"/>
      <c r="AY1115" s="165"/>
      <c r="AZ1115" s="165"/>
      <c r="BA1115" s="165"/>
      <c r="BB1115" s="165"/>
      <c r="BC1115" s="165"/>
      <c r="BD1115" s="165"/>
      <c r="BE1115" s="165"/>
      <c r="BF1115" s="165"/>
      <c r="BG1115" s="165"/>
      <c r="BH1115" s="165"/>
      <c r="BI1115" s="165"/>
      <c r="BJ1115" s="165"/>
      <c r="BK1115" s="165"/>
      <c r="BL1115" s="165"/>
      <c r="BM1115" s="165"/>
      <c r="BN1115" s="165"/>
      <c r="BO1115" s="165"/>
      <c r="BP1115" s="165"/>
      <c r="BQ1115" s="165"/>
      <c r="BR1115" s="165"/>
      <c r="BS1115" s="165"/>
      <c r="BT1115" s="165"/>
      <c r="BU1115" s="165"/>
      <c r="BV1115" s="165"/>
      <c r="BW1115" s="165"/>
      <c r="BX1115" s="165"/>
      <c r="BY1115" s="165"/>
      <c r="BZ1115" s="165"/>
      <c r="CA1115" s="165"/>
      <c r="CB1115" s="165"/>
      <c r="CC1115" s="165"/>
      <c r="CD1115" s="165"/>
      <c r="CE1115" s="165"/>
      <c r="CF1115" s="165"/>
      <c r="CG1115" s="165"/>
      <c r="CH1115" s="165"/>
      <c r="CI1115" s="165"/>
      <c r="CJ1115" s="165"/>
      <c r="CK1115" s="165"/>
      <c r="CL1115" s="165"/>
      <c r="CM1115" s="165"/>
      <c r="CN1115" s="165"/>
      <c r="CO1115" s="165"/>
      <c r="CP1115" s="165"/>
      <c r="CQ1115" s="165"/>
      <c r="CR1115" s="165"/>
      <c r="CS1115" s="165"/>
      <c r="CT1115" s="165"/>
    </row>
    <row r="1116" spans="1:98">
      <c r="A1116" s="165"/>
      <c r="B1116" s="165"/>
      <c r="C1116" s="165"/>
      <c r="D1116" s="165"/>
      <c r="E1116" s="165"/>
      <c r="F1116" s="165"/>
      <c r="G1116" s="165"/>
      <c r="H1116" s="178"/>
      <c r="I1116" s="165"/>
      <c r="J1116" s="165"/>
      <c r="K1116" s="178"/>
      <c r="L1116" s="165"/>
      <c r="M1116" s="165"/>
      <c r="N1116" s="165"/>
      <c r="O1116" s="165"/>
      <c r="P1116" s="165"/>
      <c r="Q1116" s="165"/>
      <c r="R1116" s="165"/>
      <c r="S1116" s="165"/>
      <c r="T1116" s="165"/>
      <c r="U1116" s="165"/>
      <c r="V1116" s="165"/>
      <c r="W1116" s="165"/>
      <c r="X1116" s="165"/>
      <c r="Y1116" s="165"/>
      <c r="Z1116" s="165"/>
      <c r="AA1116" s="165"/>
      <c r="AB1116" s="165"/>
      <c r="AC1116" s="165"/>
      <c r="AD1116" s="165"/>
      <c r="AE1116" s="165"/>
      <c r="AF1116" s="165"/>
      <c r="AG1116" s="165"/>
      <c r="AH1116" s="165"/>
      <c r="AI1116" s="165"/>
      <c r="AJ1116" s="165"/>
      <c r="AK1116" s="165"/>
      <c r="AL1116" s="165"/>
      <c r="AM1116" s="165"/>
      <c r="AN1116" s="165"/>
      <c r="AO1116" s="165"/>
      <c r="AP1116" s="165"/>
      <c r="AQ1116" s="165"/>
      <c r="AR1116" s="165"/>
      <c r="AS1116" s="165"/>
      <c r="AT1116" s="165"/>
      <c r="AU1116" s="165"/>
      <c r="AV1116" s="165"/>
      <c r="AW1116" s="165"/>
      <c r="AX1116" s="165"/>
      <c r="AY1116" s="165"/>
      <c r="AZ1116" s="165"/>
      <c r="BA1116" s="165"/>
      <c r="BB1116" s="165"/>
      <c r="BC1116" s="165"/>
      <c r="BD1116" s="165"/>
      <c r="BE1116" s="165"/>
      <c r="BF1116" s="165"/>
      <c r="BG1116" s="165"/>
      <c r="BH1116" s="165"/>
      <c r="BI1116" s="165"/>
      <c r="BJ1116" s="165"/>
      <c r="BK1116" s="165"/>
      <c r="BL1116" s="165"/>
      <c r="BM1116" s="165"/>
      <c r="BN1116" s="165"/>
      <c r="BO1116" s="165"/>
      <c r="BP1116" s="165"/>
      <c r="BQ1116" s="165"/>
      <c r="BR1116" s="165"/>
      <c r="BS1116" s="165"/>
      <c r="BT1116" s="165"/>
      <c r="BU1116" s="165"/>
      <c r="BV1116" s="165"/>
      <c r="BW1116" s="165"/>
      <c r="BX1116" s="165"/>
      <c r="BY1116" s="165"/>
      <c r="BZ1116" s="165"/>
      <c r="CA1116" s="165"/>
      <c r="CB1116" s="165"/>
      <c r="CC1116" s="165"/>
      <c r="CD1116" s="165"/>
      <c r="CE1116" s="165"/>
      <c r="CF1116" s="165"/>
      <c r="CG1116" s="165"/>
      <c r="CH1116" s="165"/>
      <c r="CI1116" s="165"/>
      <c r="CJ1116" s="165"/>
      <c r="CK1116" s="165"/>
      <c r="CL1116" s="165"/>
      <c r="CM1116" s="165"/>
      <c r="CN1116" s="165"/>
      <c r="CO1116" s="165"/>
      <c r="CP1116" s="165"/>
      <c r="CQ1116" s="165"/>
      <c r="CR1116" s="165"/>
      <c r="CS1116" s="165"/>
      <c r="CT1116" s="165"/>
    </row>
    <row r="1117" spans="1:98">
      <c r="A1117" s="165"/>
      <c r="B1117" s="165"/>
      <c r="C1117" s="165"/>
      <c r="D1117" s="165"/>
      <c r="E1117" s="165"/>
      <c r="F1117" s="165"/>
      <c r="G1117" s="165"/>
      <c r="H1117" s="178"/>
      <c r="I1117" s="165"/>
      <c r="J1117" s="165"/>
      <c r="K1117" s="178"/>
      <c r="L1117" s="165"/>
      <c r="M1117" s="165"/>
      <c r="N1117" s="165"/>
      <c r="O1117" s="165"/>
      <c r="P1117" s="165"/>
      <c r="Q1117" s="165"/>
      <c r="R1117" s="165"/>
      <c r="S1117" s="165"/>
      <c r="T1117" s="165"/>
      <c r="U1117" s="165"/>
      <c r="V1117" s="165"/>
      <c r="W1117" s="165"/>
      <c r="X1117" s="165"/>
      <c r="Y1117" s="165"/>
      <c r="Z1117" s="165"/>
      <c r="AA1117" s="165"/>
      <c r="AB1117" s="165"/>
      <c r="AC1117" s="165"/>
      <c r="AD1117" s="165"/>
      <c r="AE1117" s="165"/>
      <c r="AF1117" s="165"/>
      <c r="AG1117" s="165"/>
      <c r="AH1117" s="165"/>
      <c r="AI1117" s="165"/>
      <c r="AJ1117" s="165"/>
      <c r="AK1117" s="165"/>
      <c r="AL1117" s="165"/>
      <c r="AM1117" s="165"/>
      <c r="AN1117" s="165"/>
      <c r="AO1117" s="165"/>
      <c r="AP1117" s="165"/>
      <c r="AQ1117" s="165"/>
      <c r="AR1117" s="165"/>
      <c r="AS1117" s="165"/>
      <c r="AT1117" s="165"/>
      <c r="AU1117" s="165"/>
      <c r="AV1117" s="165"/>
      <c r="AW1117" s="165"/>
      <c r="AX1117" s="165"/>
      <c r="AY1117" s="165"/>
      <c r="AZ1117" s="165"/>
      <c r="BA1117" s="165"/>
      <c r="BB1117" s="165"/>
      <c r="BC1117" s="165"/>
      <c r="BD1117" s="165"/>
      <c r="BE1117" s="165"/>
      <c r="BF1117" s="165"/>
      <c r="BG1117" s="165"/>
      <c r="BH1117" s="165"/>
      <c r="BI1117" s="165"/>
      <c r="BJ1117" s="165"/>
      <c r="BK1117" s="165"/>
      <c r="BL1117" s="165"/>
      <c r="BM1117" s="165"/>
      <c r="BN1117" s="165"/>
      <c r="BO1117" s="165"/>
      <c r="BP1117" s="165"/>
      <c r="BQ1117" s="165"/>
      <c r="BR1117" s="165"/>
      <c r="BS1117" s="165"/>
      <c r="BT1117" s="165"/>
      <c r="BU1117" s="165"/>
      <c r="BV1117" s="165"/>
      <c r="BW1117" s="165"/>
      <c r="BX1117" s="165"/>
      <c r="BY1117" s="165"/>
      <c r="BZ1117" s="165"/>
      <c r="CA1117" s="165"/>
      <c r="CB1117" s="165"/>
      <c r="CC1117" s="165"/>
      <c r="CD1117" s="165"/>
      <c r="CE1117" s="165"/>
      <c r="CF1117" s="165"/>
      <c r="CG1117" s="165"/>
      <c r="CH1117" s="165"/>
      <c r="CI1117" s="165"/>
      <c r="CJ1117" s="165"/>
      <c r="CK1117" s="165"/>
      <c r="CL1117" s="165"/>
      <c r="CM1117" s="165"/>
      <c r="CN1117" s="165"/>
      <c r="CO1117" s="165"/>
      <c r="CP1117" s="165"/>
      <c r="CQ1117" s="165"/>
      <c r="CR1117" s="165"/>
      <c r="CS1117" s="165"/>
      <c r="CT1117" s="165"/>
    </row>
    <row r="1118" spans="1:98">
      <c r="A1118" s="165"/>
      <c r="B1118" s="165"/>
      <c r="C1118" s="165"/>
      <c r="D1118" s="165"/>
      <c r="E1118" s="165"/>
      <c r="F1118" s="165"/>
      <c r="G1118" s="165"/>
      <c r="H1118" s="178"/>
      <c r="I1118" s="165"/>
      <c r="J1118" s="165"/>
      <c r="K1118" s="178"/>
      <c r="L1118" s="165"/>
      <c r="M1118" s="165"/>
      <c r="N1118" s="165"/>
      <c r="O1118" s="165"/>
      <c r="P1118" s="165"/>
      <c r="Q1118" s="165"/>
      <c r="R1118" s="165"/>
      <c r="S1118" s="165"/>
      <c r="T1118" s="165"/>
      <c r="U1118" s="165"/>
      <c r="V1118" s="165"/>
      <c r="W1118" s="165"/>
      <c r="X1118" s="165"/>
      <c r="Y1118" s="165"/>
      <c r="Z1118" s="165"/>
      <c r="AA1118" s="165"/>
      <c r="AB1118" s="165"/>
      <c r="AC1118" s="165"/>
      <c r="AD1118" s="165"/>
      <c r="AE1118" s="165"/>
      <c r="AF1118" s="165"/>
      <c r="AG1118" s="165"/>
      <c r="AH1118" s="165"/>
      <c r="AI1118" s="165"/>
      <c r="AJ1118" s="165"/>
      <c r="AK1118" s="165"/>
      <c r="AL1118" s="165"/>
      <c r="AM1118" s="165"/>
      <c r="AN1118" s="165"/>
      <c r="AO1118" s="165"/>
      <c r="AP1118" s="165"/>
      <c r="AQ1118" s="165"/>
      <c r="AR1118" s="165"/>
      <c r="AS1118" s="165"/>
      <c r="AT1118" s="165"/>
      <c r="AU1118" s="165"/>
      <c r="AV1118" s="165"/>
      <c r="AW1118" s="165"/>
      <c r="AX1118" s="165"/>
      <c r="AY1118" s="165"/>
      <c r="AZ1118" s="165"/>
      <c r="BA1118" s="165"/>
      <c r="BB1118" s="165"/>
      <c r="BC1118" s="165"/>
      <c r="BD1118" s="165"/>
      <c r="BE1118" s="165"/>
      <c r="BF1118" s="165"/>
      <c r="BG1118" s="165"/>
      <c r="BH1118" s="165"/>
      <c r="BI1118" s="165"/>
      <c r="BJ1118" s="165"/>
      <c r="BK1118" s="165"/>
      <c r="BL1118" s="165"/>
      <c r="BM1118" s="165"/>
      <c r="BN1118" s="165"/>
      <c r="BO1118" s="165"/>
      <c r="BP1118" s="165"/>
      <c r="BQ1118" s="165"/>
      <c r="BR1118" s="165"/>
      <c r="BS1118" s="165"/>
      <c r="BT1118" s="165"/>
      <c r="BU1118" s="165"/>
      <c r="BV1118" s="165"/>
      <c r="BW1118" s="165"/>
      <c r="BX1118" s="165"/>
      <c r="BY1118" s="165"/>
      <c r="BZ1118" s="165"/>
      <c r="CA1118" s="165"/>
      <c r="CB1118" s="165"/>
      <c r="CC1118" s="165"/>
      <c r="CD1118" s="165"/>
      <c r="CE1118" s="165"/>
      <c r="CF1118" s="165"/>
      <c r="CG1118" s="165"/>
      <c r="CH1118" s="165"/>
      <c r="CI1118" s="165"/>
      <c r="CJ1118" s="165"/>
      <c r="CK1118" s="165"/>
      <c r="CL1118" s="165"/>
      <c r="CM1118" s="165"/>
      <c r="CN1118" s="165"/>
      <c r="CO1118" s="165"/>
      <c r="CP1118" s="165"/>
      <c r="CQ1118" s="165"/>
      <c r="CR1118" s="165"/>
      <c r="CS1118" s="165"/>
      <c r="CT1118" s="165"/>
    </row>
    <row r="1119" spans="1:98">
      <c r="A1119" s="165"/>
      <c r="B1119" s="165"/>
      <c r="C1119" s="165"/>
      <c r="D1119" s="165"/>
      <c r="E1119" s="165"/>
      <c r="F1119" s="165"/>
      <c r="G1119" s="165"/>
      <c r="H1119" s="178"/>
      <c r="I1119" s="165"/>
      <c r="J1119" s="165"/>
      <c r="K1119" s="178"/>
      <c r="L1119" s="165"/>
      <c r="M1119" s="165"/>
      <c r="N1119" s="165"/>
      <c r="O1119" s="165"/>
      <c r="P1119" s="165"/>
      <c r="Q1119" s="165"/>
      <c r="R1119" s="165"/>
      <c r="S1119" s="165"/>
      <c r="T1119" s="165"/>
      <c r="U1119" s="165"/>
      <c r="V1119" s="165"/>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c r="AV1119" s="165"/>
      <c r="AW1119" s="165"/>
      <c r="AX1119" s="165"/>
      <c r="AY1119" s="165"/>
      <c r="AZ1119" s="165"/>
      <c r="BA1119" s="165"/>
      <c r="BB1119" s="165"/>
      <c r="BC1119" s="165"/>
      <c r="BD1119" s="165"/>
      <c r="BE1119" s="165"/>
      <c r="BF1119" s="165"/>
      <c r="BG1119" s="165"/>
      <c r="BH1119" s="165"/>
      <c r="BI1119" s="165"/>
      <c r="BJ1119" s="165"/>
      <c r="BK1119" s="165"/>
      <c r="BL1119" s="165"/>
      <c r="BM1119" s="165"/>
      <c r="BN1119" s="165"/>
      <c r="BO1119" s="165"/>
      <c r="BP1119" s="165"/>
      <c r="BQ1119" s="165"/>
      <c r="BR1119" s="165"/>
      <c r="BS1119" s="165"/>
      <c r="BT1119" s="165"/>
      <c r="BU1119" s="165"/>
      <c r="BV1119" s="165"/>
      <c r="BW1119" s="165"/>
      <c r="BX1119" s="165"/>
      <c r="BY1119" s="165"/>
      <c r="BZ1119" s="165"/>
      <c r="CA1119" s="165"/>
      <c r="CB1119" s="165"/>
      <c r="CC1119" s="165"/>
      <c r="CD1119" s="165"/>
      <c r="CE1119" s="165"/>
      <c r="CF1119" s="165"/>
      <c r="CG1119" s="165"/>
      <c r="CH1119" s="165"/>
      <c r="CI1119" s="165"/>
      <c r="CJ1119" s="165"/>
      <c r="CK1119" s="165"/>
      <c r="CL1119" s="165"/>
      <c r="CM1119" s="165"/>
      <c r="CN1119" s="165"/>
      <c r="CO1119" s="165"/>
      <c r="CP1119" s="165"/>
      <c r="CQ1119" s="165"/>
      <c r="CR1119" s="165"/>
      <c r="CS1119" s="165"/>
      <c r="CT1119" s="165"/>
    </row>
    <row r="1120" spans="1:98">
      <c r="A1120" s="165"/>
      <c r="B1120" s="165"/>
      <c r="C1120" s="165"/>
      <c r="D1120" s="165"/>
      <c r="E1120" s="165"/>
      <c r="F1120" s="165"/>
      <c r="G1120" s="165"/>
      <c r="H1120" s="178"/>
      <c r="I1120" s="165"/>
      <c r="J1120" s="165"/>
      <c r="K1120" s="178"/>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row>
    <row r="1121" spans="1:98">
      <c r="A1121" s="165"/>
      <c r="B1121" s="165"/>
      <c r="C1121" s="165"/>
      <c r="D1121" s="165"/>
      <c r="E1121" s="165"/>
      <c r="F1121" s="165"/>
      <c r="G1121" s="165"/>
      <c r="H1121" s="178"/>
      <c r="I1121" s="165"/>
      <c r="J1121" s="165"/>
      <c r="K1121" s="178"/>
      <c r="L1121" s="165"/>
      <c r="M1121" s="165"/>
      <c r="N1121" s="165"/>
      <c r="O1121" s="165"/>
      <c r="P1121" s="165"/>
      <c r="Q1121" s="165"/>
      <c r="R1121" s="165"/>
      <c r="S1121" s="165"/>
      <c r="T1121" s="165"/>
      <c r="U1121" s="165"/>
      <c r="V1121" s="165"/>
      <c r="W1121" s="165"/>
      <c r="X1121" s="165"/>
      <c r="Y1121" s="165"/>
      <c r="Z1121" s="165"/>
      <c r="AA1121" s="165"/>
      <c r="AB1121" s="165"/>
      <c r="AC1121" s="165"/>
      <c r="AD1121" s="165"/>
      <c r="AE1121" s="165"/>
      <c r="AF1121" s="165"/>
      <c r="AG1121" s="165"/>
      <c r="AH1121" s="165"/>
      <c r="AI1121" s="165"/>
      <c r="AJ1121" s="165"/>
      <c r="AK1121" s="165"/>
      <c r="AL1121" s="165"/>
      <c r="AM1121" s="165"/>
      <c r="AN1121" s="165"/>
      <c r="AO1121" s="165"/>
      <c r="AP1121" s="165"/>
      <c r="AQ1121" s="165"/>
      <c r="AR1121" s="165"/>
      <c r="AS1121" s="165"/>
      <c r="AT1121" s="165"/>
      <c r="AU1121" s="165"/>
      <c r="AV1121" s="165"/>
      <c r="AW1121" s="165"/>
      <c r="AX1121" s="165"/>
      <c r="AY1121" s="165"/>
      <c r="AZ1121" s="165"/>
      <c r="BA1121" s="165"/>
      <c r="BB1121" s="165"/>
      <c r="BC1121" s="165"/>
      <c r="BD1121" s="165"/>
      <c r="BE1121" s="165"/>
      <c r="BF1121" s="165"/>
      <c r="BG1121" s="165"/>
      <c r="BH1121" s="165"/>
      <c r="BI1121" s="165"/>
      <c r="BJ1121" s="165"/>
      <c r="BK1121" s="165"/>
      <c r="BL1121" s="165"/>
      <c r="BM1121" s="165"/>
      <c r="BN1121" s="165"/>
      <c r="BO1121" s="165"/>
      <c r="BP1121" s="165"/>
      <c r="BQ1121" s="165"/>
      <c r="BR1121" s="165"/>
      <c r="BS1121" s="165"/>
      <c r="BT1121" s="165"/>
      <c r="BU1121" s="165"/>
      <c r="BV1121" s="165"/>
      <c r="BW1121" s="165"/>
      <c r="BX1121" s="165"/>
      <c r="BY1121" s="165"/>
      <c r="BZ1121" s="165"/>
      <c r="CA1121" s="165"/>
      <c r="CB1121" s="165"/>
      <c r="CC1121" s="165"/>
      <c r="CD1121" s="165"/>
      <c r="CE1121" s="165"/>
      <c r="CF1121" s="165"/>
      <c r="CG1121" s="165"/>
      <c r="CH1121" s="165"/>
      <c r="CI1121" s="165"/>
      <c r="CJ1121" s="165"/>
      <c r="CK1121" s="165"/>
      <c r="CL1121" s="165"/>
      <c r="CM1121" s="165"/>
      <c r="CN1121" s="165"/>
      <c r="CO1121" s="165"/>
      <c r="CP1121" s="165"/>
      <c r="CQ1121" s="165"/>
      <c r="CR1121" s="165"/>
      <c r="CS1121" s="165"/>
      <c r="CT1121" s="165"/>
    </row>
    <row r="1122" spans="1:98">
      <c r="A1122" s="165"/>
      <c r="B1122" s="165"/>
      <c r="C1122" s="165"/>
      <c r="D1122" s="165"/>
      <c r="E1122" s="165"/>
      <c r="F1122" s="165"/>
      <c r="G1122" s="165"/>
      <c r="H1122" s="178"/>
      <c r="I1122" s="165"/>
      <c r="J1122" s="165"/>
      <c r="K1122" s="178"/>
      <c r="L1122" s="165"/>
      <c r="M1122" s="165"/>
      <c r="N1122" s="165"/>
      <c r="O1122" s="165"/>
      <c r="P1122" s="165"/>
      <c r="Q1122" s="165"/>
      <c r="R1122" s="165"/>
      <c r="S1122" s="165"/>
      <c r="T1122" s="165"/>
      <c r="U1122" s="165"/>
      <c r="V1122" s="165"/>
      <c r="W1122" s="165"/>
      <c r="X1122" s="165"/>
      <c r="Y1122" s="165"/>
      <c r="Z1122" s="165"/>
      <c r="AA1122" s="165"/>
      <c r="AB1122" s="165"/>
      <c r="AC1122" s="165"/>
      <c r="AD1122" s="165"/>
      <c r="AE1122" s="165"/>
      <c r="AF1122" s="165"/>
      <c r="AG1122" s="165"/>
      <c r="AH1122" s="165"/>
      <c r="AI1122" s="165"/>
      <c r="AJ1122" s="165"/>
      <c r="AK1122" s="165"/>
      <c r="AL1122" s="165"/>
      <c r="AM1122" s="165"/>
      <c r="AN1122" s="165"/>
      <c r="AO1122" s="165"/>
      <c r="AP1122" s="165"/>
      <c r="AQ1122" s="165"/>
      <c r="AR1122" s="165"/>
      <c r="AS1122" s="165"/>
      <c r="AT1122" s="165"/>
      <c r="AU1122" s="165"/>
      <c r="AV1122" s="165"/>
      <c r="AW1122" s="165"/>
      <c r="AX1122" s="165"/>
      <c r="AY1122" s="165"/>
      <c r="AZ1122" s="165"/>
      <c r="BA1122" s="165"/>
      <c r="BB1122" s="165"/>
      <c r="BC1122" s="165"/>
      <c r="BD1122" s="165"/>
      <c r="BE1122" s="165"/>
      <c r="BF1122" s="165"/>
      <c r="BG1122" s="165"/>
      <c r="BH1122" s="165"/>
      <c r="BI1122" s="165"/>
      <c r="BJ1122" s="165"/>
      <c r="BK1122" s="165"/>
      <c r="BL1122" s="165"/>
      <c r="BM1122" s="165"/>
      <c r="BN1122" s="165"/>
      <c r="BO1122" s="165"/>
      <c r="BP1122" s="165"/>
      <c r="BQ1122" s="165"/>
      <c r="BR1122" s="165"/>
      <c r="BS1122" s="165"/>
      <c r="BT1122" s="165"/>
      <c r="BU1122" s="165"/>
      <c r="BV1122" s="165"/>
      <c r="BW1122" s="165"/>
      <c r="BX1122" s="165"/>
      <c r="BY1122" s="165"/>
      <c r="BZ1122" s="165"/>
      <c r="CA1122" s="165"/>
      <c r="CB1122" s="165"/>
      <c r="CC1122" s="165"/>
      <c r="CD1122" s="165"/>
      <c r="CE1122" s="165"/>
      <c r="CF1122" s="165"/>
      <c r="CG1122" s="165"/>
      <c r="CH1122" s="165"/>
      <c r="CI1122" s="165"/>
      <c r="CJ1122" s="165"/>
      <c r="CK1122" s="165"/>
      <c r="CL1122" s="165"/>
      <c r="CM1122" s="165"/>
      <c r="CN1122" s="165"/>
      <c r="CO1122" s="165"/>
      <c r="CP1122" s="165"/>
      <c r="CQ1122" s="165"/>
      <c r="CR1122" s="165"/>
      <c r="CS1122" s="165"/>
      <c r="CT1122" s="165"/>
    </row>
    <row r="1123" spans="1:98">
      <c r="A1123" s="165"/>
      <c r="B1123" s="165"/>
      <c r="C1123" s="165"/>
      <c r="D1123" s="165"/>
      <c r="E1123" s="165"/>
      <c r="F1123" s="165"/>
      <c r="G1123" s="165"/>
      <c r="H1123" s="178"/>
      <c r="I1123" s="165"/>
      <c r="J1123" s="165"/>
      <c r="K1123" s="178"/>
      <c r="L1123" s="165"/>
      <c r="M1123" s="165"/>
      <c r="N1123" s="165"/>
      <c r="O1123" s="165"/>
      <c r="P1123" s="165"/>
      <c r="Q1123" s="165"/>
      <c r="R1123" s="165"/>
      <c r="S1123" s="165"/>
      <c r="T1123" s="165"/>
      <c r="U1123" s="165"/>
      <c r="V1123" s="165"/>
      <c r="W1123" s="165"/>
      <c r="X1123" s="165"/>
      <c r="Y1123" s="165"/>
      <c r="Z1123" s="165"/>
      <c r="AA1123" s="165"/>
      <c r="AB1123" s="165"/>
      <c r="AC1123" s="165"/>
      <c r="AD1123" s="165"/>
      <c r="AE1123" s="165"/>
      <c r="AF1123" s="165"/>
      <c r="AG1123" s="165"/>
      <c r="AH1123" s="165"/>
      <c r="AI1123" s="165"/>
      <c r="AJ1123" s="165"/>
      <c r="AK1123" s="165"/>
      <c r="AL1123" s="165"/>
      <c r="AM1123" s="165"/>
      <c r="AN1123" s="165"/>
      <c r="AO1123" s="165"/>
      <c r="AP1123" s="165"/>
      <c r="AQ1123" s="165"/>
      <c r="AR1123" s="165"/>
      <c r="AS1123" s="165"/>
      <c r="AT1123" s="165"/>
      <c r="AU1123" s="165"/>
      <c r="AV1123" s="165"/>
      <c r="AW1123" s="165"/>
      <c r="AX1123" s="165"/>
      <c r="AY1123" s="165"/>
      <c r="AZ1123" s="165"/>
      <c r="BA1123" s="165"/>
      <c r="BB1123" s="165"/>
      <c r="BC1123" s="165"/>
      <c r="BD1123" s="165"/>
      <c r="BE1123" s="165"/>
      <c r="BF1123" s="165"/>
      <c r="BG1123" s="165"/>
      <c r="BH1123" s="165"/>
      <c r="BI1123" s="165"/>
      <c r="BJ1123" s="165"/>
      <c r="BK1123" s="165"/>
      <c r="BL1123" s="165"/>
      <c r="BM1123" s="165"/>
      <c r="BN1123" s="165"/>
      <c r="BO1123" s="165"/>
      <c r="BP1123" s="165"/>
      <c r="BQ1123" s="165"/>
      <c r="BR1123" s="165"/>
      <c r="BS1123" s="165"/>
      <c r="BT1123" s="165"/>
      <c r="BU1123" s="165"/>
      <c r="BV1123" s="165"/>
      <c r="BW1123" s="165"/>
      <c r="BX1123" s="165"/>
      <c r="BY1123" s="165"/>
      <c r="BZ1123" s="165"/>
      <c r="CA1123" s="165"/>
      <c r="CB1123" s="165"/>
      <c r="CC1123" s="165"/>
      <c r="CD1123" s="165"/>
      <c r="CE1123" s="165"/>
      <c r="CF1123" s="165"/>
      <c r="CG1123" s="165"/>
      <c r="CH1123" s="165"/>
      <c r="CI1123" s="165"/>
      <c r="CJ1123" s="165"/>
      <c r="CK1123" s="165"/>
      <c r="CL1123" s="165"/>
      <c r="CM1123" s="165"/>
      <c r="CN1123" s="165"/>
      <c r="CO1123" s="165"/>
      <c r="CP1123" s="165"/>
      <c r="CQ1123" s="165"/>
      <c r="CR1123" s="165"/>
      <c r="CS1123" s="165"/>
      <c r="CT1123" s="165"/>
    </row>
    <row r="1124" spans="1:98">
      <c r="A1124" s="165"/>
      <c r="B1124" s="165"/>
      <c r="C1124" s="165"/>
      <c r="D1124" s="165"/>
      <c r="E1124" s="165"/>
      <c r="F1124" s="165"/>
      <c r="G1124" s="165"/>
      <c r="H1124" s="178"/>
      <c r="I1124" s="165"/>
      <c r="J1124" s="165"/>
      <c r="K1124" s="178"/>
      <c r="L1124" s="165"/>
      <c r="M1124" s="165"/>
      <c r="N1124" s="165"/>
      <c r="O1124" s="165"/>
      <c r="P1124" s="165"/>
      <c r="Q1124" s="165"/>
      <c r="R1124" s="165"/>
      <c r="S1124" s="165"/>
      <c r="T1124" s="165"/>
      <c r="U1124" s="165"/>
      <c r="V1124" s="165"/>
      <c r="W1124" s="165"/>
      <c r="X1124" s="165"/>
      <c r="Y1124" s="165"/>
      <c r="Z1124" s="165"/>
      <c r="AA1124" s="165"/>
      <c r="AB1124" s="165"/>
      <c r="AC1124" s="165"/>
      <c r="AD1124" s="165"/>
      <c r="AE1124" s="165"/>
      <c r="AF1124" s="165"/>
      <c r="AG1124" s="165"/>
      <c r="AH1124" s="165"/>
      <c r="AI1124" s="165"/>
      <c r="AJ1124" s="165"/>
      <c r="AK1124" s="165"/>
      <c r="AL1124" s="165"/>
      <c r="AM1124" s="165"/>
      <c r="AN1124" s="165"/>
      <c r="AO1124" s="165"/>
      <c r="AP1124" s="165"/>
      <c r="AQ1124" s="165"/>
      <c r="AR1124" s="165"/>
      <c r="AS1124" s="165"/>
      <c r="AT1124" s="165"/>
      <c r="AU1124" s="165"/>
      <c r="AV1124" s="165"/>
      <c r="AW1124" s="165"/>
      <c r="AX1124" s="165"/>
      <c r="AY1124" s="165"/>
      <c r="AZ1124" s="165"/>
      <c r="BA1124" s="165"/>
      <c r="BB1124" s="165"/>
      <c r="BC1124" s="165"/>
      <c r="BD1124" s="165"/>
      <c r="BE1124" s="165"/>
      <c r="BF1124" s="165"/>
      <c r="BG1124" s="165"/>
      <c r="BH1124" s="165"/>
      <c r="BI1124" s="165"/>
      <c r="BJ1124" s="165"/>
      <c r="BK1124" s="165"/>
      <c r="BL1124" s="165"/>
      <c r="BM1124" s="165"/>
      <c r="BN1124" s="165"/>
      <c r="BO1124" s="165"/>
      <c r="BP1124" s="165"/>
      <c r="BQ1124" s="165"/>
      <c r="BR1124" s="165"/>
      <c r="BS1124" s="165"/>
      <c r="BT1124" s="165"/>
      <c r="BU1124" s="165"/>
      <c r="BV1124" s="165"/>
      <c r="BW1124" s="165"/>
      <c r="BX1124" s="165"/>
      <c r="BY1124" s="165"/>
      <c r="BZ1124" s="165"/>
      <c r="CA1124" s="165"/>
      <c r="CB1124" s="165"/>
      <c r="CC1124" s="165"/>
      <c r="CD1124" s="165"/>
      <c r="CE1124" s="165"/>
      <c r="CF1124" s="165"/>
      <c r="CG1124" s="165"/>
      <c r="CH1124" s="165"/>
      <c r="CI1124" s="165"/>
      <c r="CJ1124" s="165"/>
      <c r="CK1124" s="165"/>
      <c r="CL1124" s="165"/>
      <c r="CM1124" s="165"/>
      <c r="CN1124" s="165"/>
      <c r="CO1124" s="165"/>
      <c r="CP1124" s="165"/>
      <c r="CQ1124" s="165"/>
      <c r="CR1124" s="165"/>
      <c r="CS1124" s="165"/>
      <c r="CT1124" s="165"/>
    </row>
    <row r="1125" spans="1:98">
      <c r="A1125" s="165"/>
      <c r="B1125" s="165"/>
      <c r="C1125" s="165"/>
      <c r="D1125" s="165"/>
      <c r="E1125" s="165"/>
      <c r="F1125" s="165"/>
      <c r="G1125" s="165"/>
      <c r="H1125" s="178"/>
      <c r="I1125" s="165"/>
      <c r="J1125" s="165"/>
      <c r="K1125" s="178"/>
      <c r="L1125" s="165"/>
      <c r="M1125" s="165"/>
      <c r="N1125" s="165"/>
      <c r="O1125" s="165"/>
      <c r="P1125" s="165"/>
      <c r="Q1125" s="165"/>
      <c r="R1125" s="165"/>
      <c r="S1125" s="165"/>
      <c r="T1125" s="165"/>
      <c r="U1125" s="165"/>
      <c r="V1125" s="165"/>
      <c r="W1125" s="165"/>
      <c r="X1125" s="165"/>
      <c r="Y1125" s="165"/>
      <c r="Z1125" s="165"/>
      <c r="AA1125" s="165"/>
      <c r="AB1125" s="165"/>
      <c r="AC1125" s="165"/>
      <c r="AD1125" s="165"/>
      <c r="AE1125" s="165"/>
      <c r="AF1125" s="165"/>
      <c r="AG1125" s="165"/>
      <c r="AH1125" s="165"/>
      <c r="AI1125" s="165"/>
      <c r="AJ1125" s="165"/>
      <c r="AK1125" s="165"/>
      <c r="AL1125" s="165"/>
      <c r="AM1125" s="165"/>
      <c r="AN1125" s="165"/>
      <c r="AO1125" s="165"/>
      <c r="AP1125" s="165"/>
      <c r="AQ1125" s="165"/>
      <c r="AR1125" s="165"/>
      <c r="AS1125" s="165"/>
      <c r="AT1125" s="165"/>
      <c r="AU1125" s="165"/>
      <c r="AV1125" s="165"/>
      <c r="AW1125" s="165"/>
      <c r="AX1125" s="165"/>
      <c r="AY1125" s="165"/>
      <c r="AZ1125" s="165"/>
      <c r="BA1125" s="165"/>
      <c r="BB1125" s="165"/>
      <c r="BC1125" s="165"/>
      <c r="BD1125" s="165"/>
      <c r="BE1125" s="165"/>
      <c r="BF1125" s="165"/>
      <c r="BG1125" s="165"/>
      <c r="BH1125" s="165"/>
      <c r="BI1125" s="165"/>
      <c r="BJ1125" s="165"/>
      <c r="BK1125" s="165"/>
      <c r="BL1125" s="165"/>
      <c r="BM1125" s="165"/>
      <c r="BN1125" s="165"/>
      <c r="BO1125" s="165"/>
      <c r="BP1125" s="165"/>
      <c r="BQ1125" s="165"/>
      <c r="BR1125" s="165"/>
      <c r="BS1125" s="165"/>
      <c r="BT1125" s="165"/>
      <c r="BU1125" s="165"/>
      <c r="BV1125" s="165"/>
      <c r="BW1125" s="165"/>
      <c r="BX1125" s="165"/>
      <c r="BY1125" s="165"/>
      <c r="BZ1125" s="165"/>
      <c r="CA1125" s="165"/>
      <c r="CB1125" s="165"/>
      <c r="CC1125" s="165"/>
      <c r="CD1125" s="165"/>
      <c r="CE1125" s="165"/>
      <c r="CF1125" s="165"/>
      <c r="CG1125" s="165"/>
      <c r="CH1125" s="165"/>
      <c r="CI1125" s="165"/>
      <c r="CJ1125" s="165"/>
      <c r="CK1125" s="165"/>
      <c r="CL1125" s="165"/>
      <c r="CM1125" s="165"/>
      <c r="CN1125" s="165"/>
      <c r="CO1125" s="165"/>
      <c r="CP1125" s="165"/>
      <c r="CQ1125" s="165"/>
      <c r="CR1125" s="165"/>
      <c r="CS1125" s="165"/>
      <c r="CT1125" s="165"/>
    </row>
    <row r="1126" spans="1:98">
      <c r="A1126" s="165"/>
      <c r="B1126" s="165"/>
      <c r="C1126" s="165"/>
      <c r="D1126" s="165"/>
      <c r="E1126" s="165"/>
      <c r="F1126" s="165"/>
      <c r="G1126" s="165"/>
      <c r="H1126" s="178"/>
      <c r="I1126" s="165"/>
      <c r="J1126" s="165"/>
      <c r="K1126" s="178"/>
      <c r="L1126" s="165"/>
      <c r="M1126" s="165"/>
      <c r="N1126" s="165"/>
      <c r="O1126" s="165"/>
      <c r="P1126" s="165"/>
      <c r="Q1126" s="165"/>
      <c r="R1126" s="165"/>
      <c r="S1126" s="165"/>
      <c r="T1126" s="165"/>
      <c r="U1126" s="165"/>
      <c r="V1126" s="165"/>
      <c r="W1126" s="165"/>
      <c r="X1126" s="165"/>
      <c r="Y1126" s="165"/>
      <c r="Z1126" s="165"/>
      <c r="AA1126" s="165"/>
      <c r="AB1126" s="165"/>
      <c r="AC1126" s="165"/>
      <c r="AD1126" s="165"/>
      <c r="AE1126" s="165"/>
      <c r="AF1126" s="165"/>
      <c r="AG1126" s="165"/>
      <c r="AH1126" s="165"/>
      <c r="AI1126" s="165"/>
      <c r="AJ1126" s="165"/>
      <c r="AK1126" s="165"/>
      <c r="AL1126" s="165"/>
      <c r="AM1126" s="165"/>
      <c r="AN1126" s="165"/>
      <c r="AO1126" s="165"/>
      <c r="AP1126" s="165"/>
      <c r="AQ1126" s="165"/>
      <c r="AR1126" s="165"/>
      <c r="AS1126" s="165"/>
      <c r="AT1126" s="165"/>
      <c r="AU1126" s="165"/>
      <c r="AV1126" s="165"/>
      <c r="AW1126" s="165"/>
      <c r="AX1126" s="165"/>
      <c r="AY1126" s="165"/>
      <c r="AZ1126" s="165"/>
      <c r="BA1126" s="165"/>
      <c r="BB1126" s="165"/>
      <c r="BC1126" s="165"/>
      <c r="BD1126" s="165"/>
      <c r="BE1126" s="165"/>
      <c r="BF1126" s="165"/>
      <c r="BG1126" s="165"/>
      <c r="BH1126" s="165"/>
      <c r="BI1126" s="165"/>
      <c r="BJ1126" s="165"/>
      <c r="BK1126" s="165"/>
      <c r="BL1126" s="165"/>
      <c r="BM1126" s="165"/>
      <c r="BN1126" s="165"/>
      <c r="BO1126" s="165"/>
      <c r="BP1126" s="165"/>
      <c r="BQ1126" s="165"/>
      <c r="BR1126" s="165"/>
      <c r="BS1126" s="165"/>
      <c r="BT1126" s="165"/>
      <c r="BU1126" s="165"/>
      <c r="BV1126" s="165"/>
      <c r="BW1126" s="165"/>
      <c r="BX1126" s="165"/>
      <c r="BY1126" s="165"/>
      <c r="BZ1126" s="165"/>
      <c r="CA1126" s="165"/>
      <c r="CB1126" s="165"/>
      <c r="CC1126" s="165"/>
      <c r="CD1126" s="165"/>
      <c r="CE1126" s="165"/>
      <c r="CF1126" s="165"/>
      <c r="CG1126" s="165"/>
      <c r="CH1126" s="165"/>
      <c r="CI1126" s="165"/>
      <c r="CJ1126" s="165"/>
      <c r="CK1126" s="165"/>
      <c r="CL1126" s="165"/>
      <c r="CM1126" s="165"/>
      <c r="CN1126" s="165"/>
      <c r="CO1126" s="165"/>
      <c r="CP1126" s="165"/>
      <c r="CQ1126" s="165"/>
      <c r="CR1126" s="165"/>
      <c r="CS1126" s="165"/>
      <c r="CT1126" s="165"/>
    </row>
    <row r="1127" spans="1:98">
      <c r="A1127" s="165"/>
      <c r="B1127" s="165"/>
      <c r="C1127" s="165"/>
      <c r="D1127" s="165"/>
      <c r="E1127" s="165"/>
      <c r="F1127" s="165"/>
      <c r="G1127" s="165"/>
      <c r="H1127" s="178"/>
      <c r="I1127" s="165"/>
      <c r="J1127" s="165"/>
      <c r="K1127" s="178"/>
      <c r="L1127" s="165"/>
      <c r="M1127" s="165"/>
      <c r="N1127" s="165"/>
      <c r="O1127" s="165"/>
      <c r="P1127" s="165"/>
      <c r="Q1127" s="165"/>
      <c r="R1127" s="165"/>
      <c r="S1127" s="165"/>
      <c r="T1127" s="165"/>
      <c r="U1127" s="165"/>
      <c r="V1127" s="165"/>
      <c r="W1127" s="165"/>
      <c r="X1127" s="165"/>
      <c r="Y1127" s="165"/>
      <c r="Z1127" s="165"/>
      <c r="AA1127" s="165"/>
      <c r="AB1127" s="165"/>
      <c r="AC1127" s="165"/>
      <c r="AD1127" s="165"/>
      <c r="AE1127" s="165"/>
      <c r="AF1127" s="165"/>
      <c r="AG1127" s="165"/>
      <c r="AH1127" s="165"/>
      <c r="AI1127" s="165"/>
      <c r="AJ1127" s="165"/>
      <c r="AK1127" s="165"/>
      <c r="AL1127" s="165"/>
      <c r="AM1127" s="165"/>
      <c r="AN1127" s="165"/>
      <c r="AO1127" s="165"/>
      <c r="AP1127" s="165"/>
      <c r="AQ1127" s="165"/>
      <c r="AR1127" s="165"/>
      <c r="AS1127" s="165"/>
      <c r="AT1127" s="165"/>
      <c r="AU1127" s="165"/>
      <c r="AV1127" s="165"/>
      <c r="AW1127" s="165"/>
      <c r="AX1127" s="165"/>
      <c r="AY1127" s="165"/>
      <c r="AZ1127" s="165"/>
      <c r="BA1127" s="165"/>
      <c r="BB1127" s="165"/>
      <c r="BC1127" s="165"/>
      <c r="BD1127" s="165"/>
      <c r="BE1127" s="165"/>
      <c r="BF1127" s="165"/>
      <c r="BG1127" s="165"/>
      <c r="BH1127" s="165"/>
      <c r="BI1127" s="165"/>
      <c r="BJ1127" s="165"/>
      <c r="BK1127" s="165"/>
      <c r="BL1127" s="165"/>
      <c r="BM1127" s="165"/>
      <c r="BN1127" s="165"/>
      <c r="BO1127" s="165"/>
      <c r="BP1127" s="165"/>
      <c r="BQ1127" s="165"/>
      <c r="BR1127" s="165"/>
      <c r="BS1127" s="165"/>
      <c r="BT1127" s="165"/>
      <c r="BU1127" s="165"/>
      <c r="BV1127" s="165"/>
      <c r="BW1127" s="165"/>
      <c r="BX1127" s="165"/>
      <c r="BY1127" s="165"/>
      <c r="BZ1127" s="165"/>
      <c r="CA1127" s="165"/>
      <c r="CB1127" s="165"/>
      <c r="CC1127" s="165"/>
      <c r="CD1127" s="165"/>
      <c r="CE1127" s="165"/>
      <c r="CF1127" s="165"/>
      <c r="CG1127" s="165"/>
      <c r="CH1127" s="165"/>
      <c r="CI1127" s="165"/>
      <c r="CJ1127" s="165"/>
      <c r="CK1127" s="165"/>
      <c r="CL1127" s="165"/>
      <c r="CM1127" s="165"/>
      <c r="CN1127" s="165"/>
      <c r="CO1127" s="165"/>
      <c r="CP1127" s="165"/>
      <c r="CQ1127" s="165"/>
      <c r="CR1127" s="165"/>
      <c r="CS1127" s="165"/>
      <c r="CT1127" s="165"/>
    </row>
    <row r="1128" spans="1:98">
      <c r="A1128" s="165"/>
      <c r="B1128" s="165"/>
      <c r="C1128" s="165"/>
      <c r="D1128" s="165"/>
      <c r="E1128" s="165"/>
      <c r="F1128" s="165"/>
      <c r="G1128" s="165"/>
      <c r="H1128" s="178"/>
      <c r="I1128" s="165"/>
      <c r="J1128" s="165"/>
      <c r="K1128" s="178"/>
      <c r="L1128" s="165"/>
      <c r="M1128" s="165"/>
      <c r="N1128" s="165"/>
      <c r="O1128" s="165"/>
      <c r="P1128" s="165"/>
      <c r="Q1128" s="165"/>
      <c r="R1128" s="165"/>
      <c r="S1128" s="165"/>
      <c r="T1128" s="165"/>
      <c r="U1128" s="165"/>
      <c r="V1128" s="165"/>
      <c r="W1128" s="165"/>
      <c r="X1128" s="165"/>
      <c r="Y1128" s="165"/>
      <c r="Z1128" s="165"/>
      <c r="AA1128" s="165"/>
      <c r="AB1128" s="165"/>
      <c r="AC1128" s="165"/>
      <c r="AD1128" s="165"/>
      <c r="AE1128" s="165"/>
      <c r="AF1128" s="165"/>
      <c r="AG1128" s="165"/>
      <c r="AH1128" s="165"/>
      <c r="AI1128" s="165"/>
      <c r="AJ1128" s="165"/>
      <c r="AK1128" s="165"/>
      <c r="AL1128" s="165"/>
      <c r="AM1128" s="165"/>
      <c r="AN1128" s="165"/>
      <c r="AO1128" s="165"/>
      <c r="AP1128" s="165"/>
      <c r="AQ1128" s="165"/>
      <c r="AR1128" s="165"/>
      <c r="AS1128" s="165"/>
      <c r="AT1128" s="165"/>
      <c r="AU1128" s="165"/>
      <c r="AV1128" s="165"/>
      <c r="AW1128" s="165"/>
      <c r="AX1128" s="165"/>
      <c r="AY1128" s="165"/>
      <c r="AZ1128" s="165"/>
      <c r="BA1128" s="165"/>
      <c r="BB1128" s="165"/>
      <c r="BC1128" s="165"/>
      <c r="BD1128" s="165"/>
      <c r="BE1128" s="165"/>
      <c r="BF1128" s="165"/>
      <c r="BG1128" s="165"/>
      <c r="BH1128" s="165"/>
      <c r="BI1128" s="165"/>
      <c r="BJ1128" s="165"/>
      <c r="BK1128" s="165"/>
      <c r="BL1128" s="165"/>
      <c r="BM1128" s="165"/>
      <c r="BN1128" s="165"/>
      <c r="BO1128" s="165"/>
      <c r="BP1128" s="165"/>
      <c r="BQ1128" s="165"/>
      <c r="BR1128" s="165"/>
      <c r="BS1128" s="165"/>
      <c r="BT1128" s="165"/>
      <c r="BU1128" s="165"/>
      <c r="BV1128" s="165"/>
      <c r="BW1128" s="165"/>
      <c r="BX1128" s="165"/>
      <c r="BY1128" s="165"/>
      <c r="BZ1128" s="165"/>
      <c r="CA1128" s="165"/>
      <c r="CB1128" s="165"/>
      <c r="CC1128" s="165"/>
      <c r="CD1128" s="165"/>
      <c r="CE1128" s="165"/>
      <c r="CF1128" s="165"/>
      <c r="CG1128" s="165"/>
      <c r="CH1128" s="165"/>
      <c r="CI1128" s="165"/>
      <c r="CJ1128" s="165"/>
      <c r="CK1128" s="165"/>
      <c r="CL1128" s="165"/>
      <c r="CM1128" s="165"/>
      <c r="CN1128" s="165"/>
      <c r="CO1128" s="165"/>
      <c r="CP1128" s="165"/>
      <c r="CQ1128" s="165"/>
      <c r="CR1128" s="165"/>
      <c r="CS1128" s="165"/>
      <c r="CT1128" s="165"/>
    </row>
    <row r="1129" spans="1:98">
      <c r="A1129" s="165"/>
      <c r="B1129" s="165"/>
      <c r="C1129" s="165"/>
      <c r="D1129" s="165"/>
      <c r="E1129" s="165"/>
      <c r="F1129" s="165"/>
      <c r="G1129" s="165"/>
      <c r="H1129" s="178"/>
      <c r="I1129" s="165"/>
      <c r="J1129" s="165"/>
      <c r="K1129" s="178"/>
      <c r="L1129" s="165"/>
      <c r="M1129" s="165"/>
      <c r="N1129" s="165"/>
      <c r="O1129" s="165"/>
      <c r="P1129" s="165"/>
      <c r="Q1129" s="165"/>
      <c r="R1129" s="165"/>
      <c r="S1129" s="165"/>
      <c r="T1129" s="165"/>
      <c r="U1129" s="165"/>
      <c r="V1129" s="165"/>
      <c r="W1129" s="165"/>
      <c r="X1129" s="165"/>
      <c r="Y1129" s="165"/>
      <c r="Z1129" s="165"/>
      <c r="AA1129" s="165"/>
      <c r="AB1129" s="165"/>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c r="AV1129" s="165"/>
      <c r="AW1129" s="165"/>
      <c r="AX1129" s="165"/>
      <c r="AY1129" s="165"/>
      <c r="AZ1129" s="165"/>
      <c r="BA1129" s="165"/>
      <c r="BB1129" s="165"/>
      <c r="BC1129" s="165"/>
      <c r="BD1129" s="165"/>
      <c r="BE1129" s="165"/>
      <c r="BF1129" s="165"/>
      <c r="BG1129" s="165"/>
      <c r="BH1129" s="165"/>
      <c r="BI1129" s="165"/>
      <c r="BJ1129" s="165"/>
      <c r="BK1129" s="165"/>
      <c r="BL1129" s="165"/>
      <c r="BM1129" s="165"/>
      <c r="BN1129" s="165"/>
      <c r="BO1129" s="165"/>
      <c r="BP1129" s="165"/>
      <c r="BQ1129" s="165"/>
      <c r="BR1129" s="165"/>
      <c r="BS1129" s="165"/>
      <c r="BT1129" s="165"/>
      <c r="BU1129" s="165"/>
      <c r="BV1129" s="165"/>
      <c r="BW1129" s="165"/>
      <c r="BX1129" s="165"/>
      <c r="BY1129" s="165"/>
      <c r="BZ1129" s="165"/>
      <c r="CA1129" s="165"/>
      <c r="CB1129" s="165"/>
      <c r="CC1129" s="165"/>
      <c r="CD1129" s="165"/>
      <c r="CE1129" s="165"/>
      <c r="CF1129" s="165"/>
      <c r="CG1129" s="165"/>
      <c r="CH1129" s="165"/>
      <c r="CI1129" s="165"/>
      <c r="CJ1129" s="165"/>
      <c r="CK1129" s="165"/>
      <c r="CL1129" s="165"/>
      <c r="CM1129" s="165"/>
      <c r="CN1129" s="165"/>
      <c r="CO1129" s="165"/>
      <c r="CP1129" s="165"/>
      <c r="CQ1129" s="165"/>
      <c r="CR1129" s="165"/>
      <c r="CS1129" s="165"/>
      <c r="CT1129" s="165"/>
    </row>
    <row r="1130" spans="1:98">
      <c r="A1130" s="165"/>
      <c r="B1130" s="165"/>
      <c r="C1130" s="165"/>
      <c r="D1130" s="165"/>
      <c r="E1130" s="165"/>
      <c r="F1130" s="165"/>
      <c r="G1130" s="165"/>
      <c r="H1130" s="178"/>
      <c r="I1130" s="165"/>
      <c r="J1130" s="165"/>
      <c r="K1130" s="178"/>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5"/>
      <c r="CB1130" s="165"/>
      <c r="CC1130" s="165"/>
      <c r="CD1130" s="165"/>
      <c r="CE1130" s="165"/>
      <c r="CF1130" s="165"/>
      <c r="CG1130" s="165"/>
      <c r="CH1130" s="165"/>
      <c r="CI1130" s="165"/>
      <c r="CJ1130" s="165"/>
      <c r="CK1130" s="165"/>
      <c r="CL1130" s="165"/>
      <c r="CM1130" s="165"/>
      <c r="CN1130" s="165"/>
      <c r="CO1130" s="165"/>
      <c r="CP1130" s="165"/>
      <c r="CQ1130" s="165"/>
      <c r="CR1130" s="165"/>
      <c r="CS1130" s="165"/>
      <c r="CT1130" s="165"/>
    </row>
    <row r="1131" spans="1:98">
      <c r="A1131" s="165"/>
      <c r="B1131" s="165"/>
      <c r="C1131" s="165"/>
      <c r="D1131" s="165"/>
      <c r="E1131" s="165"/>
      <c r="F1131" s="165"/>
      <c r="G1131" s="165"/>
      <c r="H1131" s="178"/>
      <c r="I1131" s="165"/>
      <c r="J1131" s="165"/>
      <c r="K1131" s="178"/>
      <c r="L1131" s="165"/>
      <c r="M1131" s="165"/>
      <c r="N1131" s="165"/>
      <c r="O1131" s="165"/>
      <c r="P1131" s="165"/>
      <c r="Q1131" s="165"/>
      <c r="R1131" s="165"/>
      <c r="S1131" s="165"/>
      <c r="T1131" s="165"/>
      <c r="U1131" s="165"/>
      <c r="V1131" s="165"/>
      <c r="W1131" s="165"/>
      <c r="X1131" s="165"/>
      <c r="Y1131" s="165"/>
      <c r="Z1131" s="165"/>
      <c r="AA1131" s="165"/>
      <c r="AB1131" s="165"/>
      <c r="AC1131" s="165"/>
      <c r="AD1131" s="165"/>
      <c r="AE1131" s="165"/>
      <c r="AF1131" s="165"/>
      <c r="AG1131" s="165"/>
      <c r="AH1131" s="165"/>
      <c r="AI1131" s="165"/>
      <c r="AJ1131" s="165"/>
      <c r="AK1131" s="165"/>
      <c r="AL1131" s="165"/>
      <c r="AM1131" s="165"/>
      <c r="AN1131" s="165"/>
      <c r="AO1131" s="165"/>
      <c r="AP1131" s="165"/>
      <c r="AQ1131" s="165"/>
      <c r="AR1131" s="165"/>
      <c r="AS1131" s="165"/>
      <c r="AT1131" s="165"/>
      <c r="AU1131" s="165"/>
      <c r="AV1131" s="165"/>
      <c r="AW1131" s="165"/>
      <c r="AX1131" s="165"/>
      <c r="AY1131" s="165"/>
      <c r="AZ1131" s="165"/>
      <c r="BA1131" s="165"/>
      <c r="BB1131" s="165"/>
      <c r="BC1131" s="165"/>
      <c r="BD1131" s="165"/>
      <c r="BE1131" s="165"/>
      <c r="BF1131" s="165"/>
      <c r="BG1131" s="165"/>
      <c r="BH1131" s="165"/>
      <c r="BI1131" s="165"/>
      <c r="BJ1131" s="165"/>
      <c r="BK1131" s="165"/>
      <c r="BL1131" s="165"/>
      <c r="BM1131" s="165"/>
      <c r="BN1131" s="165"/>
      <c r="BO1131" s="165"/>
      <c r="BP1131" s="165"/>
      <c r="BQ1131" s="165"/>
      <c r="BR1131" s="165"/>
      <c r="BS1131" s="165"/>
      <c r="BT1131" s="165"/>
      <c r="BU1131" s="165"/>
      <c r="BV1131" s="165"/>
      <c r="BW1131" s="165"/>
      <c r="BX1131" s="165"/>
      <c r="BY1131" s="165"/>
      <c r="BZ1131" s="165"/>
      <c r="CA1131" s="165"/>
      <c r="CB1131" s="165"/>
      <c r="CC1131" s="165"/>
      <c r="CD1131" s="165"/>
      <c r="CE1131" s="165"/>
      <c r="CF1131" s="165"/>
      <c r="CG1131" s="165"/>
      <c r="CH1131" s="165"/>
      <c r="CI1131" s="165"/>
      <c r="CJ1131" s="165"/>
      <c r="CK1131" s="165"/>
      <c r="CL1131" s="165"/>
      <c r="CM1131" s="165"/>
      <c r="CN1131" s="165"/>
      <c r="CO1131" s="165"/>
      <c r="CP1131" s="165"/>
      <c r="CQ1131" s="165"/>
      <c r="CR1131" s="165"/>
      <c r="CS1131" s="165"/>
      <c r="CT1131" s="165"/>
    </row>
    <row r="1132" spans="1:98">
      <c r="A1132" s="165"/>
      <c r="B1132" s="165"/>
      <c r="C1132" s="165"/>
      <c r="D1132" s="165"/>
      <c r="E1132" s="165"/>
      <c r="F1132" s="165"/>
      <c r="G1132" s="165"/>
      <c r="H1132" s="178"/>
      <c r="I1132" s="165"/>
      <c r="J1132" s="165"/>
      <c r="K1132" s="178"/>
      <c r="L1132" s="165"/>
      <c r="M1132" s="165"/>
      <c r="N1132" s="165"/>
      <c r="O1132" s="165"/>
      <c r="P1132" s="165"/>
      <c r="Q1132" s="165"/>
      <c r="R1132" s="165"/>
      <c r="S1132" s="165"/>
      <c r="T1132" s="165"/>
      <c r="U1132" s="165"/>
      <c r="V1132" s="165"/>
      <c r="W1132" s="165"/>
      <c r="X1132" s="165"/>
      <c r="Y1132" s="165"/>
      <c r="Z1132" s="165"/>
      <c r="AA1132" s="165"/>
      <c r="AB1132" s="165"/>
      <c r="AC1132" s="165"/>
      <c r="AD1132" s="165"/>
      <c r="AE1132" s="165"/>
      <c r="AF1132" s="165"/>
      <c r="AG1132" s="165"/>
      <c r="AH1132" s="165"/>
      <c r="AI1132" s="165"/>
      <c r="AJ1132" s="165"/>
      <c r="AK1132" s="165"/>
      <c r="AL1132" s="165"/>
      <c r="AM1132" s="165"/>
      <c r="AN1132" s="165"/>
      <c r="AO1132" s="165"/>
      <c r="AP1132" s="165"/>
      <c r="AQ1132" s="165"/>
      <c r="AR1132" s="165"/>
      <c r="AS1132" s="165"/>
      <c r="AT1132" s="165"/>
      <c r="AU1132" s="165"/>
      <c r="AV1132" s="165"/>
      <c r="AW1132" s="165"/>
      <c r="AX1132" s="165"/>
      <c r="AY1132" s="165"/>
      <c r="AZ1132" s="165"/>
      <c r="BA1132" s="165"/>
      <c r="BB1132" s="165"/>
      <c r="BC1132" s="165"/>
      <c r="BD1132" s="165"/>
      <c r="BE1132" s="165"/>
      <c r="BF1132" s="165"/>
      <c r="BG1132" s="165"/>
      <c r="BH1132" s="165"/>
      <c r="BI1132" s="165"/>
      <c r="BJ1132" s="165"/>
      <c r="BK1132" s="165"/>
      <c r="BL1132" s="165"/>
      <c r="BM1132" s="165"/>
      <c r="BN1132" s="165"/>
      <c r="BO1132" s="165"/>
      <c r="BP1132" s="165"/>
      <c r="BQ1132" s="165"/>
      <c r="BR1132" s="165"/>
      <c r="BS1132" s="165"/>
      <c r="BT1132" s="165"/>
      <c r="BU1132" s="165"/>
      <c r="BV1132" s="165"/>
      <c r="BW1132" s="165"/>
      <c r="BX1132" s="165"/>
      <c r="BY1132" s="165"/>
      <c r="BZ1132" s="165"/>
      <c r="CA1132" s="165"/>
      <c r="CB1132" s="165"/>
      <c r="CC1132" s="165"/>
      <c r="CD1132" s="165"/>
      <c r="CE1132" s="165"/>
      <c r="CF1132" s="165"/>
      <c r="CG1132" s="165"/>
      <c r="CH1132" s="165"/>
      <c r="CI1132" s="165"/>
      <c r="CJ1132" s="165"/>
      <c r="CK1132" s="165"/>
      <c r="CL1132" s="165"/>
      <c r="CM1132" s="165"/>
      <c r="CN1132" s="165"/>
      <c r="CO1132" s="165"/>
      <c r="CP1132" s="165"/>
      <c r="CQ1132" s="165"/>
      <c r="CR1132" s="165"/>
      <c r="CS1132" s="165"/>
      <c r="CT1132" s="165"/>
    </row>
    <row r="1133" spans="1:98">
      <c r="A1133" s="165"/>
      <c r="B1133" s="165"/>
      <c r="C1133" s="165"/>
      <c r="D1133" s="165"/>
      <c r="E1133" s="165"/>
      <c r="F1133" s="165"/>
      <c r="G1133" s="165"/>
      <c r="H1133" s="178"/>
      <c r="I1133" s="165"/>
      <c r="J1133" s="165"/>
      <c r="K1133" s="178"/>
      <c r="L1133" s="165"/>
      <c r="M1133" s="165"/>
      <c r="N1133" s="165"/>
      <c r="O1133" s="165"/>
      <c r="P1133" s="165"/>
      <c r="Q1133" s="165"/>
      <c r="R1133" s="165"/>
      <c r="S1133" s="165"/>
      <c r="T1133" s="165"/>
      <c r="U1133" s="165"/>
      <c r="V1133" s="165"/>
      <c r="W1133" s="165"/>
      <c r="X1133" s="165"/>
      <c r="Y1133" s="165"/>
      <c r="Z1133" s="165"/>
      <c r="AA1133" s="165"/>
      <c r="AB1133" s="165"/>
      <c r="AC1133" s="165"/>
      <c r="AD1133" s="165"/>
      <c r="AE1133" s="165"/>
      <c r="AF1133" s="165"/>
      <c r="AG1133" s="165"/>
      <c r="AH1133" s="165"/>
      <c r="AI1133" s="165"/>
      <c r="AJ1133" s="165"/>
      <c r="AK1133" s="165"/>
      <c r="AL1133" s="165"/>
      <c r="AM1133" s="165"/>
      <c r="AN1133" s="165"/>
      <c r="AO1133" s="165"/>
      <c r="AP1133" s="165"/>
      <c r="AQ1133" s="165"/>
      <c r="AR1133" s="165"/>
      <c r="AS1133" s="165"/>
      <c r="AT1133" s="165"/>
      <c r="AU1133" s="165"/>
      <c r="AV1133" s="165"/>
      <c r="AW1133" s="165"/>
      <c r="AX1133" s="165"/>
      <c r="AY1133" s="165"/>
      <c r="AZ1133" s="165"/>
      <c r="BA1133" s="165"/>
      <c r="BB1133" s="165"/>
      <c r="BC1133" s="165"/>
      <c r="BD1133" s="165"/>
      <c r="BE1133" s="165"/>
      <c r="BF1133" s="165"/>
      <c r="BG1133" s="165"/>
      <c r="BH1133" s="165"/>
      <c r="BI1133" s="165"/>
      <c r="BJ1133" s="165"/>
      <c r="BK1133" s="165"/>
      <c r="BL1133" s="165"/>
      <c r="BM1133" s="165"/>
      <c r="BN1133" s="165"/>
      <c r="BO1133" s="165"/>
      <c r="BP1133" s="165"/>
      <c r="BQ1133" s="165"/>
      <c r="BR1133" s="165"/>
      <c r="BS1133" s="165"/>
      <c r="BT1133" s="165"/>
      <c r="BU1133" s="165"/>
      <c r="BV1133" s="165"/>
      <c r="BW1133" s="165"/>
      <c r="BX1133" s="165"/>
      <c r="BY1133" s="165"/>
      <c r="BZ1133" s="165"/>
      <c r="CA1133" s="165"/>
      <c r="CB1133" s="165"/>
      <c r="CC1133" s="165"/>
      <c r="CD1133" s="165"/>
      <c r="CE1133" s="165"/>
      <c r="CF1133" s="165"/>
      <c r="CG1133" s="165"/>
      <c r="CH1133" s="165"/>
      <c r="CI1133" s="165"/>
      <c r="CJ1133" s="165"/>
      <c r="CK1133" s="165"/>
      <c r="CL1133" s="165"/>
      <c r="CM1133" s="165"/>
      <c r="CN1133" s="165"/>
      <c r="CO1133" s="165"/>
      <c r="CP1133" s="165"/>
      <c r="CQ1133" s="165"/>
      <c r="CR1133" s="165"/>
      <c r="CS1133" s="165"/>
      <c r="CT1133" s="165"/>
    </row>
    <row r="1134" spans="1:98">
      <c r="A1134" s="165"/>
      <c r="B1134" s="165"/>
      <c r="C1134" s="165"/>
      <c r="D1134" s="165"/>
      <c r="E1134" s="165"/>
      <c r="F1134" s="165"/>
      <c r="G1134" s="165"/>
      <c r="H1134" s="178"/>
      <c r="I1134" s="165"/>
      <c r="J1134" s="165"/>
      <c r="K1134" s="178"/>
      <c r="L1134" s="165"/>
      <c r="M1134" s="165"/>
      <c r="N1134" s="165"/>
      <c r="O1134" s="165"/>
      <c r="P1134" s="165"/>
      <c r="Q1134" s="165"/>
      <c r="R1134" s="165"/>
      <c r="S1134" s="165"/>
      <c r="T1134" s="165"/>
      <c r="U1134" s="165"/>
      <c r="V1134" s="165"/>
      <c r="W1134" s="165"/>
      <c r="X1134" s="165"/>
      <c r="Y1134" s="165"/>
      <c r="Z1134" s="165"/>
      <c r="AA1134" s="165"/>
      <c r="AB1134" s="165"/>
      <c r="AC1134" s="165"/>
      <c r="AD1134" s="165"/>
      <c r="AE1134" s="165"/>
      <c r="AF1134" s="165"/>
      <c r="AG1134" s="165"/>
      <c r="AH1134" s="165"/>
      <c r="AI1134" s="165"/>
      <c r="AJ1134" s="165"/>
      <c r="AK1134" s="165"/>
      <c r="AL1134" s="165"/>
      <c r="AM1134" s="165"/>
      <c r="AN1134" s="165"/>
      <c r="AO1134" s="165"/>
      <c r="AP1134" s="165"/>
      <c r="AQ1134" s="165"/>
      <c r="AR1134" s="165"/>
      <c r="AS1134" s="165"/>
      <c r="AT1134" s="165"/>
      <c r="AU1134" s="165"/>
      <c r="AV1134" s="165"/>
      <c r="AW1134" s="165"/>
      <c r="AX1134" s="165"/>
      <c r="AY1134" s="165"/>
      <c r="AZ1134" s="165"/>
      <c r="BA1134" s="165"/>
      <c r="BB1134" s="165"/>
      <c r="BC1134" s="165"/>
      <c r="BD1134" s="165"/>
      <c r="BE1134" s="165"/>
      <c r="BF1134" s="165"/>
      <c r="BG1134" s="165"/>
      <c r="BH1134" s="165"/>
      <c r="BI1134" s="165"/>
      <c r="BJ1134" s="165"/>
      <c r="BK1134" s="165"/>
      <c r="BL1134" s="165"/>
      <c r="BM1134" s="165"/>
      <c r="BN1134" s="165"/>
      <c r="BO1134" s="165"/>
      <c r="BP1134" s="165"/>
      <c r="BQ1134" s="165"/>
      <c r="BR1134" s="165"/>
      <c r="BS1134" s="165"/>
      <c r="BT1134" s="165"/>
      <c r="BU1134" s="165"/>
      <c r="BV1134" s="165"/>
      <c r="BW1134" s="165"/>
      <c r="BX1134" s="165"/>
      <c r="BY1134" s="165"/>
      <c r="BZ1134" s="165"/>
      <c r="CA1134" s="165"/>
      <c r="CB1134" s="165"/>
      <c r="CC1134" s="165"/>
      <c r="CD1134" s="165"/>
      <c r="CE1134" s="165"/>
      <c r="CF1134" s="165"/>
      <c r="CG1134" s="165"/>
      <c r="CH1134" s="165"/>
      <c r="CI1134" s="165"/>
      <c r="CJ1134" s="165"/>
      <c r="CK1134" s="165"/>
      <c r="CL1134" s="165"/>
      <c r="CM1134" s="165"/>
      <c r="CN1134" s="165"/>
      <c r="CO1134" s="165"/>
      <c r="CP1134" s="165"/>
      <c r="CQ1134" s="165"/>
      <c r="CR1134" s="165"/>
      <c r="CS1134" s="165"/>
      <c r="CT1134" s="165"/>
    </row>
    <row r="1135" spans="1:98">
      <c r="A1135" s="165"/>
      <c r="B1135" s="165"/>
      <c r="C1135" s="165"/>
      <c r="D1135" s="165"/>
      <c r="E1135" s="165"/>
      <c r="F1135" s="165"/>
      <c r="G1135" s="165"/>
      <c r="H1135" s="178"/>
      <c r="I1135" s="165"/>
      <c r="J1135" s="165"/>
      <c r="K1135" s="178"/>
      <c r="L1135" s="165"/>
      <c r="M1135" s="165"/>
      <c r="N1135" s="165"/>
      <c r="O1135" s="165"/>
      <c r="P1135" s="165"/>
      <c r="Q1135" s="165"/>
      <c r="R1135" s="165"/>
      <c r="S1135" s="165"/>
      <c r="T1135" s="165"/>
      <c r="U1135" s="165"/>
      <c r="V1135" s="165"/>
      <c r="W1135" s="165"/>
      <c r="X1135" s="165"/>
      <c r="Y1135" s="165"/>
      <c r="Z1135" s="165"/>
      <c r="AA1135" s="165"/>
      <c r="AB1135" s="165"/>
      <c r="AC1135" s="165"/>
      <c r="AD1135" s="165"/>
      <c r="AE1135" s="165"/>
      <c r="AF1135" s="165"/>
      <c r="AG1135" s="165"/>
      <c r="AH1135" s="165"/>
      <c r="AI1135" s="165"/>
      <c r="AJ1135" s="165"/>
      <c r="AK1135" s="165"/>
      <c r="AL1135" s="165"/>
      <c r="AM1135" s="165"/>
      <c r="AN1135" s="165"/>
      <c r="AO1135" s="165"/>
      <c r="AP1135" s="165"/>
      <c r="AQ1135" s="165"/>
      <c r="AR1135" s="165"/>
      <c r="AS1135" s="165"/>
      <c r="AT1135" s="165"/>
      <c r="AU1135" s="165"/>
      <c r="AV1135" s="165"/>
      <c r="AW1135" s="165"/>
      <c r="AX1135" s="165"/>
      <c r="AY1135" s="165"/>
      <c r="AZ1135" s="165"/>
      <c r="BA1135" s="165"/>
      <c r="BB1135" s="165"/>
      <c r="BC1135" s="165"/>
      <c r="BD1135" s="165"/>
      <c r="BE1135" s="165"/>
      <c r="BF1135" s="165"/>
      <c r="BG1135" s="165"/>
      <c r="BH1135" s="165"/>
      <c r="BI1135" s="165"/>
      <c r="BJ1135" s="165"/>
      <c r="BK1135" s="165"/>
      <c r="BL1135" s="165"/>
      <c r="BM1135" s="165"/>
      <c r="BN1135" s="165"/>
      <c r="BO1135" s="165"/>
      <c r="BP1135" s="165"/>
      <c r="BQ1135" s="165"/>
      <c r="BR1135" s="165"/>
      <c r="BS1135" s="165"/>
      <c r="BT1135" s="165"/>
      <c r="BU1135" s="165"/>
      <c r="BV1135" s="165"/>
      <c r="BW1135" s="165"/>
      <c r="BX1135" s="165"/>
      <c r="BY1135" s="165"/>
      <c r="BZ1135" s="165"/>
      <c r="CA1135" s="165"/>
      <c r="CB1135" s="165"/>
      <c r="CC1135" s="165"/>
      <c r="CD1135" s="165"/>
      <c r="CE1135" s="165"/>
      <c r="CF1135" s="165"/>
      <c r="CG1135" s="165"/>
      <c r="CH1135" s="165"/>
      <c r="CI1135" s="165"/>
      <c r="CJ1135" s="165"/>
      <c r="CK1135" s="165"/>
      <c r="CL1135" s="165"/>
      <c r="CM1135" s="165"/>
      <c r="CN1135" s="165"/>
      <c r="CO1135" s="165"/>
      <c r="CP1135" s="165"/>
      <c r="CQ1135" s="165"/>
      <c r="CR1135" s="165"/>
      <c r="CS1135" s="165"/>
      <c r="CT1135" s="165"/>
    </row>
    <row r="1136" spans="1:98">
      <c r="A1136" s="165"/>
      <c r="B1136" s="165"/>
      <c r="C1136" s="165"/>
      <c r="D1136" s="165"/>
      <c r="E1136" s="165"/>
      <c r="F1136" s="165"/>
      <c r="G1136" s="165"/>
      <c r="H1136" s="178"/>
      <c r="I1136" s="165"/>
      <c r="J1136" s="165"/>
      <c r="K1136" s="178"/>
      <c r="L1136" s="165"/>
      <c r="M1136" s="165"/>
      <c r="N1136" s="165"/>
      <c r="O1136" s="165"/>
      <c r="P1136" s="165"/>
      <c r="Q1136" s="165"/>
      <c r="R1136" s="165"/>
      <c r="S1136" s="165"/>
      <c r="T1136" s="165"/>
      <c r="U1136" s="165"/>
      <c r="V1136" s="165"/>
      <c r="W1136" s="165"/>
      <c r="X1136" s="165"/>
      <c r="Y1136" s="165"/>
      <c r="Z1136" s="165"/>
      <c r="AA1136" s="165"/>
      <c r="AB1136" s="165"/>
      <c r="AC1136" s="165"/>
      <c r="AD1136" s="165"/>
      <c r="AE1136" s="165"/>
      <c r="AF1136" s="165"/>
      <c r="AG1136" s="165"/>
      <c r="AH1136" s="165"/>
      <c r="AI1136" s="165"/>
      <c r="AJ1136" s="165"/>
      <c r="AK1136" s="165"/>
      <c r="AL1136" s="165"/>
      <c r="AM1136" s="165"/>
      <c r="AN1136" s="165"/>
      <c r="AO1136" s="165"/>
      <c r="AP1136" s="165"/>
      <c r="AQ1136" s="165"/>
      <c r="AR1136" s="165"/>
      <c r="AS1136" s="165"/>
      <c r="AT1136" s="165"/>
      <c r="AU1136" s="165"/>
      <c r="AV1136" s="165"/>
      <c r="AW1136" s="165"/>
      <c r="AX1136" s="165"/>
      <c r="AY1136" s="165"/>
      <c r="AZ1136" s="165"/>
      <c r="BA1136" s="165"/>
      <c r="BB1136" s="165"/>
      <c r="BC1136" s="165"/>
      <c r="BD1136" s="165"/>
      <c r="BE1136" s="165"/>
      <c r="BF1136" s="165"/>
      <c r="BG1136" s="165"/>
      <c r="BH1136" s="165"/>
      <c r="BI1136" s="165"/>
      <c r="BJ1136" s="165"/>
      <c r="BK1136" s="165"/>
      <c r="BL1136" s="165"/>
      <c r="BM1136" s="165"/>
      <c r="BN1136" s="165"/>
      <c r="BO1136" s="165"/>
      <c r="BP1136" s="165"/>
      <c r="BQ1136" s="165"/>
      <c r="BR1136" s="165"/>
      <c r="BS1136" s="165"/>
      <c r="BT1136" s="165"/>
      <c r="BU1136" s="165"/>
      <c r="BV1136" s="165"/>
      <c r="BW1136" s="165"/>
      <c r="BX1136" s="165"/>
      <c r="BY1136" s="165"/>
      <c r="BZ1136" s="165"/>
      <c r="CA1136" s="165"/>
      <c r="CB1136" s="165"/>
      <c r="CC1136" s="165"/>
      <c r="CD1136" s="165"/>
      <c r="CE1136" s="165"/>
      <c r="CF1136" s="165"/>
      <c r="CG1136" s="165"/>
      <c r="CH1136" s="165"/>
      <c r="CI1136" s="165"/>
      <c r="CJ1136" s="165"/>
      <c r="CK1136" s="165"/>
      <c r="CL1136" s="165"/>
      <c r="CM1136" s="165"/>
      <c r="CN1136" s="165"/>
      <c r="CO1136" s="165"/>
      <c r="CP1136" s="165"/>
      <c r="CQ1136" s="165"/>
      <c r="CR1136" s="165"/>
      <c r="CS1136" s="165"/>
      <c r="CT1136" s="165"/>
    </row>
    <row r="1137" spans="1:98">
      <c r="A1137" s="165"/>
      <c r="B1137" s="165"/>
      <c r="C1137" s="165"/>
      <c r="D1137" s="165"/>
      <c r="E1137" s="165"/>
      <c r="F1137" s="165"/>
      <c r="G1137" s="165"/>
      <c r="H1137" s="178"/>
      <c r="I1137" s="165"/>
      <c r="J1137" s="165"/>
      <c r="K1137" s="178"/>
      <c r="L1137" s="165"/>
      <c r="M1137" s="165"/>
      <c r="N1137" s="165"/>
      <c r="O1137" s="165"/>
      <c r="P1137" s="165"/>
      <c r="Q1137" s="165"/>
      <c r="R1137" s="165"/>
      <c r="S1137" s="165"/>
      <c r="T1137" s="165"/>
      <c r="U1137" s="165"/>
      <c r="V1137" s="165"/>
      <c r="W1137" s="165"/>
      <c r="X1137" s="165"/>
      <c r="Y1137" s="165"/>
      <c r="Z1137" s="165"/>
      <c r="AA1137" s="165"/>
      <c r="AB1137" s="165"/>
      <c r="AC1137" s="165"/>
      <c r="AD1137" s="165"/>
      <c r="AE1137" s="165"/>
      <c r="AF1137" s="165"/>
      <c r="AG1137" s="165"/>
      <c r="AH1137" s="165"/>
      <c r="AI1137" s="165"/>
      <c r="AJ1137" s="165"/>
      <c r="AK1137" s="165"/>
      <c r="AL1137" s="165"/>
      <c r="AM1137" s="165"/>
      <c r="AN1137" s="165"/>
      <c r="AO1137" s="165"/>
      <c r="AP1137" s="165"/>
      <c r="AQ1137" s="165"/>
      <c r="AR1137" s="165"/>
      <c r="AS1137" s="165"/>
      <c r="AT1137" s="165"/>
      <c r="AU1137" s="165"/>
      <c r="AV1137" s="165"/>
      <c r="AW1137" s="165"/>
      <c r="AX1137" s="165"/>
      <c r="AY1137" s="165"/>
      <c r="AZ1137" s="165"/>
      <c r="BA1137" s="165"/>
      <c r="BB1137" s="165"/>
      <c r="BC1137" s="165"/>
      <c r="BD1137" s="165"/>
      <c r="BE1137" s="165"/>
      <c r="BF1137" s="165"/>
      <c r="BG1137" s="165"/>
      <c r="BH1137" s="165"/>
      <c r="BI1137" s="165"/>
      <c r="BJ1137" s="165"/>
      <c r="BK1137" s="165"/>
      <c r="BL1137" s="165"/>
      <c r="BM1137" s="165"/>
      <c r="BN1137" s="165"/>
      <c r="BO1137" s="165"/>
      <c r="BP1137" s="165"/>
      <c r="BQ1137" s="165"/>
      <c r="BR1137" s="165"/>
      <c r="BS1137" s="165"/>
      <c r="BT1137" s="165"/>
      <c r="BU1137" s="165"/>
      <c r="BV1137" s="165"/>
      <c r="BW1137" s="165"/>
      <c r="BX1137" s="165"/>
      <c r="BY1137" s="165"/>
      <c r="BZ1137" s="165"/>
      <c r="CA1137" s="165"/>
      <c r="CB1137" s="165"/>
      <c r="CC1137" s="165"/>
      <c r="CD1137" s="165"/>
      <c r="CE1137" s="165"/>
      <c r="CF1137" s="165"/>
      <c r="CG1137" s="165"/>
      <c r="CH1137" s="165"/>
      <c r="CI1137" s="165"/>
      <c r="CJ1137" s="165"/>
      <c r="CK1137" s="165"/>
      <c r="CL1137" s="165"/>
      <c r="CM1137" s="165"/>
      <c r="CN1137" s="165"/>
      <c r="CO1137" s="165"/>
      <c r="CP1137" s="165"/>
      <c r="CQ1137" s="165"/>
      <c r="CR1137" s="165"/>
      <c r="CS1137" s="165"/>
      <c r="CT1137" s="165"/>
    </row>
    <row r="1138" spans="1:98">
      <c r="A1138" s="165"/>
      <c r="B1138" s="165"/>
      <c r="C1138" s="165"/>
      <c r="D1138" s="165"/>
      <c r="E1138" s="165"/>
      <c r="F1138" s="165"/>
      <c r="G1138" s="165"/>
      <c r="H1138" s="178"/>
      <c r="I1138" s="165"/>
      <c r="J1138" s="165"/>
      <c r="K1138" s="178"/>
      <c r="L1138" s="165"/>
      <c r="M1138" s="165"/>
      <c r="N1138" s="165"/>
      <c r="O1138" s="165"/>
      <c r="P1138" s="165"/>
      <c r="Q1138" s="165"/>
      <c r="R1138" s="165"/>
      <c r="S1138" s="165"/>
      <c r="T1138" s="165"/>
      <c r="U1138" s="165"/>
      <c r="V1138" s="165"/>
      <c r="W1138" s="165"/>
      <c r="X1138" s="165"/>
      <c r="Y1138" s="165"/>
      <c r="Z1138" s="165"/>
      <c r="AA1138" s="165"/>
      <c r="AB1138" s="165"/>
      <c r="AC1138" s="165"/>
      <c r="AD1138" s="165"/>
      <c r="AE1138" s="165"/>
      <c r="AF1138" s="165"/>
      <c r="AG1138" s="165"/>
      <c r="AH1138" s="165"/>
      <c r="AI1138" s="165"/>
      <c r="AJ1138" s="165"/>
      <c r="AK1138" s="165"/>
      <c r="AL1138" s="165"/>
      <c r="AM1138" s="165"/>
      <c r="AN1138" s="165"/>
      <c r="AO1138" s="165"/>
      <c r="AP1138" s="165"/>
      <c r="AQ1138" s="165"/>
      <c r="AR1138" s="165"/>
      <c r="AS1138" s="165"/>
      <c r="AT1138" s="165"/>
      <c r="AU1138" s="165"/>
      <c r="AV1138" s="165"/>
      <c r="AW1138" s="165"/>
      <c r="AX1138" s="165"/>
      <c r="AY1138" s="165"/>
      <c r="AZ1138" s="165"/>
      <c r="BA1138" s="165"/>
      <c r="BB1138" s="165"/>
      <c r="BC1138" s="165"/>
      <c r="BD1138" s="165"/>
      <c r="BE1138" s="165"/>
      <c r="BF1138" s="165"/>
      <c r="BG1138" s="165"/>
      <c r="BH1138" s="165"/>
      <c r="BI1138" s="165"/>
      <c r="BJ1138" s="165"/>
      <c r="BK1138" s="165"/>
      <c r="BL1138" s="165"/>
      <c r="BM1138" s="165"/>
      <c r="BN1138" s="165"/>
      <c r="BO1138" s="165"/>
      <c r="BP1138" s="165"/>
      <c r="BQ1138" s="165"/>
      <c r="BR1138" s="165"/>
      <c r="BS1138" s="165"/>
      <c r="BT1138" s="165"/>
      <c r="BU1138" s="165"/>
      <c r="BV1138" s="165"/>
      <c r="BW1138" s="165"/>
      <c r="BX1138" s="165"/>
      <c r="BY1138" s="165"/>
      <c r="BZ1138" s="165"/>
      <c r="CA1138" s="165"/>
      <c r="CB1138" s="165"/>
      <c r="CC1138" s="165"/>
      <c r="CD1138" s="165"/>
      <c r="CE1138" s="165"/>
      <c r="CF1138" s="165"/>
      <c r="CG1138" s="165"/>
      <c r="CH1138" s="165"/>
      <c r="CI1138" s="165"/>
      <c r="CJ1138" s="165"/>
      <c r="CK1138" s="165"/>
      <c r="CL1138" s="165"/>
      <c r="CM1138" s="165"/>
      <c r="CN1138" s="165"/>
      <c r="CO1138" s="165"/>
      <c r="CP1138" s="165"/>
      <c r="CQ1138" s="165"/>
      <c r="CR1138" s="165"/>
      <c r="CS1138" s="165"/>
      <c r="CT1138" s="165"/>
    </row>
    <row r="1139" spans="1:98">
      <c r="A1139" s="165"/>
      <c r="B1139" s="165"/>
      <c r="C1139" s="165"/>
      <c r="D1139" s="165"/>
      <c r="E1139" s="165"/>
      <c r="F1139" s="165"/>
      <c r="G1139" s="165"/>
      <c r="H1139" s="178"/>
      <c r="I1139" s="165"/>
      <c r="J1139" s="165"/>
      <c r="K1139" s="178"/>
      <c r="L1139" s="165"/>
      <c r="M1139" s="165"/>
      <c r="N1139" s="165"/>
      <c r="O1139" s="165"/>
      <c r="P1139" s="165"/>
      <c r="Q1139" s="165"/>
      <c r="R1139" s="165"/>
      <c r="S1139" s="165"/>
      <c r="T1139" s="165"/>
      <c r="U1139" s="165"/>
      <c r="V1139" s="165"/>
      <c r="W1139" s="165"/>
      <c r="X1139" s="165"/>
      <c r="Y1139" s="165"/>
      <c r="Z1139" s="165"/>
      <c r="AA1139" s="165"/>
      <c r="AB1139" s="165"/>
      <c r="AC1139" s="165"/>
      <c r="AD1139" s="165"/>
      <c r="AE1139" s="165"/>
      <c r="AF1139" s="165"/>
      <c r="AG1139" s="165"/>
      <c r="AH1139" s="165"/>
      <c r="AI1139" s="165"/>
      <c r="AJ1139" s="165"/>
      <c r="AK1139" s="165"/>
      <c r="AL1139" s="165"/>
      <c r="AM1139" s="165"/>
      <c r="AN1139" s="165"/>
      <c r="AO1139" s="165"/>
      <c r="AP1139" s="165"/>
      <c r="AQ1139" s="165"/>
      <c r="AR1139" s="165"/>
      <c r="AS1139" s="165"/>
      <c r="AT1139" s="165"/>
      <c r="AU1139" s="165"/>
      <c r="AV1139" s="165"/>
      <c r="AW1139" s="165"/>
      <c r="AX1139" s="165"/>
      <c r="AY1139" s="165"/>
      <c r="AZ1139" s="165"/>
      <c r="BA1139" s="165"/>
      <c r="BB1139" s="165"/>
      <c r="BC1139" s="165"/>
      <c r="BD1139" s="165"/>
      <c r="BE1139" s="165"/>
      <c r="BF1139" s="165"/>
      <c r="BG1139" s="165"/>
      <c r="BH1139" s="165"/>
      <c r="BI1139" s="165"/>
      <c r="BJ1139" s="165"/>
      <c r="BK1139" s="165"/>
      <c r="BL1139" s="165"/>
      <c r="BM1139" s="165"/>
      <c r="BN1139" s="165"/>
      <c r="BO1139" s="165"/>
      <c r="BP1139" s="165"/>
      <c r="BQ1139" s="165"/>
      <c r="BR1139" s="165"/>
      <c r="BS1139" s="165"/>
      <c r="BT1139" s="165"/>
      <c r="BU1139" s="165"/>
      <c r="BV1139" s="165"/>
      <c r="BW1139" s="165"/>
      <c r="BX1139" s="165"/>
      <c r="BY1139" s="165"/>
      <c r="BZ1139" s="165"/>
      <c r="CA1139" s="165"/>
      <c r="CB1139" s="165"/>
      <c r="CC1139" s="165"/>
      <c r="CD1139" s="165"/>
      <c r="CE1139" s="165"/>
      <c r="CF1139" s="165"/>
      <c r="CG1139" s="165"/>
      <c r="CH1139" s="165"/>
      <c r="CI1139" s="165"/>
      <c r="CJ1139" s="165"/>
      <c r="CK1139" s="165"/>
      <c r="CL1139" s="165"/>
      <c r="CM1139" s="165"/>
      <c r="CN1139" s="165"/>
      <c r="CO1139" s="165"/>
      <c r="CP1139" s="165"/>
      <c r="CQ1139" s="165"/>
      <c r="CR1139" s="165"/>
      <c r="CS1139" s="165"/>
      <c r="CT1139" s="165"/>
    </row>
    <row r="1140" spans="1:98">
      <c r="A1140" s="165"/>
      <c r="B1140" s="165"/>
      <c r="C1140" s="165"/>
      <c r="D1140" s="165"/>
      <c r="E1140" s="165"/>
      <c r="F1140" s="165"/>
      <c r="G1140" s="165"/>
      <c r="H1140" s="178"/>
      <c r="I1140" s="165"/>
      <c r="J1140" s="165"/>
      <c r="K1140" s="178"/>
      <c r="L1140" s="165"/>
      <c r="M1140" s="165"/>
      <c r="N1140" s="165"/>
      <c r="O1140" s="165"/>
      <c r="P1140" s="165"/>
      <c r="Q1140" s="165"/>
      <c r="R1140" s="165"/>
      <c r="S1140" s="165"/>
      <c r="T1140" s="165"/>
      <c r="U1140" s="165"/>
      <c r="V1140" s="165"/>
      <c r="W1140" s="165"/>
      <c r="X1140" s="165"/>
      <c r="Y1140" s="165"/>
      <c r="Z1140" s="165"/>
      <c r="AA1140" s="165"/>
      <c r="AB1140" s="165"/>
      <c r="AC1140" s="165"/>
      <c r="AD1140" s="165"/>
      <c r="AE1140" s="165"/>
      <c r="AF1140" s="165"/>
      <c r="AG1140" s="165"/>
      <c r="AH1140" s="165"/>
      <c r="AI1140" s="165"/>
      <c r="AJ1140" s="165"/>
      <c r="AK1140" s="165"/>
      <c r="AL1140" s="165"/>
      <c r="AM1140" s="165"/>
      <c r="AN1140" s="165"/>
      <c r="AO1140" s="165"/>
      <c r="AP1140" s="165"/>
      <c r="AQ1140" s="165"/>
      <c r="AR1140" s="165"/>
      <c r="AS1140" s="165"/>
      <c r="AT1140" s="165"/>
      <c r="AU1140" s="165"/>
      <c r="AV1140" s="165"/>
      <c r="AW1140" s="165"/>
      <c r="AX1140" s="165"/>
      <c r="AY1140" s="165"/>
      <c r="AZ1140" s="165"/>
      <c r="BA1140" s="165"/>
      <c r="BB1140" s="165"/>
      <c r="BC1140" s="165"/>
      <c r="BD1140" s="165"/>
      <c r="BE1140" s="165"/>
      <c r="BF1140" s="165"/>
      <c r="BG1140" s="165"/>
      <c r="BH1140" s="165"/>
      <c r="BI1140" s="165"/>
      <c r="BJ1140" s="165"/>
      <c r="BK1140" s="165"/>
      <c r="BL1140" s="165"/>
      <c r="BM1140" s="165"/>
      <c r="BN1140" s="165"/>
      <c r="BO1140" s="165"/>
      <c r="BP1140" s="165"/>
      <c r="BQ1140" s="165"/>
      <c r="BR1140" s="165"/>
      <c r="BS1140" s="165"/>
      <c r="BT1140" s="165"/>
      <c r="BU1140" s="165"/>
      <c r="BV1140" s="165"/>
      <c r="BW1140" s="165"/>
      <c r="BX1140" s="165"/>
      <c r="BY1140" s="165"/>
      <c r="BZ1140" s="165"/>
      <c r="CA1140" s="165"/>
      <c r="CB1140" s="165"/>
      <c r="CC1140" s="165"/>
      <c r="CD1140" s="165"/>
      <c r="CE1140" s="165"/>
      <c r="CF1140" s="165"/>
      <c r="CG1140" s="165"/>
      <c r="CH1140" s="165"/>
      <c r="CI1140" s="165"/>
      <c r="CJ1140" s="165"/>
      <c r="CK1140" s="165"/>
      <c r="CL1140" s="165"/>
      <c r="CM1140" s="165"/>
      <c r="CN1140" s="165"/>
      <c r="CO1140" s="165"/>
      <c r="CP1140" s="165"/>
      <c r="CQ1140" s="165"/>
      <c r="CR1140" s="165"/>
      <c r="CS1140" s="165"/>
      <c r="CT1140" s="165"/>
    </row>
    <row r="1141" spans="1:98">
      <c r="A1141" s="165"/>
      <c r="B1141" s="165"/>
      <c r="C1141" s="165"/>
      <c r="D1141" s="165"/>
      <c r="E1141" s="165"/>
      <c r="F1141" s="165"/>
      <c r="G1141" s="165"/>
      <c r="H1141" s="178"/>
      <c r="I1141" s="165"/>
      <c r="J1141" s="165"/>
      <c r="K1141" s="178"/>
      <c r="L1141" s="165"/>
      <c r="M1141" s="165"/>
      <c r="N1141" s="165"/>
      <c r="O1141" s="165"/>
      <c r="P1141" s="165"/>
      <c r="Q1141" s="165"/>
      <c r="R1141" s="165"/>
      <c r="S1141" s="165"/>
      <c r="T1141" s="165"/>
      <c r="U1141" s="165"/>
      <c r="V1141" s="165"/>
      <c r="W1141" s="165"/>
      <c r="X1141" s="165"/>
      <c r="Y1141" s="165"/>
      <c r="Z1141" s="165"/>
      <c r="AA1141" s="165"/>
      <c r="AB1141" s="165"/>
      <c r="AC1141" s="165"/>
      <c r="AD1141" s="165"/>
      <c r="AE1141" s="165"/>
      <c r="AF1141" s="165"/>
      <c r="AG1141" s="165"/>
      <c r="AH1141" s="165"/>
      <c r="AI1141" s="165"/>
      <c r="AJ1141" s="165"/>
      <c r="AK1141" s="165"/>
      <c r="AL1141" s="165"/>
      <c r="AM1141" s="165"/>
      <c r="AN1141" s="165"/>
      <c r="AO1141" s="165"/>
      <c r="AP1141" s="165"/>
      <c r="AQ1141" s="165"/>
      <c r="AR1141" s="165"/>
      <c r="AS1141" s="165"/>
      <c r="AT1141" s="165"/>
      <c r="AU1141" s="165"/>
      <c r="AV1141" s="165"/>
      <c r="AW1141" s="165"/>
      <c r="AX1141" s="165"/>
      <c r="AY1141" s="165"/>
      <c r="AZ1141" s="165"/>
      <c r="BA1141" s="165"/>
      <c r="BB1141" s="165"/>
      <c r="BC1141" s="165"/>
      <c r="BD1141" s="165"/>
      <c r="BE1141" s="165"/>
      <c r="BF1141" s="165"/>
      <c r="BG1141" s="165"/>
      <c r="BH1141" s="165"/>
      <c r="BI1141" s="165"/>
      <c r="BJ1141" s="165"/>
      <c r="BK1141" s="165"/>
      <c r="BL1141" s="165"/>
      <c r="BM1141" s="165"/>
      <c r="BN1141" s="165"/>
      <c r="BO1141" s="165"/>
      <c r="BP1141" s="165"/>
      <c r="BQ1141" s="165"/>
      <c r="BR1141" s="165"/>
      <c r="BS1141" s="165"/>
      <c r="BT1141" s="165"/>
      <c r="BU1141" s="165"/>
      <c r="BV1141" s="165"/>
      <c r="BW1141" s="165"/>
      <c r="BX1141" s="165"/>
      <c r="BY1141" s="165"/>
      <c r="BZ1141" s="165"/>
      <c r="CA1141" s="165"/>
      <c r="CB1141" s="165"/>
      <c r="CC1141" s="165"/>
      <c r="CD1141" s="165"/>
      <c r="CE1141" s="165"/>
      <c r="CF1141" s="165"/>
      <c r="CG1141" s="165"/>
      <c r="CH1141" s="165"/>
      <c r="CI1141" s="165"/>
      <c r="CJ1141" s="165"/>
      <c r="CK1141" s="165"/>
      <c r="CL1141" s="165"/>
      <c r="CM1141" s="165"/>
      <c r="CN1141" s="165"/>
      <c r="CO1141" s="165"/>
      <c r="CP1141" s="165"/>
      <c r="CQ1141" s="165"/>
      <c r="CR1141" s="165"/>
      <c r="CS1141" s="165"/>
      <c r="CT1141" s="165"/>
    </row>
    <row r="1142" spans="1:98">
      <c r="A1142" s="165"/>
      <c r="B1142" s="165"/>
      <c r="C1142" s="165"/>
      <c r="D1142" s="165"/>
      <c r="E1142" s="165"/>
      <c r="F1142" s="165"/>
      <c r="G1142" s="165"/>
      <c r="H1142" s="178"/>
      <c r="I1142" s="165"/>
      <c r="J1142" s="165"/>
      <c r="K1142" s="178"/>
      <c r="L1142" s="165"/>
      <c r="M1142" s="165"/>
      <c r="N1142" s="165"/>
      <c r="O1142" s="165"/>
      <c r="P1142" s="165"/>
      <c r="Q1142" s="165"/>
      <c r="R1142" s="165"/>
      <c r="S1142" s="165"/>
      <c r="T1142" s="165"/>
      <c r="U1142" s="165"/>
      <c r="V1142" s="165"/>
      <c r="W1142" s="165"/>
      <c r="X1142" s="165"/>
      <c r="Y1142" s="165"/>
      <c r="Z1142" s="165"/>
      <c r="AA1142" s="165"/>
      <c r="AB1142" s="165"/>
      <c r="AC1142" s="165"/>
      <c r="AD1142" s="165"/>
      <c r="AE1142" s="165"/>
      <c r="AF1142" s="165"/>
      <c r="AG1142" s="165"/>
      <c r="AH1142" s="165"/>
      <c r="AI1142" s="165"/>
      <c r="AJ1142" s="165"/>
      <c r="AK1142" s="165"/>
      <c r="AL1142" s="165"/>
      <c r="AM1142" s="165"/>
      <c r="AN1142" s="165"/>
      <c r="AO1142" s="165"/>
      <c r="AP1142" s="165"/>
      <c r="AQ1142" s="165"/>
      <c r="AR1142" s="165"/>
      <c r="AS1142" s="165"/>
      <c r="AT1142" s="165"/>
      <c r="AU1142" s="165"/>
      <c r="AV1142" s="165"/>
      <c r="AW1142" s="165"/>
      <c r="AX1142" s="165"/>
      <c r="AY1142" s="165"/>
      <c r="AZ1142" s="165"/>
      <c r="BA1142" s="165"/>
      <c r="BB1142" s="165"/>
      <c r="BC1142" s="165"/>
      <c r="BD1142" s="165"/>
      <c r="BE1142" s="165"/>
      <c r="BF1142" s="165"/>
      <c r="BG1142" s="165"/>
      <c r="BH1142" s="165"/>
      <c r="BI1142" s="165"/>
      <c r="BJ1142" s="165"/>
      <c r="BK1142" s="165"/>
      <c r="BL1142" s="165"/>
      <c r="BM1142" s="165"/>
      <c r="BN1142" s="165"/>
      <c r="BO1142" s="165"/>
      <c r="BP1142" s="165"/>
      <c r="BQ1142" s="165"/>
      <c r="BR1142" s="165"/>
      <c r="BS1142" s="165"/>
      <c r="BT1142" s="165"/>
      <c r="BU1142" s="165"/>
      <c r="BV1142" s="165"/>
      <c r="BW1142" s="165"/>
      <c r="BX1142" s="165"/>
      <c r="BY1142" s="165"/>
      <c r="BZ1142" s="165"/>
      <c r="CA1142" s="165"/>
      <c r="CB1142" s="165"/>
      <c r="CC1142" s="165"/>
      <c r="CD1142" s="165"/>
      <c r="CE1142" s="165"/>
      <c r="CF1142" s="165"/>
      <c r="CG1142" s="165"/>
      <c r="CH1142" s="165"/>
      <c r="CI1142" s="165"/>
      <c r="CJ1142" s="165"/>
      <c r="CK1142" s="165"/>
      <c r="CL1142" s="165"/>
      <c r="CM1142" s="165"/>
      <c r="CN1142" s="165"/>
      <c r="CO1142" s="165"/>
      <c r="CP1142" s="165"/>
      <c r="CQ1142" s="165"/>
      <c r="CR1142" s="165"/>
      <c r="CS1142" s="165"/>
      <c r="CT1142" s="165"/>
    </row>
    <row r="1143" spans="1:98">
      <c r="A1143" s="165"/>
      <c r="B1143" s="165"/>
      <c r="C1143" s="165"/>
      <c r="D1143" s="165"/>
      <c r="E1143" s="165"/>
      <c r="F1143" s="165"/>
      <c r="G1143" s="165"/>
      <c r="H1143" s="178"/>
      <c r="I1143" s="165"/>
      <c r="J1143" s="165"/>
      <c r="K1143" s="178"/>
      <c r="L1143" s="165"/>
      <c r="M1143" s="165"/>
      <c r="N1143" s="165"/>
      <c r="O1143" s="165"/>
      <c r="P1143" s="165"/>
      <c r="Q1143" s="165"/>
      <c r="R1143" s="165"/>
      <c r="S1143" s="165"/>
      <c r="T1143" s="165"/>
      <c r="U1143" s="165"/>
      <c r="V1143" s="165"/>
      <c r="W1143" s="165"/>
      <c r="X1143" s="165"/>
      <c r="Y1143" s="165"/>
      <c r="Z1143" s="165"/>
      <c r="AA1143" s="165"/>
      <c r="AB1143" s="165"/>
      <c r="AC1143" s="165"/>
      <c r="AD1143" s="165"/>
      <c r="AE1143" s="165"/>
      <c r="AF1143" s="165"/>
      <c r="AG1143" s="165"/>
      <c r="AH1143" s="165"/>
      <c r="AI1143" s="165"/>
      <c r="AJ1143" s="165"/>
      <c r="AK1143" s="165"/>
      <c r="AL1143" s="165"/>
      <c r="AM1143" s="165"/>
      <c r="AN1143" s="165"/>
      <c r="AO1143" s="165"/>
      <c r="AP1143" s="165"/>
      <c r="AQ1143" s="165"/>
      <c r="AR1143" s="165"/>
      <c r="AS1143" s="165"/>
      <c r="AT1143" s="165"/>
      <c r="AU1143" s="165"/>
      <c r="AV1143" s="165"/>
      <c r="AW1143" s="165"/>
      <c r="AX1143" s="165"/>
      <c r="AY1143" s="165"/>
      <c r="AZ1143" s="165"/>
      <c r="BA1143" s="165"/>
      <c r="BB1143" s="165"/>
      <c r="BC1143" s="165"/>
      <c r="BD1143" s="165"/>
      <c r="BE1143" s="165"/>
      <c r="BF1143" s="165"/>
      <c r="BG1143" s="165"/>
      <c r="BH1143" s="165"/>
      <c r="BI1143" s="165"/>
      <c r="BJ1143" s="165"/>
      <c r="BK1143" s="165"/>
      <c r="BL1143" s="165"/>
      <c r="BM1143" s="165"/>
      <c r="BN1143" s="165"/>
      <c r="BO1143" s="165"/>
      <c r="BP1143" s="165"/>
      <c r="BQ1143" s="165"/>
      <c r="BR1143" s="165"/>
      <c r="BS1143" s="165"/>
      <c r="BT1143" s="165"/>
      <c r="BU1143" s="165"/>
      <c r="BV1143" s="165"/>
      <c r="BW1143" s="165"/>
      <c r="BX1143" s="165"/>
      <c r="BY1143" s="165"/>
      <c r="BZ1143" s="165"/>
      <c r="CA1143" s="165"/>
      <c r="CB1143" s="165"/>
      <c r="CC1143" s="165"/>
      <c r="CD1143" s="165"/>
      <c r="CE1143" s="165"/>
      <c r="CF1143" s="165"/>
      <c r="CG1143" s="165"/>
      <c r="CH1143" s="165"/>
      <c r="CI1143" s="165"/>
      <c r="CJ1143" s="165"/>
      <c r="CK1143" s="165"/>
      <c r="CL1143" s="165"/>
      <c r="CM1143" s="165"/>
      <c r="CN1143" s="165"/>
      <c r="CO1143" s="165"/>
      <c r="CP1143" s="165"/>
      <c r="CQ1143" s="165"/>
      <c r="CR1143" s="165"/>
      <c r="CS1143" s="165"/>
      <c r="CT1143" s="165"/>
    </row>
    <row r="1144" spans="1:98">
      <c r="A1144" s="165"/>
      <c r="B1144" s="165"/>
      <c r="C1144" s="165"/>
      <c r="D1144" s="165"/>
      <c r="E1144" s="165"/>
      <c r="F1144" s="165"/>
      <c r="G1144" s="165"/>
      <c r="H1144" s="178"/>
      <c r="I1144" s="165"/>
      <c r="J1144" s="165"/>
      <c r="K1144" s="178"/>
      <c r="L1144" s="165"/>
      <c r="M1144" s="165"/>
      <c r="N1144" s="165"/>
      <c r="O1144" s="165"/>
      <c r="P1144" s="165"/>
      <c r="Q1144" s="165"/>
      <c r="R1144" s="165"/>
      <c r="S1144" s="165"/>
      <c r="T1144" s="165"/>
      <c r="U1144" s="165"/>
      <c r="V1144" s="165"/>
      <c r="W1144" s="165"/>
      <c r="X1144" s="165"/>
      <c r="Y1144" s="165"/>
      <c r="Z1144" s="165"/>
      <c r="AA1144" s="165"/>
      <c r="AB1144" s="165"/>
      <c r="AC1144" s="165"/>
      <c r="AD1144" s="165"/>
      <c r="AE1144" s="165"/>
      <c r="AF1144" s="165"/>
      <c r="AG1144" s="165"/>
      <c r="AH1144" s="165"/>
      <c r="AI1144" s="165"/>
      <c r="AJ1144" s="165"/>
      <c r="AK1144" s="165"/>
      <c r="AL1144" s="165"/>
      <c r="AM1144" s="165"/>
      <c r="AN1144" s="165"/>
      <c r="AO1144" s="165"/>
      <c r="AP1144" s="165"/>
      <c r="AQ1144" s="165"/>
      <c r="AR1144" s="165"/>
      <c r="AS1144" s="165"/>
      <c r="AT1144" s="165"/>
      <c r="AU1144" s="165"/>
      <c r="AV1144" s="165"/>
      <c r="AW1144" s="165"/>
      <c r="AX1144" s="165"/>
      <c r="AY1144" s="165"/>
      <c r="AZ1144" s="165"/>
      <c r="BA1144" s="165"/>
      <c r="BB1144" s="165"/>
      <c r="BC1144" s="165"/>
      <c r="BD1144" s="165"/>
      <c r="BE1144" s="165"/>
      <c r="BF1144" s="165"/>
      <c r="BG1144" s="165"/>
      <c r="BH1144" s="165"/>
      <c r="BI1144" s="165"/>
      <c r="BJ1144" s="165"/>
      <c r="BK1144" s="165"/>
      <c r="BL1144" s="165"/>
      <c r="BM1144" s="165"/>
      <c r="BN1144" s="165"/>
      <c r="BO1144" s="165"/>
      <c r="BP1144" s="165"/>
      <c r="BQ1144" s="165"/>
      <c r="BR1144" s="165"/>
      <c r="BS1144" s="165"/>
      <c r="BT1144" s="165"/>
      <c r="BU1144" s="165"/>
      <c r="BV1144" s="165"/>
      <c r="BW1144" s="165"/>
      <c r="BX1144" s="165"/>
      <c r="BY1144" s="165"/>
      <c r="BZ1144" s="165"/>
      <c r="CA1144" s="165"/>
      <c r="CB1144" s="165"/>
      <c r="CC1144" s="165"/>
      <c r="CD1144" s="165"/>
      <c r="CE1144" s="165"/>
      <c r="CF1144" s="165"/>
      <c r="CG1144" s="165"/>
      <c r="CH1144" s="165"/>
      <c r="CI1144" s="165"/>
      <c r="CJ1144" s="165"/>
      <c r="CK1144" s="165"/>
      <c r="CL1144" s="165"/>
      <c r="CM1144" s="165"/>
      <c r="CN1144" s="165"/>
      <c r="CO1144" s="165"/>
      <c r="CP1144" s="165"/>
      <c r="CQ1144" s="165"/>
      <c r="CR1144" s="165"/>
      <c r="CS1144" s="165"/>
      <c r="CT1144" s="165"/>
    </row>
    <row r="1145" spans="1:98">
      <c r="A1145" s="165"/>
      <c r="B1145" s="165"/>
      <c r="C1145" s="165"/>
      <c r="D1145" s="165"/>
      <c r="E1145" s="165"/>
      <c r="F1145" s="165"/>
      <c r="G1145" s="165"/>
      <c r="H1145" s="178"/>
      <c r="I1145" s="165"/>
      <c r="J1145" s="165"/>
      <c r="K1145" s="178"/>
      <c r="L1145" s="165"/>
      <c r="M1145" s="165"/>
      <c r="N1145" s="165"/>
      <c r="O1145" s="165"/>
      <c r="P1145" s="165"/>
      <c r="Q1145" s="165"/>
      <c r="R1145" s="165"/>
      <c r="S1145" s="165"/>
      <c r="T1145" s="165"/>
      <c r="U1145" s="165"/>
      <c r="V1145" s="165"/>
      <c r="W1145" s="165"/>
      <c r="X1145" s="165"/>
      <c r="Y1145" s="165"/>
      <c r="Z1145" s="165"/>
      <c r="AA1145" s="165"/>
      <c r="AB1145" s="165"/>
      <c r="AC1145" s="165"/>
      <c r="AD1145" s="165"/>
      <c r="AE1145" s="165"/>
      <c r="AF1145" s="165"/>
      <c r="AG1145" s="165"/>
      <c r="AH1145" s="165"/>
      <c r="AI1145" s="165"/>
      <c r="AJ1145" s="165"/>
      <c r="AK1145" s="165"/>
      <c r="AL1145" s="165"/>
      <c r="AM1145" s="165"/>
      <c r="AN1145" s="165"/>
      <c r="AO1145" s="165"/>
      <c r="AP1145" s="165"/>
      <c r="AQ1145" s="165"/>
      <c r="AR1145" s="165"/>
      <c r="AS1145" s="165"/>
      <c r="AT1145" s="165"/>
      <c r="AU1145" s="165"/>
      <c r="AV1145" s="165"/>
      <c r="AW1145" s="165"/>
      <c r="AX1145" s="165"/>
      <c r="AY1145" s="165"/>
      <c r="AZ1145" s="165"/>
      <c r="BA1145" s="165"/>
      <c r="BB1145" s="165"/>
      <c r="BC1145" s="165"/>
      <c r="BD1145" s="165"/>
      <c r="BE1145" s="165"/>
      <c r="BF1145" s="165"/>
      <c r="BG1145" s="165"/>
      <c r="BH1145" s="165"/>
      <c r="BI1145" s="165"/>
      <c r="BJ1145" s="165"/>
      <c r="BK1145" s="165"/>
      <c r="BL1145" s="165"/>
      <c r="BM1145" s="165"/>
      <c r="BN1145" s="165"/>
      <c r="BO1145" s="165"/>
      <c r="BP1145" s="165"/>
      <c r="BQ1145" s="165"/>
      <c r="BR1145" s="165"/>
      <c r="BS1145" s="165"/>
      <c r="BT1145" s="165"/>
      <c r="BU1145" s="165"/>
      <c r="BV1145" s="165"/>
      <c r="BW1145" s="165"/>
      <c r="BX1145" s="165"/>
      <c r="BY1145" s="165"/>
      <c r="BZ1145" s="165"/>
      <c r="CA1145" s="165"/>
      <c r="CB1145" s="165"/>
      <c r="CC1145" s="165"/>
      <c r="CD1145" s="165"/>
      <c r="CE1145" s="165"/>
      <c r="CF1145" s="165"/>
      <c r="CG1145" s="165"/>
      <c r="CH1145" s="165"/>
      <c r="CI1145" s="165"/>
      <c r="CJ1145" s="165"/>
      <c r="CK1145" s="165"/>
      <c r="CL1145" s="165"/>
      <c r="CM1145" s="165"/>
      <c r="CN1145" s="165"/>
      <c r="CO1145" s="165"/>
      <c r="CP1145" s="165"/>
      <c r="CQ1145" s="165"/>
      <c r="CR1145" s="165"/>
      <c r="CS1145" s="165"/>
      <c r="CT1145" s="165"/>
    </row>
    <row r="1146" spans="1:98">
      <c r="A1146" s="165"/>
      <c r="B1146" s="165"/>
      <c r="C1146" s="165"/>
      <c r="D1146" s="165"/>
      <c r="E1146" s="165"/>
      <c r="F1146" s="165"/>
      <c r="G1146" s="165"/>
      <c r="H1146" s="178"/>
      <c r="I1146" s="165"/>
      <c r="J1146" s="165"/>
      <c r="K1146" s="178"/>
      <c r="L1146" s="165"/>
      <c r="M1146" s="165"/>
      <c r="N1146" s="165"/>
      <c r="O1146" s="165"/>
      <c r="P1146" s="165"/>
      <c r="Q1146" s="165"/>
      <c r="R1146" s="165"/>
      <c r="S1146" s="165"/>
      <c r="T1146" s="165"/>
      <c r="U1146" s="165"/>
      <c r="V1146" s="165"/>
      <c r="W1146" s="165"/>
      <c r="X1146" s="165"/>
      <c r="Y1146" s="165"/>
      <c r="Z1146" s="165"/>
      <c r="AA1146" s="165"/>
      <c r="AB1146" s="165"/>
      <c r="AC1146" s="165"/>
      <c r="AD1146" s="165"/>
      <c r="AE1146" s="165"/>
      <c r="AF1146" s="165"/>
      <c r="AG1146" s="165"/>
      <c r="AH1146" s="165"/>
      <c r="AI1146" s="165"/>
      <c r="AJ1146" s="165"/>
      <c r="AK1146" s="165"/>
      <c r="AL1146" s="165"/>
      <c r="AM1146" s="165"/>
      <c r="AN1146" s="165"/>
      <c r="AO1146" s="165"/>
      <c r="AP1146" s="165"/>
      <c r="AQ1146" s="165"/>
      <c r="AR1146" s="165"/>
      <c r="AS1146" s="165"/>
      <c r="AT1146" s="165"/>
      <c r="AU1146" s="165"/>
      <c r="AV1146" s="165"/>
      <c r="AW1146" s="165"/>
      <c r="AX1146" s="165"/>
      <c r="AY1146" s="165"/>
      <c r="AZ1146" s="165"/>
      <c r="BA1146" s="165"/>
      <c r="BB1146" s="165"/>
      <c r="BC1146" s="165"/>
      <c r="BD1146" s="165"/>
      <c r="BE1146" s="165"/>
      <c r="BF1146" s="165"/>
      <c r="BG1146" s="165"/>
      <c r="BH1146" s="165"/>
      <c r="BI1146" s="165"/>
      <c r="BJ1146" s="165"/>
      <c r="BK1146" s="165"/>
      <c r="BL1146" s="165"/>
      <c r="BM1146" s="165"/>
      <c r="BN1146" s="165"/>
      <c r="BO1146" s="165"/>
      <c r="BP1146" s="165"/>
      <c r="BQ1146" s="165"/>
      <c r="BR1146" s="165"/>
      <c r="BS1146" s="165"/>
      <c r="BT1146" s="165"/>
      <c r="BU1146" s="165"/>
      <c r="BV1146" s="165"/>
      <c r="BW1146" s="165"/>
      <c r="BX1146" s="165"/>
      <c r="BY1146" s="165"/>
      <c r="BZ1146" s="165"/>
      <c r="CA1146" s="165"/>
      <c r="CB1146" s="165"/>
      <c r="CC1146" s="165"/>
      <c r="CD1146" s="165"/>
      <c r="CE1146" s="165"/>
      <c r="CF1146" s="165"/>
      <c r="CG1146" s="165"/>
      <c r="CH1146" s="165"/>
      <c r="CI1146" s="165"/>
      <c r="CJ1146" s="165"/>
      <c r="CK1146" s="165"/>
      <c r="CL1146" s="165"/>
      <c r="CM1146" s="165"/>
      <c r="CN1146" s="165"/>
      <c r="CO1146" s="165"/>
      <c r="CP1146" s="165"/>
      <c r="CQ1146" s="165"/>
      <c r="CR1146" s="165"/>
      <c r="CS1146" s="165"/>
      <c r="CT1146" s="165"/>
    </row>
    <row r="1147" spans="1:98">
      <c r="A1147" s="165"/>
      <c r="B1147" s="165"/>
      <c r="C1147" s="165"/>
      <c r="D1147" s="165"/>
      <c r="E1147" s="165"/>
      <c r="F1147" s="165"/>
      <c r="G1147" s="165"/>
      <c r="H1147" s="178"/>
      <c r="I1147" s="165"/>
      <c r="J1147" s="165"/>
      <c r="K1147" s="178"/>
      <c r="L1147" s="165"/>
      <c r="M1147" s="165"/>
      <c r="N1147" s="165"/>
      <c r="O1147" s="165"/>
      <c r="P1147" s="165"/>
      <c r="Q1147" s="165"/>
      <c r="R1147" s="165"/>
      <c r="S1147" s="165"/>
      <c r="T1147" s="165"/>
      <c r="U1147" s="165"/>
      <c r="V1147" s="165"/>
      <c r="W1147" s="165"/>
      <c r="X1147" s="165"/>
      <c r="Y1147" s="165"/>
      <c r="Z1147" s="165"/>
      <c r="AA1147" s="165"/>
      <c r="AB1147" s="165"/>
      <c r="AC1147" s="165"/>
      <c r="AD1147" s="165"/>
      <c r="AE1147" s="165"/>
      <c r="AF1147" s="165"/>
      <c r="AG1147" s="165"/>
      <c r="AH1147" s="165"/>
      <c r="AI1147" s="165"/>
      <c r="AJ1147" s="165"/>
      <c r="AK1147" s="165"/>
      <c r="AL1147" s="165"/>
      <c r="AM1147" s="165"/>
      <c r="AN1147" s="165"/>
      <c r="AO1147" s="165"/>
      <c r="AP1147" s="165"/>
      <c r="AQ1147" s="165"/>
      <c r="AR1147" s="165"/>
      <c r="AS1147" s="165"/>
      <c r="AT1147" s="165"/>
      <c r="AU1147" s="165"/>
      <c r="AV1147" s="165"/>
      <c r="AW1147" s="165"/>
      <c r="AX1147" s="165"/>
      <c r="AY1147" s="165"/>
      <c r="AZ1147" s="165"/>
      <c r="BA1147" s="165"/>
      <c r="BB1147" s="165"/>
      <c r="BC1147" s="165"/>
      <c r="BD1147" s="165"/>
      <c r="BE1147" s="165"/>
      <c r="BF1147" s="165"/>
      <c r="BG1147" s="165"/>
      <c r="BH1147" s="165"/>
      <c r="BI1147" s="165"/>
      <c r="BJ1147" s="165"/>
      <c r="BK1147" s="165"/>
      <c r="BL1147" s="165"/>
      <c r="BM1147" s="165"/>
      <c r="BN1147" s="165"/>
      <c r="BO1147" s="165"/>
      <c r="BP1147" s="165"/>
      <c r="BQ1147" s="165"/>
      <c r="BR1147" s="165"/>
      <c r="BS1147" s="165"/>
      <c r="BT1147" s="165"/>
      <c r="BU1147" s="165"/>
      <c r="BV1147" s="165"/>
      <c r="BW1147" s="165"/>
      <c r="BX1147" s="165"/>
      <c r="BY1147" s="165"/>
      <c r="BZ1147" s="165"/>
      <c r="CA1147" s="165"/>
      <c r="CB1147" s="165"/>
      <c r="CC1147" s="165"/>
      <c r="CD1147" s="165"/>
      <c r="CE1147" s="165"/>
      <c r="CF1147" s="165"/>
      <c r="CG1147" s="165"/>
      <c r="CH1147" s="165"/>
      <c r="CI1147" s="165"/>
      <c r="CJ1147" s="165"/>
      <c r="CK1147" s="165"/>
      <c r="CL1147" s="165"/>
      <c r="CM1147" s="165"/>
      <c r="CN1147" s="165"/>
      <c r="CO1147" s="165"/>
      <c r="CP1147" s="165"/>
      <c r="CQ1147" s="165"/>
      <c r="CR1147" s="165"/>
      <c r="CS1147" s="165"/>
      <c r="CT1147" s="165"/>
    </row>
    <row r="1148" spans="1:98">
      <c r="A1148" s="165"/>
      <c r="B1148" s="165"/>
      <c r="C1148" s="165"/>
      <c r="D1148" s="165"/>
      <c r="E1148" s="165"/>
      <c r="F1148" s="165"/>
      <c r="G1148" s="165"/>
      <c r="H1148" s="178"/>
      <c r="I1148" s="165"/>
      <c r="J1148" s="165"/>
      <c r="K1148" s="178"/>
      <c r="L1148" s="165"/>
      <c r="M1148" s="165"/>
      <c r="N1148" s="165"/>
      <c r="O1148" s="165"/>
      <c r="P1148" s="165"/>
      <c r="Q1148" s="165"/>
      <c r="R1148" s="165"/>
      <c r="S1148" s="165"/>
      <c r="T1148" s="165"/>
      <c r="U1148" s="165"/>
      <c r="V1148" s="165"/>
      <c r="W1148" s="165"/>
      <c r="X1148" s="165"/>
      <c r="Y1148" s="165"/>
      <c r="Z1148" s="165"/>
      <c r="AA1148" s="165"/>
      <c r="AB1148" s="165"/>
      <c r="AC1148" s="165"/>
      <c r="AD1148" s="165"/>
      <c r="AE1148" s="165"/>
      <c r="AF1148" s="165"/>
      <c r="AG1148" s="165"/>
      <c r="AH1148" s="165"/>
      <c r="AI1148" s="165"/>
      <c r="AJ1148" s="165"/>
      <c r="AK1148" s="165"/>
      <c r="AL1148" s="165"/>
      <c r="AM1148" s="165"/>
      <c r="AN1148" s="165"/>
      <c r="AO1148" s="165"/>
      <c r="AP1148" s="165"/>
      <c r="AQ1148" s="165"/>
      <c r="AR1148" s="165"/>
      <c r="AS1148" s="165"/>
      <c r="AT1148" s="165"/>
      <c r="AU1148" s="165"/>
      <c r="AV1148" s="165"/>
      <c r="AW1148" s="165"/>
      <c r="AX1148" s="165"/>
      <c r="AY1148" s="165"/>
      <c r="AZ1148" s="165"/>
      <c r="BA1148" s="165"/>
      <c r="BB1148" s="165"/>
      <c r="BC1148" s="165"/>
      <c r="BD1148" s="165"/>
      <c r="BE1148" s="165"/>
      <c r="BF1148" s="165"/>
      <c r="BG1148" s="165"/>
      <c r="BH1148" s="165"/>
      <c r="BI1148" s="165"/>
      <c r="BJ1148" s="165"/>
      <c r="BK1148" s="165"/>
      <c r="BL1148" s="165"/>
      <c r="BM1148" s="165"/>
      <c r="BN1148" s="165"/>
      <c r="BO1148" s="165"/>
      <c r="BP1148" s="165"/>
      <c r="BQ1148" s="165"/>
      <c r="BR1148" s="165"/>
      <c r="BS1148" s="165"/>
      <c r="BT1148" s="165"/>
      <c r="BU1148" s="165"/>
      <c r="BV1148" s="165"/>
      <c r="BW1148" s="165"/>
      <c r="BX1148" s="165"/>
      <c r="BY1148" s="165"/>
      <c r="BZ1148" s="165"/>
      <c r="CA1148" s="165"/>
      <c r="CB1148" s="165"/>
      <c r="CC1148" s="165"/>
      <c r="CD1148" s="165"/>
      <c r="CE1148" s="165"/>
      <c r="CF1148" s="165"/>
      <c r="CG1148" s="165"/>
      <c r="CH1148" s="165"/>
      <c r="CI1148" s="165"/>
      <c r="CJ1148" s="165"/>
      <c r="CK1148" s="165"/>
      <c r="CL1148" s="165"/>
      <c r="CM1148" s="165"/>
      <c r="CN1148" s="165"/>
      <c r="CO1148" s="165"/>
      <c r="CP1148" s="165"/>
      <c r="CQ1148" s="165"/>
      <c r="CR1148" s="165"/>
      <c r="CS1148" s="165"/>
      <c r="CT1148" s="165"/>
    </row>
    <row r="1149" spans="1:98">
      <c r="A1149" s="165"/>
      <c r="B1149" s="165"/>
      <c r="C1149" s="165"/>
      <c r="D1149" s="165"/>
      <c r="E1149" s="165"/>
      <c r="F1149" s="165"/>
      <c r="G1149" s="165"/>
      <c r="H1149" s="178"/>
      <c r="I1149" s="165"/>
      <c r="J1149" s="165"/>
      <c r="K1149" s="178"/>
      <c r="L1149" s="165"/>
      <c r="M1149" s="165"/>
      <c r="N1149" s="165"/>
      <c r="O1149" s="165"/>
      <c r="P1149" s="165"/>
      <c r="Q1149" s="165"/>
      <c r="R1149" s="165"/>
      <c r="S1149" s="165"/>
      <c r="T1149" s="165"/>
      <c r="U1149" s="165"/>
      <c r="V1149" s="165"/>
      <c r="W1149" s="165"/>
      <c r="X1149" s="165"/>
      <c r="Y1149" s="165"/>
      <c r="Z1149" s="165"/>
      <c r="AA1149" s="165"/>
      <c r="AB1149" s="165"/>
      <c r="AC1149" s="165"/>
      <c r="AD1149" s="165"/>
      <c r="AE1149" s="165"/>
      <c r="AF1149" s="165"/>
      <c r="AG1149" s="165"/>
      <c r="AH1149" s="165"/>
      <c r="AI1149" s="165"/>
      <c r="AJ1149" s="165"/>
      <c r="AK1149" s="165"/>
      <c r="AL1149" s="165"/>
      <c r="AM1149" s="165"/>
      <c r="AN1149" s="165"/>
      <c r="AO1149" s="165"/>
      <c r="AP1149" s="165"/>
      <c r="AQ1149" s="165"/>
      <c r="AR1149" s="165"/>
      <c r="AS1149" s="165"/>
      <c r="AT1149" s="165"/>
      <c r="AU1149" s="165"/>
      <c r="AV1149" s="165"/>
      <c r="AW1149" s="165"/>
      <c r="AX1149" s="165"/>
      <c r="AY1149" s="165"/>
      <c r="AZ1149" s="165"/>
      <c r="BA1149" s="165"/>
      <c r="BB1149" s="165"/>
      <c r="BC1149" s="165"/>
      <c r="BD1149" s="165"/>
      <c r="BE1149" s="165"/>
      <c r="BF1149" s="165"/>
      <c r="BG1149" s="165"/>
      <c r="BH1149" s="165"/>
      <c r="BI1149" s="165"/>
      <c r="BJ1149" s="165"/>
      <c r="BK1149" s="165"/>
      <c r="BL1149" s="165"/>
      <c r="BM1149" s="165"/>
      <c r="BN1149" s="165"/>
      <c r="BO1149" s="165"/>
      <c r="BP1149" s="165"/>
      <c r="BQ1149" s="165"/>
      <c r="BR1149" s="165"/>
      <c r="BS1149" s="165"/>
      <c r="BT1149" s="165"/>
      <c r="BU1149" s="165"/>
      <c r="BV1149" s="165"/>
      <c r="BW1149" s="165"/>
      <c r="BX1149" s="165"/>
      <c r="BY1149" s="165"/>
      <c r="BZ1149" s="165"/>
      <c r="CA1149" s="165"/>
      <c r="CB1149" s="165"/>
      <c r="CC1149" s="165"/>
      <c r="CD1149" s="165"/>
      <c r="CE1149" s="165"/>
      <c r="CF1149" s="165"/>
      <c r="CG1149" s="165"/>
      <c r="CH1149" s="165"/>
      <c r="CI1149" s="165"/>
      <c r="CJ1149" s="165"/>
      <c r="CK1149" s="165"/>
      <c r="CL1149" s="165"/>
      <c r="CM1149" s="165"/>
      <c r="CN1149" s="165"/>
      <c r="CO1149" s="165"/>
      <c r="CP1149" s="165"/>
      <c r="CQ1149" s="165"/>
      <c r="CR1149" s="165"/>
      <c r="CS1149" s="165"/>
      <c r="CT1149" s="165"/>
    </row>
    <row r="1150" spans="1:98">
      <c r="A1150" s="165"/>
      <c r="B1150" s="165"/>
      <c r="C1150" s="165"/>
      <c r="D1150" s="165"/>
      <c r="E1150" s="165"/>
      <c r="F1150" s="165"/>
      <c r="G1150" s="165"/>
      <c r="H1150" s="178"/>
      <c r="I1150" s="165"/>
      <c r="J1150" s="165"/>
      <c r="K1150" s="178"/>
      <c r="L1150" s="165"/>
      <c r="M1150" s="165"/>
      <c r="N1150" s="165"/>
      <c r="O1150" s="165"/>
      <c r="P1150" s="165"/>
      <c r="Q1150" s="165"/>
      <c r="R1150" s="165"/>
      <c r="S1150" s="165"/>
      <c r="T1150" s="165"/>
      <c r="U1150" s="165"/>
      <c r="V1150" s="165"/>
      <c r="W1150" s="165"/>
      <c r="X1150" s="165"/>
      <c r="Y1150" s="165"/>
      <c r="Z1150" s="165"/>
      <c r="AA1150" s="165"/>
      <c r="AB1150" s="165"/>
      <c r="AC1150" s="165"/>
      <c r="AD1150" s="165"/>
      <c r="AE1150" s="165"/>
      <c r="AF1150" s="165"/>
      <c r="AG1150" s="165"/>
      <c r="AH1150" s="165"/>
      <c r="AI1150" s="165"/>
      <c r="AJ1150" s="165"/>
      <c r="AK1150" s="165"/>
      <c r="AL1150" s="165"/>
      <c r="AM1150" s="165"/>
      <c r="AN1150" s="165"/>
      <c r="AO1150" s="165"/>
      <c r="AP1150" s="165"/>
      <c r="AQ1150" s="165"/>
      <c r="AR1150" s="165"/>
      <c r="AS1150" s="165"/>
      <c r="AT1150" s="165"/>
      <c r="AU1150" s="165"/>
      <c r="AV1150" s="165"/>
      <c r="AW1150" s="165"/>
      <c r="AX1150" s="165"/>
      <c r="AY1150" s="165"/>
      <c r="AZ1150" s="165"/>
      <c r="BA1150" s="165"/>
      <c r="BB1150" s="165"/>
      <c r="BC1150" s="165"/>
      <c r="BD1150" s="165"/>
      <c r="BE1150" s="165"/>
      <c r="BF1150" s="165"/>
      <c r="BG1150" s="165"/>
      <c r="BH1150" s="165"/>
      <c r="BI1150" s="165"/>
      <c r="BJ1150" s="165"/>
      <c r="BK1150" s="165"/>
      <c r="BL1150" s="165"/>
      <c r="BM1150" s="165"/>
      <c r="BN1150" s="165"/>
      <c r="BO1150" s="165"/>
      <c r="BP1150" s="165"/>
      <c r="BQ1150" s="165"/>
      <c r="BR1150" s="165"/>
      <c r="BS1150" s="165"/>
      <c r="BT1150" s="165"/>
      <c r="BU1150" s="165"/>
      <c r="BV1150" s="165"/>
      <c r="BW1150" s="165"/>
      <c r="BX1150" s="165"/>
      <c r="BY1150" s="165"/>
      <c r="BZ1150" s="165"/>
      <c r="CA1150" s="165"/>
      <c r="CB1150" s="165"/>
      <c r="CC1150" s="165"/>
      <c r="CD1150" s="165"/>
      <c r="CE1150" s="165"/>
      <c r="CF1150" s="165"/>
      <c r="CG1150" s="165"/>
      <c r="CH1150" s="165"/>
      <c r="CI1150" s="165"/>
      <c r="CJ1150" s="165"/>
      <c r="CK1150" s="165"/>
      <c r="CL1150" s="165"/>
      <c r="CM1150" s="165"/>
      <c r="CN1150" s="165"/>
      <c r="CO1150" s="165"/>
      <c r="CP1150" s="165"/>
      <c r="CQ1150" s="165"/>
      <c r="CR1150" s="165"/>
      <c r="CS1150" s="165"/>
      <c r="CT1150" s="165"/>
    </row>
    <row r="1151" spans="1:98">
      <c r="A1151" s="165"/>
      <c r="B1151" s="165"/>
      <c r="C1151" s="165"/>
      <c r="D1151" s="165"/>
      <c r="E1151" s="165"/>
      <c r="F1151" s="165"/>
      <c r="G1151" s="165"/>
      <c r="H1151" s="178"/>
      <c r="I1151" s="165"/>
      <c r="J1151" s="165"/>
      <c r="K1151" s="178"/>
      <c r="L1151" s="165"/>
      <c r="M1151" s="165"/>
      <c r="N1151" s="165"/>
      <c r="O1151" s="165"/>
      <c r="P1151" s="165"/>
      <c r="Q1151" s="165"/>
      <c r="R1151" s="165"/>
      <c r="S1151" s="165"/>
      <c r="T1151" s="165"/>
      <c r="U1151" s="165"/>
      <c r="V1151" s="165"/>
      <c r="W1151" s="165"/>
      <c r="X1151" s="165"/>
      <c r="Y1151" s="165"/>
      <c r="Z1151" s="165"/>
      <c r="AA1151" s="165"/>
      <c r="AB1151" s="165"/>
      <c r="AC1151" s="165"/>
      <c r="AD1151" s="165"/>
      <c r="AE1151" s="165"/>
      <c r="AF1151" s="165"/>
      <c r="AG1151" s="165"/>
      <c r="AH1151" s="165"/>
      <c r="AI1151" s="165"/>
      <c r="AJ1151" s="165"/>
      <c r="AK1151" s="165"/>
      <c r="AL1151" s="165"/>
      <c r="AM1151" s="165"/>
      <c r="AN1151" s="165"/>
      <c r="AO1151" s="165"/>
      <c r="AP1151" s="165"/>
      <c r="AQ1151" s="165"/>
      <c r="AR1151" s="165"/>
      <c r="AS1151" s="165"/>
      <c r="AT1151" s="165"/>
      <c r="AU1151" s="165"/>
      <c r="AV1151" s="165"/>
      <c r="AW1151" s="165"/>
      <c r="AX1151" s="165"/>
      <c r="AY1151" s="165"/>
      <c r="AZ1151" s="165"/>
      <c r="BA1151" s="165"/>
      <c r="BB1151" s="165"/>
      <c r="BC1151" s="165"/>
      <c r="BD1151" s="165"/>
      <c r="BE1151" s="165"/>
      <c r="BF1151" s="165"/>
      <c r="BG1151" s="165"/>
      <c r="BH1151" s="165"/>
      <c r="BI1151" s="165"/>
      <c r="BJ1151" s="165"/>
      <c r="BK1151" s="165"/>
      <c r="BL1151" s="165"/>
      <c r="BM1151" s="165"/>
      <c r="BN1151" s="165"/>
      <c r="BO1151" s="165"/>
      <c r="BP1151" s="165"/>
      <c r="BQ1151" s="165"/>
      <c r="BR1151" s="165"/>
      <c r="BS1151" s="165"/>
      <c r="BT1151" s="165"/>
      <c r="BU1151" s="165"/>
      <c r="BV1151" s="165"/>
      <c r="BW1151" s="165"/>
      <c r="BX1151" s="165"/>
      <c r="BY1151" s="165"/>
      <c r="BZ1151" s="165"/>
      <c r="CA1151" s="165"/>
      <c r="CB1151" s="165"/>
      <c r="CC1151" s="165"/>
      <c r="CD1151" s="165"/>
      <c r="CE1151" s="165"/>
      <c r="CF1151" s="165"/>
      <c r="CG1151" s="165"/>
      <c r="CH1151" s="165"/>
      <c r="CI1151" s="165"/>
      <c r="CJ1151" s="165"/>
      <c r="CK1151" s="165"/>
      <c r="CL1151" s="165"/>
      <c r="CM1151" s="165"/>
      <c r="CN1151" s="165"/>
      <c r="CO1151" s="165"/>
      <c r="CP1151" s="165"/>
      <c r="CQ1151" s="165"/>
      <c r="CR1151" s="165"/>
      <c r="CS1151" s="165"/>
      <c r="CT1151" s="165"/>
    </row>
    <row r="1152" spans="1:98">
      <c r="A1152" s="165"/>
      <c r="B1152" s="165"/>
      <c r="C1152" s="165"/>
      <c r="D1152" s="165"/>
      <c r="E1152" s="165"/>
      <c r="F1152" s="165"/>
      <c r="G1152" s="165"/>
      <c r="H1152" s="178"/>
      <c r="I1152" s="165"/>
      <c r="J1152" s="165"/>
      <c r="K1152" s="178"/>
      <c r="L1152" s="165"/>
      <c r="M1152" s="165"/>
      <c r="N1152" s="165"/>
      <c r="O1152" s="165"/>
      <c r="P1152" s="165"/>
      <c r="Q1152" s="165"/>
      <c r="R1152" s="165"/>
      <c r="S1152" s="165"/>
      <c r="T1152" s="165"/>
      <c r="U1152" s="165"/>
      <c r="V1152" s="165"/>
      <c r="W1152" s="165"/>
      <c r="X1152" s="165"/>
      <c r="Y1152" s="165"/>
      <c r="Z1152" s="165"/>
      <c r="AA1152" s="165"/>
      <c r="AB1152" s="165"/>
      <c r="AC1152" s="165"/>
      <c r="AD1152" s="165"/>
      <c r="AE1152" s="165"/>
      <c r="AF1152" s="165"/>
      <c r="AG1152" s="165"/>
      <c r="AH1152" s="165"/>
      <c r="AI1152" s="165"/>
      <c r="AJ1152" s="165"/>
      <c r="AK1152" s="165"/>
      <c r="AL1152" s="165"/>
      <c r="AM1152" s="165"/>
      <c r="AN1152" s="165"/>
      <c r="AO1152" s="165"/>
      <c r="AP1152" s="165"/>
      <c r="AQ1152" s="165"/>
      <c r="AR1152" s="165"/>
      <c r="AS1152" s="165"/>
      <c r="AT1152" s="165"/>
      <c r="AU1152" s="165"/>
      <c r="AV1152" s="165"/>
      <c r="AW1152" s="165"/>
      <c r="AX1152" s="165"/>
      <c r="AY1152" s="165"/>
      <c r="AZ1152" s="165"/>
      <c r="BA1152" s="165"/>
      <c r="BB1152" s="165"/>
      <c r="BC1152" s="165"/>
      <c r="BD1152" s="165"/>
      <c r="BE1152" s="165"/>
      <c r="BF1152" s="165"/>
      <c r="BG1152" s="165"/>
      <c r="BH1152" s="165"/>
      <c r="BI1152" s="165"/>
      <c r="BJ1152" s="165"/>
      <c r="BK1152" s="165"/>
      <c r="BL1152" s="165"/>
      <c r="BM1152" s="165"/>
      <c r="BN1152" s="165"/>
      <c r="BO1152" s="165"/>
      <c r="BP1152" s="165"/>
      <c r="BQ1152" s="165"/>
      <c r="BR1152" s="165"/>
      <c r="BS1152" s="165"/>
      <c r="BT1152" s="165"/>
      <c r="BU1152" s="165"/>
      <c r="BV1152" s="165"/>
      <c r="BW1152" s="165"/>
      <c r="BX1152" s="165"/>
      <c r="BY1152" s="165"/>
      <c r="BZ1152" s="165"/>
      <c r="CA1152" s="165"/>
      <c r="CB1152" s="165"/>
      <c r="CC1152" s="165"/>
      <c r="CD1152" s="165"/>
      <c r="CE1152" s="165"/>
      <c r="CF1152" s="165"/>
      <c r="CG1152" s="165"/>
      <c r="CH1152" s="165"/>
      <c r="CI1152" s="165"/>
      <c r="CJ1152" s="165"/>
      <c r="CK1152" s="165"/>
      <c r="CL1152" s="165"/>
      <c r="CM1152" s="165"/>
      <c r="CN1152" s="165"/>
      <c r="CO1152" s="165"/>
      <c r="CP1152" s="165"/>
      <c r="CQ1152" s="165"/>
      <c r="CR1152" s="165"/>
      <c r="CS1152" s="165"/>
      <c r="CT1152" s="165"/>
    </row>
    <row r="1153" spans="1:98">
      <c r="A1153" s="165"/>
      <c r="B1153" s="165"/>
      <c r="C1153" s="165"/>
      <c r="D1153" s="165"/>
      <c r="E1153" s="165"/>
      <c r="F1153" s="165"/>
      <c r="G1153" s="165"/>
      <c r="H1153" s="178"/>
      <c r="I1153" s="165"/>
      <c r="J1153" s="165"/>
      <c r="K1153" s="178"/>
      <c r="L1153" s="165"/>
      <c r="M1153" s="165"/>
      <c r="N1153" s="165"/>
      <c r="O1153" s="165"/>
      <c r="P1153" s="165"/>
      <c r="Q1153" s="165"/>
      <c r="R1153" s="165"/>
      <c r="S1153" s="165"/>
      <c r="T1153" s="165"/>
      <c r="U1153" s="165"/>
      <c r="V1153" s="165"/>
      <c r="W1153" s="165"/>
      <c r="X1153" s="165"/>
      <c r="Y1153" s="165"/>
      <c r="Z1153" s="165"/>
      <c r="AA1153" s="165"/>
      <c r="AB1153" s="165"/>
      <c r="AC1153" s="165"/>
      <c r="AD1153" s="165"/>
      <c r="AE1153" s="165"/>
      <c r="AF1153" s="165"/>
      <c r="AG1153" s="165"/>
      <c r="AH1153" s="165"/>
      <c r="AI1153" s="165"/>
      <c r="AJ1153" s="165"/>
      <c r="AK1153" s="165"/>
      <c r="AL1153" s="165"/>
      <c r="AM1153" s="165"/>
      <c r="AN1153" s="165"/>
      <c r="AO1153" s="165"/>
      <c r="AP1153" s="165"/>
      <c r="AQ1153" s="165"/>
      <c r="AR1153" s="165"/>
      <c r="AS1153" s="165"/>
      <c r="AT1153" s="165"/>
      <c r="AU1153" s="165"/>
      <c r="AV1153" s="165"/>
      <c r="AW1153" s="165"/>
      <c r="AX1153" s="165"/>
      <c r="AY1153" s="165"/>
      <c r="AZ1153" s="165"/>
      <c r="BA1153" s="165"/>
      <c r="BB1153" s="165"/>
      <c r="BC1153" s="165"/>
      <c r="BD1153" s="165"/>
      <c r="BE1153" s="165"/>
      <c r="BF1153" s="165"/>
      <c r="BG1153" s="165"/>
      <c r="BH1153" s="165"/>
      <c r="BI1153" s="165"/>
      <c r="BJ1153" s="165"/>
      <c r="BK1153" s="165"/>
      <c r="BL1153" s="165"/>
      <c r="BM1153" s="165"/>
      <c r="BN1153" s="165"/>
      <c r="BO1153" s="165"/>
      <c r="BP1153" s="165"/>
      <c r="BQ1153" s="165"/>
      <c r="BR1153" s="165"/>
      <c r="BS1153" s="165"/>
      <c r="BT1153" s="165"/>
      <c r="BU1153" s="165"/>
      <c r="BV1153" s="165"/>
      <c r="BW1153" s="165"/>
      <c r="BX1153" s="165"/>
      <c r="BY1153" s="165"/>
      <c r="BZ1153" s="165"/>
      <c r="CA1153" s="165"/>
      <c r="CB1153" s="165"/>
      <c r="CC1153" s="165"/>
      <c r="CD1153" s="165"/>
      <c r="CE1153" s="165"/>
      <c r="CF1153" s="165"/>
      <c r="CG1153" s="165"/>
      <c r="CH1153" s="165"/>
      <c r="CI1153" s="165"/>
      <c r="CJ1153" s="165"/>
      <c r="CK1153" s="165"/>
      <c r="CL1153" s="165"/>
      <c r="CM1153" s="165"/>
      <c r="CN1153" s="165"/>
      <c r="CO1153" s="165"/>
      <c r="CP1153" s="165"/>
      <c r="CQ1153" s="165"/>
      <c r="CR1153" s="165"/>
      <c r="CS1153" s="165"/>
      <c r="CT1153" s="165"/>
    </row>
    <row r="1154" spans="1:98">
      <c r="A1154" s="165"/>
      <c r="B1154" s="165"/>
      <c r="C1154" s="165"/>
      <c r="D1154" s="165"/>
      <c r="E1154" s="165"/>
      <c r="F1154" s="165"/>
      <c r="G1154" s="165"/>
      <c r="H1154" s="178"/>
      <c r="I1154" s="165"/>
      <c r="J1154" s="165"/>
      <c r="K1154" s="178"/>
      <c r="L1154" s="165"/>
      <c r="M1154" s="165"/>
      <c r="N1154" s="165"/>
      <c r="O1154" s="165"/>
      <c r="P1154" s="165"/>
      <c r="Q1154" s="165"/>
      <c r="R1154" s="165"/>
      <c r="S1154" s="165"/>
      <c r="T1154" s="165"/>
      <c r="U1154" s="165"/>
      <c r="V1154" s="165"/>
      <c r="W1154" s="165"/>
      <c r="X1154" s="165"/>
      <c r="Y1154" s="165"/>
      <c r="Z1154" s="165"/>
      <c r="AA1154" s="165"/>
      <c r="AB1154" s="165"/>
      <c r="AC1154" s="165"/>
      <c r="AD1154" s="165"/>
      <c r="AE1154" s="165"/>
      <c r="AF1154" s="165"/>
      <c r="AG1154" s="165"/>
      <c r="AH1154" s="165"/>
      <c r="AI1154" s="165"/>
      <c r="AJ1154" s="165"/>
      <c r="AK1154" s="165"/>
      <c r="AL1154" s="165"/>
      <c r="AM1154" s="165"/>
      <c r="AN1154" s="165"/>
      <c r="AO1154" s="165"/>
      <c r="AP1154" s="165"/>
      <c r="AQ1154" s="165"/>
      <c r="AR1154" s="165"/>
      <c r="AS1154" s="165"/>
      <c r="AT1154" s="165"/>
      <c r="AU1154" s="165"/>
      <c r="AV1154" s="165"/>
      <c r="AW1154" s="165"/>
      <c r="AX1154" s="165"/>
      <c r="AY1154" s="165"/>
      <c r="AZ1154" s="165"/>
      <c r="BA1154" s="165"/>
      <c r="BB1154" s="165"/>
      <c r="BC1154" s="165"/>
      <c r="BD1154" s="165"/>
      <c r="BE1154" s="165"/>
      <c r="BF1154" s="165"/>
      <c r="BG1154" s="165"/>
      <c r="BH1154" s="165"/>
      <c r="BI1154" s="165"/>
      <c r="BJ1154" s="165"/>
      <c r="BK1154" s="165"/>
      <c r="BL1154" s="165"/>
      <c r="BM1154" s="165"/>
      <c r="BN1154" s="165"/>
      <c r="BO1154" s="165"/>
      <c r="BP1154" s="165"/>
      <c r="BQ1154" s="165"/>
      <c r="BR1154" s="165"/>
      <c r="BS1154" s="165"/>
      <c r="BT1154" s="165"/>
      <c r="BU1154" s="165"/>
      <c r="BV1154" s="165"/>
      <c r="BW1154" s="165"/>
      <c r="BX1154" s="165"/>
      <c r="BY1154" s="165"/>
      <c r="BZ1154" s="165"/>
      <c r="CA1154" s="165"/>
      <c r="CB1154" s="165"/>
      <c r="CC1154" s="165"/>
      <c r="CD1154" s="165"/>
      <c r="CE1154" s="165"/>
      <c r="CF1154" s="165"/>
      <c r="CG1154" s="165"/>
      <c r="CH1154" s="165"/>
      <c r="CI1154" s="165"/>
      <c r="CJ1154" s="165"/>
      <c r="CK1154" s="165"/>
      <c r="CL1154" s="165"/>
      <c r="CM1154" s="165"/>
      <c r="CN1154" s="165"/>
      <c r="CO1154" s="165"/>
      <c r="CP1154" s="165"/>
      <c r="CQ1154" s="165"/>
      <c r="CR1154" s="165"/>
      <c r="CS1154" s="165"/>
      <c r="CT1154" s="165"/>
    </row>
    <row r="1155" spans="1:98">
      <c r="A1155" s="165"/>
      <c r="B1155" s="165"/>
      <c r="C1155" s="165"/>
      <c r="D1155" s="165"/>
      <c r="E1155" s="165"/>
      <c r="F1155" s="165"/>
      <c r="G1155" s="165"/>
      <c r="H1155" s="178"/>
      <c r="I1155" s="165"/>
      <c r="J1155" s="165"/>
      <c r="K1155" s="178"/>
      <c r="L1155" s="165"/>
      <c r="M1155" s="165"/>
      <c r="N1155" s="165"/>
      <c r="O1155" s="165"/>
      <c r="P1155" s="165"/>
      <c r="Q1155" s="165"/>
      <c r="R1155" s="165"/>
      <c r="S1155" s="165"/>
      <c r="T1155" s="165"/>
      <c r="U1155" s="165"/>
      <c r="V1155" s="165"/>
      <c r="W1155" s="165"/>
      <c r="X1155" s="165"/>
      <c r="Y1155" s="165"/>
      <c r="Z1155" s="165"/>
      <c r="AA1155" s="165"/>
      <c r="AB1155" s="165"/>
      <c r="AC1155" s="165"/>
      <c r="AD1155" s="165"/>
      <c r="AE1155" s="165"/>
      <c r="AF1155" s="165"/>
      <c r="AG1155" s="165"/>
      <c r="AH1155" s="165"/>
      <c r="AI1155" s="165"/>
      <c r="AJ1155" s="165"/>
      <c r="AK1155" s="165"/>
      <c r="AL1155" s="165"/>
      <c r="AM1155" s="165"/>
      <c r="AN1155" s="165"/>
      <c r="AO1155" s="165"/>
      <c r="AP1155" s="165"/>
      <c r="AQ1155" s="165"/>
      <c r="AR1155" s="165"/>
      <c r="AS1155" s="165"/>
      <c r="AT1155" s="165"/>
      <c r="AU1155" s="165"/>
      <c r="AV1155" s="165"/>
      <c r="AW1155" s="165"/>
      <c r="AX1155" s="165"/>
      <c r="AY1155" s="165"/>
      <c r="AZ1155" s="165"/>
      <c r="BA1155" s="165"/>
      <c r="BB1155" s="165"/>
      <c r="BC1155" s="165"/>
      <c r="BD1155" s="165"/>
      <c r="BE1155" s="165"/>
      <c r="BF1155" s="165"/>
      <c r="BG1155" s="165"/>
      <c r="BH1155" s="165"/>
      <c r="BI1155" s="165"/>
      <c r="BJ1155" s="165"/>
      <c r="BK1155" s="165"/>
      <c r="BL1155" s="165"/>
      <c r="BM1155" s="165"/>
      <c r="BN1155" s="165"/>
      <c r="BO1155" s="165"/>
      <c r="BP1155" s="165"/>
      <c r="BQ1155" s="165"/>
      <c r="BR1155" s="165"/>
      <c r="BS1155" s="165"/>
      <c r="BT1155" s="165"/>
      <c r="BU1155" s="165"/>
      <c r="BV1155" s="165"/>
      <c r="BW1155" s="165"/>
      <c r="BX1155" s="165"/>
      <c r="BY1155" s="165"/>
      <c r="BZ1155" s="165"/>
      <c r="CA1155" s="165"/>
      <c r="CB1155" s="165"/>
      <c r="CC1155" s="165"/>
      <c r="CD1155" s="165"/>
      <c r="CE1155" s="165"/>
      <c r="CF1155" s="165"/>
      <c r="CG1155" s="165"/>
      <c r="CH1155" s="165"/>
      <c r="CI1155" s="165"/>
      <c r="CJ1155" s="165"/>
      <c r="CK1155" s="165"/>
      <c r="CL1155" s="165"/>
      <c r="CM1155" s="165"/>
      <c r="CN1155" s="165"/>
      <c r="CO1155" s="165"/>
      <c r="CP1155" s="165"/>
      <c r="CQ1155" s="165"/>
      <c r="CR1155" s="165"/>
      <c r="CS1155" s="165"/>
      <c r="CT1155" s="165"/>
    </row>
    <row r="1156" spans="1:98">
      <c r="A1156" s="165"/>
      <c r="B1156" s="165"/>
      <c r="C1156" s="165"/>
      <c r="D1156" s="165"/>
      <c r="E1156" s="165"/>
      <c r="F1156" s="165"/>
      <c r="G1156" s="165"/>
      <c r="H1156" s="178"/>
      <c r="I1156" s="165"/>
      <c r="J1156" s="165"/>
      <c r="K1156" s="178"/>
      <c r="L1156" s="165"/>
      <c r="M1156" s="165"/>
      <c r="N1156" s="165"/>
      <c r="O1156" s="165"/>
      <c r="P1156" s="165"/>
      <c r="Q1156" s="165"/>
      <c r="R1156" s="165"/>
      <c r="S1156" s="165"/>
      <c r="T1156" s="165"/>
      <c r="U1156" s="165"/>
      <c r="V1156" s="165"/>
      <c r="W1156" s="165"/>
      <c r="X1156" s="165"/>
      <c r="Y1156" s="165"/>
      <c r="Z1156" s="165"/>
      <c r="AA1156" s="165"/>
      <c r="AB1156" s="165"/>
      <c r="AC1156" s="165"/>
      <c r="AD1156" s="165"/>
      <c r="AE1156" s="165"/>
      <c r="AF1156" s="165"/>
      <c r="AG1156" s="165"/>
      <c r="AH1156" s="165"/>
      <c r="AI1156" s="165"/>
      <c r="AJ1156" s="165"/>
      <c r="AK1156" s="165"/>
      <c r="AL1156" s="165"/>
      <c r="AM1156" s="165"/>
      <c r="AN1156" s="165"/>
      <c r="AO1156" s="165"/>
      <c r="AP1156" s="165"/>
      <c r="AQ1156" s="165"/>
      <c r="AR1156" s="165"/>
      <c r="AS1156" s="165"/>
      <c r="AT1156" s="165"/>
      <c r="AU1156" s="165"/>
      <c r="AV1156" s="165"/>
      <c r="AW1156" s="165"/>
      <c r="AX1156" s="165"/>
      <c r="AY1156" s="165"/>
      <c r="AZ1156" s="165"/>
      <c r="BA1156" s="165"/>
      <c r="BB1156" s="165"/>
      <c r="BC1156" s="165"/>
      <c r="BD1156" s="165"/>
      <c r="BE1156" s="165"/>
      <c r="BF1156" s="165"/>
      <c r="BG1156" s="165"/>
      <c r="BH1156" s="165"/>
      <c r="BI1156" s="165"/>
      <c r="BJ1156" s="165"/>
      <c r="BK1156" s="165"/>
      <c r="BL1156" s="165"/>
      <c r="BM1156" s="165"/>
      <c r="BN1156" s="165"/>
      <c r="BO1156" s="165"/>
      <c r="BP1156" s="165"/>
      <c r="BQ1156" s="165"/>
      <c r="BR1156" s="165"/>
      <c r="BS1156" s="165"/>
      <c r="BT1156" s="165"/>
      <c r="BU1156" s="165"/>
      <c r="BV1156" s="165"/>
      <c r="BW1156" s="165"/>
      <c r="BX1156" s="165"/>
      <c r="BY1156" s="165"/>
      <c r="BZ1156" s="165"/>
      <c r="CA1156" s="165"/>
      <c r="CB1156" s="165"/>
      <c r="CC1156" s="165"/>
      <c r="CD1156" s="165"/>
      <c r="CE1156" s="165"/>
      <c r="CF1156" s="165"/>
      <c r="CG1156" s="165"/>
      <c r="CH1156" s="165"/>
      <c r="CI1156" s="165"/>
      <c r="CJ1156" s="165"/>
      <c r="CK1156" s="165"/>
      <c r="CL1156" s="165"/>
      <c r="CM1156" s="165"/>
      <c r="CN1156" s="165"/>
      <c r="CO1156" s="165"/>
      <c r="CP1156" s="165"/>
      <c r="CQ1156" s="165"/>
      <c r="CR1156" s="165"/>
      <c r="CS1156" s="165"/>
      <c r="CT1156" s="165"/>
    </row>
    <row r="1157" spans="1:98">
      <c r="A1157" s="165"/>
      <c r="B1157" s="165"/>
      <c r="C1157" s="165"/>
      <c r="D1157" s="165"/>
      <c r="E1157" s="165"/>
      <c r="F1157" s="165"/>
      <c r="G1157" s="165"/>
      <c r="H1157" s="178"/>
      <c r="I1157" s="165"/>
      <c r="J1157" s="165"/>
      <c r="K1157" s="178"/>
      <c r="L1157" s="165"/>
      <c r="M1157" s="165"/>
      <c r="N1157" s="165"/>
      <c r="O1157" s="165"/>
      <c r="P1157" s="165"/>
      <c r="Q1157" s="165"/>
      <c r="R1157" s="165"/>
      <c r="S1157" s="165"/>
      <c r="T1157" s="165"/>
      <c r="U1157" s="165"/>
      <c r="V1157" s="165"/>
      <c r="W1157" s="165"/>
      <c r="X1157" s="165"/>
      <c r="Y1157" s="165"/>
      <c r="Z1157" s="165"/>
      <c r="AA1157" s="165"/>
      <c r="AB1157" s="165"/>
      <c r="AC1157" s="165"/>
      <c r="AD1157" s="165"/>
      <c r="AE1157" s="165"/>
      <c r="AF1157" s="165"/>
      <c r="AG1157" s="165"/>
      <c r="AH1157" s="165"/>
      <c r="AI1157" s="165"/>
      <c r="AJ1157" s="165"/>
      <c r="AK1157" s="165"/>
      <c r="AL1157" s="165"/>
      <c r="AM1157" s="165"/>
      <c r="AN1157" s="165"/>
      <c r="AO1157" s="165"/>
      <c r="AP1157" s="165"/>
      <c r="AQ1157" s="165"/>
      <c r="AR1157" s="165"/>
      <c r="AS1157" s="165"/>
      <c r="AT1157" s="165"/>
      <c r="AU1157" s="165"/>
      <c r="AV1157" s="165"/>
      <c r="AW1157" s="165"/>
      <c r="AX1157" s="165"/>
      <c r="AY1157" s="165"/>
      <c r="AZ1157" s="165"/>
      <c r="BA1157" s="165"/>
      <c r="BB1157" s="165"/>
      <c r="BC1157" s="165"/>
      <c r="BD1157" s="165"/>
      <c r="BE1157" s="165"/>
      <c r="BF1157" s="165"/>
      <c r="BG1157" s="165"/>
      <c r="BH1157" s="165"/>
      <c r="BI1157" s="165"/>
      <c r="BJ1157" s="165"/>
      <c r="BK1157" s="165"/>
      <c r="BL1157" s="165"/>
      <c r="BM1157" s="165"/>
      <c r="BN1157" s="165"/>
      <c r="BO1157" s="165"/>
      <c r="BP1157" s="165"/>
      <c r="BQ1157" s="165"/>
      <c r="BR1157" s="165"/>
      <c r="BS1157" s="165"/>
      <c r="BT1157" s="165"/>
      <c r="BU1157" s="165"/>
      <c r="BV1157" s="165"/>
      <c r="BW1157" s="165"/>
      <c r="BX1157" s="165"/>
      <c r="BY1157" s="165"/>
      <c r="BZ1157" s="165"/>
      <c r="CA1157" s="165"/>
      <c r="CB1157" s="165"/>
      <c r="CC1157" s="165"/>
      <c r="CD1157" s="165"/>
      <c r="CE1157" s="165"/>
      <c r="CF1157" s="165"/>
      <c r="CG1157" s="165"/>
      <c r="CH1157" s="165"/>
      <c r="CI1157" s="165"/>
      <c r="CJ1157" s="165"/>
      <c r="CK1157" s="165"/>
      <c r="CL1157" s="165"/>
      <c r="CM1157" s="165"/>
      <c r="CN1157" s="165"/>
      <c r="CO1157" s="165"/>
      <c r="CP1157" s="165"/>
      <c r="CQ1157" s="165"/>
      <c r="CR1157" s="165"/>
      <c r="CS1157" s="165"/>
      <c r="CT1157" s="165"/>
    </row>
    <row r="1158" spans="1:98">
      <c r="A1158" s="165"/>
      <c r="B1158" s="165"/>
      <c r="C1158" s="165"/>
      <c r="D1158" s="165"/>
      <c r="E1158" s="165"/>
      <c r="F1158" s="165"/>
      <c r="G1158" s="165"/>
      <c r="H1158" s="178"/>
      <c r="I1158" s="165"/>
      <c r="J1158" s="165"/>
      <c r="K1158" s="178"/>
      <c r="L1158" s="165"/>
      <c r="M1158" s="165"/>
      <c r="N1158" s="165"/>
      <c r="O1158" s="165"/>
      <c r="P1158" s="165"/>
      <c r="Q1158" s="165"/>
      <c r="R1158" s="165"/>
      <c r="S1158" s="165"/>
      <c r="T1158" s="165"/>
      <c r="U1158" s="165"/>
      <c r="V1158" s="165"/>
      <c r="W1158" s="165"/>
      <c r="X1158" s="165"/>
      <c r="Y1158" s="165"/>
      <c r="Z1158" s="165"/>
      <c r="AA1158" s="165"/>
      <c r="AB1158" s="165"/>
      <c r="AC1158" s="165"/>
      <c r="AD1158" s="165"/>
      <c r="AE1158" s="165"/>
      <c r="AF1158" s="165"/>
      <c r="AG1158" s="165"/>
      <c r="AH1158" s="165"/>
      <c r="AI1158" s="165"/>
      <c r="AJ1158" s="165"/>
      <c r="AK1158" s="165"/>
      <c r="AL1158" s="165"/>
      <c r="AM1158" s="165"/>
      <c r="AN1158" s="165"/>
      <c r="AO1158" s="165"/>
      <c r="AP1158" s="165"/>
      <c r="AQ1158" s="165"/>
      <c r="AR1158" s="165"/>
      <c r="AS1158" s="165"/>
      <c r="AT1158" s="165"/>
      <c r="AU1158" s="165"/>
      <c r="AV1158" s="165"/>
      <c r="AW1158" s="165"/>
      <c r="AX1158" s="165"/>
      <c r="AY1158" s="165"/>
      <c r="AZ1158" s="165"/>
      <c r="BA1158" s="165"/>
      <c r="BB1158" s="165"/>
      <c r="BC1158" s="165"/>
      <c r="BD1158" s="165"/>
      <c r="BE1158" s="165"/>
      <c r="BF1158" s="165"/>
      <c r="BG1158" s="165"/>
      <c r="BH1158" s="165"/>
      <c r="BI1158" s="165"/>
      <c r="BJ1158" s="165"/>
      <c r="BK1158" s="165"/>
      <c r="BL1158" s="165"/>
      <c r="BM1158" s="165"/>
      <c r="BN1158" s="165"/>
      <c r="BO1158" s="165"/>
      <c r="BP1158" s="165"/>
      <c r="BQ1158" s="165"/>
      <c r="BR1158" s="165"/>
      <c r="BS1158" s="165"/>
      <c r="BT1158" s="165"/>
      <c r="BU1158" s="165"/>
      <c r="BV1158" s="165"/>
      <c r="BW1158" s="165"/>
      <c r="BX1158" s="165"/>
      <c r="BY1158" s="165"/>
      <c r="BZ1158" s="165"/>
      <c r="CA1158" s="165"/>
      <c r="CB1158" s="165"/>
      <c r="CC1158" s="165"/>
      <c r="CD1158" s="165"/>
      <c r="CE1158" s="165"/>
      <c r="CF1158" s="165"/>
      <c r="CG1158" s="165"/>
      <c r="CH1158" s="165"/>
      <c r="CI1158" s="165"/>
      <c r="CJ1158" s="165"/>
      <c r="CK1158" s="165"/>
      <c r="CL1158" s="165"/>
      <c r="CM1158" s="165"/>
      <c r="CN1158" s="165"/>
      <c r="CO1158" s="165"/>
      <c r="CP1158" s="165"/>
      <c r="CQ1158" s="165"/>
      <c r="CR1158" s="165"/>
      <c r="CS1158" s="165"/>
      <c r="CT1158" s="165"/>
    </row>
    <row r="1159" spans="1:98">
      <c r="A1159" s="165"/>
      <c r="B1159" s="165"/>
      <c r="C1159" s="165"/>
      <c r="D1159" s="165"/>
      <c r="E1159" s="165"/>
      <c r="F1159" s="165"/>
      <c r="G1159" s="165"/>
      <c r="H1159" s="178"/>
      <c r="I1159" s="165"/>
      <c r="J1159" s="165"/>
      <c r="K1159" s="178"/>
      <c r="L1159" s="165"/>
      <c r="M1159" s="165"/>
      <c r="N1159" s="165"/>
      <c r="O1159" s="165"/>
      <c r="P1159" s="165"/>
      <c r="Q1159" s="165"/>
      <c r="R1159" s="165"/>
      <c r="S1159" s="165"/>
      <c r="T1159" s="165"/>
      <c r="U1159" s="165"/>
      <c r="V1159" s="165"/>
      <c r="W1159" s="165"/>
      <c r="X1159" s="165"/>
      <c r="Y1159" s="165"/>
      <c r="Z1159" s="165"/>
      <c r="AA1159" s="165"/>
      <c r="AB1159" s="165"/>
      <c r="AC1159" s="165"/>
      <c r="AD1159" s="165"/>
      <c r="AE1159" s="165"/>
      <c r="AF1159" s="165"/>
      <c r="AG1159" s="165"/>
      <c r="AH1159" s="165"/>
      <c r="AI1159" s="165"/>
      <c r="AJ1159" s="165"/>
      <c r="AK1159" s="165"/>
      <c r="AL1159" s="165"/>
      <c r="AM1159" s="165"/>
      <c r="AN1159" s="165"/>
      <c r="AO1159" s="165"/>
      <c r="AP1159" s="165"/>
      <c r="AQ1159" s="165"/>
      <c r="AR1159" s="165"/>
      <c r="AS1159" s="165"/>
      <c r="AT1159" s="165"/>
      <c r="AU1159" s="165"/>
      <c r="AV1159" s="165"/>
      <c r="AW1159" s="165"/>
      <c r="AX1159" s="165"/>
      <c r="AY1159" s="165"/>
      <c r="AZ1159" s="165"/>
      <c r="BA1159" s="165"/>
      <c r="BB1159" s="165"/>
      <c r="BC1159" s="165"/>
      <c r="BD1159" s="165"/>
      <c r="BE1159" s="165"/>
      <c r="BF1159" s="165"/>
      <c r="BG1159" s="165"/>
      <c r="BH1159" s="165"/>
      <c r="BI1159" s="165"/>
      <c r="BJ1159" s="165"/>
      <c r="BK1159" s="165"/>
      <c r="BL1159" s="165"/>
      <c r="BM1159" s="165"/>
      <c r="BN1159" s="165"/>
      <c r="BO1159" s="165"/>
      <c r="BP1159" s="165"/>
      <c r="BQ1159" s="165"/>
      <c r="BR1159" s="165"/>
      <c r="BS1159" s="165"/>
      <c r="BT1159" s="165"/>
      <c r="BU1159" s="165"/>
      <c r="BV1159" s="165"/>
      <c r="BW1159" s="165"/>
      <c r="BX1159" s="165"/>
      <c r="BY1159" s="165"/>
      <c r="BZ1159" s="165"/>
      <c r="CA1159" s="165"/>
      <c r="CB1159" s="165"/>
      <c r="CC1159" s="165"/>
      <c r="CD1159" s="165"/>
      <c r="CE1159" s="165"/>
      <c r="CF1159" s="165"/>
      <c r="CG1159" s="165"/>
      <c r="CH1159" s="165"/>
      <c r="CI1159" s="165"/>
      <c r="CJ1159" s="165"/>
      <c r="CK1159" s="165"/>
      <c r="CL1159" s="165"/>
      <c r="CM1159" s="165"/>
      <c r="CN1159" s="165"/>
      <c r="CO1159" s="165"/>
      <c r="CP1159" s="165"/>
      <c r="CQ1159" s="165"/>
      <c r="CR1159" s="165"/>
      <c r="CS1159" s="165"/>
      <c r="CT1159" s="165"/>
    </row>
    <row r="1160" spans="1:98">
      <c r="A1160" s="165"/>
      <c r="B1160" s="165"/>
      <c r="C1160" s="165"/>
      <c r="D1160" s="165"/>
      <c r="E1160" s="165"/>
      <c r="F1160" s="165"/>
      <c r="G1160" s="165"/>
      <c r="H1160" s="178"/>
      <c r="I1160" s="165"/>
      <c r="J1160" s="165"/>
      <c r="K1160" s="178"/>
      <c r="L1160" s="165"/>
      <c r="M1160" s="165"/>
      <c r="N1160" s="165"/>
      <c r="O1160" s="165"/>
      <c r="P1160" s="165"/>
      <c r="Q1160" s="165"/>
      <c r="R1160" s="165"/>
      <c r="S1160" s="165"/>
      <c r="T1160" s="165"/>
      <c r="U1160" s="165"/>
      <c r="V1160" s="165"/>
      <c r="W1160" s="165"/>
      <c r="X1160" s="165"/>
      <c r="Y1160" s="165"/>
      <c r="Z1160" s="165"/>
      <c r="AA1160" s="165"/>
      <c r="AB1160" s="165"/>
      <c r="AC1160" s="165"/>
      <c r="AD1160" s="165"/>
      <c r="AE1160" s="165"/>
      <c r="AF1160" s="165"/>
      <c r="AG1160" s="165"/>
      <c r="AH1160" s="165"/>
      <c r="AI1160" s="165"/>
      <c r="AJ1160" s="165"/>
      <c r="AK1160" s="165"/>
      <c r="AL1160" s="165"/>
      <c r="AM1160" s="165"/>
      <c r="AN1160" s="165"/>
      <c r="AO1160" s="165"/>
      <c r="AP1160" s="165"/>
      <c r="AQ1160" s="165"/>
      <c r="AR1160" s="165"/>
      <c r="AS1160" s="165"/>
      <c r="AT1160" s="165"/>
      <c r="AU1160" s="165"/>
      <c r="AV1160" s="165"/>
      <c r="AW1160" s="165"/>
      <c r="AX1160" s="165"/>
      <c r="AY1160" s="165"/>
      <c r="AZ1160" s="165"/>
      <c r="BA1160" s="165"/>
      <c r="BB1160" s="165"/>
      <c r="BC1160" s="165"/>
      <c r="BD1160" s="165"/>
      <c r="BE1160" s="165"/>
      <c r="BF1160" s="165"/>
      <c r="BG1160" s="165"/>
      <c r="BH1160" s="165"/>
      <c r="BI1160" s="165"/>
      <c r="BJ1160" s="165"/>
      <c r="BK1160" s="165"/>
      <c r="BL1160" s="165"/>
      <c r="BM1160" s="165"/>
      <c r="BN1160" s="165"/>
      <c r="BO1160" s="165"/>
      <c r="BP1160" s="165"/>
      <c r="BQ1160" s="165"/>
      <c r="BR1160" s="165"/>
      <c r="BS1160" s="165"/>
      <c r="BT1160" s="165"/>
      <c r="BU1160" s="165"/>
      <c r="BV1160" s="165"/>
      <c r="BW1160" s="165"/>
      <c r="BX1160" s="165"/>
      <c r="BY1160" s="165"/>
      <c r="BZ1160" s="165"/>
      <c r="CA1160" s="165"/>
      <c r="CB1160" s="165"/>
      <c r="CC1160" s="165"/>
      <c r="CD1160" s="165"/>
      <c r="CE1160" s="165"/>
      <c r="CF1160" s="165"/>
      <c r="CG1160" s="165"/>
      <c r="CH1160" s="165"/>
      <c r="CI1160" s="165"/>
      <c r="CJ1160" s="165"/>
      <c r="CK1160" s="165"/>
      <c r="CL1160" s="165"/>
      <c r="CM1160" s="165"/>
      <c r="CN1160" s="165"/>
      <c r="CO1160" s="165"/>
      <c r="CP1160" s="165"/>
      <c r="CQ1160" s="165"/>
      <c r="CR1160" s="165"/>
      <c r="CS1160" s="165"/>
      <c r="CT1160" s="165"/>
    </row>
    <row r="1161" spans="1:98">
      <c r="A1161" s="165"/>
      <c r="B1161" s="165"/>
      <c r="C1161" s="165"/>
      <c r="D1161" s="165"/>
      <c r="E1161" s="165"/>
      <c r="F1161" s="165"/>
      <c r="G1161" s="165"/>
      <c r="H1161" s="178"/>
      <c r="I1161" s="165"/>
      <c r="J1161" s="165"/>
      <c r="K1161" s="178"/>
      <c r="L1161" s="165"/>
      <c r="M1161" s="165"/>
      <c r="N1161" s="165"/>
      <c r="O1161" s="165"/>
      <c r="P1161" s="165"/>
      <c r="Q1161" s="165"/>
      <c r="R1161" s="165"/>
      <c r="S1161" s="165"/>
      <c r="T1161" s="165"/>
      <c r="U1161" s="165"/>
      <c r="V1161" s="165"/>
      <c r="W1161" s="165"/>
      <c r="X1161" s="165"/>
      <c r="Y1161" s="165"/>
      <c r="Z1161" s="165"/>
      <c r="AA1161" s="165"/>
      <c r="AB1161" s="165"/>
      <c r="AC1161" s="165"/>
      <c r="AD1161" s="165"/>
      <c r="AE1161" s="165"/>
      <c r="AF1161" s="165"/>
      <c r="AG1161" s="165"/>
      <c r="AH1161" s="165"/>
      <c r="AI1161" s="165"/>
      <c r="AJ1161" s="165"/>
      <c r="AK1161" s="165"/>
      <c r="AL1161" s="165"/>
      <c r="AM1161" s="165"/>
      <c r="AN1161" s="165"/>
      <c r="AO1161" s="165"/>
      <c r="AP1161" s="165"/>
      <c r="AQ1161" s="165"/>
      <c r="AR1161" s="165"/>
      <c r="AS1161" s="165"/>
      <c r="AT1161" s="165"/>
      <c r="AU1161" s="165"/>
      <c r="AV1161" s="165"/>
      <c r="AW1161" s="165"/>
      <c r="AX1161" s="165"/>
      <c r="AY1161" s="165"/>
      <c r="AZ1161" s="165"/>
      <c r="BA1161" s="165"/>
      <c r="BB1161" s="165"/>
      <c r="BC1161" s="165"/>
      <c r="BD1161" s="165"/>
      <c r="BE1161" s="165"/>
      <c r="BF1161" s="165"/>
      <c r="BG1161" s="165"/>
      <c r="BH1161" s="165"/>
      <c r="BI1161" s="165"/>
      <c r="BJ1161" s="165"/>
      <c r="BK1161" s="165"/>
      <c r="BL1161" s="165"/>
      <c r="BM1161" s="165"/>
      <c r="BN1161" s="165"/>
      <c r="BO1161" s="165"/>
      <c r="BP1161" s="165"/>
      <c r="BQ1161" s="165"/>
      <c r="BR1161" s="165"/>
      <c r="BS1161" s="165"/>
      <c r="BT1161" s="165"/>
      <c r="BU1161" s="165"/>
      <c r="BV1161" s="165"/>
      <c r="BW1161" s="165"/>
      <c r="BX1161" s="165"/>
      <c r="BY1161" s="165"/>
      <c r="BZ1161" s="165"/>
      <c r="CA1161" s="165"/>
      <c r="CB1161" s="165"/>
      <c r="CC1161" s="165"/>
      <c r="CD1161" s="165"/>
      <c r="CE1161" s="165"/>
      <c r="CF1161" s="165"/>
      <c r="CG1161" s="165"/>
      <c r="CH1161" s="165"/>
      <c r="CI1161" s="165"/>
      <c r="CJ1161" s="165"/>
      <c r="CK1161" s="165"/>
      <c r="CL1161" s="165"/>
      <c r="CM1161" s="165"/>
      <c r="CN1161" s="165"/>
      <c r="CO1161" s="165"/>
      <c r="CP1161" s="165"/>
      <c r="CQ1161" s="165"/>
      <c r="CR1161" s="165"/>
      <c r="CS1161" s="165"/>
      <c r="CT1161" s="165"/>
    </row>
    <row r="1162" spans="1:98">
      <c r="A1162" s="165"/>
      <c r="B1162" s="165"/>
      <c r="C1162" s="165"/>
      <c r="D1162" s="165"/>
      <c r="E1162" s="165"/>
      <c r="F1162" s="165"/>
      <c r="G1162" s="165"/>
      <c r="H1162" s="178"/>
      <c r="I1162" s="165"/>
      <c r="J1162" s="165"/>
      <c r="K1162" s="178"/>
      <c r="L1162" s="165"/>
      <c r="M1162" s="165"/>
      <c r="N1162" s="165"/>
      <c r="O1162" s="165"/>
      <c r="P1162" s="165"/>
      <c r="Q1162" s="165"/>
      <c r="R1162" s="165"/>
      <c r="S1162" s="165"/>
      <c r="T1162" s="165"/>
      <c r="U1162" s="165"/>
      <c r="V1162" s="165"/>
      <c r="W1162" s="165"/>
      <c r="X1162" s="165"/>
      <c r="Y1162" s="165"/>
      <c r="Z1162" s="165"/>
      <c r="AA1162" s="165"/>
      <c r="AB1162" s="165"/>
      <c r="AC1162" s="165"/>
      <c r="AD1162" s="165"/>
      <c r="AE1162" s="165"/>
      <c r="AF1162" s="165"/>
      <c r="AG1162" s="165"/>
      <c r="AH1162" s="165"/>
      <c r="AI1162" s="165"/>
      <c r="AJ1162" s="165"/>
      <c r="AK1162" s="165"/>
      <c r="AL1162" s="165"/>
      <c r="AM1162" s="165"/>
      <c r="AN1162" s="165"/>
      <c r="AO1162" s="165"/>
      <c r="AP1162" s="165"/>
      <c r="AQ1162" s="165"/>
      <c r="AR1162" s="165"/>
      <c r="AS1162" s="165"/>
      <c r="AT1162" s="165"/>
      <c r="AU1162" s="165"/>
      <c r="AV1162" s="165"/>
      <c r="AW1162" s="165"/>
      <c r="AX1162" s="165"/>
      <c r="AY1162" s="165"/>
      <c r="AZ1162" s="165"/>
      <c r="BA1162" s="165"/>
      <c r="BB1162" s="165"/>
      <c r="BC1162" s="165"/>
      <c r="BD1162" s="165"/>
      <c r="BE1162" s="165"/>
      <c r="BF1162" s="165"/>
      <c r="BG1162" s="165"/>
      <c r="BH1162" s="165"/>
      <c r="BI1162" s="165"/>
      <c r="BJ1162" s="165"/>
      <c r="BK1162" s="165"/>
      <c r="BL1162" s="165"/>
      <c r="BM1162" s="165"/>
      <c r="BN1162" s="165"/>
      <c r="BO1162" s="165"/>
      <c r="BP1162" s="165"/>
      <c r="BQ1162" s="165"/>
      <c r="BR1162" s="165"/>
      <c r="BS1162" s="165"/>
      <c r="BT1162" s="165"/>
      <c r="BU1162" s="165"/>
      <c r="BV1162" s="165"/>
      <c r="BW1162" s="165"/>
      <c r="BX1162" s="165"/>
      <c r="BY1162" s="165"/>
      <c r="BZ1162" s="165"/>
      <c r="CA1162" s="165"/>
      <c r="CB1162" s="165"/>
      <c r="CC1162" s="165"/>
      <c r="CD1162" s="165"/>
      <c r="CE1162" s="165"/>
      <c r="CF1162" s="165"/>
      <c r="CG1162" s="165"/>
      <c r="CH1162" s="165"/>
      <c r="CI1162" s="165"/>
      <c r="CJ1162" s="165"/>
      <c r="CK1162" s="165"/>
      <c r="CL1162" s="165"/>
      <c r="CM1162" s="165"/>
      <c r="CN1162" s="165"/>
      <c r="CO1162" s="165"/>
      <c r="CP1162" s="165"/>
      <c r="CQ1162" s="165"/>
      <c r="CR1162" s="165"/>
      <c r="CS1162" s="165"/>
      <c r="CT1162" s="165"/>
    </row>
    <row r="1163" spans="1:98">
      <c r="A1163" s="165"/>
      <c r="B1163" s="165"/>
      <c r="C1163" s="165"/>
      <c r="D1163" s="165"/>
      <c r="E1163" s="165"/>
      <c r="F1163" s="165"/>
      <c r="G1163" s="165"/>
      <c r="H1163" s="178"/>
      <c r="I1163" s="165"/>
      <c r="J1163" s="165"/>
      <c r="K1163" s="178"/>
      <c r="L1163" s="165"/>
      <c r="M1163" s="165"/>
      <c r="N1163" s="165"/>
      <c r="O1163" s="165"/>
      <c r="P1163" s="165"/>
      <c r="Q1163" s="165"/>
      <c r="R1163" s="165"/>
      <c r="S1163" s="165"/>
      <c r="T1163" s="165"/>
      <c r="U1163" s="165"/>
      <c r="V1163" s="165"/>
      <c r="W1163" s="165"/>
      <c r="X1163" s="165"/>
      <c r="Y1163" s="165"/>
      <c r="Z1163" s="165"/>
      <c r="AA1163" s="165"/>
      <c r="AB1163" s="165"/>
      <c r="AC1163" s="165"/>
      <c r="AD1163" s="165"/>
      <c r="AE1163" s="165"/>
      <c r="AF1163" s="165"/>
      <c r="AG1163" s="165"/>
      <c r="AH1163" s="165"/>
      <c r="AI1163" s="165"/>
      <c r="AJ1163" s="165"/>
      <c r="AK1163" s="165"/>
      <c r="AL1163" s="165"/>
      <c r="AM1163" s="165"/>
      <c r="AN1163" s="165"/>
      <c r="AO1163" s="165"/>
      <c r="AP1163" s="165"/>
      <c r="AQ1163" s="165"/>
      <c r="AR1163" s="165"/>
      <c r="AS1163" s="165"/>
      <c r="AT1163" s="165"/>
      <c r="AU1163" s="165"/>
      <c r="AV1163" s="165"/>
      <c r="AW1163" s="165"/>
      <c r="AX1163" s="165"/>
      <c r="AY1163" s="165"/>
      <c r="AZ1163" s="165"/>
      <c r="BA1163" s="165"/>
      <c r="BB1163" s="165"/>
      <c r="BC1163" s="165"/>
      <c r="BD1163" s="165"/>
      <c r="BE1163" s="165"/>
      <c r="BF1163" s="165"/>
      <c r="BG1163" s="165"/>
      <c r="BH1163" s="165"/>
      <c r="BI1163" s="165"/>
      <c r="BJ1163" s="165"/>
      <c r="BK1163" s="165"/>
      <c r="BL1163" s="165"/>
      <c r="BM1163" s="165"/>
      <c r="BN1163" s="165"/>
      <c r="BO1163" s="165"/>
      <c r="BP1163" s="165"/>
      <c r="BQ1163" s="165"/>
      <c r="BR1163" s="165"/>
      <c r="BS1163" s="165"/>
      <c r="BT1163" s="165"/>
      <c r="BU1163" s="165"/>
      <c r="BV1163" s="165"/>
      <c r="BW1163" s="165"/>
      <c r="BX1163" s="165"/>
      <c r="BY1163" s="165"/>
      <c r="BZ1163" s="165"/>
      <c r="CA1163" s="165"/>
      <c r="CB1163" s="165"/>
      <c r="CC1163" s="165"/>
      <c r="CD1163" s="165"/>
      <c r="CE1163" s="165"/>
      <c r="CF1163" s="165"/>
      <c r="CG1163" s="165"/>
      <c r="CH1163" s="165"/>
      <c r="CI1163" s="165"/>
      <c r="CJ1163" s="165"/>
      <c r="CK1163" s="165"/>
      <c r="CL1163" s="165"/>
      <c r="CM1163" s="165"/>
      <c r="CN1163" s="165"/>
      <c r="CO1163" s="165"/>
      <c r="CP1163" s="165"/>
      <c r="CQ1163" s="165"/>
      <c r="CR1163" s="165"/>
      <c r="CS1163" s="165"/>
      <c r="CT1163" s="165"/>
    </row>
    <row r="1164" spans="1:98">
      <c r="A1164" s="165"/>
      <c r="B1164" s="165"/>
      <c r="C1164" s="165"/>
      <c r="D1164" s="165"/>
      <c r="E1164" s="165"/>
      <c r="F1164" s="165"/>
      <c r="G1164" s="165"/>
      <c r="H1164" s="178"/>
      <c r="I1164" s="165"/>
      <c r="J1164" s="165"/>
      <c r="K1164" s="178"/>
      <c r="L1164" s="165"/>
      <c r="M1164" s="165"/>
      <c r="N1164" s="165"/>
      <c r="O1164" s="165"/>
      <c r="P1164" s="165"/>
      <c r="Q1164" s="165"/>
      <c r="R1164" s="165"/>
      <c r="S1164" s="165"/>
      <c r="T1164" s="165"/>
      <c r="U1164" s="165"/>
      <c r="V1164" s="165"/>
      <c r="W1164" s="165"/>
      <c r="X1164" s="165"/>
      <c r="Y1164" s="165"/>
      <c r="Z1164" s="165"/>
      <c r="AA1164" s="165"/>
      <c r="AB1164" s="165"/>
      <c r="AC1164" s="165"/>
      <c r="AD1164" s="165"/>
      <c r="AE1164" s="165"/>
      <c r="AF1164" s="165"/>
      <c r="AG1164" s="165"/>
      <c r="AH1164" s="165"/>
      <c r="AI1164" s="165"/>
      <c r="AJ1164" s="165"/>
      <c r="AK1164" s="165"/>
      <c r="AL1164" s="165"/>
      <c r="AM1164" s="165"/>
      <c r="AN1164" s="165"/>
      <c r="AO1164" s="165"/>
      <c r="AP1164" s="165"/>
      <c r="AQ1164" s="165"/>
      <c r="AR1164" s="165"/>
      <c r="AS1164" s="165"/>
      <c r="AT1164" s="165"/>
      <c r="AU1164" s="165"/>
      <c r="AV1164" s="165"/>
      <c r="AW1164" s="165"/>
      <c r="AX1164" s="165"/>
      <c r="AY1164" s="165"/>
      <c r="AZ1164" s="165"/>
      <c r="BA1164" s="165"/>
      <c r="BB1164" s="165"/>
      <c r="BC1164" s="165"/>
      <c r="BD1164" s="165"/>
      <c r="BE1164" s="165"/>
      <c r="BF1164" s="165"/>
      <c r="BG1164" s="165"/>
      <c r="BH1164" s="165"/>
      <c r="BI1164" s="165"/>
      <c r="BJ1164" s="165"/>
      <c r="BK1164" s="165"/>
      <c r="BL1164" s="165"/>
      <c r="BM1164" s="165"/>
      <c r="BN1164" s="165"/>
      <c r="BO1164" s="165"/>
      <c r="BP1164" s="165"/>
      <c r="BQ1164" s="165"/>
      <c r="BR1164" s="165"/>
      <c r="BS1164" s="165"/>
      <c r="BT1164" s="165"/>
      <c r="BU1164" s="165"/>
      <c r="BV1164" s="165"/>
      <c r="BW1164" s="165"/>
      <c r="BX1164" s="165"/>
      <c r="BY1164" s="165"/>
      <c r="BZ1164" s="165"/>
      <c r="CA1164" s="165"/>
      <c r="CB1164" s="165"/>
      <c r="CC1164" s="165"/>
      <c r="CD1164" s="165"/>
      <c r="CE1164" s="165"/>
      <c r="CF1164" s="165"/>
      <c r="CG1164" s="165"/>
      <c r="CH1164" s="165"/>
      <c r="CI1164" s="165"/>
      <c r="CJ1164" s="165"/>
      <c r="CK1164" s="165"/>
      <c r="CL1164" s="165"/>
      <c r="CM1164" s="165"/>
      <c r="CN1164" s="165"/>
      <c r="CO1164" s="165"/>
      <c r="CP1164" s="165"/>
      <c r="CQ1164" s="165"/>
      <c r="CR1164" s="165"/>
      <c r="CS1164" s="165"/>
      <c r="CT1164" s="165"/>
    </row>
    <row r="1165" spans="1:98">
      <c r="A1165" s="165"/>
      <c r="B1165" s="165"/>
      <c r="C1165" s="165"/>
      <c r="D1165" s="165"/>
      <c r="E1165" s="165"/>
      <c r="F1165" s="165"/>
      <c r="G1165" s="165"/>
      <c r="H1165" s="178"/>
      <c r="I1165" s="165"/>
      <c r="J1165" s="165"/>
      <c r="K1165" s="178"/>
      <c r="L1165" s="165"/>
      <c r="M1165" s="165"/>
      <c r="N1165" s="165"/>
      <c r="O1165" s="165"/>
      <c r="P1165" s="165"/>
      <c r="Q1165" s="165"/>
      <c r="R1165" s="165"/>
      <c r="S1165" s="165"/>
      <c r="T1165" s="165"/>
      <c r="U1165" s="165"/>
      <c r="V1165" s="165"/>
      <c r="W1165" s="165"/>
      <c r="X1165" s="165"/>
      <c r="Y1165" s="165"/>
      <c r="Z1165" s="165"/>
      <c r="AA1165" s="165"/>
      <c r="AB1165" s="165"/>
      <c r="AC1165" s="165"/>
      <c r="AD1165" s="165"/>
      <c r="AE1165" s="165"/>
      <c r="AF1165" s="165"/>
      <c r="AG1165" s="165"/>
      <c r="AH1165" s="165"/>
      <c r="AI1165" s="165"/>
      <c r="AJ1165" s="165"/>
      <c r="AK1165" s="165"/>
      <c r="AL1165" s="165"/>
      <c r="AM1165" s="165"/>
      <c r="AN1165" s="165"/>
      <c r="AO1165" s="165"/>
      <c r="AP1165" s="165"/>
      <c r="AQ1165" s="165"/>
      <c r="AR1165" s="165"/>
      <c r="AS1165" s="165"/>
      <c r="AT1165" s="165"/>
      <c r="AU1165" s="165"/>
      <c r="AV1165" s="165"/>
      <c r="AW1165" s="165"/>
      <c r="AX1165" s="165"/>
      <c r="AY1165" s="165"/>
      <c r="AZ1165" s="165"/>
      <c r="BA1165" s="165"/>
      <c r="BB1165" s="165"/>
      <c r="BC1165" s="165"/>
      <c r="BD1165" s="165"/>
      <c r="BE1165" s="165"/>
      <c r="BF1165" s="165"/>
      <c r="BG1165" s="165"/>
      <c r="BH1165" s="165"/>
      <c r="BI1165" s="165"/>
      <c r="BJ1165" s="165"/>
      <c r="BK1165" s="165"/>
      <c r="BL1165" s="165"/>
      <c r="BM1165" s="165"/>
      <c r="BN1165" s="165"/>
      <c r="BO1165" s="165"/>
      <c r="BP1165" s="165"/>
      <c r="BQ1165" s="165"/>
      <c r="BR1165" s="165"/>
      <c r="BS1165" s="165"/>
      <c r="BT1165" s="165"/>
      <c r="BU1165" s="165"/>
      <c r="BV1165" s="165"/>
      <c r="BW1165" s="165"/>
      <c r="BX1165" s="165"/>
      <c r="BY1165" s="165"/>
      <c r="BZ1165" s="165"/>
      <c r="CA1165" s="165"/>
      <c r="CB1165" s="165"/>
      <c r="CC1165" s="165"/>
      <c r="CD1165" s="165"/>
      <c r="CE1165" s="165"/>
      <c r="CF1165" s="165"/>
      <c r="CG1165" s="165"/>
      <c r="CH1165" s="165"/>
      <c r="CI1165" s="165"/>
      <c r="CJ1165" s="165"/>
      <c r="CK1165" s="165"/>
      <c r="CL1165" s="165"/>
      <c r="CM1165" s="165"/>
      <c r="CN1165" s="165"/>
      <c r="CO1165" s="165"/>
      <c r="CP1165" s="165"/>
      <c r="CQ1165" s="165"/>
      <c r="CR1165" s="165"/>
      <c r="CS1165" s="165"/>
      <c r="CT1165" s="165"/>
    </row>
    <row r="1166" spans="1:98">
      <c r="A1166" s="165"/>
      <c r="B1166" s="165"/>
      <c r="C1166" s="165"/>
      <c r="D1166" s="165"/>
      <c r="E1166" s="165"/>
      <c r="F1166" s="165"/>
      <c r="G1166" s="165"/>
      <c r="H1166" s="178"/>
      <c r="I1166" s="165"/>
      <c r="J1166" s="165"/>
      <c r="K1166" s="178"/>
      <c r="L1166" s="165"/>
      <c r="M1166" s="165"/>
      <c r="N1166" s="165"/>
      <c r="O1166" s="165"/>
      <c r="P1166" s="165"/>
      <c r="Q1166" s="165"/>
      <c r="R1166" s="165"/>
      <c r="S1166" s="165"/>
      <c r="T1166" s="165"/>
      <c r="U1166" s="165"/>
      <c r="V1166" s="165"/>
      <c r="W1166" s="165"/>
      <c r="X1166" s="165"/>
      <c r="Y1166" s="165"/>
      <c r="Z1166" s="165"/>
      <c r="AA1166" s="165"/>
      <c r="AB1166" s="165"/>
      <c r="AC1166" s="165"/>
      <c r="AD1166" s="165"/>
      <c r="AE1166" s="165"/>
      <c r="AF1166" s="165"/>
      <c r="AG1166" s="165"/>
      <c r="AH1166" s="165"/>
      <c r="AI1166" s="165"/>
      <c r="AJ1166" s="165"/>
      <c r="AK1166" s="165"/>
      <c r="AL1166" s="165"/>
      <c r="AM1166" s="165"/>
      <c r="AN1166" s="165"/>
      <c r="AO1166" s="165"/>
      <c r="AP1166" s="165"/>
      <c r="AQ1166" s="165"/>
      <c r="AR1166" s="165"/>
      <c r="AS1166" s="165"/>
      <c r="AT1166" s="165"/>
      <c r="AU1166" s="165"/>
      <c r="AV1166" s="165"/>
      <c r="AW1166" s="165"/>
      <c r="AX1166" s="165"/>
      <c r="AY1166" s="165"/>
      <c r="AZ1166" s="165"/>
      <c r="BA1166" s="165"/>
      <c r="BB1166" s="165"/>
      <c r="BC1166" s="165"/>
      <c r="BD1166" s="165"/>
      <c r="BE1166" s="165"/>
      <c r="BF1166" s="165"/>
      <c r="BG1166" s="165"/>
      <c r="BH1166" s="165"/>
      <c r="BI1166" s="165"/>
      <c r="BJ1166" s="165"/>
      <c r="BK1166" s="165"/>
      <c r="BL1166" s="165"/>
      <c r="BM1166" s="165"/>
      <c r="BN1166" s="165"/>
      <c r="BO1166" s="165"/>
      <c r="BP1166" s="165"/>
      <c r="BQ1166" s="165"/>
      <c r="BR1166" s="165"/>
      <c r="BS1166" s="165"/>
      <c r="BT1166" s="165"/>
      <c r="BU1166" s="165"/>
      <c r="BV1166" s="165"/>
      <c r="BW1166" s="165"/>
      <c r="BX1166" s="165"/>
      <c r="BY1166" s="165"/>
      <c r="BZ1166" s="165"/>
      <c r="CA1166" s="165"/>
      <c r="CB1166" s="165"/>
      <c r="CC1166" s="165"/>
      <c r="CD1166" s="165"/>
      <c r="CE1166" s="165"/>
      <c r="CF1166" s="165"/>
      <c r="CG1166" s="165"/>
      <c r="CH1166" s="165"/>
      <c r="CI1166" s="165"/>
      <c r="CJ1166" s="165"/>
      <c r="CK1166" s="165"/>
      <c r="CL1166" s="165"/>
      <c r="CM1166" s="165"/>
      <c r="CN1166" s="165"/>
      <c r="CO1166" s="165"/>
      <c r="CP1166" s="165"/>
      <c r="CQ1166" s="165"/>
      <c r="CR1166" s="165"/>
      <c r="CS1166" s="165"/>
      <c r="CT1166" s="165"/>
    </row>
    <row r="1167" spans="1:98">
      <c r="A1167" s="165"/>
      <c r="B1167" s="165"/>
      <c r="C1167" s="165"/>
      <c r="D1167" s="165"/>
      <c r="E1167" s="165"/>
      <c r="F1167" s="165"/>
      <c r="G1167" s="165"/>
      <c r="H1167" s="178"/>
      <c r="I1167" s="165"/>
      <c r="J1167" s="165"/>
      <c r="K1167" s="178"/>
      <c r="L1167" s="165"/>
      <c r="M1167" s="165"/>
      <c r="N1167" s="165"/>
      <c r="O1167" s="165"/>
      <c r="P1167" s="165"/>
      <c r="Q1167" s="165"/>
      <c r="R1167" s="165"/>
      <c r="S1167" s="165"/>
      <c r="T1167" s="165"/>
      <c r="U1167" s="165"/>
      <c r="V1167" s="165"/>
      <c r="W1167" s="165"/>
      <c r="X1167" s="165"/>
      <c r="Y1167" s="165"/>
      <c r="Z1167" s="165"/>
      <c r="AA1167" s="165"/>
      <c r="AB1167" s="165"/>
      <c r="AC1167" s="165"/>
      <c r="AD1167" s="165"/>
      <c r="AE1167" s="165"/>
      <c r="AF1167" s="165"/>
      <c r="AG1167" s="165"/>
      <c r="AH1167" s="165"/>
      <c r="AI1167" s="165"/>
      <c r="AJ1167" s="165"/>
      <c r="AK1167" s="165"/>
      <c r="AL1167" s="165"/>
      <c r="AM1167" s="165"/>
      <c r="AN1167" s="165"/>
      <c r="AO1167" s="165"/>
      <c r="AP1167" s="165"/>
      <c r="AQ1167" s="165"/>
      <c r="AR1167" s="165"/>
      <c r="AS1167" s="165"/>
      <c r="AT1167" s="165"/>
      <c r="AU1167" s="165"/>
      <c r="AV1167" s="165"/>
      <c r="AW1167" s="165"/>
      <c r="AX1167" s="165"/>
      <c r="AY1167" s="165"/>
      <c r="AZ1167" s="165"/>
      <c r="BA1167" s="165"/>
      <c r="BB1167" s="165"/>
      <c r="BC1167" s="165"/>
      <c r="BD1167" s="165"/>
      <c r="BE1167" s="165"/>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row>
    <row r="1168" spans="1:98">
      <c r="A1168" s="165"/>
      <c r="B1168" s="165"/>
      <c r="C1168" s="165"/>
      <c r="D1168" s="165"/>
      <c r="E1168" s="165"/>
      <c r="F1168" s="165"/>
      <c r="G1168" s="165"/>
      <c r="H1168" s="178"/>
      <c r="I1168" s="165"/>
      <c r="J1168" s="165"/>
      <c r="K1168" s="178"/>
      <c r="L1168" s="165"/>
      <c r="M1168" s="165"/>
      <c r="N1168" s="165"/>
      <c r="O1168" s="165"/>
      <c r="P1168" s="165"/>
      <c r="Q1168" s="165"/>
      <c r="R1168" s="165"/>
      <c r="S1168" s="165"/>
      <c r="T1168" s="165"/>
      <c r="U1168" s="165"/>
      <c r="V1168" s="165"/>
      <c r="W1168" s="165"/>
      <c r="X1168" s="165"/>
      <c r="Y1168" s="165"/>
      <c r="Z1168" s="165"/>
      <c r="AA1168" s="165"/>
      <c r="AB1168" s="165"/>
      <c r="AC1168" s="165"/>
      <c r="AD1168" s="165"/>
      <c r="AE1168" s="165"/>
      <c r="AF1168" s="165"/>
      <c r="AG1168" s="165"/>
      <c r="AH1168" s="165"/>
      <c r="AI1168" s="165"/>
      <c r="AJ1168" s="165"/>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65"/>
      <c r="BI1168" s="165"/>
      <c r="BJ1168" s="165"/>
      <c r="BK1168" s="165"/>
      <c r="BL1168" s="165"/>
      <c r="BM1168" s="165"/>
      <c r="BN1168" s="165"/>
      <c r="BO1168" s="165"/>
      <c r="BP1168" s="165"/>
      <c r="BQ1168" s="165"/>
      <c r="BR1168" s="165"/>
      <c r="BS1168" s="165"/>
      <c r="BT1168" s="165"/>
      <c r="BU1168" s="165"/>
      <c r="BV1168" s="165"/>
      <c r="BW1168" s="165"/>
      <c r="BX1168" s="165"/>
      <c r="BY1168" s="165"/>
      <c r="BZ1168" s="165"/>
      <c r="CA1168" s="165"/>
      <c r="CB1168" s="165"/>
      <c r="CC1168" s="165"/>
      <c r="CD1168" s="165"/>
      <c r="CE1168" s="165"/>
      <c r="CF1168" s="165"/>
      <c r="CG1168" s="165"/>
      <c r="CH1168" s="165"/>
      <c r="CI1168" s="165"/>
      <c r="CJ1168" s="165"/>
      <c r="CK1168" s="165"/>
      <c r="CL1168" s="165"/>
      <c r="CM1168" s="165"/>
      <c r="CN1168" s="165"/>
      <c r="CO1168" s="165"/>
      <c r="CP1168" s="165"/>
      <c r="CQ1168" s="165"/>
      <c r="CR1168" s="165"/>
      <c r="CS1168" s="165"/>
      <c r="CT1168" s="165"/>
    </row>
    <row r="1169" spans="1:98">
      <c r="A1169" s="165"/>
      <c r="B1169" s="165"/>
      <c r="C1169" s="165"/>
      <c r="D1169" s="165"/>
      <c r="E1169" s="165"/>
      <c r="F1169" s="165"/>
      <c r="G1169" s="165"/>
      <c r="H1169" s="178"/>
      <c r="I1169" s="165"/>
      <c r="J1169" s="165"/>
      <c r="K1169" s="178"/>
      <c r="L1169" s="165"/>
      <c r="M1169" s="165"/>
      <c r="N1169" s="165"/>
      <c r="O1169" s="165"/>
      <c r="P1169" s="165"/>
      <c r="Q1169" s="165"/>
      <c r="R1169" s="165"/>
      <c r="S1169" s="165"/>
      <c r="T1169" s="165"/>
      <c r="U1169" s="165"/>
      <c r="V1169" s="165"/>
      <c r="W1169" s="165"/>
      <c r="X1169" s="165"/>
      <c r="Y1169" s="165"/>
      <c r="Z1169" s="165"/>
      <c r="AA1169" s="165"/>
      <c r="AB1169" s="165"/>
      <c r="AC1169" s="165"/>
      <c r="AD1169" s="165"/>
      <c r="AE1169" s="165"/>
      <c r="AF1169" s="165"/>
      <c r="AG1169" s="165"/>
      <c r="AH1169" s="165"/>
      <c r="AI1169" s="165"/>
      <c r="AJ1169" s="165"/>
      <c r="AK1169" s="165"/>
      <c r="AL1169" s="165"/>
      <c r="AM1169" s="165"/>
      <c r="AN1169" s="165"/>
      <c r="AO1169" s="165"/>
      <c r="AP1169" s="165"/>
      <c r="AQ1169" s="165"/>
      <c r="AR1169" s="165"/>
      <c r="AS1169" s="165"/>
      <c r="AT1169" s="165"/>
      <c r="AU1169" s="165"/>
      <c r="AV1169" s="165"/>
      <c r="AW1169" s="165"/>
      <c r="AX1169" s="165"/>
      <c r="AY1169" s="165"/>
      <c r="AZ1169" s="165"/>
      <c r="BA1169" s="165"/>
      <c r="BB1169" s="165"/>
      <c r="BC1169" s="165"/>
      <c r="BD1169" s="165"/>
      <c r="BE1169" s="165"/>
      <c r="BF1169" s="165"/>
      <c r="BG1169" s="165"/>
      <c r="BH1169" s="165"/>
      <c r="BI1169" s="165"/>
      <c r="BJ1169" s="165"/>
      <c r="BK1169" s="165"/>
      <c r="BL1169" s="165"/>
      <c r="BM1169" s="165"/>
      <c r="BN1169" s="165"/>
      <c r="BO1169" s="165"/>
      <c r="BP1169" s="165"/>
      <c r="BQ1169" s="165"/>
      <c r="BR1169" s="165"/>
      <c r="BS1169" s="165"/>
      <c r="BT1169" s="165"/>
      <c r="BU1169" s="165"/>
      <c r="BV1169" s="165"/>
      <c r="BW1169" s="165"/>
      <c r="BX1169" s="165"/>
      <c r="BY1169" s="165"/>
      <c r="BZ1169" s="165"/>
      <c r="CA1169" s="165"/>
      <c r="CB1169" s="165"/>
      <c r="CC1169" s="165"/>
      <c r="CD1169" s="165"/>
      <c r="CE1169" s="165"/>
      <c r="CF1169" s="165"/>
      <c r="CG1169" s="165"/>
      <c r="CH1169" s="165"/>
      <c r="CI1169" s="165"/>
      <c r="CJ1169" s="165"/>
      <c r="CK1169" s="165"/>
      <c r="CL1169" s="165"/>
      <c r="CM1169" s="165"/>
      <c r="CN1169" s="165"/>
      <c r="CO1169" s="165"/>
      <c r="CP1169" s="165"/>
      <c r="CQ1169" s="165"/>
      <c r="CR1169" s="165"/>
      <c r="CS1169" s="165"/>
      <c r="CT1169" s="165"/>
    </row>
    <row r="1170" spans="1:98">
      <c r="A1170" s="165"/>
      <c r="B1170" s="165"/>
      <c r="C1170" s="165"/>
      <c r="D1170" s="165"/>
      <c r="E1170" s="165"/>
      <c r="F1170" s="165"/>
      <c r="G1170" s="165"/>
      <c r="H1170" s="178"/>
      <c r="I1170" s="165"/>
      <c r="J1170" s="165"/>
      <c r="K1170" s="178"/>
      <c r="L1170" s="165"/>
      <c r="M1170" s="165"/>
      <c r="N1170" s="165"/>
      <c r="O1170" s="165"/>
      <c r="P1170" s="165"/>
      <c r="Q1170" s="165"/>
      <c r="R1170" s="165"/>
      <c r="S1170" s="165"/>
      <c r="T1170" s="165"/>
      <c r="U1170" s="165"/>
      <c r="V1170" s="165"/>
      <c r="W1170" s="165"/>
      <c r="X1170" s="165"/>
      <c r="Y1170" s="165"/>
      <c r="Z1170" s="165"/>
      <c r="AA1170" s="165"/>
      <c r="AB1170" s="165"/>
      <c r="AC1170" s="165"/>
      <c r="AD1170" s="165"/>
      <c r="AE1170" s="165"/>
      <c r="AF1170" s="165"/>
      <c r="AG1170" s="165"/>
      <c r="AH1170" s="165"/>
      <c r="AI1170" s="165"/>
      <c r="AJ1170" s="165"/>
      <c r="AK1170" s="165"/>
      <c r="AL1170" s="165"/>
      <c r="AM1170" s="165"/>
      <c r="AN1170" s="165"/>
      <c r="AO1170" s="165"/>
      <c r="AP1170" s="165"/>
      <c r="AQ1170" s="165"/>
      <c r="AR1170" s="165"/>
      <c r="AS1170" s="165"/>
      <c r="AT1170" s="165"/>
      <c r="AU1170" s="165"/>
      <c r="AV1170" s="165"/>
      <c r="AW1170" s="165"/>
      <c r="AX1170" s="165"/>
      <c r="AY1170" s="165"/>
      <c r="AZ1170" s="165"/>
      <c r="BA1170" s="165"/>
      <c r="BB1170" s="165"/>
      <c r="BC1170" s="165"/>
      <c r="BD1170" s="165"/>
      <c r="BE1170" s="165"/>
      <c r="BF1170" s="165"/>
      <c r="BG1170" s="165"/>
      <c r="BH1170" s="165"/>
      <c r="BI1170" s="165"/>
      <c r="BJ1170" s="165"/>
      <c r="BK1170" s="165"/>
      <c r="BL1170" s="165"/>
      <c r="BM1170" s="165"/>
      <c r="BN1170" s="165"/>
      <c r="BO1170" s="165"/>
      <c r="BP1170" s="165"/>
      <c r="BQ1170" s="165"/>
      <c r="BR1170" s="165"/>
      <c r="BS1170" s="165"/>
      <c r="BT1170" s="165"/>
      <c r="BU1170" s="165"/>
      <c r="BV1170" s="165"/>
      <c r="BW1170" s="165"/>
      <c r="BX1170" s="165"/>
      <c r="BY1170" s="165"/>
      <c r="BZ1170" s="165"/>
      <c r="CA1170" s="165"/>
      <c r="CB1170" s="165"/>
      <c r="CC1170" s="165"/>
      <c r="CD1170" s="165"/>
      <c r="CE1170" s="165"/>
      <c r="CF1170" s="165"/>
      <c r="CG1170" s="165"/>
      <c r="CH1170" s="165"/>
      <c r="CI1170" s="165"/>
      <c r="CJ1170" s="165"/>
      <c r="CK1170" s="165"/>
      <c r="CL1170" s="165"/>
      <c r="CM1170" s="165"/>
      <c r="CN1170" s="165"/>
      <c r="CO1170" s="165"/>
      <c r="CP1170" s="165"/>
      <c r="CQ1170" s="165"/>
      <c r="CR1170" s="165"/>
      <c r="CS1170" s="165"/>
      <c r="CT1170" s="165"/>
    </row>
    <row r="1171" spans="1:98">
      <c r="A1171" s="165"/>
      <c r="B1171" s="165"/>
      <c r="C1171" s="165"/>
      <c r="D1171" s="165"/>
      <c r="E1171" s="165"/>
      <c r="F1171" s="165"/>
      <c r="G1171" s="165"/>
      <c r="H1171" s="178"/>
      <c r="I1171" s="165"/>
      <c r="J1171" s="165"/>
      <c r="K1171" s="178"/>
      <c r="L1171" s="165"/>
      <c r="M1171" s="165"/>
      <c r="N1171" s="165"/>
      <c r="O1171" s="165"/>
      <c r="P1171" s="165"/>
      <c r="Q1171" s="165"/>
      <c r="R1171" s="165"/>
      <c r="S1171" s="165"/>
      <c r="T1171" s="165"/>
      <c r="U1171" s="165"/>
      <c r="V1171" s="165"/>
      <c r="W1171" s="165"/>
      <c r="X1171" s="165"/>
      <c r="Y1171" s="165"/>
      <c r="Z1171" s="165"/>
      <c r="AA1171" s="165"/>
      <c r="AB1171" s="165"/>
      <c r="AC1171" s="165"/>
      <c r="AD1171" s="165"/>
      <c r="AE1171" s="165"/>
      <c r="AF1171" s="165"/>
      <c r="AG1171" s="165"/>
      <c r="AH1171" s="165"/>
      <c r="AI1171" s="165"/>
      <c r="AJ1171" s="165"/>
      <c r="AK1171" s="165"/>
      <c r="AL1171" s="165"/>
      <c r="AM1171" s="165"/>
      <c r="AN1171" s="165"/>
      <c r="AO1171" s="165"/>
      <c r="AP1171" s="165"/>
      <c r="AQ1171" s="165"/>
      <c r="AR1171" s="165"/>
      <c r="AS1171" s="165"/>
      <c r="AT1171" s="165"/>
      <c r="AU1171" s="165"/>
      <c r="AV1171" s="165"/>
      <c r="AW1171" s="165"/>
      <c r="AX1171" s="165"/>
      <c r="AY1171" s="165"/>
      <c r="AZ1171" s="165"/>
      <c r="BA1171" s="165"/>
      <c r="BB1171" s="165"/>
      <c r="BC1171" s="165"/>
      <c r="BD1171" s="165"/>
      <c r="BE1171" s="165"/>
      <c r="BF1171" s="165"/>
      <c r="BG1171" s="165"/>
      <c r="BH1171" s="165"/>
      <c r="BI1171" s="165"/>
      <c r="BJ1171" s="165"/>
      <c r="BK1171" s="165"/>
      <c r="BL1171" s="165"/>
      <c r="BM1171" s="165"/>
      <c r="BN1171" s="165"/>
      <c r="BO1171" s="165"/>
      <c r="BP1171" s="165"/>
      <c r="BQ1171" s="165"/>
      <c r="BR1171" s="165"/>
      <c r="BS1171" s="165"/>
      <c r="BT1171" s="165"/>
      <c r="BU1171" s="165"/>
      <c r="BV1171" s="165"/>
      <c r="BW1171" s="165"/>
      <c r="BX1171" s="165"/>
      <c r="BY1171" s="165"/>
      <c r="BZ1171" s="165"/>
      <c r="CA1171" s="165"/>
      <c r="CB1171" s="165"/>
      <c r="CC1171" s="165"/>
      <c r="CD1171" s="165"/>
      <c r="CE1171" s="165"/>
      <c r="CF1171" s="165"/>
      <c r="CG1171" s="165"/>
      <c r="CH1171" s="165"/>
      <c r="CI1171" s="165"/>
      <c r="CJ1171" s="165"/>
      <c r="CK1171" s="165"/>
      <c r="CL1171" s="165"/>
      <c r="CM1171" s="165"/>
      <c r="CN1171" s="165"/>
      <c r="CO1171" s="165"/>
      <c r="CP1171" s="165"/>
      <c r="CQ1171" s="165"/>
      <c r="CR1171" s="165"/>
      <c r="CS1171" s="165"/>
      <c r="CT1171" s="165"/>
    </row>
    <row r="1172" spans="1:98">
      <c r="A1172" s="165"/>
      <c r="B1172" s="165"/>
      <c r="C1172" s="165"/>
      <c r="D1172" s="165"/>
      <c r="E1172" s="165"/>
      <c r="F1172" s="165"/>
      <c r="G1172" s="165"/>
      <c r="H1172" s="178"/>
      <c r="I1172" s="165"/>
      <c r="J1172" s="165"/>
      <c r="K1172" s="178"/>
      <c r="L1172" s="165"/>
      <c r="M1172" s="165"/>
      <c r="N1172" s="165"/>
      <c r="O1172" s="165"/>
      <c r="P1172" s="165"/>
      <c r="Q1172" s="165"/>
      <c r="R1172" s="165"/>
      <c r="S1172" s="165"/>
      <c r="T1172" s="165"/>
      <c r="U1172" s="165"/>
      <c r="V1172" s="165"/>
      <c r="W1172" s="165"/>
      <c r="X1172" s="165"/>
      <c r="Y1172" s="165"/>
      <c r="Z1172" s="165"/>
      <c r="AA1172" s="165"/>
      <c r="AB1172" s="165"/>
      <c r="AC1172" s="165"/>
      <c r="AD1172" s="165"/>
      <c r="AE1172" s="165"/>
      <c r="AF1172" s="165"/>
      <c r="AG1172" s="165"/>
      <c r="AH1172" s="165"/>
      <c r="AI1172" s="165"/>
      <c r="AJ1172" s="165"/>
      <c r="AK1172" s="165"/>
      <c r="AL1172" s="165"/>
      <c r="AM1172" s="165"/>
      <c r="AN1172" s="165"/>
      <c r="AO1172" s="165"/>
      <c r="AP1172" s="165"/>
      <c r="AQ1172" s="165"/>
      <c r="AR1172" s="165"/>
      <c r="AS1172" s="165"/>
      <c r="AT1172" s="165"/>
      <c r="AU1172" s="165"/>
      <c r="AV1172" s="165"/>
      <c r="AW1172" s="165"/>
      <c r="AX1172" s="165"/>
      <c r="AY1172" s="165"/>
      <c r="AZ1172" s="165"/>
      <c r="BA1172" s="165"/>
      <c r="BB1172" s="165"/>
      <c r="BC1172" s="165"/>
      <c r="BD1172" s="165"/>
      <c r="BE1172" s="165"/>
      <c r="BF1172" s="165"/>
      <c r="BG1172" s="165"/>
      <c r="BH1172" s="165"/>
      <c r="BI1172" s="165"/>
      <c r="BJ1172" s="165"/>
      <c r="BK1172" s="165"/>
      <c r="BL1172" s="165"/>
      <c r="BM1172" s="165"/>
      <c r="BN1172" s="165"/>
      <c r="BO1172" s="165"/>
      <c r="BP1172" s="165"/>
      <c r="BQ1172" s="165"/>
      <c r="BR1172" s="165"/>
      <c r="BS1172" s="165"/>
      <c r="BT1172" s="165"/>
      <c r="BU1172" s="165"/>
      <c r="BV1172" s="165"/>
      <c r="BW1172" s="165"/>
      <c r="BX1172" s="165"/>
      <c r="BY1172" s="165"/>
      <c r="BZ1172" s="165"/>
      <c r="CA1172" s="165"/>
      <c r="CB1172" s="165"/>
      <c r="CC1172" s="165"/>
      <c r="CD1172" s="165"/>
      <c r="CE1172" s="165"/>
      <c r="CF1172" s="165"/>
      <c r="CG1172" s="165"/>
      <c r="CH1172" s="165"/>
      <c r="CI1172" s="165"/>
      <c r="CJ1172" s="165"/>
      <c r="CK1172" s="165"/>
      <c r="CL1172" s="165"/>
      <c r="CM1172" s="165"/>
      <c r="CN1172" s="165"/>
      <c r="CO1172" s="165"/>
      <c r="CP1172" s="165"/>
      <c r="CQ1172" s="165"/>
      <c r="CR1172" s="165"/>
      <c r="CS1172" s="165"/>
      <c r="CT1172" s="165"/>
    </row>
    <row r="1173" spans="1:98">
      <c r="A1173" s="165"/>
      <c r="B1173" s="165"/>
      <c r="C1173" s="165"/>
      <c r="D1173" s="165"/>
      <c r="E1173" s="165"/>
      <c r="F1173" s="165"/>
      <c r="G1173" s="165"/>
      <c r="H1173" s="178"/>
      <c r="I1173" s="165"/>
      <c r="J1173" s="165"/>
      <c r="K1173" s="178"/>
      <c r="L1173" s="165"/>
      <c r="M1173" s="165"/>
      <c r="N1173" s="165"/>
      <c r="O1173" s="165"/>
      <c r="P1173" s="165"/>
      <c r="Q1173" s="165"/>
      <c r="R1173" s="165"/>
      <c r="S1173" s="165"/>
      <c r="T1173" s="165"/>
      <c r="U1173" s="165"/>
      <c r="V1173" s="165"/>
      <c r="W1173" s="165"/>
      <c r="X1173" s="165"/>
      <c r="Y1173" s="165"/>
      <c r="Z1173" s="165"/>
      <c r="AA1173" s="165"/>
      <c r="AB1173" s="165"/>
      <c r="AC1173" s="165"/>
      <c r="AD1173" s="165"/>
      <c r="AE1173" s="165"/>
      <c r="AF1173" s="165"/>
      <c r="AG1173" s="165"/>
      <c r="AH1173" s="165"/>
      <c r="AI1173" s="165"/>
      <c r="AJ1173" s="165"/>
      <c r="AK1173" s="165"/>
      <c r="AL1173" s="165"/>
      <c r="AM1173" s="165"/>
      <c r="AN1173" s="165"/>
      <c r="AO1173" s="165"/>
      <c r="AP1173" s="165"/>
      <c r="AQ1173" s="165"/>
      <c r="AR1173" s="165"/>
      <c r="AS1173" s="165"/>
      <c r="AT1173" s="165"/>
      <c r="AU1173" s="165"/>
      <c r="AV1173" s="165"/>
      <c r="AW1173" s="165"/>
      <c r="AX1173" s="165"/>
      <c r="AY1173" s="165"/>
      <c r="AZ1173" s="165"/>
      <c r="BA1173" s="165"/>
      <c r="BB1173" s="165"/>
      <c r="BC1173" s="165"/>
      <c r="BD1173" s="165"/>
      <c r="BE1173" s="165"/>
      <c r="BF1173" s="165"/>
      <c r="BG1173" s="165"/>
      <c r="BH1173" s="165"/>
      <c r="BI1173" s="165"/>
      <c r="BJ1173" s="165"/>
      <c r="BK1173" s="165"/>
      <c r="BL1173" s="165"/>
      <c r="BM1173" s="165"/>
      <c r="BN1173" s="165"/>
      <c r="BO1173" s="165"/>
      <c r="BP1173" s="165"/>
      <c r="BQ1173" s="165"/>
      <c r="BR1173" s="165"/>
      <c r="BS1173" s="165"/>
      <c r="BT1173" s="165"/>
      <c r="BU1173" s="165"/>
      <c r="BV1173" s="165"/>
      <c r="BW1173" s="165"/>
      <c r="BX1173" s="165"/>
      <c r="BY1173" s="165"/>
      <c r="BZ1173" s="165"/>
      <c r="CA1173" s="165"/>
      <c r="CB1173" s="165"/>
      <c r="CC1173" s="165"/>
      <c r="CD1173" s="165"/>
      <c r="CE1173" s="165"/>
      <c r="CF1173" s="165"/>
      <c r="CG1173" s="165"/>
      <c r="CH1173" s="165"/>
      <c r="CI1173" s="165"/>
      <c r="CJ1173" s="165"/>
      <c r="CK1173" s="165"/>
      <c r="CL1173" s="165"/>
      <c r="CM1173" s="165"/>
      <c r="CN1173" s="165"/>
      <c r="CO1173" s="165"/>
      <c r="CP1173" s="165"/>
      <c r="CQ1173" s="165"/>
      <c r="CR1173" s="165"/>
      <c r="CS1173" s="165"/>
      <c r="CT1173" s="165"/>
    </row>
    <row r="1174" spans="1:98">
      <c r="A1174" s="165"/>
      <c r="B1174" s="165"/>
      <c r="C1174" s="165"/>
      <c r="D1174" s="165"/>
      <c r="E1174" s="165"/>
      <c r="F1174" s="165"/>
      <c r="G1174" s="165"/>
      <c r="H1174" s="178"/>
      <c r="I1174" s="165"/>
      <c r="J1174" s="165"/>
      <c r="K1174" s="178"/>
      <c r="L1174" s="165"/>
      <c r="M1174" s="165"/>
      <c r="N1174" s="165"/>
      <c r="O1174" s="165"/>
      <c r="P1174" s="165"/>
      <c r="Q1174" s="165"/>
      <c r="R1174" s="165"/>
      <c r="S1174" s="165"/>
      <c r="T1174" s="165"/>
      <c r="U1174" s="165"/>
      <c r="V1174" s="165"/>
      <c r="W1174" s="165"/>
      <c r="X1174" s="165"/>
      <c r="Y1174" s="165"/>
      <c r="Z1174" s="165"/>
      <c r="AA1174" s="165"/>
      <c r="AB1174" s="165"/>
      <c r="AC1174" s="165"/>
      <c r="AD1174" s="165"/>
      <c r="AE1174" s="165"/>
      <c r="AF1174" s="165"/>
      <c r="AG1174" s="165"/>
      <c r="AH1174" s="165"/>
      <c r="AI1174" s="165"/>
      <c r="AJ1174" s="165"/>
      <c r="AK1174" s="165"/>
      <c r="AL1174" s="165"/>
      <c r="AM1174" s="165"/>
      <c r="AN1174" s="165"/>
      <c r="AO1174" s="165"/>
      <c r="AP1174" s="165"/>
      <c r="AQ1174" s="165"/>
      <c r="AR1174" s="165"/>
      <c r="AS1174" s="165"/>
      <c r="AT1174" s="165"/>
      <c r="AU1174" s="165"/>
      <c r="AV1174" s="165"/>
      <c r="AW1174" s="165"/>
      <c r="AX1174" s="165"/>
      <c r="AY1174" s="165"/>
      <c r="AZ1174" s="165"/>
      <c r="BA1174" s="165"/>
      <c r="BB1174" s="165"/>
      <c r="BC1174" s="165"/>
      <c r="BD1174" s="165"/>
      <c r="BE1174" s="165"/>
      <c r="BF1174" s="165"/>
      <c r="BG1174" s="165"/>
      <c r="BH1174" s="165"/>
      <c r="BI1174" s="165"/>
      <c r="BJ1174" s="165"/>
      <c r="BK1174" s="165"/>
      <c r="BL1174" s="165"/>
      <c r="BM1174" s="165"/>
      <c r="BN1174" s="165"/>
      <c r="BO1174" s="165"/>
      <c r="BP1174" s="165"/>
      <c r="BQ1174" s="165"/>
      <c r="BR1174" s="165"/>
      <c r="BS1174" s="165"/>
      <c r="BT1174" s="165"/>
      <c r="BU1174" s="165"/>
      <c r="BV1174" s="165"/>
      <c r="BW1174" s="165"/>
      <c r="BX1174" s="165"/>
      <c r="BY1174" s="165"/>
      <c r="BZ1174" s="165"/>
      <c r="CA1174" s="165"/>
      <c r="CB1174" s="165"/>
      <c r="CC1174" s="165"/>
      <c r="CD1174" s="165"/>
      <c r="CE1174" s="165"/>
      <c r="CF1174" s="165"/>
      <c r="CG1174" s="165"/>
      <c r="CH1174" s="165"/>
      <c r="CI1174" s="165"/>
      <c r="CJ1174" s="165"/>
      <c r="CK1174" s="165"/>
      <c r="CL1174" s="165"/>
      <c r="CM1174" s="165"/>
      <c r="CN1174" s="165"/>
      <c r="CO1174" s="165"/>
      <c r="CP1174" s="165"/>
      <c r="CQ1174" s="165"/>
      <c r="CR1174" s="165"/>
      <c r="CS1174" s="165"/>
      <c r="CT1174" s="165"/>
    </row>
    <row r="1175" spans="1:98">
      <c r="A1175" s="165"/>
      <c r="B1175" s="165"/>
      <c r="C1175" s="165"/>
      <c r="D1175" s="165"/>
      <c r="E1175" s="165"/>
      <c r="F1175" s="165"/>
      <c r="G1175" s="165"/>
      <c r="H1175" s="178"/>
      <c r="I1175" s="165"/>
      <c r="J1175" s="165"/>
      <c r="K1175" s="178"/>
      <c r="L1175" s="165"/>
      <c r="M1175" s="165"/>
      <c r="N1175" s="165"/>
      <c r="O1175" s="165"/>
      <c r="P1175" s="165"/>
      <c r="Q1175" s="165"/>
      <c r="R1175" s="165"/>
      <c r="S1175" s="165"/>
      <c r="T1175" s="165"/>
      <c r="U1175" s="165"/>
      <c r="V1175" s="165"/>
      <c r="W1175" s="165"/>
      <c r="X1175" s="165"/>
      <c r="Y1175" s="165"/>
      <c r="Z1175" s="165"/>
      <c r="AA1175" s="165"/>
      <c r="AB1175" s="165"/>
      <c r="AC1175" s="165"/>
      <c r="AD1175" s="165"/>
      <c r="AE1175" s="165"/>
      <c r="AF1175" s="165"/>
      <c r="AG1175" s="165"/>
      <c r="AH1175" s="165"/>
      <c r="AI1175" s="165"/>
      <c r="AJ1175" s="165"/>
      <c r="AK1175" s="165"/>
      <c r="AL1175" s="165"/>
      <c r="AM1175" s="165"/>
      <c r="AN1175" s="165"/>
      <c r="AO1175" s="165"/>
      <c r="AP1175" s="165"/>
      <c r="AQ1175" s="165"/>
      <c r="AR1175" s="165"/>
      <c r="AS1175" s="165"/>
      <c r="AT1175" s="165"/>
      <c r="AU1175" s="165"/>
      <c r="AV1175" s="165"/>
      <c r="AW1175" s="165"/>
      <c r="AX1175" s="165"/>
      <c r="AY1175" s="165"/>
      <c r="AZ1175" s="165"/>
      <c r="BA1175" s="165"/>
      <c r="BB1175" s="165"/>
      <c r="BC1175" s="165"/>
      <c r="BD1175" s="165"/>
      <c r="BE1175" s="165"/>
      <c r="BF1175" s="165"/>
      <c r="BG1175" s="165"/>
      <c r="BH1175" s="165"/>
      <c r="BI1175" s="165"/>
      <c r="BJ1175" s="165"/>
      <c r="BK1175" s="165"/>
      <c r="BL1175" s="165"/>
      <c r="BM1175" s="165"/>
      <c r="BN1175" s="165"/>
      <c r="BO1175" s="165"/>
      <c r="BP1175" s="165"/>
      <c r="BQ1175" s="165"/>
      <c r="BR1175" s="165"/>
      <c r="BS1175" s="165"/>
      <c r="BT1175" s="165"/>
      <c r="BU1175" s="165"/>
      <c r="BV1175" s="165"/>
      <c r="BW1175" s="165"/>
      <c r="BX1175" s="165"/>
      <c r="BY1175" s="165"/>
      <c r="BZ1175" s="165"/>
      <c r="CA1175" s="165"/>
      <c r="CB1175" s="165"/>
      <c r="CC1175" s="165"/>
      <c r="CD1175" s="165"/>
      <c r="CE1175" s="165"/>
      <c r="CF1175" s="165"/>
      <c r="CG1175" s="165"/>
      <c r="CH1175" s="165"/>
      <c r="CI1175" s="165"/>
      <c r="CJ1175" s="165"/>
      <c r="CK1175" s="165"/>
      <c r="CL1175" s="165"/>
      <c r="CM1175" s="165"/>
      <c r="CN1175" s="165"/>
      <c r="CO1175" s="165"/>
      <c r="CP1175" s="165"/>
      <c r="CQ1175" s="165"/>
      <c r="CR1175" s="165"/>
      <c r="CS1175" s="165"/>
      <c r="CT1175" s="165"/>
    </row>
    <row r="1176" spans="1:98">
      <c r="A1176" s="165"/>
      <c r="B1176" s="165"/>
      <c r="C1176" s="165"/>
      <c r="D1176" s="165"/>
      <c r="E1176" s="165"/>
      <c r="F1176" s="165"/>
      <c r="G1176" s="165"/>
      <c r="H1176" s="178"/>
      <c r="I1176" s="165"/>
      <c r="J1176" s="165"/>
      <c r="K1176" s="178"/>
      <c r="L1176" s="165"/>
      <c r="M1176" s="165"/>
      <c r="N1176" s="165"/>
      <c r="O1176" s="165"/>
      <c r="P1176" s="165"/>
      <c r="Q1176" s="165"/>
      <c r="R1176" s="165"/>
      <c r="S1176" s="165"/>
      <c r="T1176" s="165"/>
      <c r="U1176" s="165"/>
      <c r="V1176" s="165"/>
      <c r="W1176" s="165"/>
      <c r="X1176" s="165"/>
      <c r="Y1176" s="165"/>
      <c r="Z1176" s="165"/>
      <c r="AA1176" s="165"/>
      <c r="AB1176" s="165"/>
      <c r="AC1176" s="165"/>
      <c r="AD1176" s="165"/>
      <c r="AE1176" s="165"/>
      <c r="AF1176" s="165"/>
      <c r="AG1176" s="165"/>
      <c r="AH1176" s="165"/>
      <c r="AI1176" s="165"/>
      <c r="AJ1176" s="165"/>
      <c r="AK1176" s="165"/>
      <c r="AL1176" s="165"/>
      <c r="AM1176" s="165"/>
      <c r="AN1176" s="165"/>
      <c r="AO1176" s="165"/>
      <c r="AP1176" s="165"/>
      <c r="AQ1176" s="165"/>
      <c r="AR1176" s="165"/>
      <c r="AS1176" s="165"/>
      <c r="AT1176" s="165"/>
      <c r="AU1176" s="165"/>
      <c r="AV1176" s="165"/>
      <c r="AW1176" s="165"/>
      <c r="AX1176" s="165"/>
      <c r="AY1176" s="165"/>
      <c r="AZ1176" s="165"/>
      <c r="BA1176" s="165"/>
      <c r="BB1176" s="165"/>
      <c r="BC1176" s="165"/>
      <c r="BD1176" s="165"/>
      <c r="BE1176" s="165"/>
      <c r="BF1176" s="165"/>
      <c r="BG1176" s="165"/>
      <c r="BH1176" s="165"/>
      <c r="BI1176" s="165"/>
      <c r="BJ1176" s="165"/>
      <c r="BK1176" s="165"/>
      <c r="BL1176" s="165"/>
      <c r="BM1176" s="165"/>
      <c r="BN1176" s="165"/>
      <c r="BO1176" s="165"/>
      <c r="BP1176" s="165"/>
      <c r="BQ1176" s="165"/>
      <c r="BR1176" s="165"/>
      <c r="BS1176" s="165"/>
      <c r="BT1176" s="165"/>
      <c r="BU1176" s="165"/>
      <c r="BV1176" s="165"/>
      <c r="BW1176" s="165"/>
      <c r="BX1176" s="165"/>
      <c r="BY1176" s="165"/>
      <c r="BZ1176" s="165"/>
      <c r="CA1176" s="165"/>
      <c r="CB1176" s="165"/>
      <c r="CC1176" s="165"/>
      <c r="CD1176" s="165"/>
      <c r="CE1176" s="165"/>
      <c r="CF1176" s="165"/>
      <c r="CG1176" s="165"/>
      <c r="CH1176" s="165"/>
      <c r="CI1176" s="165"/>
      <c r="CJ1176" s="165"/>
      <c r="CK1176" s="165"/>
      <c r="CL1176" s="165"/>
      <c r="CM1176" s="165"/>
      <c r="CN1176" s="165"/>
      <c r="CO1176" s="165"/>
      <c r="CP1176" s="165"/>
      <c r="CQ1176" s="165"/>
      <c r="CR1176" s="165"/>
      <c r="CS1176" s="165"/>
      <c r="CT1176" s="165"/>
    </row>
    <row r="1177" spans="1:98">
      <c r="A1177" s="165"/>
      <c r="B1177" s="165"/>
      <c r="C1177" s="165"/>
      <c r="D1177" s="165"/>
      <c r="E1177" s="165"/>
      <c r="F1177" s="165"/>
      <c r="G1177" s="165"/>
      <c r="H1177" s="178"/>
      <c r="I1177" s="165"/>
      <c r="J1177" s="165"/>
      <c r="K1177" s="178"/>
      <c r="L1177" s="165"/>
      <c r="M1177" s="165"/>
      <c r="N1177" s="165"/>
      <c r="O1177" s="165"/>
      <c r="P1177" s="165"/>
      <c r="Q1177" s="165"/>
      <c r="R1177" s="165"/>
      <c r="S1177" s="165"/>
      <c r="T1177" s="165"/>
      <c r="U1177" s="165"/>
      <c r="V1177" s="165"/>
      <c r="W1177" s="165"/>
      <c r="X1177" s="165"/>
      <c r="Y1177" s="165"/>
      <c r="Z1177" s="165"/>
      <c r="AA1177" s="165"/>
      <c r="AB1177" s="165"/>
      <c r="AC1177" s="165"/>
      <c r="AD1177" s="165"/>
      <c r="AE1177" s="165"/>
      <c r="AF1177" s="165"/>
      <c r="AG1177" s="165"/>
      <c r="AH1177" s="165"/>
      <c r="AI1177" s="165"/>
      <c r="AJ1177" s="165"/>
      <c r="AK1177" s="165"/>
      <c r="AL1177" s="165"/>
      <c r="AM1177" s="165"/>
      <c r="AN1177" s="165"/>
      <c r="AO1177" s="165"/>
      <c r="AP1177" s="165"/>
      <c r="AQ1177" s="165"/>
      <c r="AR1177" s="165"/>
      <c r="AS1177" s="165"/>
      <c r="AT1177" s="165"/>
      <c r="AU1177" s="165"/>
      <c r="AV1177" s="165"/>
      <c r="AW1177" s="165"/>
      <c r="AX1177" s="165"/>
      <c r="AY1177" s="165"/>
      <c r="AZ1177" s="165"/>
      <c r="BA1177" s="165"/>
      <c r="BB1177" s="165"/>
      <c r="BC1177" s="165"/>
      <c r="BD1177" s="165"/>
      <c r="BE1177" s="165"/>
      <c r="BF1177" s="165"/>
      <c r="BG1177" s="165"/>
      <c r="BH1177" s="165"/>
      <c r="BI1177" s="165"/>
      <c r="BJ1177" s="165"/>
      <c r="BK1177" s="165"/>
      <c r="BL1177" s="165"/>
      <c r="BM1177" s="165"/>
      <c r="BN1177" s="165"/>
      <c r="BO1177" s="165"/>
      <c r="BP1177" s="165"/>
      <c r="BQ1177" s="165"/>
      <c r="BR1177" s="165"/>
      <c r="BS1177" s="165"/>
      <c r="BT1177" s="165"/>
      <c r="BU1177" s="165"/>
      <c r="BV1177" s="165"/>
      <c r="BW1177" s="165"/>
      <c r="BX1177" s="165"/>
      <c r="BY1177" s="165"/>
      <c r="BZ1177" s="165"/>
      <c r="CA1177" s="165"/>
      <c r="CB1177" s="165"/>
      <c r="CC1177" s="165"/>
      <c r="CD1177" s="165"/>
      <c r="CE1177" s="165"/>
      <c r="CF1177" s="165"/>
      <c r="CG1177" s="165"/>
      <c r="CH1177" s="165"/>
      <c r="CI1177" s="165"/>
      <c r="CJ1177" s="165"/>
      <c r="CK1177" s="165"/>
      <c r="CL1177" s="165"/>
      <c r="CM1177" s="165"/>
      <c r="CN1177" s="165"/>
      <c r="CO1177" s="165"/>
      <c r="CP1177" s="165"/>
      <c r="CQ1177" s="165"/>
      <c r="CR1177" s="165"/>
      <c r="CS1177" s="165"/>
      <c r="CT1177" s="165"/>
    </row>
    <row r="1178" spans="1:98">
      <c r="A1178" s="165"/>
      <c r="B1178" s="165"/>
      <c r="C1178" s="165"/>
      <c r="D1178" s="165"/>
      <c r="E1178" s="165"/>
      <c r="F1178" s="165"/>
      <c r="G1178" s="165"/>
      <c r="H1178" s="178"/>
      <c r="I1178" s="165"/>
      <c r="J1178" s="165"/>
      <c r="K1178" s="178"/>
      <c r="L1178" s="165"/>
      <c r="M1178" s="165"/>
      <c r="N1178" s="165"/>
      <c r="O1178" s="165"/>
      <c r="P1178" s="165"/>
      <c r="Q1178" s="165"/>
      <c r="R1178" s="165"/>
      <c r="S1178" s="165"/>
      <c r="T1178" s="165"/>
      <c r="U1178" s="165"/>
      <c r="V1178" s="165"/>
      <c r="W1178" s="165"/>
      <c r="X1178" s="165"/>
      <c r="Y1178" s="165"/>
      <c r="Z1178" s="165"/>
      <c r="AA1178" s="165"/>
      <c r="AB1178" s="165"/>
      <c r="AC1178" s="165"/>
      <c r="AD1178" s="165"/>
      <c r="AE1178" s="165"/>
      <c r="AF1178" s="165"/>
      <c r="AG1178" s="165"/>
      <c r="AH1178" s="165"/>
      <c r="AI1178" s="165"/>
      <c r="AJ1178" s="165"/>
      <c r="AK1178" s="165"/>
      <c r="AL1178" s="165"/>
      <c r="AM1178" s="165"/>
      <c r="AN1178" s="165"/>
      <c r="AO1178" s="165"/>
      <c r="AP1178" s="165"/>
      <c r="AQ1178" s="165"/>
      <c r="AR1178" s="165"/>
      <c r="AS1178" s="165"/>
      <c r="AT1178" s="165"/>
      <c r="AU1178" s="165"/>
      <c r="AV1178" s="165"/>
      <c r="AW1178" s="165"/>
      <c r="AX1178" s="165"/>
      <c r="AY1178" s="165"/>
      <c r="AZ1178" s="165"/>
      <c r="BA1178" s="165"/>
      <c r="BB1178" s="165"/>
      <c r="BC1178" s="165"/>
      <c r="BD1178" s="165"/>
      <c r="BE1178" s="165"/>
      <c r="BF1178" s="165"/>
      <c r="BG1178" s="165"/>
      <c r="BH1178" s="165"/>
      <c r="BI1178" s="165"/>
      <c r="BJ1178" s="165"/>
      <c r="BK1178" s="165"/>
      <c r="BL1178" s="165"/>
      <c r="BM1178" s="165"/>
      <c r="BN1178" s="165"/>
      <c r="BO1178" s="165"/>
      <c r="BP1178" s="165"/>
      <c r="BQ1178" s="165"/>
      <c r="BR1178" s="165"/>
      <c r="BS1178" s="165"/>
      <c r="BT1178" s="165"/>
      <c r="BU1178" s="165"/>
      <c r="BV1178" s="165"/>
      <c r="BW1178" s="165"/>
      <c r="BX1178" s="165"/>
      <c r="BY1178" s="165"/>
      <c r="BZ1178" s="165"/>
      <c r="CA1178" s="165"/>
      <c r="CB1178" s="165"/>
      <c r="CC1178" s="165"/>
      <c r="CD1178" s="165"/>
      <c r="CE1178" s="165"/>
      <c r="CF1178" s="165"/>
      <c r="CG1178" s="165"/>
      <c r="CH1178" s="165"/>
      <c r="CI1178" s="165"/>
      <c r="CJ1178" s="165"/>
      <c r="CK1178" s="165"/>
      <c r="CL1178" s="165"/>
      <c r="CM1178" s="165"/>
      <c r="CN1178" s="165"/>
      <c r="CO1178" s="165"/>
      <c r="CP1178" s="165"/>
      <c r="CQ1178" s="165"/>
      <c r="CR1178" s="165"/>
      <c r="CS1178" s="165"/>
      <c r="CT1178" s="165"/>
    </row>
    <row r="1179" spans="1:98">
      <c r="A1179" s="165"/>
      <c r="B1179" s="165"/>
      <c r="C1179" s="165"/>
      <c r="D1179" s="165"/>
      <c r="E1179" s="165"/>
      <c r="F1179" s="165"/>
      <c r="G1179" s="165"/>
      <c r="H1179" s="178"/>
      <c r="I1179" s="165"/>
      <c r="J1179" s="165"/>
      <c r="K1179" s="178"/>
      <c r="L1179" s="165"/>
      <c r="M1179" s="165"/>
      <c r="N1179" s="165"/>
      <c r="O1179" s="165"/>
      <c r="P1179" s="165"/>
      <c r="Q1179" s="165"/>
      <c r="R1179" s="165"/>
      <c r="S1179" s="165"/>
      <c r="T1179" s="165"/>
      <c r="U1179" s="165"/>
      <c r="V1179" s="165"/>
      <c r="W1179" s="165"/>
      <c r="X1179" s="165"/>
      <c r="Y1179" s="165"/>
      <c r="Z1179" s="165"/>
      <c r="AA1179" s="165"/>
      <c r="AB1179" s="165"/>
      <c r="AC1179" s="165"/>
      <c r="AD1179" s="165"/>
      <c r="AE1179" s="165"/>
      <c r="AF1179" s="165"/>
      <c r="AG1179" s="165"/>
      <c r="AH1179" s="165"/>
      <c r="AI1179" s="165"/>
      <c r="AJ1179" s="165"/>
      <c r="AK1179" s="165"/>
      <c r="AL1179" s="165"/>
      <c r="AM1179" s="165"/>
      <c r="AN1179" s="165"/>
      <c r="AO1179" s="165"/>
      <c r="AP1179" s="165"/>
      <c r="AQ1179" s="165"/>
      <c r="AR1179" s="165"/>
      <c r="AS1179" s="165"/>
      <c r="AT1179" s="165"/>
      <c r="AU1179" s="165"/>
      <c r="AV1179" s="165"/>
      <c r="AW1179" s="165"/>
      <c r="AX1179" s="165"/>
      <c r="AY1179" s="165"/>
      <c r="AZ1179" s="165"/>
      <c r="BA1179" s="165"/>
      <c r="BB1179" s="165"/>
      <c r="BC1179" s="165"/>
      <c r="BD1179" s="165"/>
      <c r="BE1179" s="165"/>
      <c r="BF1179" s="165"/>
      <c r="BG1179" s="165"/>
      <c r="BH1179" s="165"/>
      <c r="BI1179" s="165"/>
      <c r="BJ1179" s="165"/>
      <c r="BK1179" s="165"/>
      <c r="BL1179" s="165"/>
      <c r="BM1179" s="165"/>
      <c r="BN1179" s="165"/>
      <c r="BO1179" s="165"/>
      <c r="BP1179" s="165"/>
      <c r="BQ1179" s="165"/>
      <c r="BR1179" s="165"/>
      <c r="BS1179" s="165"/>
      <c r="BT1179" s="165"/>
      <c r="BU1179" s="165"/>
      <c r="BV1179" s="165"/>
      <c r="BW1179" s="165"/>
      <c r="BX1179" s="165"/>
      <c r="BY1179" s="165"/>
      <c r="BZ1179" s="165"/>
      <c r="CA1179" s="165"/>
      <c r="CB1179" s="165"/>
      <c r="CC1179" s="165"/>
      <c r="CD1179" s="165"/>
      <c r="CE1179" s="165"/>
      <c r="CF1179" s="165"/>
      <c r="CG1179" s="165"/>
      <c r="CH1179" s="165"/>
      <c r="CI1179" s="165"/>
      <c r="CJ1179" s="165"/>
      <c r="CK1179" s="165"/>
      <c r="CL1179" s="165"/>
      <c r="CM1179" s="165"/>
      <c r="CN1179" s="165"/>
      <c r="CO1179" s="165"/>
      <c r="CP1179" s="165"/>
      <c r="CQ1179" s="165"/>
      <c r="CR1179" s="165"/>
      <c r="CS1179" s="165"/>
      <c r="CT1179" s="165"/>
    </row>
    <row r="1180" spans="1:98">
      <c r="A1180" s="165"/>
      <c r="B1180" s="165"/>
      <c r="C1180" s="165"/>
      <c r="D1180" s="165"/>
      <c r="E1180" s="165"/>
      <c r="F1180" s="165"/>
      <c r="G1180" s="165"/>
      <c r="H1180" s="178"/>
      <c r="I1180" s="165"/>
      <c r="J1180" s="165"/>
      <c r="K1180" s="178"/>
      <c r="L1180" s="165"/>
      <c r="M1180" s="165"/>
      <c r="N1180" s="165"/>
      <c r="O1180" s="165"/>
      <c r="P1180" s="165"/>
      <c r="Q1180" s="165"/>
      <c r="R1180" s="165"/>
      <c r="S1180" s="165"/>
      <c r="T1180" s="165"/>
      <c r="U1180" s="165"/>
      <c r="V1180" s="165"/>
      <c r="W1180" s="165"/>
      <c r="X1180" s="165"/>
      <c r="Y1180" s="165"/>
      <c r="Z1180" s="165"/>
      <c r="AA1180" s="165"/>
      <c r="AB1180" s="165"/>
      <c r="AC1180" s="165"/>
      <c r="AD1180" s="165"/>
      <c r="AE1180" s="165"/>
      <c r="AF1180" s="165"/>
      <c r="AG1180" s="165"/>
      <c r="AH1180" s="165"/>
      <c r="AI1180" s="165"/>
      <c r="AJ1180" s="165"/>
      <c r="AK1180" s="165"/>
      <c r="AL1180" s="165"/>
      <c r="AM1180" s="165"/>
      <c r="AN1180" s="165"/>
      <c r="AO1180" s="165"/>
      <c r="AP1180" s="165"/>
      <c r="AQ1180" s="165"/>
      <c r="AR1180" s="165"/>
      <c r="AS1180" s="165"/>
      <c r="AT1180" s="165"/>
      <c r="AU1180" s="165"/>
      <c r="AV1180" s="165"/>
      <c r="AW1180" s="165"/>
      <c r="AX1180" s="165"/>
      <c r="AY1180" s="165"/>
      <c r="AZ1180" s="165"/>
      <c r="BA1180" s="165"/>
      <c r="BB1180" s="165"/>
      <c r="BC1180" s="165"/>
      <c r="BD1180" s="165"/>
      <c r="BE1180" s="165"/>
      <c r="BF1180" s="165"/>
      <c r="BG1180" s="165"/>
      <c r="BH1180" s="165"/>
      <c r="BI1180" s="165"/>
      <c r="BJ1180" s="165"/>
      <c r="BK1180" s="165"/>
      <c r="BL1180" s="165"/>
      <c r="BM1180" s="165"/>
      <c r="BN1180" s="165"/>
      <c r="BO1180" s="165"/>
      <c r="BP1180" s="165"/>
      <c r="BQ1180" s="165"/>
      <c r="BR1180" s="165"/>
      <c r="BS1180" s="165"/>
      <c r="BT1180" s="165"/>
      <c r="BU1180" s="165"/>
      <c r="BV1180" s="165"/>
      <c r="BW1180" s="165"/>
      <c r="BX1180" s="165"/>
      <c r="BY1180" s="165"/>
      <c r="BZ1180" s="165"/>
      <c r="CA1180" s="165"/>
      <c r="CB1180" s="165"/>
      <c r="CC1180" s="165"/>
      <c r="CD1180" s="165"/>
      <c r="CE1180" s="165"/>
      <c r="CF1180" s="165"/>
      <c r="CG1180" s="165"/>
      <c r="CH1180" s="165"/>
      <c r="CI1180" s="165"/>
      <c r="CJ1180" s="165"/>
      <c r="CK1180" s="165"/>
      <c r="CL1180" s="165"/>
      <c r="CM1180" s="165"/>
      <c r="CN1180" s="165"/>
      <c r="CO1180" s="165"/>
      <c r="CP1180" s="165"/>
      <c r="CQ1180" s="165"/>
      <c r="CR1180" s="165"/>
      <c r="CS1180" s="165"/>
      <c r="CT1180" s="165"/>
    </row>
    <row r="1181" spans="1:98">
      <c r="A1181" s="165"/>
      <c r="B1181" s="165"/>
      <c r="C1181" s="165"/>
      <c r="D1181" s="165"/>
      <c r="E1181" s="165"/>
      <c r="F1181" s="165"/>
      <c r="G1181" s="165"/>
      <c r="H1181" s="178"/>
      <c r="I1181" s="165"/>
      <c r="J1181" s="165"/>
      <c r="K1181" s="178"/>
      <c r="L1181" s="165"/>
      <c r="M1181" s="165"/>
      <c r="N1181" s="165"/>
      <c r="O1181" s="165"/>
      <c r="P1181" s="165"/>
      <c r="Q1181" s="165"/>
      <c r="R1181" s="165"/>
      <c r="S1181" s="165"/>
      <c r="T1181" s="165"/>
      <c r="U1181" s="165"/>
      <c r="V1181" s="165"/>
      <c r="W1181" s="165"/>
      <c r="X1181" s="165"/>
      <c r="Y1181" s="165"/>
      <c r="Z1181" s="165"/>
      <c r="AA1181" s="165"/>
      <c r="AB1181" s="165"/>
      <c r="AC1181" s="165"/>
      <c r="AD1181" s="165"/>
      <c r="AE1181" s="165"/>
      <c r="AF1181" s="165"/>
      <c r="AG1181" s="165"/>
      <c r="AH1181" s="165"/>
      <c r="AI1181" s="165"/>
      <c r="AJ1181" s="165"/>
      <c r="AK1181" s="165"/>
      <c r="AL1181" s="165"/>
      <c r="AM1181" s="165"/>
      <c r="AN1181" s="165"/>
      <c r="AO1181" s="165"/>
      <c r="AP1181" s="165"/>
      <c r="AQ1181" s="165"/>
      <c r="AR1181" s="165"/>
      <c r="AS1181" s="165"/>
      <c r="AT1181" s="165"/>
      <c r="AU1181" s="165"/>
      <c r="AV1181" s="165"/>
      <c r="AW1181" s="165"/>
      <c r="AX1181" s="165"/>
      <c r="AY1181" s="165"/>
      <c r="AZ1181" s="165"/>
      <c r="BA1181" s="165"/>
      <c r="BB1181" s="165"/>
      <c r="BC1181" s="165"/>
      <c r="BD1181" s="165"/>
      <c r="BE1181" s="165"/>
      <c r="BF1181" s="165"/>
      <c r="BG1181" s="165"/>
      <c r="BH1181" s="165"/>
      <c r="BI1181" s="165"/>
      <c r="BJ1181" s="165"/>
      <c r="BK1181" s="165"/>
      <c r="BL1181" s="165"/>
      <c r="BM1181" s="165"/>
      <c r="BN1181" s="165"/>
      <c r="BO1181" s="165"/>
      <c r="BP1181" s="165"/>
      <c r="BQ1181" s="165"/>
      <c r="BR1181" s="165"/>
      <c r="BS1181" s="165"/>
      <c r="BT1181" s="165"/>
      <c r="BU1181" s="165"/>
      <c r="BV1181" s="165"/>
      <c r="BW1181" s="165"/>
      <c r="BX1181" s="165"/>
      <c r="BY1181" s="165"/>
      <c r="BZ1181" s="165"/>
      <c r="CA1181" s="165"/>
      <c r="CB1181" s="165"/>
      <c r="CC1181" s="165"/>
      <c r="CD1181" s="165"/>
      <c r="CE1181" s="165"/>
      <c r="CF1181" s="165"/>
      <c r="CG1181" s="165"/>
      <c r="CH1181" s="165"/>
      <c r="CI1181" s="165"/>
      <c r="CJ1181" s="165"/>
      <c r="CK1181" s="165"/>
      <c r="CL1181" s="165"/>
      <c r="CM1181" s="165"/>
      <c r="CN1181" s="165"/>
      <c r="CO1181" s="165"/>
      <c r="CP1181" s="165"/>
      <c r="CQ1181" s="165"/>
      <c r="CR1181" s="165"/>
      <c r="CS1181" s="165"/>
      <c r="CT1181" s="165"/>
    </row>
    <row r="1182" spans="1:98">
      <c r="A1182" s="165"/>
      <c r="B1182" s="165"/>
      <c r="C1182" s="165"/>
      <c r="D1182" s="165"/>
      <c r="E1182" s="165"/>
      <c r="F1182" s="165"/>
      <c r="G1182" s="165"/>
      <c r="H1182" s="178"/>
      <c r="I1182" s="165"/>
      <c r="J1182" s="165"/>
      <c r="K1182" s="178"/>
      <c r="L1182" s="165"/>
      <c r="M1182" s="165"/>
      <c r="N1182" s="165"/>
      <c r="O1182" s="165"/>
      <c r="P1182" s="165"/>
      <c r="Q1182" s="165"/>
      <c r="R1182" s="165"/>
      <c r="S1182" s="165"/>
      <c r="T1182" s="165"/>
      <c r="U1182" s="165"/>
      <c r="V1182" s="165"/>
      <c r="W1182" s="165"/>
      <c r="X1182" s="165"/>
      <c r="Y1182" s="165"/>
      <c r="Z1182" s="165"/>
      <c r="AA1182" s="165"/>
      <c r="AB1182" s="165"/>
      <c r="AC1182" s="165"/>
      <c r="AD1182" s="165"/>
      <c r="AE1182" s="165"/>
      <c r="AF1182" s="165"/>
      <c r="AG1182" s="165"/>
      <c r="AH1182" s="165"/>
      <c r="AI1182" s="165"/>
      <c r="AJ1182" s="165"/>
      <c r="AK1182" s="165"/>
      <c r="AL1182" s="165"/>
      <c r="AM1182" s="165"/>
      <c r="AN1182" s="165"/>
      <c r="AO1182" s="165"/>
      <c r="AP1182" s="165"/>
      <c r="AQ1182" s="165"/>
      <c r="AR1182" s="165"/>
      <c r="AS1182" s="165"/>
      <c r="AT1182" s="165"/>
      <c r="AU1182" s="165"/>
      <c r="AV1182" s="165"/>
      <c r="AW1182" s="165"/>
      <c r="AX1182" s="165"/>
      <c r="AY1182" s="165"/>
      <c r="AZ1182" s="165"/>
      <c r="BA1182" s="165"/>
      <c r="BB1182" s="165"/>
      <c r="BC1182" s="165"/>
      <c r="BD1182" s="165"/>
      <c r="BE1182" s="165"/>
      <c r="BF1182" s="165"/>
      <c r="BG1182" s="165"/>
      <c r="BH1182" s="165"/>
      <c r="BI1182" s="165"/>
      <c r="BJ1182" s="165"/>
      <c r="BK1182" s="165"/>
      <c r="BL1182" s="165"/>
      <c r="BM1182" s="165"/>
      <c r="BN1182" s="165"/>
      <c r="BO1182" s="165"/>
      <c r="BP1182" s="165"/>
      <c r="BQ1182" s="165"/>
      <c r="BR1182" s="165"/>
      <c r="BS1182" s="165"/>
      <c r="BT1182" s="165"/>
      <c r="BU1182" s="165"/>
      <c r="BV1182" s="165"/>
      <c r="BW1182" s="165"/>
      <c r="BX1182" s="165"/>
      <c r="BY1182" s="165"/>
      <c r="BZ1182" s="165"/>
      <c r="CA1182" s="165"/>
      <c r="CB1182" s="165"/>
      <c r="CC1182" s="165"/>
      <c r="CD1182" s="165"/>
      <c r="CE1182" s="165"/>
      <c r="CF1182" s="165"/>
      <c r="CG1182" s="165"/>
      <c r="CH1182" s="165"/>
      <c r="CI1182" s="165"/>
      <c r="CJ1182" s="165"/>
      <c r="CK1182" s="165"/>
      <c r="CL1182" s="165"/>
      <c r="CM1182" s="165"/>
      <c r="CN1182" s="165"/>
      <c r="CO1182" s="165"/>
      <c r="CP1182" s="165"/>
      <c r="CQ1182" s="165"/>
      <c r="CR1182" s="165"/>
      <c r="CS1182" s="165"/>
      <c r="CT1182" s="165"/>
    </row>
    <row r="1183" spans="1:98">
      <c r="A1183" s="165"/>
      <c r="B1183" s="165"/>
      <c r="C1183" s="165"/>
      <c r="D1183" s="165"/>
      <c r="E1183" s="165"/>
      <c r="F1183" s="165"/>
      <c r="G1183" s="165"/>
      <c r="H1183" s="178"/>
      <c r="I1183" s="165"/>
      <c r="J1183" s="165"/>
      <c r="K1183" s="178"/>
      <c r="L1183" s="165"/>
      <c r="M1183" s="165"/>
      <c r="N1183" s="165"/>
      <c r="O1183" s="165"/>
      <c r="P1183" s="165"/>
      <c r="Q1183" s="165"/>
      <c r="R1183" s="165"/>
      <c r="S1183" s="165"/>
      <c r="T1183" s="165"/>
      <c r="U1183" s="165"/>
      <c r="V1183" s="165"/>
      <c r="W1183" s="165"/>
      <c r="X1183" s="165"/>
      <c r="Y1183" s="165"/>
      <c r="Z1183" s="165"/>
      <c r="AA1183" s="165"/>
      <c r="AB1183" s="165"/>
      <c r="AC1183" s="165"/>
      <c r="AD1183" s="165"/>
      <c r="AE1183" s="165"/>
      <c r="AF1183" s="165"/>
      <c r="AG1183" s="165"/>
      <c r="AH1183" s="165"/>
      <c r="AI1183" s="165"/>
      <c r="AJ1183" s="165"/>
      <c r="AK1183" s="165"/>
      <c r="AL1183" s="165"/>
      <c r="AM1183" s="165"/>
      <c r="AN1183" s="165"/>
      <c r="AO1183" s="165"/>
      <c r="AP1183" s="165"/>
      <c r="AQ1183" s="165"/>
      <c r="AR1183" s="165"/>
      <c r="AS1183" s="165"/>
      <c r="AT1183" s="165"/>
      <c r="AU1183" s="165"/>
      <c r="AV1183" s="165"/>
      <c r="AW1183" s="165"/>
      <c r="AX1183" s="165"/>
      <c r="AY1183" s="165"/>
      <c r="AZ1183" s="165"/>
      <c r="BA1183" s="165"/>
      <c r="BB1183" s="165"/>
      <c r="BC1183" s="165"/>
      <c r="BD1183" s="165"/>
      <c r="BE1183" s="165"/>
      <c r="BF1183" s="165"/>
      <c r="BG1183" s="165"/>
      <c r="BH1183" s="165"/>
      <c r="BI1183" s="165"/>
      <c r="BJ1183" s="165"/>
      <c r="BK1183" s="165"/>
      <c r="BL1183" s="165"/>
      <c r="BM1183" s="165"/>
      <c r="BN1183" s="165"/>
      <c r="BO1183" s="165"/>
      <c r="BP1183" s="165"/>
      <c r="BQ1183" s="165"/>
      <c r="BR1183" s="165"/>
      <c r="BS1183" s="165"/>
      <c r="BT1183" s="165"/>
      <c r="BU1183" s="165"/>
      <c r="BV1183" s="165"/>
      <c r="BW1183" s="165"/>
      <c r="BX1183" s="165"/>
      <c r="BY1183" s="165"/>
      <c r="BZ1183" s="165"/>
      <c r="CA1183" s="165"/>
      <c r="CB1183" s="165"/>
      <c r="CC1183" s="165"/>
      <c r="CD1183" s="165"/>
      <c r="CE1183" s="165"/>
      <c r="CF1183" s="165"/>
      <c r="CG1183" s="165"/>
      <c r="CH1183" s="165"/>
      <c r="CI1183" s="165"/>
      <c r="CJ1183" s="165"/>
      <c r="CK1183" s="165"/>
      <c r="CL1183" s="165"/>
      <c r="CM1183" s="165"/>
      <c r="CN1183" s="165"/>
      <c r="CO1183" s="165"/>
      <c r="CP1183" s="165"/>
      <c r="CQ1183" s="165"/>
      <c r="CR1183" s="165"/>
      <c r="CS1183" s="165"/>
      <c r="CT1183" s="165"/>
    </row>
    <row r="1184" spans="1:98">
      <c r="A1184" s="165"/>
      <c r="B1184" s="165"/>
      <c r="C1184" s="165"/>
      <c r="D1184" s="165"/>
      <c r="E1184" s="165"/>
      <c r="F1184" s="165"/>
      <c r="G1184" s="165"/>
      <c r="H1184" s="178"/>
      <c r="I1184" s="165"/>
      <c r="J1184" s="165"/>
      <c r="K1184" s="178"/>
      <c r="L1184" s="165"/>
      <c r="M1184" s="165"/>
      <c r="N1184" s="165"/>
      <c r="O1184" s="165"/>
      <c r="P1184" s="165"/>
      <c r="Q1184" s="165"/>
      <c r="R1184" s="165"/>
      <c r="S1184" s="165"/>
      <c r="T1184" s="165"/>
      <c r="U1184" s="165"/>
      <c r="V1184" s="165"/>
      <c r="W1184" s="165"/>
      <c r="X1184" s="165"/>
      <c r="Y1184" s="165"/>
      <c r="Z1184" s="165"/>
      <c r="AA1184" s="165"/>
      <c r="AB1184" s="165"/>
      <c r="AC1184" s="165"/>
      <c r="AD1184" s="165"/>
      <c r="AE1184" s="165"/>
      <c r="AF1184" s="165"/>
      <c r="AG1184" s="165"/>
      <c r="AH1184" s="165"/>
      <c r="AI1184" s="165"/>
      <c r="AJ1184" s="165"/>
      <c r="AK1184" s="165"/>
      <c r="AL1184" s="165"/>
      <c r="AM1184" s="165"/>
      <c r="AN1184" s="165"/>
      <c r="AO1184" s="165"/>
      <c r="AP1184" s="165"/>
      <c r="AQ1184" s="165"/>
      <c r="AR1184" s="165"/>
      <c r="AS1184" s="165"/>
      <c r="AT1184" s="165"/>
      <c r="AU1184" s="165"/>
      <c r="AV1184" s="165"/>
      <c r="AW1184" s="165"/>
      <c r="AX1184" s="165"/>
      <c r="AY1184" s="165"/>
      <c r="AZ1184" s="165"/>
      <c r="BA1184" s="165"/>
      <c r="BB1184" s="165"/>
      <c r="BC1184" s="165"/>
      <c r="BD1184" s="165"/>
      <c r="BE1184" s="165"/>
      <c r="BF1184" s="165"/>
      <c r="BG1184" s="165"/>
      <c r="BH1184" s="165"/>
      <c r="BI1184" s="165"/>
      <c r="BJ1184" s="165"/>
      <c r="BK1184" s="165"/>
      <c r="BL1184" s="165"/>
      <c r="BM1184" s="165"/>
      <c r="BN1184" s="165"/>
      <c r="BO1184" s="165"/>
      <c r="BP1184" s="165"/>
      <c r="BQ1184" s="165"/>
      <c r="BR1184" s="165"/>
      <c r="BS1184" s="165"/>
      <c r="BT1184" s="165"/>
      <c r="BU1184" s="165"/>
      <c r="BV1184" s="165"/>
      <c r="BW1184" s="165"/>
      <c r="BX1184" s="165"/>
      <c r="BY1184" s="165"/>
      <c r="BZ1184" s="165"/>
      <c r="CA1184" s="165"/>
      <c r="CB1184" s="165"/>
      <c r="CC1184" s="165"/>
      <c r="CD1184" s="165"/>
      <c r="CE1184" s="165"/>
      <c r="CF1184" s="165"/>
      <c r="CG1184" s="165"/>
      <c r="CH1184" s="165"/>
      <c r="CI1184" s="165"/>
      <c r="CJ1184" s="165"/>
      <c r="CK1184" s="165"/>
      <c r="CL1184" s="165"/>
      <c r="CM1184" s="165"/>
      <c r="CN1184" s="165"/>
      <c r="CO1184" s="165"/>
      <c r="CP1184" s="165"/>
      <c r="CQ1184" s="165"/>
      <c r="CR1184" s="165"/>
      <c r="CS1184" s="165"/>
      <c r="CT1184" s="165"/>
    </row>
    <row r="1185" spans="1:98">
      <c r="A1185" s="165"/>
      <c r="B1185" s="165"/>
      <c r="C1185" s="165"/>
      <c r="D1185" s="165"/>
      <c r="E1185" s="165"/>
      <c r="F1185" s="165"/>
      <c r="G1185" s="165"/>
      <c r="H1185" s="178"/>
      <c r="I1185" s="165"/>
      <c r="J1185" s="165"/>
      <c r="K1185" s="178"/>
      <c r="L1185" s="165"/>
      <c r="M1185" s="165"/>
      <c r="N1185" s="165"/>
      <c r="O1185" s="165"/>
      <c r="P1185" s="165"/>
      <c r="Q1185" s="165"/>
      <c r="R1185" s="165"/>
      <c r="S1185" s="165"/>
      <c r="T1185" s="165"/>
      <c r="U1185" s="165"/>
      <c r="V1185" s="165"/>
      <c r="W1185" s="165"/>
      <c r="X1185" s="165"/>
      <c r="Y1185" s="165"/>
      <c r="Z1185" s="165"/>
      <c r="AA1185" s="165"/>
      <c r="AB1185" s="165"/>
      <c r="AC1185" s="165"/>
      <c r="AD1185" s="165"/>
      <c r="AE1185" s="165"/>
      <c r="AF1185" s="165"/>
      <c r="AG1185" s="165"/>
      <c r="AH1185" s="165"/>
      <c r="AI1185" s="165"/>
      <c r="AJ1185" s="165"/>
      <c r="AK1185" s="165"/>
      <c r="AL1185" s="165"/>
      <c r="AM1185" s="165"/>
      <c r="AN1185" s="165"/>
      <c r="AO1185" s="165"/>
      <c r="AP1185" s="165"/>
      <c r="AQ1185" s="165"/>
      <c r="AR1185" s="165"/>
      <c r="AS1185" s="165"/>
      <c r="AT1185" s="165"/>
      <c r="AU1185" s="165"/>
      <c r="AV1185" s="165"/>
      <c r="AW1185" s="165"/>
      <c r="AX1185" s="165"/>
      <c r="AY1185" s="165"/>
      <c r="AZ1185" s="165"/>
      <c r="BA1185" s="165"/>
      <c r="BB1185" s="165"/>
      <c r="BC1185" s="165"/>
      <c r="BD1185" s="165"/>
      <c r="BE1185" s="165"/>
      <c r="BF1185" s="165"/>
      <c r="BG1185" s="165"/>
      <c r="BH1185" s="165"/>
      <c r="BI1185" s="165"/>
      <c r="BJ1185" s="165"/>
      <c r="BK1185" s="165"/>
      <c r="BL1185" s="165"/>
      <c r="BM1185" s="165"/>
      <c r="BN1185" s="165"/>
      <c r="BO1185" s="165"/>
      <c r="BP1185" s="165"/>
      <c r="BQ1185" s="165"/>
      <c r="BR1185" s="165"/>
      <c r="BS1185" s="165"/>
      <c r="BT1185" s="165"/>
      <c r="BU1185" s="165"/>
      <c r="BV1185" s="165"/>
      <c r="BW1185" s="165"/>
      <c r="BX1185" s="165"/>
      <c r="BY1185" s="165"/>
      <c r="BZ1185" s="165"/>
      <c r="CA1185" s="165"/>
      <c r="CB1185" s="165"/>
      <c r="CC1185" s="165"/>
      <c r="CD1185" s="165"/>
      <c r="CE1185" s="165"/>
      <c r="CF1185" s="165"/>
      <c r="CG1185" s="165"/>
      <c r="CH1185" s="165"/>
      <c r="CI1185" s="165"/>
      <c r="CJ1185" s="165"/>
      <c r="CK1185" s="165"/>
      <c r="CL1185" s="165"/>
      <c r="CM1185" s="165"/>
      <c r="CN1185" s="165"/>
      <c r="CO1185" s="165"/>
      <c r="CP1185" s="165"/>
      <c r="CQ1185" s="165"/>
      <c r="CR1185" s="165"/>
      <c r="CS1185" s="165"/>
      <c r="CT1185" s="165"/>
    </row>
    <row r="1186" spans="1:98">
      <c r="A1186" s="165"/>
      <c r="B1186" s="165"/>
      <c r="C1186" s="165"/>
      <c r="D1186" s="165"/>
      <c r="E1186" s="165"/>
      <c r="F1186" s="165"/>
      <c r="G1186" s="165"/>
      <c r="H1186" s="178"/>
      <c r="I1186" s="165"/>
      <c r="J1186" s="165"/>
      <c r="K1186" s="178"/>
      <c r="L1186" s="165"/>
      <c r="M1186" s="165"/>
      <c r="N1186" s="165"/>
      <c r="O1186" s="165"/>
      <c r="P1186" s="165"/>
      <c r="Q1186" s="165"/>
      <c r="R1186" s="165"/>
      <c r="S1186" s="165"/>
      <c r="T1186" s="165"/>
      <c r="U1186" s="165"/>
      <c r="V1186" s="165"/>
      <c r="W1186" s="165"/>
      <c r="X1186" s="165"/>
      <c r="Y1186" s="165"/>
      <c r="Z1186" s="165"/>
      <c r="AA1186" s="165"/>
      <c r="AB1186" s="165"/>
      <c r="AC1186" s="165"/>
      <c r="AD1186" s="165"/>
      <c r="AE1186" s="165"/>
      <c r="AF1186" s="165"/>
      <c r="AG1186" s="165"/>
      <c r="AH1186" s="165"/>
      <c r="AI1186" s="165"/>
      <c r="AJ1186" s="165"/>
      <c r="AK1186" s="165"/>
      <c r="AL1186" s="165"/>
      <c r="AM1186" s="165"/>
      <c r="AN1186" s="165"/>
      <c r="AO1186" s="165"/>
      <c r="AP1186" s="165"/>
      <c r="AQ1186" s="165"/>
      <c r="AR1186" s="165"/>
      <c r="AS1186" s="165"/>
      <c r="AT1186" s="165"/>
      <c r="AU1186" s="165"/>
      <c r="AV1186" s="165"/>
      <c r="AW1186" s="165"/>
      <c r="AX1186" s="165"/>
      <c r="AY1186" s="165"/>
      <c r="AZ1186" s="165"/>
      <c r="BA1186" s="165"/>
      <c r="BB1186" s="165"/>
      <c r="BC1186" s="165"/>
      <c r="BD1186" s="165"/>
      <c r="BE1186" s="165"/>
      <c r="BF1186" s="165"/>
      <c r="BG1186" s="165"/>
      <c r="BH1186" s="165"/>
      <c r="BI1186" s="165"/>
      <c r="BJ1186" s="165"/>
      <c r="BK1186" s="165"/>
      <c r="BL1186" s="165"/>
      <c r="BM1186" s="165"/>
      <c r="BN1186" s="165"/>
      <c r="BO1186" s="165"/>
      <c r="BP1186" s="165"/>
      <c r="BQ1186" s="165"/>
      <c r="BR1186" s="165"/>
      <c r="BS1186" s="165"/>
      <c r="BT1186" s="165"/>
      <c r="BU1186" s="165"/>
      <c r="BV1186" s="165"/>
      <c r="BW1186" s="165"/>
      <c r="BX1186" s="165"/>
      <c r="BY1186" s="165"/>
      <c r="BZ1186" s="165"/>
      <c r="CA1186" s="165"/>
      <c r="CB1186" s="165"/>
      <c r="CC1186" s="165"/>
      <c r="CD1186" s="165"/>
      <c r="CE1186" s="165"/>
      <c r="CF1186" s="165"/>
      <c r="CG1186" s="165"/>
      <c r="CH1186" s="165"/>
      <c r="CI1186" s="165"/>
      <c r="CJ1186" s="165"/>
      <c r="CK1186" s="165"/>
      <c r="CL1186" s="165"/>
      <c r="CM1186" s="165"/>
      <c r="CN1186" s="165"/>
      <c r="CO1186" s="165"/>
      <c r="CP1186" s="165"/>
      <c r="CQ1186" s="165"/>
      <c r="CR1186" s="165"/>
      <c r="CS1186" s="165"/>
      <c r="CT1186" s="165"/>
    </row>
    <row r="1187" spans="1:98">
      <c r="A1187" s="165"/>
      <c r="B1187" s="165"/>
      <c r="C1187" s="165"/>
      <c r="D1187" s="165"/>
      <c r="E1187" s="165"/>
      <c r="F1187" s="165"/>
      <c r="G1187" s="165"/>
      <c r="H1187" s="178"/>
      <c r="I1187" s="165"/>
      <c r="J1187" s="165"/>
      <c r="K1187" s="178"/>
      <c r="L1187" s="165"/>
      <c r="M1187" s="165"/>
      <c r="N1187" s="165"/>
      <c r="O1187" s="165"/>
      <c r="P1187" s="165"/>
      <c r="Q1187" s="165"/>
      <c r="R1187" s="165"/>
      <c r="S1187" s="165"/>
      <c r="T1187" s="165"/>
      <c r="U1187" s="165"/>
      <c r="V1187" s="165"/>
      <c r="W1187" s="165"/>
      <c r="X1187" s="165"/>
      <c r="Y1187" s="165"/>
      <c r="Z1187" s="165"/>
      <c r="AA1187" s="165"/>
      <c r="AB1187" s="165"/>
      <c r="AC1187" s="165"/>
      <c r="AD1187" s="165"/>
      <c r="AE1187" s="165"/>
      <c r="AF1187" s="165"/>
      <c r="AG1187" s="165"/>
      <c r="AH1187" s="165"/>
      <c r="AI1187" s="165"/>
      <c r="AJ1187" s="165"/>
      <c r="AK1187" s="165"/>
      <c r="AL1187" s="165"/>
      <c r="AM1187" s="165"/>
      <c r="AN1187" s="165"/>
      <c r="AO1187" s="165"/>
      <c r="AP1187" s="165"/>
      <c r="AQ1187" s="165"/>
      <c r="AR1187" s="165"/>
      <c r="AS1187" s="165"/>
      <c r="AT1187" s="165"/>
      <c r="AU1187" s="165"/>
      <c r="AV1187" s="165"/>
      <c r="AW1187" s="165"/>
      <c r="AX1187" s="165"/>
      <c r="AY1187" s="165"/>
      <c r="AZ1187" s="165"/>
      <c r="BA1187" s="165"/>
      <c r="BB1187" s="165"/>
      <c r="BC1187" s="165"/>
      <c r="BD1187" s="165"/>
      <c r="BE1187" s="165"/>
      <c r="BF1187" s="165"/>
      <c r="BG1187" s="165"/>
      <c r="BH1187" s="165"/>
      <c r="BI1187" s="165"/>
      <c r="BJ1187" s="165"/>
      <c r="BK1187" s="165"/>
      <c r="BL1187" s="165"/>
      <c r="BM1187" s="165"/>
      <c r="BN1187" s="165"/>
      <c r="BO1187" s="165"/>
      <c r="BP1187" s="165"/>
      <c r="BQ1187" s="165"/>
      <c r="BR1187" s="165"/>
      <c r="BS1187" s="165"/>
      <c r="BT1187" s="165"/>
      <c r="BU1187" s="165"/>
      <c r="BV1187" s="165"/>
      <c r="BW1187" s="165"/>
      <c r="BX1187" s="165"/>
      <c r="BY1187" s="165"/>
      <c r="BZ1187" s="165"/>
      <c r="CA1187" s="165"/>
      <c r="CB1187" s="165"/>
      <c r="CC1187" s="165"/>
      <c r="CD1187" s="165"/>
      <c r="CE1187" s="165"/>
      <c r="CF1187" s="165"/>
      <c r="CG1187" s="165"/>
      <c r="CH1187" s="165"/>
      <c r="CI1187" s="165"/>
      <c r="CJ1187" s="165"/>
      <c r="CK1187" s="165"/>
      <c r="CL1187" s="165"/>
      <c r="CM1187" s="165"/>
      <c r="CN1187" s="165"/>
      <c r="CO1187" s="165"/>
      <c r="CP1187" s="165"/>
      <c r="CQ1187" s="165"/>
      <c r="CR1187" s="165"/>
      <c r="CS1187" s="165"/>
      <c r="CT1187" s="165"/>
    </row>
    <row r="1188" spans="1:98">
      <c r="A1188" s="165"/>
      <c r="B1188" s="165"/>
      <c r="C1188" s="165"/>
      <c r="D1188" s="165"/>
      <c r="E1188" s="165"/>
      <c r="F1188" s="165"/>
      <c r="G1188" s="165"/>
      <c r="H1188" s="178"/>
      <c r="I1188" s="165"/>
      <c r="J1188" s="165"/>
      <c r="K1188" s="178"/>
      <c r="L1188" s="165"/>
      <c r="M1188" s="165"/>
      <c r="N1188" s="165"/>
      <c r="O1188" s="165"/>
      <c r="P1188" s="165"/>
      <c r="Q1188" s="165"/>
      <c r="R1188" s="165"/>
      <c r="S1188" s="165"/>
      <c r="T1188" s="165"/>
      <c r="U1188" s="165"/>
      <c r="V1188" s="165"/>
      <c r="W1188" s="165"/>
      <c r="X1188" s="165"/>
      <c r="Y1188" s="165"/>
      <c r="Z1188" s="165"/>
      <c r="AA1188" s="165"/>
      <c r="AB1188" s="165"/>
      <c r="AC1188" s="165"/>
      <c r="AD1188" s="165"/>
      <c r="AE1188" s="165"/>
      <c r="AF1188" s="165"/>
      <c r="AG1188" s="165"/>
      <c r="AH1188" s="165"/>
      <c r="AI1188" s="165"/>
      <c r="AJ1188" s="165"/>
      <c r="AK1188" s="165"/>
      <c r="AL1188" s="165"/>
      <c r="AM1188" s="165"/>
      <c r="AN1188" s="165"/>
      <c r="AO1188" s="165"/>
      <c r="AP1188" s="165"/>
      <c r="AQ1188" s="165"/>
      <c r="AR1188" s="165"/>
      <c r="AS1188" s="165"/>
      <c r="AT1188" s="165"/>
      <c r="AU1188" s="165"/>
      <c r="AV1188" s="165"/>
      <c r="AW1188" s="165"/>
      <c r="AX1188" s="165"/>
      <c r="AY1188" s="165"/>
      <c r="AZ1188" s="165"/>
      <c r="BA1188" s="165"/>
      <c r="BB1188" s="165"/>
      <c r="BC1188" s="165"/>
      <c r="BD1188" s="165"/>
      <c r="BE1188" s="165"/>
      <c r="BF1188" s="165"/>
      <c r="BG1188" s="165"/>
      <c r="BH1188" s="165"/>
      <c r="BI1188" s="165"/>
      <c r="BJ1188" s="165"/>
      <c r="BK1188" s="165"/>
      <c r="BL1188" s="165"/>
      <c r="BM1188" s="165"/>
      <c r="BN1188" s="165"/>
      <c r="BO1188" s="165"/>
      <c r="BP1188" s="165"/>
      <c r="BQ1188" s="165"/>
      <c r="BR1188" s="165"/>
      <c r="BS1188" s="165"/>
      <c r="BT1188" s="165"/>
      <c r="BU1188" s="165"/>
      <c r="BV1188" s="165"/>
      <c r="BW1188" s="165"/>
      <c r="BX1188" s="165"/>
      <c r="BY1188" s="165"/>
      <c r="BZ1188" s="165"/>
      <c r="CA1188" s="165"/>
      <c r="CB1188" s="165"/>
      <c r="CC1188" s="165"/>
      <c r="CD1188" s="165"/>
      <c r="CE1188" s="165"/>
      <c r="CF1188" s="165"/>
      <c r="CG1188" s="165"/>
      <c r="CH1188" s="165"/>
      <c r="CI1188" s="165"/>
      <c r="CJ1188" s="165"/>
      <c r="CK1188" s="165"/>
      <c r="CL1188" s="165"/>
      <c r="CM1188" s="165"/>
      <c r="CN1188" s="165"/>
      <c r="CO1188" s="165"/>
      <c r="CP1188" s="165"/>
      <c r="CQ1188" s="165"/>
      <c r="CR1188" s="165"/>
      <c r="CS1188" s="165"/>
      <c r="CT1188" s="165"/>
    </row>
    <row r="1189" spans="1:98">
      <c r="A1189" s="165"/>
      <c r="B1189" s="165"/>
      <c r="C1189" s="165"/>
      <c r="D1189" s="165"/>
      <c r="E1189" s="165"/>
      <c r="F1189" s="165"/>
      <c r="G1189" s="165"/>
      <c r="H1189" s="178"/>
      <c r="I1189" s="165"/>
      <c r="J1189" s="165"/>
      <c r="K1189" s="178"/>
      <c r="L1189" s="165"/>
      <c r="M1189" s="165"/>
      <c r="N1189" s="165"/>
      <c r="O1189" s="165"/>
      <c r="P1189" s="165"/>
      <c r="Q1189" s="165"/>
      <c r="R1189" s="165"/>
      <c r="S1189" s="165"/>
      <c r="T1189" s="165"/>
      <c r="U1189" s="165"/>
      <c r="V1189" s="165"/>
      <c r="W1189" s="165"/>
      <c r="X1189" s="165"/>
      <c r="Y1189" s="165"/>
      <c r="Z1189" s="165"/>
      <c r="AA1189" s="165"/>
      <c r="AB1189" s="165"/>
      <c r="AC1189" s="165"/>
      <c r="AD1189" s="165"/>
      <c r="AE1189" s="165"/>
      <c r="AF1189" s="165"/>
      <c r="AG1189" s="165"/>
      <c r="AH1189" s="165"/>
      <c r="AI1189" s="165"/>
      <c r="AJ1189" s="165"/>
      <c r="AK1189" s="165"/>
      <c r="AL1189" s="165"/>
      <c r="AM1189" s="165"/>
      <c r="AN1189" s="165"/>
      <c r="AO1189" s="165"/>
      <c r="AP1189" s="165"/>
      <c r="AQ1189" s="165"/>
      <c r="AR1189" s="165"/>
      <c r="AS1189" s="165"/>
      <c r="AT1189" s="165"/>
      <c r="AU1189" s="165"/>
      <c r="AV1189" s="165"/>
      <c r="AW1189" s="165"/>
      <c r="AX1189" s="165"/>
      <c r="AY1189" s="165"/>
      <c r="AZ1189" s="165"/>
      <c r="BA1189" s="165"/>
      <c r="BB1189" s="165"/>
      <c r="BC1189" s="165"/>
      <c r="BD1189" s="165"/>
      <c r="BE1189" s="165"/>
      <c r="BF1189" s="165"/>
      <c r="BG1189" s="165"/>
      <c r="BH1189" s="165"/>
      <c r="BI1189" s="165"/>
      <c r="BJ1189" s="165"/>
      <c r="BK1189" s="165"/>
      <c r="BL1189" s="165"/>
      <c r="BM1189" s="165"/>
      <c r="BN1189" s="165"/>
      <c r="BO1189" s="165"/>
      <c r="BP1189" s="165"/>
      <c r="BQ1189" s="165"/>
      <c r="BR1189" s="165"/>
      <c r="BS1189" s="165"/>
      <c r="BT1189" s="165"/>
      <c r="BU1189" s="165"/>
      <c r="BV1189" s="165"/>
      <c r="BW1189" s="165"/>
      <c r="BX1189" s="165"/>
      <c r="BY1189" s="165"/>
      <c r="BZ1189" s="165"/>
      <c r="CA1189" s="165"/>
      <c r="CB1189" s="165"/>
      <c r="CC1189" s="165"/>
      <c r="CD1189" s="165"/>
      <c r="CE1189" s="165"/>
      <c r="CF1189" s="165"/>
      <c r="CG1189" s="165"/>
      <c r="CH1189" s="165"/>
      <c r="CI1189" s="165"/>
      <c r="CJ1189" s="165"/>
      <c r="CK1189" s="165"/>
      <c r="CL1189" s="165"/>
      <c r="CM1189" s="165"/>
      <c r="CN1189" s="165"/>
      <c r="CO1189" s="165"/>
      <c r="CP1189" s="165"/>
      <c r="CQ1189" s="165"/>
      <c r="CR1189" s="165"/>
      <c r="CS1189" s="165"/>
      <c r="CT1189" s="165"/>
    </row>
    <row r="1190" spans="1:98">
      <c r="A1190" s="165"/>
      <c r="B1190" s="165"/>
      <c r="C1190" s="165"/>
      <c r="D1190" s="165"/>
      <c r="E1190" s="165"/>
      <c r="F1190" s="165"/>
      <c r="G1190" s="165"/>
      <c r="H1190" s="178"/>
      <c r="I1190" s="165"/>
      <c r="J1190" s="165"/>
      <c r="K1190" s="178"/>
      <c r="L1190" s="165"/>
      <c r="M1190" s="165"/>
      <c r="N1190" s="165"/>
      <c r="O1190" s="165"/>
      <c r="P1190" s="165"/>
      <c r="Q1190" s="165"/>
      <c r="R1190" s="165"/>
      <c r="S1190" s="165"/>
      <c r="T1190" s="165"/>
      <c r="U1190" s="165"/>
      <c r="V1190" s="165"/>
      <c r="W1190" s="165"/>
      <c r="X1190" s="165"/>
      <c r="Y1190" s="165"/>
      <c r="Z1190" s="165"/>
      <c r="AA1190" s="165"/>
      <c r="AB1190" s="165"/>
      <c r="AC1190" s="165"/>
      <c r="AD1190" s="165"/>
      <c r="AE1190" s="165"/>
      <c r="AF1190" s="165"/>
      <c r="AG1190" s="165"/>
      <c r="AH1190" s="165"/>
      <c r="AI1190" s="165"/>
      <c r="AJ1190" s="165"/>
      <c r="AK1190" s="165"/>
      <c r="AL1190" s="165"/>
      <c r="AM1190" s="165"/>
      <c r="AN1190" s="165"/>
      <c r="AO1190" s="165"/>
      <c r="AP1190" s="165"/>
      <c r="AQ1190" s="165"/>
      <c r="AR1190" s="165"/>
      <c r="AS1190" s="165"/>
      <c r="AT1190" s="165"/>
      <c r="AU1190" s="165"/>
      <c r="AV1190" s="165"/>
      <c r="AW1190" s="165"/>
      <c r="AX1190" s="165"/>
      <c r="AY1190" s="165"/>
      <c r="AZ1190" s="165"/>
      <c r="BA1190" s="165"/>
      <c r="BB1190" s="165"/>
      <c r="BC1190" s="165"/>
      <c r="BD1190" s="165"/>
      <c r="BE1190" s="165"/>
      <c r="BF1190" s="165"/>
      <c r="BG1190" s="165"/>
      <c r="BH1190" s="165"/>
      <c r="BI1190" s="165"/>
      <c r="BJ1190" s="165"/>
      <c r="BK1190" s="165"/>
      <c r="BL1190" s="165"/>
      <c r="BM1190" s="165"/>
      <c r="BN1190" s="165"/>
      <c r="BO1190" s="165"/>
      <c r="BP1190" s="165"/>
      <c r="BQ1190" s="165"/>
      <c r="BR1190" s="165"/>
      <c r="BS1190" s="165"/>
      <c r="BT1190" s="165"/>
      <c r="BU1190" s="165"/>
      <c r="BV1190" s="165"/>
      <c r="BW1190" s="165"/>
      <c r="BX1190" s="165"/>
      <c r="BY1190" s="165"/>
      <c r="BZ1190" s="165"/>
      <c r="CA1190" s="165"/>
      <c r="CB1190" s="165"/>
      <c r="CC1190" s="165"/>
      <c r="CD1190" s="165"/>
      <c r="CE1190" s="165"/>
      <c r="CF1190" s="165"/>
      <c r="CG1190" s="165"/>
      <c r="CH1190" s="165"/>
      <c r="CI1190" s="165"/>
      <c r="CJ1190" s="165"/>
      <c r="CK1190" s="165"/>
      <c r="CL1190" s="165"/>
      <c r="CM1190" s="165"/>
      <c r="CN1190" s="165"/>
      <c r="CO1190" s="165"/>
      <c r="CP1190" s="165"/>
      <c r="CQ1190" s="165"/>
      <c r="CR1190" s="165"/>
      <c r="CS1190" s="165"/>
      <c r="CT1190" s="165"/>
    </row>
    <row r="1191" spans="1:98">
      <c r="A1191" s="165"/>
      <c r="B1191" s="165"/>
      <c r="C1191" s="165"/>
      <c r="D1191" s="165"/>
      <c r="E1191" s="165"/>
      <c r="F1191" s="165"/>
      <c r="G1191" s="165"/>
      <c r="H1191" s="178"/>
      <c r="I1191" s="165"/>
      <c r="J1191" s="165"/>
      <c r="K1191" s="178"/>
      <c r="L1191" s="165"/>
      <c r="M1191" s="165"/>
      <c r="N1191" s="165"/>
      <c r="O1191" s="165"/>
      <c r="P1191" s="165"/>
      <c r="Q1191" s="165"/>
      <c r="R1191" s="165"/>
      <c r="S1191" s="165"/>
      <c r="T1191" s="165"/>
      <c r="U1191" s="165"/>
      <c r="V1191" s="165"/>
      <c r="W1191" s="165"/>
      <c r="X1191" s="165"/>
      <c r="Y1191" s="165"/>
      <c r="Z1191" s="165"/>
      <c r="AA1191" s="165"/>
      <c r="AB1191" s="165"/>
      <c r="AC1191" s="165"/>
      <c r="AD1191" s="165"/>
      <c r="AE1191" s="165"/>
      <c r="AF1191" s="165"/>
      <c r="AG1191" s="165"/>
      <c r="AH1191" s="165"/>
      <c r="AI1191" s="165"/>
      <c r="AJ1191" s="165"/>
      <c r="AK1191" s="165"/>
      <c r="AL1191" s="165"/>
      <c r="AM1191" s="165"/>
      <c r="AN1191" s="165"/>
      <c r="AO1191" s="165"/>
      <c r="AP1191" s="165"/>
      <c r="AQ1191" s="165"/>
      <c r="AR1191" s="165"/>
      <c r="AS1191" s="165"/>
      <c r="AT1191" s="165"/>
      <c r="AU1191" s="165"/>
      <c r="AV1191" s="165"/>
      <c r="AW1191" s="165"/>
      <c r="AX1191" s="165"/>
      <c r="AY1191" s="165"/>
      <c r="AZ1191" s="165"/>
      <c r="BA1191" s="165"/>
      <c r="BB1191" s="165"/>
      <c r="BC1191" s="165"/>
      <c r="BD1191" s="165"/>
      <c r="BE1191" s="165"/>
      <c r="BF1191" s="165"/>
      <c r="BG1191" s="165"/>
      <c r="BH1191" s="165"/>
      <c r="BI1191" s="165"/>
      <c r="BJ1191" s="165"/>
      <c r="BK1191" s="165"/>
      <c r="BL1191" s="165"/>
      <c r="BM1191" s="165"/>
      <c r="BN1191" s="165"/>
      <c r="BO1191" s="165"/>
      <c r="BP1191" s="165"/>
      <c r="BQ1191" s="165"/>
      <c r="BR1191" s="165"/>
      <c r="BS1191" s="165"/>
      <c r="BT1191" s="165"/>
      <c r="BU1191" s="165"/>
      <c r="BV1191" s="165"/>
      <c r="BW1191" s="165"/>
      <c r="BX1191" s="165"/>
      <c r="BY1191" s="165"/>
      <c r="BZ1191" s="165"/>
      <c r="CA1191" s="165"/>
      <c r="CB1191" s="165"/>
      <c r="CC1191" s="165"/>
      <c r="CD1191" s="165"/>
      <c r="CE1191" s="165"/>
      <c r="CF1191" s="165"/>
      <c r="CG1191" s="165"/>
      <c r="CH1191" s="165"/>
      <c r="CI1191" s="165"/>
      <c r="CJ1191" s="165"/>
      <c r="CK1191" s="165"/>
      <c r="CL1191" s="165"/>
      <c r="CM1191" s="165"/>
      <c r="CN1191" s="165"/>
      <c r="CO1191" s="165"/>
      <c r="CP1191" s="165"/>
      <c r="CQ1191" s="165"/>
      <c r="CR1191" s="165"/>
      <c r="CS1191" s="165"/>
      <c r="CT1191" s="165"/>
    </row>
    <row r="1192" spans="1:98">
      <c r="A1192" s="165"/>
      <c r="B1192" s="165"/>
      <c r="C1192" s="165"/>
      <c r="D1192" s="165"/>
      <c r="E1192" s="165"/>
      <c r="F1192" s="165"/>
      <c r="G1192" s="165"/>
      <c r="H1192" s="178"/>
      <c r="I1192" s="165"/>
      <c r="J1192" s="165"/>
      <c r="K1192" s="178"/>
      <c r="L1192" s="165"/>
      <c r="M1192" s="165"/>
      <c r="N1192" s="165"/>
      <c r="O1192" s="165"/>
      <c r="P1192" s="165"/>
      <c r="Q1192" s="165"/>
      <c r="R1192" s="165"/>
      <c r="S1192" s="165"/>
      <c r="T1192" s="165"/>
      <c r="U1192" s="165"/>
      <c r="V1192" s="165"/>
      <c r="W1192" s="165"/>
      <c r="X1192" s="165"/>
      <c r="Y1192" s="165"/>
      <c r="Z1192" s="165"/>
      <c r="AA1192" s="165"/>
      <c r="AB1192" s="165"/>
      <c r="AC1192" s="165"/>
      <c r="AD1192" s="165"/>
      <c r="AE1192" s="165"/>
      <c r="AF1192" s="165"/>
      <c r="AG1192" s="165"/>
      <c r="AH1192" s="165"/>
      <c r="AI1192" s="165"/>
      <c r="AJ1192" s="165"/>
      <c r="AK1192" s="165"/>
      <c r="AL1192" s="165"/>
      <c r="AM1192" s="165"/>
      <c r="AN1192" s="165"/>
      <c r="AO1192" s="165"/>
      <c r="AP1192" s="165"/>
      <c r="AQ1192" s="165"/>
      <c r="AR1192" s="165"/>
      <c r="AS1192" s="165"/>
      <c r="AT1192" s="165"/>
      <c r="AU1192" s="165"/>
      <c r="AV1192" s="165"/>
      <c r="AW1192" s="165"/>
      <c r="AX1192" s="165"/>
      <c r="AY1192" s="165"/>
      <c r="AZ1192" s="165"/>
      <c r="BA1192" s="165"/>
      <c r="BB1192" s="165"/>
      <c r="BC1192" s="165"/>
      <c r="BD1192" s="165"/>
      <c r="BE1192" s="165"/>
      <c r="BF1192" s="165"/>
      <c r="BG1192" s="165"/>
      <c r="BH1192" s="165"/>
      <c r="BI1192" s="165"/>
      <c r="BJ1192" s="165"/>
      <c r="BK1192" s="165"/>
      <c r="BL1192" s="165"/>
      <c r="BM1192" s="165"/>
      <c r="BN1192" s="165"/>
      <c r="BO1192" s="165"/>
      <c r="BP1192" s="165"/>
      <c r="BQ1192" s="165"/>
      <c r="BR1192" s="165"/>
      <c r="BS1192" s="165"/>
      <c r="BT1192" s="165"/>
      <c r="BU1192" s="165"/>
      <c r="BV1192" s="165"/>
      <c r="BW1192" s="165"/>
      <c r="BX1192" s="165"/>
      <c r="BY1192" s="165"/>
      <c r="BZ1192" s="165"/>
      <c r="CA1192" s="165"/>
      <c r="CB1192" s="165"/>
      <c r="CC1192" s="165"/>
      <c r="CD1192" s="165"/>
      <c r="CE1192" s="165"/>
      <c r="CF1192" s="165"/>
      <c r="CG1192" s="165"/>
      <c r="CH1192" s="165"/>
      <c r="CI1192" s="165"/>
      <c r="CJ1192" s="165"/>
      <c r="CK1192" s="165"/>
      <c r="CL1192" s="165"/>
      <c r="CM1192" s="165"/>
      <c r="CN1192" s="165"/>
      <c r="CO1192" s="165"/>
      <c r="CP1192" s="165"/>
      <c r="CQ1192" s="165"/>
      <c r="CR1192" s="165"/>
      <c r="CS1192" s="165"/>
      <c r="CT1192" s="165"/>
    </row>
    <row r="1193" spans="1:98">
      <c r="A1193" s="165"/>
      <c r="B1193" s="165"/>
      <c r="C1193" s="165"/>
      <c r="D1193" s="165"/>
      <c r="E1193" s="165"/>
      <c r="F1193" s="165"/>
      <c r="G1193" s="165"/>
      <c r="H1193" s="178"/>
      <c r="I1193" s="165"/>
      <c r="J1193" s="165"/>
      <c r="K1193" s="178"/>
      <c r="L1193" s="165"/>
      <c r="M1193" s="165"/>
      <c r="N1193" s="165"/>
      <c r="O1193" s="165"/>
      <c r="P1193" s="165"/>
      <c r="Q1193" s="165"/>
      <c r="R1193" s="165"/>
      <c r="S1193" s="165"/>
      <c r="T1193" s="165"/>
      <c r="U1193" s="165"/>
      <c r="V1193" s="165"/>
      <c r="W1193" s="165"/>
      <c r="X1193" s="165"/>
      <c r="Y1193" s="165"/>
      <c r="Z1193" s="165"/>
      <c r="AA1193" s="165"/>
      <c r="AB1193" s="165"/>
      <c r="AC1193" s="165"/>
      <c r="AD1193" s="165"/>
      <c r="AE1193" s="165"/>
      <c r="AF1193" s="165"/>
      <c r="AG1193" s="165"/>
      <c r="AH1193" s="165"/>
      <c r="AI1193" s="165"/>
      <c r="AJ1193" s="165"/>
      <c r="AK1193" s="165"/>
      <c r="AL1193" s="165"/>
      <c r="AM1193" s="165"/>
      <c r="AN1193" s="165"/>
      <c r="AO1193" s="165"/>
      <c r="AP1193" s="165"/>
      <c r="AQ1193" s="165"/>
      <c r="AR1193" s="165"/>
      <c r="AS1193" s="165"/>
      <c r="AT1193" s="165"/>
      <c r="AU1193" s="165"/>
      <c r="AV1193" s="165"/>
      <c r="AW1193" s="165"/>
      <c r="AX1193" s="165"/>
      <c r="AY1193" s="165"/>
      <c r="AZ1193" s="165"/>
      <c r="BA1193" s="165"/>
      <c r="BB1193" s="165"/>
      <c r="BC1193" s="165"/>
      <c r="BD1193" s="165"/>
      <c r="BE1193" s="165"/>
      <c r="BF1193" s="165"/>
      <c r="BG1193" s="165"/>
      <c r="BH1193" s="165"/>
      <c r="BI1193" s="165"/>
      <c r="BJ1193" s="165"/>
      <c r="BK1193" s="165"/>
      <c r="BL1193" s="165"/>
      <c r="BM1193" s="165"/>
      <c r="BN1193" s="165"/>
      <c r="BO1193" s="165"/>
      <c r="BP1193" s="165"/>
      <c r="BQ1193" s="165"/>
      <c r="BR1193" s="165"/>
      <c r="BS1193" s="165"/>
      <c r="BT1193" s="165"/>
      <c r="BU1193" s="165"/>
      <c r="BV1193" s="165"/>
      <c r="BW1193" s="165"/>
      <c r="BX1193" s="165"/>
      <c r="BY1193" s="165"/>
      <c r="BZ1193" s="165"/>
      <c r="CA1193" s="165"/>
      <c r="CB1193" s="165"/>
      <c r="CC1193" s="165"/>
      <c r="CD1193" s="165"/>
      <c r="CE1193" s="165"/>
      <c r="CF1193" s="165"/>
      <c r="CG1193" s="165"/>
      <c r="CH1193" s="165"/>
      <c r="CI1193" s="165"/>
      <c r="CJ1193" s="165"/>
      <c r="CK1193" s="165"/>
      <c r="CL1193" s="165"/>
      <c r="CM1193" s="165"/>
      <c r="CN1193" s="165"/>
      <c r="CO1193" s="165"/>
      <c r="CP1193" s="165"/>
      <c r="CQ1193" s="165"/>
      <c r="CR1193" s="165"/>
      <c r="CS1193" s="165"/>
      <c r="CT1193" s="165"/>
    </row>
    <row r="1194" spans="1:98">
      <c r="A1194" s="165"/>
      <c r="B1194" s="165"/>
      <c r="C1194" s="165"/>
      <c r="D1194" s="165"/>
      <c r="E1194" s="165"/>
      <c r="F1194" s="165"/>
      <c r="G1194" s="165"/>
      <c r="H1194" s="178"/>
      <c r="I1194" s="165"/>
      <c r="J1194" s="165"/>
      <c r="K1194" s="178"/>
      <c r="L1194" s="165"/>
      <c r="M1194" s="165"/>
      <c r="N1194" s="165"/>
      <c r="O1194" s="165"/>
      <c r="P1194" s="165"/>
      <c r="Q1194" s="165"/>
      <c r="R1194" s="165"/>
      <c r="S1194" s="165"/>
      <c r="T1194" s="165"/>
      <c r="U1194" s="165"/>
      <c r="V1194" s="165"/>
      <c r="W1194" s="165"/>
      <c r="X1194" s="165"/>
      <c r="Y1194" s="165"/>
      <c r="Z1194" s="165"/>
      <c r="AA1194" s="165"/>
      <c r="AB1194" s="165"/>
      <c r="AC1194" s="165"/>
      <c r="AD1194" s="165"/>
      <c r="AE1194" s="165"/>
      <c r="AF1194" s="165"/>
      <c r="AG1194" s="165"/>
      <c r="AH1194" s="165"/>
      <c r="AI1194" s="165"/>
      <c r="AJ1194" s="165"/>
      <c r="AK1194" s="165"/>
      <c r="AL1194" s="165"/>
      <c r="AM1194" s="165"/>
      <c r="AN1194" s="165"/>
      <c r="AO1194" s="165"/>
      <c r="AP1194" s="165"/>
      <c r="AQ1194" s="165"/>
      <c r="AR1194" s="165"/>
      <c r="AS1194" s="165"/>
      <c r="AT1194" s="165"/>
      <c r="AU1194" s="165"/>
      <c r="AV1194" s="165"/>
      <c r="AW1194" s="165"/>
      <c r="AX1194" s="165"/>
      <c r="AY1194" s="165"/>
      <c r="AZ1194" s="165"/>
      <c r="BA1194" s="165"/>
      <c r="BB1194" s="165"/>
      <c r="BC1194" s="165"/>
      <c r="BD1194" s="165"/>
      <c r="BE1194" s="165"/>
      <c r="BF1194" s="165"/>
      <c r="BG1194" s="165"/>
      <c r="BH1194" s="165"/>
      <c r="BI1194" s="165"/>
      <c r="BJ1194" s="165"/>
      <c r="BK1194" s="165"/>
      <c r="BL1194" s="165"/>
      <c r="BM1194" s="165"/>
      <c r="BN1194" s="165"/>
      <c r="BO1194" s="165"/>
      <c r="BP1194" s="165"/>
      <c r="BQ1194" s="165"/>
      <c r="BR1194" s="165"/>
      <c r="BS1194" s="165"/>
      <c r="BT1194" s="165"/>
      <c r="BU1194" s="165"/>
      <c r="BV1194" s="165"/>
      <c r="BW1194" s="165"/>
      <c r="BX1194" s="165"/>
      <c r="BY1194" s="165"/>
      <c r="BZ1194" s="165"/>
      <c r="CA1194" s="165"/>
      <c r="CB1194" s="165"/>
      <c r="CC1194" s="165"/>
      <c r="CD1194" s="165"/>
      <c r="CE1194" s="165"/>
      <c r="CF1194" s="165"/>
      <c r="CG1194" s="165"/>
      <c r="CH1194" s="165"/>
      <c r="CI1194" s="165"/>
      <c r="CJ1194" s="165"/>
      <c r="CK1194" s="165"/>
      <c r="CL1194" s="165"/>
      <c r="CM1194" s="165"/>
      <c r="CN1194" s="165"/>
      <c r="CO1194" s="165"/>
      <c r="CP1194" s="165"/>
      <c r="CQ1194" s="165"/>
      <c r="CR1194" s="165"/>
      <c r="CS1194" s="165"/>
      <c r="CT1194" s="165"/>
    </row>
    <row r="1195" spans="1:98">
      <c r="A1195" s="165"/>
      <c r="B1195" s="165"/>
      <c r="C1195" s="165"/>
      <c r="D1195" s="165"/>
      <c r="E1195" s="165"/>
      <c r="F1195" s="165"/>
      <c r="G1195" s="165"/>
      <c r="H1195" s="178"/>
      <c r="I1195" s="165"/>
      <c r="J1195" s="165"/>
      <c r="K1195" s="178"/>
      <c r="L1195" s="165"/>
      <c r="M1195" s="165"/>
      <c r="N1195" s="165"/>
      <c r="O1195" s="165"/>
      <c r="P1195" s="165"/>
      <c r="Q1195" s="165"/>
      <c r="R1195" s="165"/>
      <c r="S1195" s="165"/>
      <c r="T1195" s="165"/>
      <c r="U1195" s="165"/>
      <c r="V1195" s="165"/>
      <c r="W1195" s="165"/>
      <c r="X1195" s="165"/>
      <c r="Y1195" s="165"/>
      <c r="Z1195" s="165"/>
      <c r="AA1195" s="165"/>
      <c r="AB1195" s="165"/>
      <c r="AC1195" s="165"/>
      <c r="AD1195" s="165"/>
      <c r="AE1195" s="165"/>
      <c r="AF1195" s="165"/>
      <c r="AG1195" s="165"/>
      <c r="AH1195" s="165"/>
      <c r="AI1195" s="165"/>
      <c r="AJ1195" s="165"/>
      <c r="AK1195" s="165"/>
      <c r="AL1195" s="165"/>
      <c r="AM1195" s="165"/>
      <c r="AN1195" s="165"/>
      <c r="AO1195" s="165"/>
      <c r="AP1195" s="165"/>
      <c r="AQ1195" s="165"/>
      <c r="AR1195" s="165"/>
      <c r="AS1195" s="165"/>
      <c r="AT1195" s="165"/>
      <c r="AU1195" s="165"/>
      <c r="AV1195" s="165"/>
      <c r="AW1195" s="165"/>
      <c r="AX1195" s="165"/>
      <c r="AY1195" s="165"/>
      <c r="AZ1195" s="165"/>
      <c r="BA1195" s="165"/>
      <c r="BB1195" s="165"/>
      <c r="BC1195" s="165"/>
      <c r="BD1195" s="165"/>
      <c r="BE1195" s="165"/>
      <c r="BF1195" s="165"/>
      <c r="BG1195" s="165"/>
      <c r="BH1195" s="165"/>
      <c r="BI1195" s="165"/>
      <c r="BJ1195" s="165"/>
      <c r="BK1195" s="165"/>
      <c r="BL1195" s="165"/>
      <c r="BM1195" s="165"/>
      <c r="BN1195" s="165"/>
      <c r="BO1195" s="165"/>
      <c r="BP1195" s="165"/>
      <c r="BQ1195" s="165"/>
      <c r="BR1195" s="165"/>
      <c r="BS1195" s="165"/>
      <c r="BT1195" s="165"/>
      <c r="BU1195" s="165"/>
      <c r="BV1195" s="165"/>
      <c r="BW1195" s="165"/>
      <c r="BX1195" s="165"/>
      <c r="BY1195" s="165"/>
      <c r="BZ1195" s="165"/>
      <c r="CA1195" s="165"/>
      <c r="CB1195" s="165"/>
      <c r="CC1195" s="165"/>
      <c r="CD1195" s="165"/>
      <c r="CE1195" s="165"/>
      <c r="CF1195" s="165"/>
      <c r="CG1195" s="165"/>
      <c r="CH1195" s="165"/>
      <c r="CI1195" s="165"/>
      <c r="CJ1195" s="165"/>
      <c r="CK1195" s="165"/>
      <c r="CL1195" s="165"/>
      <c r="CM1195" s="165"/>
      <c r="CN1195" s="165"/>
      <c r="CO1195" s="165"/>
      <c r="CP1195" s="165"/>
      <c r="CQ1195" s="165"/>
      <c r="CR1195" s="165"/>
      <c r="CS1195" s="165"/>
      <c r="CT1195" s="165"/>
    </row>
    <row r="1196" spans="1:98">
      <c r="A1196" s="165"/>
      <c r="B1196" s="165"/>
      <c r="C1196" s="165"/>
      <c r="D1196" s="165"/>
      <c r="E1196" s="165"/>
      <c r="F1196" s="165"/>
      <c r="G1196" s="165"/>
      <c r="H1196" s="178"/>
      <c r="I1196" s="165"/>
      <c r="J1196" s="165"/>
      <c r="K1196" s="178"/>
      <c r="L1196" s="165"/>
      <c r="M1196" s="165"/>
      <c r="N1196" s="165"/>
      <c r="O1196" s="165"/>
      <c r="P1196" s="165"/>
      <c r="Q1196" s="165"/>
      <c r="R1196" s="165"/>
      <c r="S1196" s="165"/>
      <c r="T1196" s="165"/>
      <c r="U1196" s="165"/>
      <c r="V1196" s="165"/>
      <c r="W1196" s="165"/>
      <c r="X1196" s="165"/>
      <c r="Y1196" s="165"/>
      <c r="Z1196" s="165"/>
      <c r="AA1196" s="165"/>
      <c r="AB1196" s="165"/>
      <c r="AC1196" s="165"/>
      <c r="AD1196" s="165"/>
      <c r="AE1196" s="165"/>
      <c r="AF1196" s="165"/>
      <c r="AG1196" s="165"/>
      <c r="AH1196" s="165"/>
      <c r="AI1196" s="165"/>
      <c r="AJ1196" s="165"/>
      <c r="AK1196" s="165"/>
      <c r="AL1196" s="165"/>
      <c r="AM1196" s="165"/>
      <c r="AN1196" s="165"/>
      <c r="AO1196" s="165"/>
      <c r="AP1196" s="165"/>
      <c r="AQ1196" s="165"/>
      <c r="AR1196" s="165"/>
      <c r="AS1196" s="165"/>
      <c r="AT1196" s="165"/>
      <c r="AU1196" s="165"/>
      <c r="AV1196" s="165"/>
      <c r="AW1196" s="165"/>
      <c r="AX1196" s="165"/>
      <c r="AY1196" s="165"/>
      <c r="AZ1196" s="165"/>
      <c r="BA1196" s="165"/>
      <c r="BB1196" s="165"/>
      <c r="BC1196" s="165"/>
      <c r="BD1196" s="165"/>
      <c r="BE1196" s="165"/>
      <c r="BF1196" s="165"/>
      <c r="BG1196" s="165"/>
      <c r="BH1196" s="165"/>
      <c r="BI1196" s="165"/>
      <c r="BJ1196" s="165"/>
      <c r="BK1196" s="165"/>
      <c r="BL1196" s="165"/>
      <c r="BM1196" s="165"/>
      <c r="BN1196" s="165"/>
      <c r="BO1196" s="165"/>
      <c r="BP1196" s="165"/>
      <c r="BQ1196" s="165"/>
      <c r="BR1196" s="165"/>
      <c r="BS1196" s="165"/>
      <c r="BT1196" s="165"/>
      <c r="BU1196" s="165"/>
      <c r="BV1196" s="165"/>
      <c r="BW1196" s="165"/>
      <c r="BX1196" s="165"/>
      <c r="BY1196" s="165"/>
      <c r="BZ1196" s="165"/>
      <c r="CA1196" s="165"/>
      <c r="CB1196" s="165"/>
      <c r="CC1196" s="165"/>
      <c r="CD1196" s="165"/>
      <c r="CE1196" s="165"/>
      <c r="CF1196" s="165"/>
      <c r="CG1196" s="165"/>
      <c r="CH1196" s="165"/>
      <c r="CI1196" s="165"/>
      <c r="CJ1196" s="165"/>
      <c r="CK1196" s="165"/>
      <c r="CL1196" s="165"/>
      <c r="CM1196" s="165"/>
      <c r="CN1196" s="165"/>
      <c r="CO1196" s="165"/>
      <c r="CP1196" s="165"/>
      <c r="CQ1196" s="165"/>
      <c r="CR1196" s="165"/>
      <c r="CS1196" s="165"/>
      <c r="CT1196" s="165"/>
    </row>
    <row r="1197" spans="1:98">
      <c r="A1197" s="165"/>
      <c r="B1197" s="165"/>
      <c r="C1197" s="165"/>
      <c r="D1197" s="165"/>
      <c r="E1197" s="165"/>
      <c r="F1197" s="165"/>
      <c r="G1197" s="165"/>
      <c r="H1197" s="178"/>
      <c r="I1197" s="165"/>
      <c r="J1197" s="165"/>
      <c r="K1197" s="178"/>
      <c r="L1197" s="165"/>
      <c r="M1197" s="165"/>
      <c r="N1197" s="165"/>
      <c r="O1197" s="165"/>
      <c r="P1197" s="165"/>
      <c r="Q1197" s="165"/>
      <c r="R1197" s="165"/>
      <c r="S1197" s="165"/>
      <c r="T1197" s="165"/>
      <c r="U1197" s="165"/>
      <c r="V1197" s="165"/>
      <c r="W1197" s="165"/>
      <c r="X1197" s="165"/>
      <c r="Y1197" s="165"/>
      <c r="Z1197" s="165"/>
      <c r="AA1197" s="165"/>
      <c r="AB1197" s="165"/>
      <c r="AC1197" s="165"/>
      <c r="AD1197" s="165"/>
      <c r="AE1197" s="165"/>
      <c r="AF1197" s="165"/>
      <c r="AG1197" s="165"/>
      <c r="AH1197" s="165"/>
      <c r="AI1197" s="165"/>
      <c r="AJ1197" s="165"/>
      <c r="AK1197" s="165"/>
      <c r="AL1197" s="165"/>
      <c r="AM1197" s="165"/>
      <c r="AN1197" s="165"/>
      <c r="AO1197" s="165"/>
      <c r="AP1197" s="165"/>
      <c r="AQ1197" s="165"/>
      <c r="AR1197" s="165"/>
      <c r="AS1197" s="165"/>
      <c r="AT1197" s="165"/>
      <c r="AU1197" s="165"/>
      <c r="AV1197" s="165"/>
      <c r="AW1197" s="165"/>
      <c r="AX1197" s="165"/>
      <c r="AY1197" s="165"/>
      <c r="AZ1197" s="165"/>
      <c r="BA1197" s="165"/>
      <c r="BB1197" s="165"/>
      <c r="BC1197" s="165"/>
      <c r="BD1197" s="165"/>
      <c r="BE1197" s="165"/>
      <c r="BF1197" s="165"/>
      <c r="BG1197" s="165"/>
      <c r="BH1197" s="165"/>
      <c r="BI1197" s="165"/>
      <c r="BJ1197" s="165"/>
      <c r="BK1197" s="165"/>
      <c r="BL1197" s="165"/>
      <c r="BM1197" s="165"/>
      <c r="BN1197" s="165"/>
      <c r="BO1197" s="165"/>
      <c r="BP1197" s="165"/>
      <c r="BQ1197" s="165"/>
      <c r="BR1197" s="165"/>
      <c r="BS1197" s="165"/>
      <c r="BT1197" s="165"/>
      <c r="BU1197" s="165"/>
      <c r="BV1197" s="165"/>
      <c r="BW1197" s="165"/>
      <c r="BX1197" s="165"/>
      <c r="BY1197" s="165"/>
      <c r="BZ1197" s="165"/>
      <c r="CA1197" s="165"/>
      <c r="CB1197" s="165"/>
      <c r="CC1197" s="165"/>
      <c r="CD1197" s="165"/>
      <c r="CE1197" s="165"/>
      <c r="CF1197" s="165"/>
      <c r="CG1197" s="165"/>
      <c r="CH1197" s="165"/>
      <c r="CI1197" s="165"/>
      <c r="CJ1197" s="165"/>
      <c r="CK1197" s="165"/>
      <c r="CL1197" s="165"/>
      <c r="CM1197" s="165"/>
      <c r="CN1197" s="165"/>
      <c r="CO1197" s="165"/>
      <c r="CP1197" s="165"/>
      <c r="CQ1197" s="165"/>
      <c r="CR1197" s="165"/>
      <c r="CS1197" s="165"/>
      <c r="CT1197" s="165"/>
    </row>
    <row r="1198" spans="1:98">
      <c r="A1198" s="165"/>
      <c r="B1198" s="165"/>
      <c r="C1198" s="165"/>
      <c r="D1198" s="165"/>
      <c r="E1198" s="165"/>
      <c r="F1198" s="165"/>
      <c r="G1198" s="165"/>
      <c r="H1198" s="178"/>
      <c r="I1198" s="165"/>
      <c r="J1198" s="165"/>
      <c r="K1198" s="178"/>
      <c r="L1198" s="165"/>
      <c r="M1198" s="165"/>
      <c r="N1198" s="165"/>
      <c r="O1198" s="165"/>
      <c r="P1198" s="165"/>
      <c r="Q1198" s="165"/>
      <c r="R1198" s="165"/>
      <c r="S1198" s="165"/>
      <c r="T1198" s="165"/>
      <c r="U1198" s="165"/>
      <c r="V1198" s="165"/>
      <c r="W1198" s="165"/>
      <c r="X1198" s="165"/>
      <c r="Y1198" s="165"/>
      <c r="Z1198" s="165"/>
      <c r="AA1198" s="165"/>
      <c r="AB1198" s="165"/>
      <c r="AC1198" s="165"/>
      <c r="AD1198" s="165"/>
      <c r="AE1198" s="165"/>
      <c r="AF1198" s="165"/>
      <c r="AG1198" s="165"/>
      <c r="AH1198" s="165"/>
      <c r="AI1198" s="165"/>
      <c r="AJ1198" s="165"/>
      <c r="AK1198" s="165"/>
      <c r="AL1198" s="165"/>
      <c r="AM1198" s="165"/>
      <c r="AN1198" s="165"/>
      <c r="AO1198" s="165"/>
      <c r="AP1198" s="165"/>
      <c r="AQ1198" s="165"/>
      <c r="AR1198" s="165"/>
      <c r="AS1198" s="165"/>
      <c r="AT1198" s="165"/>
      <c r="AU1198" s="165"/>
      <c r="AV1198" s="165"/>
      <c r="AW1198" s="165"/>
      <c r="AX1198" s="165"/>
      <c r="AY1198" s="165"/>
      <c r="AZ1198" s="165"/>
      <c r="BA1198" s="165"/>
      <c r="BB1198" s="165"/>
      <c r="BC1198" s="165"/>
      <c r="BD1198" s="165"/>
      <c r="BE1198" s="165"/>
      <c r="BF1198" s="165"/>
      <c r="BG1198" s="165"/>
      <c r="BH1198" s="165"/>
      <c r="BI1198" s="165"/>
      <c r="BJ1198" s="165"/>
      <c r="BK1198" s="165"/>
      <c r="BL1198" s="165"/>
      <c r="BM1198" s="165"/>
      <c r="BN1198" s="165"/>
      <c r="BO1198" s="165"/>
      <c r="BP1198" s="165"/>
      <c r="BQ1198" s="165"/>
      <c r="BR1198" s="165"/>
      <c r="BS1198" s="165"/>
      <c r="BT1198" s="165"/>
      <c r="BU1198" s="165"/>
      <c r="BV1198" s="165"/>
      <c r="BW1198" s="165"/>
      <c r="BX1198" s="165"/>
      <c r="BY1198" s="165"/>
      <c r="BZ1198" s="165"/>
      <c r="CA1198" s="165"/>
      <c r="CB1198" s="165"/>
      <c r="CC1198" s="165"/>
      <c r="CD1198" s="165"/>
      <c r="CE1198" s="165"/>
      <c r="CF1198" s="165"/>
      <c r="CG1198" s="165"/>
      <c r="CH1198" s="165"/>
      <c r="CI1198" s="165"/>
      <c r="CJ1198" s="165"/>
      <c r="CK1198" s="165"/>
      <c r="CL1198" s="165"/>
      <c r="CM1198" s="165"/>
      <c r="CN1198" s="165"/>
      <c r="CO1198" s="165"/>
      <c r="CP1198" s="165"/>
      <c r="CQ1198" s="165"/>
      <c r="CR1198" s="165"/>
      <c r="CS1198" s="165"/>
      <c r="CT1198" s="165"/>
    </row>
    <row r="1199" spans="1:98">
      <c r="A1199" s="165"/>
      <c r="B1199" s="165"/>
      <c r="C1199" s="165"/>
      <c r="D1199" s="165"/>
      <c r="E1199" s="165"/>
      <c r="F1199" s="165"/>
      <c r="G1199" s="165"/>
      <c r="H1199" s="178"/>
      <c r="I1199" s="165"/>
      <c r="J1199" s="165"/>
      <c r="K1199" s="178"/>
      <c r="L1199" s="165"/>
      <c r="M1199" s="165"/>
      <c r="N1199" s="165"/>
      <c r="O1199" s="165"/>
      <c r="P1199" s="165"/>
      <c r="Q1199" s="165"/>
      <c r="R1199" s="165"/>
      <c r="S1199" s="165"/>
      <c r="T1199" s="165"/>
      <c r="U1199" s="165"/>
      <c r="V1199" s="165"/>
      <c r="W1199" s="165"/>
      <c r="X1199" s="165"/>
      <c r="Y1199" s="165"/>
      <c r="Z1199" s="165"/>
      <c r="AA1199" s="165"/>
      <c r="AB1199" s="165"/>
      <c r="AC1199" s="165"/>
      <c r="AD1199" s="165"/>
      <c r="AE1199" s="165"/>
      <c r="AF1199" s="165"/>
      <c r="AG1199" s="165"/>
      <c r="AH1199" s="165"/>
      <c r="AI1199" s="165"/>
      <c r="AJ1199" s="165"/>
      <c r="AK1199" s="165"/>
      <c r="AL1199" s="165"/>
      <c r="AM1199" s="165"/>
      <c r="AN1199" s="165"/>
      <c r="AO1199" s="165"/>
      <c r="AP1199" s="165"/>
      <c r="AQ1199" s="165"/>
      <c r="AR1199" s="165"/>
      <c r="AS1199" s="165"/>
      <c r="AT1199" s="165"/>
      <c r="AU1199" s="165"/>
      <c r="AV1199" s="165"/>
      <c r="AW1199" s="165"/>
      <c r="AX1199" s="165"/>
      <c r="AY1199" s="165"/>
      <c r="AZ1199" s="165"/>
      <c r="BA1199" s="165"/>
      <c r="BB1199" s="165"/>
      <c r="BC1199" s="165"/>
      <c r="BD1199" s="165"/>
      <c r="BE1199" s="165"/>
      <c r="BF1199" s="165"/>
      <c r="BG1199" s="165"/>
      <c r="BH1199" s="165"/>
      <c r="BI1199" s="165"/>
      <c r="BJ1199" s="165"/>
      <c r="BK1199" s="165"/>
      <c r="BL1199" s="165"/>
      <c r="BM1199" s="165"/>
      <c r="BN1199" s="165"/>
      <c r="BO1199" s="165"/>
      <c r="BP1199" s="165"/>
      <c r="BQ1199" s="165"/>
      <c r="BR1199" s="165"/>
      <c r="BS1199" s="165"/>
      <c r="BT1199" s="165"/>
      <c r="BU1199" s="165"/>
      <c r="BV1199" s="165"/>
      <c r="BW1199" s="165"/>
      <c r="BX1199" s="165"/>
      <c r="BY1199" s="165"/>
      <c r="BZ1199" s="165"/>
      <c r="CA1199" s="165"/>
      <c r="CB1199" s="165"/>
      <c r="CC1199" s="165"/>
      <c r="CD1199" s="165"/>
      <c r="CE1199" s="165"/>
      <c r="CF1199" s="165"/>
      <c r="CG1199" s="165"/>
      <c r="CH1199" s="165"/>
      <c r="CI1199" s="165"/>
      <c r="CJ1199" s="165"/>
      <c r="CK1199" s="165"/>
      <c r="CL1199" s="165"/>
      <c r="CM1199" s="165"/>
      <c r="CN1199" s="165"/>
      <c r="CO1199" s="165"/>
      <c r="CP1199" s="165"/>
      <c r="CQ1199" s="165"/>
      <c r="CR1199" s="165"/>
      <c r="CS1199" s="165"/>
      <c r="CT1199" s="165"/>
    </row>
    <row r="1200" spans="1:98">
      <c r="A1200" s="165"/>
      <c r="B1200" s="165"/>
      <c r="C1200" s="165"/>
      <c r="D1200" s="165"/>
      <c r="E1200" s="165"/>
      <c r="F1200" s="165"/>
      <c r="G1200" s="165"/>
      <c r="H1200" s="178"/>
      <c r="I1200" s="165"/>
      <c r="J1200" s="165"/>
      <c r="K1200" s="178"/>
      <c r="L1200" s="165"/>
      <c r="M1200" s="165"/>
      <c r="N1200" s="165"/>
      <c r="O1200" s="165"/>
      <c r="P1200" s="165"/>
      <c r="Q1200" s="165"/>
      <c r="R1200" s="165"/>
      <c r="S1200" s="165"/>
      <c r="T1200" s="165"/>
      <c r="U1200" s="165"/>
      <c r="V1200" s="165"/>
      <c r="W1200" s="165"/>
      <c r="X1200" s="165"/>
      <c r="Y1200" s="165"/>
      <c r="Z1200" s="165"/>
      <c r="AA1200" s="165"/>
      <c r="AB1200" s="165"/>
      <c r="AC1200" s="165"/>
      <c r="AD1200" s="165"/>
      <c r="AE1200" s="165"/>
      <c r="AF1200" s="165"/>
      <c r="AG1200" s="165"/>
      <c r="AH1200" s="165"/>
      <c r="AI1200" s="165"/>
      <c r="AJ1200" s="165"/>
      <c r="AK1200" s="165"/>
      <c r="AL1200" s="165"/>
      <c r="AM1200" s="165"/>
      <c r="AN1200" s="165"/>
      <c r="AO1200" s="165"/>
      <c r="AP1200" s="165"/>
      <c r="AQ1200" s="165"/>
      <c r="AR1200" s="165"/>
      <c r="AS1200" s="165"/>
      <c r="AT1200" s="165"/>
      <c r="AU1200" s="165"/>
      <c r="AV1200" s="165"/>
      <c r="AW1200" s="165"/>
      <c r="AX1200" s="165"/>
      <c r="AY1200" s="165"/>
      <c r="AZ1200" s="165"/>
      <c r="BA1200" s="165"/>
      <c r="BB1200" s="165"/>
      <c r="BC1200" s="165"/>
      <c r="BD1200" s="165"/>
      <c r="BE1200" s="165"/>
      <c r="BF1200" s="165"/>
      <c r="BG1200" s="165"/>
      <c r="BH1200" s="165"/>
      <c r="BI1200" s="165"/>
      <c r="BJ1200" s="165"/>
      <c r="BK1200" s="165"/>
      <c r="BL1200" s="165"/>
      <c r="BM1200" s="165"/>
      <c r="BN1200" s="165"/>
      <c r="BO1200" s="165"/>
      <c r="BP1200" s="165"/>
      <c r="BQ1200" s="165"/>
      <c r="BR1200" s="165"/>
      <c r="BS1200" s="165"/>
      <c r="BT1200" s="165"/>
      <c r="BU1200" s="165"/>
      <c r="BV1200" s="165"/>
      <c r="BW1200" s="165"/>
      <c r="BX1200" s="165"/>
      <c r="BY1200" s="165"/>
      <c r="BZ1200" s="165"/>
      <c r="CA1200" s="165"/>
      <c r="CB1200" s="165"/>
      <c r="CC1200" s="165"/>
      <c r="CD1200" s="165"/>
      <c r="CE1200" s="165"/>
      <c r="CF1200" s="165"/>
      <c r="CG1200" s="165"/>
      <c r="CH1200" s="165"/>
      <c r="CI1200" s="165"/>
      <c r="CJ1200" s="165"/>
      <c r="CK1200" s="165"/>
      <c r="CL1200" s="165"/>
      <c r="CM1200" s="165"/>
      <c r="CN1200" s="165"/>
      <c r="CO1200" s="165"/>
      <c r="CP1200" s="165"/>
      <c r="CQ1200" s="165"/>
      <c r="CR1200" s="165"/>
      <c r="CS1200" s="165"/>
      <c r="CT1200" s="165"/>
    </row>
    <row r="1201" spans="1:98">
      <c r="A1201" s="165"/>
      <c r="B1201" s="165"/>
      <c r="C1201" s="165"/>
      <c r="D1201" s="165"/>
      <c r="E1201" s="165"/>
      <c r="F1201" s="165"/>
      <c r="G1201" s="165"/>
      <c r="H1201" s="178"/>
      <c r="I1201" s="165"/>
      <c r="J1201" s="165"/>
      <c r="K1201" s="178"/>
      <c r="L1201" s="165"/>
      <c r="M1201" s="165"/>
      <c r="N1201" s="165"/>
      <c r="O1201" s="165"/>
      <c r="P1201" s="165"/>
      <c r="Q1201" s="165"/>
      <c r="R1201" s="165"/>
      <c r="S1201" s="165"/>
      <c r="T1201" s="165"/>
      <c r="U1201" s="165"/>
      <c r="V1201" s="165"/>
      <c r="W1201" s="165"/>
      <c r="X1201" s="165"/>
      <c r="Y1201" s="165"/>
      <c r="Z1201" s="165"/>
      <c r="AA1201" s="165"/>
      <c r="AB1201" s="165"/>
      <c r="AC1201" s="165"/>
      <c r="AD1201" s="165"/>
      <c r="AE1201" s="165"/>
      <c r="AF1201" s="165"/>
      <c r="AG1201" s="165"/>
      <c r="AH1201" s="165"/>
      <c r="AI1201" s="165"/>
      <c r="AJ1201" s="165"/>
      <c r="AK1201" s="165"/>
      <c r="AL1201" s="165"/>
      <c r="AM1201" s="165"/>
      <c r="AN1201" s="165"/>
      <c r="AO1201" s="165"/>
      <c r="AP1201" s="165"/>
      <c r="AQ1201" s="165"/>
      <c r="AR1201" s="165"/>
      <c r="AS1201" s="165"/>
      <c r="AT1201" s="165"/>
      <c r="AU1201" s="165"/>
      <c r="AV1201" s="165"/>
      <c r="AW1201" s="165"/>
      <c r="AX1201" s="165"/>
      <c r="AY1201" s="165"/>
      <c r="AZ1201" s="165"/>
      <c r="BA1201" s="165"/>
      <c r="BB1201" s="165"/>
      <c r="BC1201" s="165"/>
      <c r="BD1201" s="165"/>
      <c r="BE1201" s="165"/>
      <c r="BF1201" s="165"/>
      <c r="BG1201" s="165"/>
      <c r="BH1201" s="165"/>
      <c r="BI1201" s="165"/>
      <c r="BJ1201" s="165"/>
      <c r="BK1201" s="165"/>
      <c r="BL1201" s="165"/>
      <c r="BM1201" s="165"/>
      <c r="BN1201" s="165"/>
      <c r="BO1201" s="165"/>
      <c r="BP1201" s="165"/>
      <c r="BQ1201" s="165"/>
      <c r="BR1201" s="165"/>
      <c r="BS1201" s="165"/>
      <c r="BT1201" s="165"/>
      <c r="BU1201" s="165"/>
      <c r="BV1201" s="165"/>
      <c r="BW1201" s="165"/>
      <c r="BX1201" s="165"/>
      <c r="BY1201" s="165"/>
      <c r="BZ1201" s="165"/>
      <c r="CA1201" s="165"/>
      <c r="CB1201" s="165"/>
      <c r="CC1201" s="165"/>
      <c r="CD1201" s="165"/>
      <c r="CE1201" s="165"/>
      <c r="CF1201" s="165"/>
      <c r="CG1201" s="165"/>
      <c r="CH1201" s="165"/>
      <c r="CI1201" s="165"/>
      <c r="CJ1201" s="165"/>
      <c r="CK1201" s="165"/>
      <c r="CL1201" s="165"/>
      <c r="CM1201" s="165"/>
      <c r="CN1201" s="165"/>
      <c r="CO1201" s="165"/>
      <c r="CP1201" s="165"/>
      <c r="CQ1201" s="165"/>
      <c r="CR1201" s="165"/>
      <c r="CS1201" s="165"/>
      <c r="CT1201" s="165"/>
    </row>
    <row r="1202" spans="1:98">
      <c r="A1202" s="165"/>
      <c r="B1202" s="165"/>
      <c r="C1202" s="165"/>
      <c r="D1202" s="165"/>
      <c r="E1202" s="165"/>
      <c r="F1202" s="165"/>
      <c r="G1202" s="165"/>
      <c r="H1202" s="178"/>
      <c r="I1202" s="165"/>
      <c r="J1202" s="165"/>
      <c r="K1202" s="178"/>
      <c r="L1202" s="165"/>
      <c r="M1202" s="165"/>
      <c r="N1202" s="165"/>
      <c r="O1202" s="165"/>
      <c r="P1202" s="165"/>
      <c r="Q1202" s="165"/>
      <c r="R1202" s="165"/>
      <c r="S1202" s="165"/>
      <c r="T1202" s="165"/>
      <c r="U1202" s="165"/>
      <c r="V1202" s="165"/>
      <c r="W1202" s="165"/>
      <c r="X1202" s="165"/>
      <c r="Y1202" s="165"/>
      <c r="Z1202" s="165"/>
      <c r="AA1202" s="165"/>
      <c r="AB1202" s="165"/>
      <c r="AC1202" s="165"/>
      <c r="AD1202" s="165"/>
      <c r="AE1202" s="165"/>
      <c r="AF1202" s="165"/>
      <c r="AG1202" s="165"/>
      <c r="AH1202" s="165"/>
      <c r="AI1202" s="165"/>
      <c r="AJ1202" s="165"/>
      <c r="AK1202" s="165"/>
      <c r="AL1202" s="165"/>
      <c r="AM1202" s="165"/>
      <c r="AN1202" s="165"/>
      <c r="AO1202" s="165"/>
      <c r="AP1202" s="165"/>
      <c r="AQ1202" s="165"/>
      <c r="AR1202" s="165"/>
      <c r="AS1202" s="165"/>
      <c r="AT1202" s="165"/>
      <c r="AU1202" s="165"/>
      <c r="AV1202" s="165"/>
      <c r="AW1202" s="165"/>
      <c r="AX1202" s="165"/>
      <c r="AY1202" s="165"/>
      <c r="AZ1202" s="165"/>
      <c r="BA1202" s="165"/>
      <c r="BB1202" s="165"/>
      <c r="BC1202" s="165"/>
      <c r="BD1202" s="165"/>
      <c r="BE1202" s="165"/>
      <c r="BF1202" s="165"/>
      <c r="BG1202" s="165"/>
      <c r="BH1202" s="165"/>
      <c r="BI1202" s="165"/>
      <c r="BJ1202" s="165"/>
      <c r="BK1202" s="165"/>
      <c r="BL1202" s="165"/>
      <c r="BM1202" s="165"/>
      <c r="BN1202" s="165"/>
      <c r="BO1202" s="165"/>
      <c r="BP1202" s="165"/>
      <c r="BQ1202" s="165"/>
      <c r="BR1202" s="165"/>
      <c r="BS1202" s="165"/>
      <c r="BT1202" s="165"/>
      <c r="BU1202" s="165"/>
      <c r="BV1202" s="165"/>
      <c r="BW1202" s="165"/>
      <c r="BX1202" s="165"/>
      <c r="BY1202" s="165"/>
      <c r="BZ1202" s="165"/>
      <c r="CA1202" s="165"/>
      <c r="CB1202" s="165"/>
      <c r="CC1202" s="165"/>
      <c r="CD1202" s="165"/>
      <c r="CE1202" s="165"/>
      <c r="CF1202" s="165"/>
      <c r="CG1202" s="165"/>
      <c r="CH1202" s="165"/>
      <c r="CI1202" s="165"/>
      <c r="CJ1202" s="165"/>
      <c r="CK1202" s="165"/>
      <c r="CL1202" s="165"/>
      <c r="CM1202" s="165"/>
      <c r="CN1202" s="165"/>
      <c r="CO1202" s="165"/>
      <c r="CP1202" s="165"/>
      <c r="CQ1202" s="165"/>
      <c r="CR1202" s="165"/>
      <c r="CS1202" s="165"/>
      <c r="CT1202" s="165"/>
    </row>
    <row r="1203" spans="1:98">
      <c r="A1203" s="165"/>
      <c r="B1203" s="165"/>
      <c r="C1203" s="165"/>
      <c r="D1203" s="165"/>
      <c r="E1203" s="165"/>
      <c r="F1203" s="165"/>
      <c r="G1203" s="165"/>
      <c r="H1203" s="178"/>
      <c r="I1203" s="165"/>
      <c r="J1203" s="165"/>
      <c r="K1203" s="178"/>
      <c r="L1203" s="165"/>
      <c r="M1203" s="165"/>
      <c r="N1203" s="165"/>
      <c r="O1203" s="165"/>
      <c r="P1203" s="165"/>
      <c r="Q1203" s="165"/>
      <c r="R1203" s="165"/>
      <c r="S1203" s="165"/>
      <c r="T1203" s="165"/>
      <c r="U1203" s="165"/>
      <c r="V1203" s="165"/>
      <c r="W1203" s="165"/>
      <c r="X1203" s="165"/>
      <c r="Y1203" s="165"/>
      <c r="Z1203" s="165"/>
      <c r="AA1203" s="165"/>
      <c r="AB1203" s="165"/>
      <c r="AC1203" s="165"/>
      <c r="AD1203" s="165"/>
      <c r="AE1203" s="165"/>
      <c r="AF1203" s="165"/>
      <c r="AG1203" s="165"/>
      <c r="AH1203" s="165"/>
      <c r="AI1203" s="165"/>
      <c r="AJ1203" s="165"/>
      <c r="AK1203" s="165"/>
      <c r="AL1203" s="165"/>
      <c r="AM1203" s="165"/>
      <c r="AN1203" s="165"/>
      <c r="AO1203" s="165"/>
      <c r="AP1203" s="165"/>
      <c r="AQ1203" s="165"/>
      <c r="AR1203" s="165"/>
      <c r="AS1203" s="165"/>
      <c r="AT1203" s="165"/>
      <c r="AU1203" s="165"/>
      <c r="AV1203" s="165"/>
      <c r="AW1203" s="165"/>
      <c r="AX1203" s="165"/>
      <c r="AY1203" s="165"/>
      <c r="AZ1203" s="165"/>
      <c r="BA1203" s="165"/>
      <c r="BB1203" s="165"/>
      <c r="BC1203" s="165"/>
      <c r="BD1203" s="165"/>
      <c r="BE1203" s="165"/>
      <c r="BF1203" s="165"/>
      <c r="BG1203" s="165"/>
      <c r="BH1203" s="165"/>
      <c r="BI1203" s="165"/>
      <c r="BJ1203" s="165"/>
      <c r="BK1203" s="165"/>
      <c r="BL1203" s="165"/>
      <c r="BM1203" s="165"/>
      <c r="BN1203" s="165"/>
      <c r="BO1203" s="165"/>
      <c r="BP1203" s="165"/>
      <c r="BQ1203" s="165"/>
      <c r="BR1203" s="165"/>
      <c r="BS1203" s="165"/>
      <c r="BT1203" s="165"/>
      <c r="BU1203" s="165"/>
      <c r="BV1203" s="165"/>
      <c r="BW1203" s="165"/>
      <c r="BX1203" s="165"/>
      <c r="BY1203" s="165"/>
      <c r="BZ1203" s="165"/>
      <c r="CA1203" s="165"/>
      <c r="CB1203" s="165"/>
      <c r="CC1203" s="165"/>
      <c r="CD1203" s="165"/>
      <c r="CE1203" s="165"/>
      <c r="CF1203" s="165"/>
      <c r="CG1203" s="165"/>
      <c r="CH1203" s="165"/>
      <c r="CI1203" s="165"/>
      <c r="CJ1203" s="165"/>
      <c r="CK1203" s="165"/>
      <c r="CL1203" s="165"/>
      <c r="CM1203" s="165"/>
      <c r="CN1203" s="165"/>
      <c r="CO1203" s="165"/>
      <c r="CP1203" s="165"/>
      <c r="CQ1203" s="165"/>
      <c r="CR1203" s="165"/>
      <c r="CS1203" s="165"/>
      <c r="CT1203" s="165"/>
    </row>
    <row r="1204" spans="1:98">
      <c r="A1204" s="165"/>
      <c r="B1204" s="165"/>
      <c r="C1204" s="165"/>
      <c r="D1204" s="165"/>
      <c r="E1204" s="165"/>
      <c r="F1204" s="165"/>
      <c r="G1204" s="165"/>
      <c r="H1204" s="178"/>
      <c r="I1204" s="165"/>
      <c r="J1204" s="165"/>
      <c r="K1204" s="178"/>
      <c r="L1204" s="165"/>
      <c r="M1204" s="165"/>
      <c r="N1204" s="165"/>
      <c r="O1204" s="165"/>
      <c r="P1204" s="165"/>
      <c r="Q1204" s="165"/>
      <c r="R1204" s="165"/>
      <c r="S1204" s="165"/>
      <c r="T1204" s="165"/>
      <c r="U1204" s="165"/>
      <c r="V1204" s="165"/>
      <c r="W1204" s="165"/>
      <c r="X1204" s="165"/>
      <c r="Y1204" s="165"/>
      <c r="Z1204" s="165"/>
      <c r="AA1204" s="165"/>
      <c r="AB1204" s="165"/>
      <c r="AC1204" s="165"/>
      <c r="AD1204" s="165"/>
      <c r="AE1204" s="165"/>
      <c r="AF1204" s="165"/>
      <c r="AG1204" s="165"/>
      <c r="AH1204" s="165"/>
      <c r="AI1204" s="165"/>
      <c r="AJ1204" s="165"/>
      <c r="AK1204" s="165"/>
      <c r="AL1204" s="165"/>
      <c r="AM1204" s="165"/>
      <c r="AN1204" s="165"/>
      <c r="AO1204" s="165"/>
      <c r="AP1204" s="165"/>
      <c r="AQ1204" s="165"/>
      <c r="AR1204" s="165"/>
      <c r="AS1204" s="165"/>
      <c r="AT1204" s="165"/>
      <c r="AU1204" s="165"/>
      <c r="AV1204" s="165"/>
      <c r="AW1204" s="165"/>
      <c r="AX1204" s="165"/>
      <c r="AY1204" s="165"/>
      <c r="AZ1204" s="165"/>
      <c r="BA1204" s="165"/>
      <c r="BB1204" s="165"/>
      <c r="BC1204" s="165"/>
      <c r="BD1204" s="165"/>
      <c r="BE1204" s="165"/>
      <c r="BF1204" s="165"/>
      <c r="BG1204" s="165"/>
      <c r="BH1204" s="165"/>
      <c r="BI1204" s="165"/>
      <c r="BJ1204" s="165"/>
      <c r="BK1204" s="165"/>
      <c r="BL1204" s="165"/>
      <c r="BM1204" s="165"/>
      <c r="BN1204" s="165"/>
      <c r="BO1204" s="165"/>
      <c r="BP1204" s="165"/>
      <c r="BQ1204" s="165"/>
      <c r="BR1204" s="165"/>
      <c r="BS1204" s="165"/>
      <c r="BT1204" s="165"/>
      <c r="BU1204" s="165"/>
      <c r="BV1204" s="165"/>
      <c r="BW1204" s="165"/>
      <c r="BX1204" s="165"/>
      <c r="BY1204" s="165"/>
      <c r="BZ1204" s="165"/>
      <c r="CA1204" s="165"/>
      <c r="CB1204" s="165"/>
      <c r="CC1204" s="165"/>
      <c r="CD1204" s="165"/>
      <c r="CE1204" s="165"/>
      <c r="CF1204" s="165"/>
      <c r="CG1204" s="165"/>
      <c r="CH1204" s="165"/>
      <c r="CI1204" s="165"/>
      <c r="CJ1204" s="165"/>
      <c r="CK1204" s="165"/>
      <c r="CL1204" s="165"/>
      <c r="CM1204" s="165"/>
      <c r="CN1204" s="165"/>
      <c r="CO1204" s="165"/>
      <c r="CP1204" s="165"/>
      <c r="CQ1204" s="165"/>
      <c r="CR1204" s="165"/>
      <c r="CS1204" s="165"/>
      <c r="CT1204" s="165"/>
    </row>
    <row r="1205" spans="1:98">
      <c r="A1205" s="165"/>
      <c r="B1205" s="165"/>
      <c r="C1205" s="165"/>
      <c r="D1205" s="165"/>
      <c r="E1205" s="165"/>
      <c r="F1205" s="165"/>
      <c r="G1205" s="165"/>
      <c r="H1205" s="178"/>
      <c r="I1205" s="165"/>
      <c r="J1205" s="165"/>
      <c r="K1205" s="178"/>
      <c r="L1205" s="165"/>
      <c r="M1205" s="165"/>
      <c r="N1205" s="165"/>
      <c r="O1205" s="165"/>
      <c r="P1205" s="165"/>
      <c r="Q1205" s="165"/>
      <c r="R1205" s="165"/>
      <c r="S1205" s="165"/>
      <c r="T1205" s="165"/>
      <c r="U1205" s="165"/>
      <c r="V1205" s="165"/>
      <c r="W1205" s="165"/>
      <c r="X1205" s="165"/>
      <c r="Y1205" s="165"/>
      <c r="Z1205" s="165"/>
      <c r="AA1205" s="165"/>
      <c r="AB1205" s="165"/>
      <c r="AC1205" s="165"/>
      <c r="AD1205" s="165"/>
      <c r="AE1205" s="165"/>
      <c r="AF1205" s="165"/>
      <c r="AG1205" s="165"/>
      <c r="AH1205" s="165"/>
      <c r="AI1205" s="165"/>
      <c r="AJ1205" s="165"/>
      <c r="AK1205" s="165"/>
      <c r="AL1205" s="165"/>
      <c r="AM1205" s="165"/>
      <c r="AN1205" s="165"/>
      <c r="AO1205" s="165"/>
      <c r="AP1205" s="165"/>
      <c r="AQ1205" s="165"/>
      <c r="AR1205" s="165"/>
      <c r="AS1205" s="165"/>
      <c r="AT1205" s="165"/>
      <c r="AU1205" s="165"/>
      <c r="AV1205" s="165"/>
      <c r="AW1205" s="165"/>
      <c r="AX1205" s="165"/>
      <c r="AY1205" s="165"/>
      <c r="AZ1205" s="165"/>
      <c r="BA1205" s="165"/>
      <c r="BB1205" s="165"/>
      <c r="BC1205" s="165"/>
      <c r="BD1205" s="165"/>
      <c r="BE1205" s="165"/>
      <c r="BF1205" s="165"/>
      <c r="BG1205" s="165"/>
      <c r="BH1205" s="165"/>
      <c r="BI1205" s="165"/>
      <c r="BJ1205" s="165"/>
      <c r="BK1205" s="165"/>
      <c r="BL1205" s="165"/>
      <c r="BM1205" s="165"/>
      <c r="BN1205" s="165"/>
      <c r="BO1205" s="165"/>
      <c r="BP1205" s="165"/>
      <c r="BQ1205" s="165"/>
      <c r="BR1205" s="165"/>
      <c r="BS1205" s="165"/>
      <c r="BT1205" s="165"/>
      <c r="BU1205" s="165"/>
      <c r="BV1205" s="165"/>
      <c r="BW1205" s="165"/>
      <c r="BX1205" s="165"/>
      <c r="BY1205" s="165"/>
      <c r="BZ1205" s="165"/>
      <c r="CA1205" s="165"/>
      <c r="CB1205" s="165"/>
      <c r="CC1205" s="165"/>
      <c r="CD1205" s="165"/>
      <c r="CE1205" s="165"/>
      <c r="CF1205" s="165"/>
      <c r="CG1205" s="165"/>
      <c r="CH1205" s="165"/>
      <c r="CI1205" s="165"/>
      <c r="CJ1205" s="165"/>
      <c r="CK1205" s="165"/>
      <c r="CL1205" s="165"/>
      <c r="CM1205" s="165"/>
      <c r="CN1205" s="165"/>
      <c r="CO1205" s="165"/>
      <c r="CP1205" s="165"/>
      <c r="CQ1205" s="165"/>
      <c r="CR1205" s="165"/>
      <c r="CS1205" s="165"/>
      <c r="CT1205" s="165"/>
    </row>
    <row r="1206" spans="1:98">
      <c r="A1206" s="165"/>
      <c r="B1206" s="165"/>
      <c r="C1206" s="165"/>
      <c r="D1206" s="165"/>
      <c r="E1206" s="165"/>
      <c r="F1206" s="165"/>
      <c r="G1206" s="165"/>
      <c r="H1206" s="178"/>
      <c r="I1206" s="165"/>
      <c r="J1206" s="165"/>
      <c r="K1206" s="178"/>
      <c r="L1206" s="165"/>
      <c r="M1206" s="165"/>
      <c r="N1206" s="165"/>
      <c r="O1206" s="165"/>
      <c r="P1206" s="165"/>
      <c r="Q1206" s="165"/>
      <c r="R1206" s="165"/>
      <c r="S1206" s="165"/>
      <c r="T1206" s="165"/>
      <c r="U1206" s="165"/>
      <c r="V1206" s="165"/>
      <c r="W1206" s="165"/>
      <c r="X1206" s="165"/>
      <c r="Y1206" s="165"/>
      <c r="Z1206" s="165"/>
      <c r="AA1206" s="165"/>
      <c r="AB1206" s="165"/>
      <c r="AC1206" s="165"/>
      <c r="AD1206" s="165"/>
      <c r="AE1206" s="165"/>
      <c r="AF1206" s="165"/>
      <c r="AG1206" s="165"/>
      <c r="AH1206" s="165"/>
      <c r="AI1206" s="165"/>
      <c r="AJ1206" s="165"/>
      <c r="AK1206" s="165"/>
      <c r="AL1206" s="165"/>
      <c r="AM1206" s="165"/>
      <c r="AN1206" s="165"/>
      <c r="AO1206" s="165"/>
      <c r="AP1206" s="165"/>
      <c r="AQ1206" s="165"/>
      <c r="AR1206" s="165"/>
      <c r="AS1206" s="165"/>
      <c r="AT1206" s="165"/>
      <c r="AU1206" s="165"/>
      <c r="AV1206" s="165"/>
      <c r="AW1206" s="165"/>
      <c r="AX1206" s="165"/>
      <c r="AY1206" s="165"/>
      <c r="AZ1206" s="165"/>
      <c r="BA1206" s="165"/>
      <c r="BB1206" s="165"/>
      <c r="BC1206" s="165"/>
      <c r="BD1206" s="165"/>
      <c r="BE1206" s="165"/>
      <c r="BF1206" s="165"/>
      <c r="BG1206" s="165"/>
      <c r="BH1206" s="165"/>
      <c r="BI1206" s="165"/>
      <c r="BJ1206" s="165"/>
      <c r="BK1206" s="165"/>
      <c r="BL1206" s="165"/>
      <c r="BM1206" s="165"/>
      <c r="BN1206" s="165"/>
      <c r="BO1206" s="165"/>
      <c r="BP1206" s="165"/>
      <c r="BQ1206" s="165"/>
      <c r="BR1206" s="165"/>
      <c r="BS1206" s="165"/>
      <c r="BT1206" s="165"/>
      <c r="BU1206" s="165"/>
      <c r="BV1206" s="165"/>
      <c r="BW1206" s="165"/>
      <c r="BX1206" s="165"/>
      <c r="BY1206" s="165"/>
      <c r="BZ1206" s="165"/>
      <c r="CA1206" s="165"/>
      <c r="CB1206" s="165"/>
      <c r="CC1206" s="165"/>
      <c r="CD1206" s="165"/>
      <c r="CE1206" s="165"/>
      <c r="CF1206" s="165"/>
      <c r="CG1206" s="165"/>
      <c r="CH1206" s="165"/>
      <c r="CI1206" s="165"/>
      <c r="CJ1206" s="165"/>
      <c r="CK1206" s="165"/>
      <c r="CL1206" s="165"/>
      <c r="CM1206" s="165"/>
      <c r="CN1206" s="165"/>
      <c r="CO1206" s="165"/>
      <c r="CP1206" s="165"/>
      <c r="CQ1206" s="165"/>
      <c r="CR1206" s="165"/>
      <c r="CS1206" s="165"/>
      <c r="CT1206" s="165"/>
    </row>
    <row r="1207" spans="1:98">
      <c r="A1207" s="165"/>
      <c r="B1207" s="165"/>
      <c r="C1207" s="165"/>
      <c r="D1207" s="165"/>
      <c r="E1207" s="165"/>
      <c r="F1207" s="165"/>
      <c r="G1207" s="165"/>
      <c r="H1207" s="178"/>
      <c r="I1207" s="165"/>
      <c r="J1207" s="165"/>
      <c r="K1207" s="178"/>
      <c r="L1207" s="165"/>
      <c r="M1207" s="165"/>
      <c r="N1207" s="165"/>
      <c r="O1207" s="165"/>
      <c r="P1207" s="165"/>
      <c r="Q1207" s="165"/>
      <c r="R1207" s="165"/>
      <c r="S1207" s="165"/>
      <c r="T1207" s="165"/>
      <c r="U1207" s="165"/>
      <c r="V1207" s="165"/>
      <c r="W1207" s="165"/>
      <c r="X1207" s="165"/>
      <c r="Y1207" s="165"/>
      <c r="Z1207" s="165"/>
      <c r="AA1207" s="165"/>
      <c r="AB1207" s="165"/>
      <c r="AC1207" s="165"/>
      <c r="AD1207" s="165"/>
      <c r="AE1207" s="165"/>
      <c r="AF1207" s="165"/>
      <c r="AG1207" s="165"/>
      <c r="AH1207" s="165"/>
      <c r="AI1207" s="165"/>
      <c r="AJ1207" s="165"/>
      <c r="AK1207" s="165"/>
      <c r="AL1207" s="165"/>
      <c r="AM1207" s="165"/>
      <c r="AN1207" s="165"/>
      <c r="AO1207" s="165"/>
      <c r="AP1207" s="165"/>
      <c r="AQ1207" s="165"/>
      <c r="AR1207" s="165"/>
      <c r="AS1207" s="165"/>
      <c r="AT1207" s="165"/>
      <c r="AU1207" s="165"/>
      <c r="AV1207" s="165"/>
      <c r="AW1207" s="165"/>
      <c r="AX1207" s="165"/>
      <c r="AY1207" s="165"/>
      <c r="AZ1207" s="165"/>
      <c r="BA1207" s="165"/>
      <c r="BB1207" s="165"/>
      <c r="BC1207" s="165"/>
      <c r="BD1207" s="165"/>
      <c r="BE1207" s="165"/>
      <c r="BF1207" s="165"/>
      <c r="BG1207" s="165"/>
      <c r="BH1207" s="165"/>
      <c r="BI1207" s="165"/>
      <c r="BJ1207" s="165"/>
      <c r="BK1207" s="165"/>
      <c r="BL1207" s="165"/>
      <c r="BM1207" s="165"/>
      <c r="BN1207" s="165"/>
      <c r="BO1207" s="165"/>
      <c r="BP1207" s="165"/>
      <c r="BQ1207" s="165"/>
      <c r="BR1207" s="165"/>
      <c r="BS1207" s="165"/>
      <c r="BT1207" s="165"/>
      <c r="BU1207" s="165"/>
      <c r="BV1207" s="165"/>
      <c r="BW1207" s="165"/>
      <c r="BX1207" s="165"/>
      <c r="BY1207" s="165"/>
      <c r="BZ1207" s="165"/>
      <c r="CA1207" s="165"/>
      <c r="CB1207" s="165"/>
      <c r="CC1207" s="165"/>
      <c r="CD1207" s="165"/>
      <c r="CE1207" s="165"/>
      <c r="CF1207" s="165"/>
      <c r="CG1207" s="165"/>
      <c r="CH1207" s="165"/>
      <c r="CI1207" s="165"/>
      <c r="CJ1207" s="165"/>
      <c r="CK1207" s="165"/>
      <c r="CL1207" s="165"/>
      <c r="CM1207" s="165"/>
      <c r="CN1207" s="165"/>
      <c r="CO1207" s="165"/>
      <c r="CP1207" s="165"/>
      <c r="CQ1207" s="165"/>
      <c r="CR1207" s="165"/>
      <c r="CS1207" s="165"/>
      <c r="CT1207" s="165"/>
    </row>
    <row r="1208" spans="1:98">
      <c r="A1208" s="165"/>
      <c r="B1208" s="165"/>
      <c r="C1208" s="165"/>
      <c r="D1208" s="165"/>
      <c r="E1208" s="165"/>
      <c r="F1208" s="165"/>
      <c r="G1208" s="165"/>
      <c r="H1208" s="178"/>
      <c r="I1208" s="165"/>
      <c r="J1208" s="165"/>
      <c r="K1208" s="178"/>
      <c r="L1208" s="165"/>
      <c r="M1208" s="165"/>
      <c r="N1208" s="165"/>
      <c r="O1208" s="165"/>
      <c r="P1208" s="165"/>
      <c r="Q1208" s="165"/>
      <c r="R1208" s="165"/>
      <c r="S1208" s="165"/>
      <c r="T1208" s="165"/>
      <c r="U1208" s="165"/>
      <c r="V1208" s="165"/>
      <c r="W1208" s="165"/>
      <c r="X1208" s="165"/>
      <c r="Y1208" s="165"/>
      <c r="Z1208" s="165"/>
      <c r="AA1208" s="165"/>
      <c r="AB1208" s="165"/>
      <c r="AC1208" s="165"/>
      <c r="AD1208" s="165"/>
      <c r="AE1208" s="165"/>
      <c r="AF1208" s="165"/>
      <c r="AG1208" s="165"/>
      <c r="AH1208" s="165"/>
      <c r="AI1208" s="165"/>
      <c r="AJ1208" s="165"/>
      <c r="AK1208" s="165"/>
      <c r="AL1208" s="165"/>
      <c r="AM1208" s="165"/>
      <c r="AN1208" s="165"/>
      <c r="AO1208" s="165"/>
      <c r="AP1208" s="165"/>
      <c r="AQ1208" s="165"/>
      <c r="AR1208" s="165"/>
      <c r="AS1208" s="165"/>
      <c r="AT1208" s="165"/>
      <c r="AU1208" s="165"/>
      <c r="AV1208" s="165"/>
      <c r="AW1208" s="165"/>
      <c r="AX1208" s="165"/>
      <c r="AY1208" s="165"/>
      <c r="AZ1208" s="165"/>
      <c r="BA1208" s="165"/>
      <c r="BB1208" s="165"/>
      <c r="BC1208" s="165"/>
      <c r="BD1208" s="165"/>
      <c r="BE1208" s="165"/>
      <c r="BF1208" s="165"/>
      <c r="BG1208" s="165"/>
      <c r="BH1208" s="165"/>
      <c r="BI1208" s="165"/>
      <c r="BJ1208" s="165"/>
      <c r="BK1208" s="165"/>
      <c r="BL1208" s="165"/>
      <c r="BM1208" s="165"/>
      <c r="BN1208" s="165"/>
      <c r="BO1208" s="165"/>
      <c r="BP1208" s="165"/>
      <c r="BQ1208" s="165"/>
      <c r="BR1208" s="165"/>
      <c r="BS1208" s="165"/>
      <c r="BT1208" s="165"/>
      <c r="BU1208" s="165"/>
      <c r="BV1208" s="165"/>
      <c r="BW1208" s="165"/>
      <c r="BX1208" s="165"/>
      <c r="BY1208" s="165"/>
      <c r="BZ1208" s="165"/>
      <c r="CA1208" s="165"/>
      <c r="CB1208" s="165"/>
      <c r="CC1208" s="165"/>
      <c r="CD1208" s="165"/>
      <c r="CE1208" s="165"/>
      <c r="CF1208" s="165"/>
      <c r="CG1208" s="165"/>
      <c r="CH1208" s="165"/>
      <c r="CI1208" s="165"/>
      <c r="CJ1208" s="165"/>
      <c r="CK1208" s="165"/>
      <c r="CL1208" s="165"/>
      <c r="CM1208" s="165"/>
      <c r="CN1208" s="165"/>
      <c r="CO1208" s="165"/>
      <c r="CP1208" s="165"/>
      <c r="CQ1208" s="165"/>
      <c r="CR1208" s="165"/>
      <c r="CS1208" s="165"/>
      <c r="CT1208" s="165"/>
    </row>
    <row r="1209" spans="1:98">
      <c r="A1209" s="165"/>
      <c r="B1209" s="165"/>
      <c r="C1209" s="165"/>
      <c r="D1209" s="165"/>
      <c r="E1209" s="165"/>
      <c r="F1209" s="165"/>
      <c r="G1209" s="165"/>
      <c r="H1209" s="178"/>
      <c r="I1209" s="165"/>
      <c r="J1209" s="165"/>
      <c r="K1209" s="178"/>
      <c r="L1209" s="165"/>
      <c r="M1209" s="165"/>
      <c r="N1209" s="165"/>
      <c r="O1209" s="165"/>
      <c r="P1209" s="165"/>
      <c r="Q1209" s="165"/>
      <c r="R1209" s="165"/>
      <c r="S1209" s="165"/>
      <c r="T1209" s="165"/>
      <c r="U1209" s="165"/>
      <c r="V1209" s="165"/>
      <c r="W1209" s="165"/>
      <c r="X1209" s="165"/>
      <c r="Y1209" s="165"/>
      <c r="Z1209" s="165"/>
      <c r="AA1209" s="165"/>
      <c r="AB1209" s="165"/>
      <c r="AC1209" s="165"/>
      <c r="AD1209" s="165"/>
      <c r="AE1209" s="165"/>
      <c r="AF1209" s="165"/>
      <c r="AG1209" s="165"/>
      <c r="AH1209" s="165"/>
      <c r="AI1209" s="165"/>
      <c r="AJ1209" s="165"/>
      <c r="AK1209" s="165"/>
      <c r="AL1209" s="165"/>
      <c r="AM1209" s="165"/>
      <c r="AN1209" s="165"/>
      <c r="AO1209" s="165"/>
      <c r="AP1209" s="165"/>
      <c r="AQ1209" s="165"/>
      <c r="AR1209" s="165"/>
      <c r="AS1209" s="165"/>
      <c r="AT1209" s="165"/>
      <c r="AU1209" s="165"/>
      <c r="AV1209" s="165"/>
      <c r="AW1209" s="165"/>
      <c r="AX1209" s="165"/>
      <c r="AY1209" s="165"/>
      <c r="AZ1209" s="165"/>
      <c r="BA1209" s="165"/>
      <c r="BB1209" s="165"/>
      <c r="BC1209" s="165"/>
      <c r="BD1209" s="165"/>
      <c r="BE1209" s="165"/>
      <c r="BF1209" s="165"/>
      <c r="BG1209" s="165"/>
      <c r="BH1209" s="165"/>
      <c r="BI1209" s="165"/>
      <c r="BJ1209" s="165"/>
      <c r="BK1209" s="165"/>
      <c r="BL1209" s="165"/>
      <c r="BM1209" s="165"/>
      <c r="BN1209" s="165"/>
      <c r="BO1209" s="165"/>
      <c r="BP1209" s="165"/>
      <c r="BQ1209" s="165"/>
      <c r="BR1209" s="165"/>
      <c r="BS1209" s="165"/>
      <c r="BT1209" s="165"/>
      <c r="BU1209" s="165"/>
      <c r="BV1209" s="165"/>
      <c r="BW1209" s="165"/>
      <c r="BX1209" s="165"/>
      <c r="BY1209" s="165"/>
      <c r="BZ1209" s="165"/>
      <c r="CA1209" s="165"/>
      <c r="CB1209" s="165"/>
      <c r="CC1209" s="165"/>
      <c r="CD1209" s="165"/>
      <c r="CE1209" s="165"/>
      <c r="CF1209" s="165"/>
      <c r="CG1209" s="165"/>
      <c r="CH1209" s="165"/>
      <c r="CI1209" s="165"/>
      <c r="CJ1209" s="165"/>
      <c r="CK1209" s="165"/>
      <c r="CL1209" s="165"/>
      <c r="CM1209" s="165"/>
      <c r="CN1209" s="165"/>
      <c r="CO1209" s="165"/>
      <c r="CP1209" s="165"/>
      <c r="CQ1209" s="165"/>
      <c r="CR1209" s="165"/>
      <c r="CS1209" s="165"/>
      <c r="CT1209" s="165"/>
    </row>
    <row r="1210" spans="1:98">
      <c r="A1210" s="165"/>
      <c r="B1210" s="165"/>
      <c r="C1210" s="165"/>
      <c r="D1210" s="165"/>
      <c r="E1210" s="165"/>
      <c r="F1210" s="165"/>
      <c r="G1210" s="165"/>
      <c r="H1210" s="178"/>
      <c r="I1210" s="165"/>
      <c r="J1210" s="165"/>
      <c r="K1210" s="178"/>
      <c r="L1210" s="165"/>
      <c r="M1210" s="165"/>
      <c r="N1210" s="165"/>
      <c r="O1210" s="165"/>
      <c r="P1210" s="165"/>
      <c r="Q1210" s="165"/>
      <c r="R1210" s="165"/>
      <c r="S1210" s="165"/>
      <c r="T1210" s="165"/>
      <c r="U1210" s="165"/>
      <c r="V1210" s="165"/>
      <c r="W1210" s="165"/>
      <c r="X1210" s="165"/>
      <c r="Y1210" s="165"/>
      <c r="Z1210" s="165"/>
      <c r="AA1210" s="165"/>
      <c r="AB1210" s="165"/>
      <c r="AC1210" s="165"/>
      <c r="AD1210" s="165"/>
      <c r="AE1210" s="165"/>
      <c r="AF1210" s="165"/>
      <c r="AG1210" s="165"/>
      <c r="AH1210" s="165"/>
      <c r="AI1210" s="165"/>
      <c r="AJ1210" s="165"/>
      <c r="AK1210" s="165"/>
      <c r="AL1210" s="165"/>
      <c r="AM1210" s="165"/>
      <c r="AN1210" s="165"/>
      <c r="AO1210" s="165"/>
      <c r="AP1210" s="165"/>
      <c r="AQ1210" s="165"/>
      <c r="AR1210" s="165"/>
      <c r="AS1210" s="165"/>
      <c r="AT1210" s="165"/>
      <c r="AU1210" s="165"/>
      <c r="AV1210" s="165"/>
      <c r="AW1210" s="165"/>
      <c r="AX1210" s="165"/>
      <c r="AY1210" s="165"/>
      <c r="AZ1210" s="165"/>
      <c r="BA1210" s="165"/>
      <c r="BB1210" s="165"/>
      <c r="BC1210" s="165"/>
      <c r="BD1210" s="165"/>
      <c r="BE1210" s="165"/>
      <c r="BF1210" s="165"/>
      <c r="BG1210" s="165"/>
      <c r="BH1210" s="165"/>
      <c r="BI1210" s="165"/>
      <c r="BJ1210" s="165"/>
      <c r="BK1210" s="165"/>
      <c r="BL1210" s="165"/>
      <c r="BM1210" s="165"/>
      <c r="BN1210" s="165"/>
      <c r="BO1210" s="165"/>
      <c r="BP1210" s="165"/>
      <c r="BQ1210" s="165"/>
      <c r="BR1210" s="165"/>
      <c r="BS1210" s="165"/>
      <c r="BT1210" s="165"/>
      <c r="BU1210" s="165"/>
      <c r="BV1210" s="165"/>
      <c r="BW1210" s="165"/>
      <c r="BX1210" s="165"/>
      <c r="BY1210" s="165"/>
      <c r="BZ1210" s="165"/>
      <c r="CA1210" s="165"/>
      <c r="CB1210" s="165"/>
      <c r="CC1210" s="165"/>
      <c r="CD1210" s="165"/>
      <c r="CE1210" s="165"/>
      <c r="CF1210" s="165"/>
      <c r="CG1210" s="165"/>
      <c r="CH1210" s="165"/>
      <c r="CI1210" s="165"/>
      <c r="CJ1210" s="165"/>
      <c r="CK1210" s="165"/>
      <c r="CL1210" s="165"/>
      <c r="CM1210" s="165"/>
      <c r="CN1210" s="165"/>
      <c r="CO1210" s="165"/>
      <c r="CP1210" s="165"/>
      <c r="CQ1210" s="165"/>
      <c r="CR1210" s="165"/>
      <c r="CS1210" s="165"/>
      <c r="CT1210" s="165"/>
    </row>
    <row r="1211" spans="1:98">
      <c r="A1211" s="165"/>
      <c r="B1211" s="165"/>
      <c r="C1211" s="165"/>
      <c r="D1211" s="165"/>
      <c r="E1211" s="165"/>
      <c r="F1211" s="165"/>
      <c r="G1211" s="165"/>
      <c r="H1211" s="178"/>
      <c r="I1211" s="165"/>
      <c r="J1211" s="165"/>
      <c r="K1211" s="178"/>
      <c r="L1211" s="165"/>
      <c r="M1211" s="165"/>
      <c r="N1211" s="165"/>
      <c r="O1211" s="165"/>
      <c r="P1211" s="165"/>
      <c r="Q1211" s="165"/>
      <c r="R1211" s="165"/>
      <c r="S1211" s="165"/>
      <c r="T1211" s="165"/>
      <c r="U1211" s="165"/>
      <c r="V1211" s="165"/>
      <c r="W1211" s="165"/>
      <c r="X1211" s="165"/>
      <c r="Y1211" s="165"/>
      <c r="Z1211" s="165"/>
      <c r="AA1211" s="165"/>
      <c r="AB1211" s="165"/>
      <c r="AC1211" s="165"/>
      <c r="AD1211" s="165"/>
      <c r="AE1211" s="165"/>
      <c r="AF1211" s="165"/>
      <c r="AG1211" s="165"/>
      <c r="AH1211" s="165"/>
      <c r="AI1211" s="165"/>
      <c r="AJ1211" s="165"/>
      <c r="AK1211" s="165"/>
      <c r="AL1211" s="165"/>
      <c r="AM1211" s="165"/>
      <c r="AN1211" s="165"/>
      <c r="AO1211" s="165"/>
      <c r="AP1211" s="165"/>
      <c r="AQ1211" s="165"/>
      <c r="AR1211" s="165"/>
      <c r="AS1211" s="165"/>
      <c r="AT1211" s="165"/>
      <c r="AU1211" s="165"/>
      <c r="AV1211" s="165"/>
      <c r="AW1211" s="165"/>
      <c r="AX1211" s="165"/>
      <c r="AY1211" s="165"/>
      <c r="AZ1211" s="165"/>
      <c r="BA1211" s="165"/>
      <c r="BB1211" s="165"/>
      <c r="BC1211" s="165"/>
      <c r="BD1211" s="165"/>
      <c r="BE1211" s="165"/>
      <c r="BF1211" s="165"/>
      <c r="BG1211" s="165"/>
      <c r="BH1211" s="165"/>
      <c r="BI1211" s="165"/>
      <c r="BJ1211" s="165"/>
      <c r="BK1211" s="165"/>
      <c r="BL1211" s="165"/>
      <c r="BM1211" s="165"/>
      <c r="BN1211" s="165"/>
      <c r="BO1211" s="165"/>
      <c r="BP1211" s="165"/>
      <c r="BQ1211" s="165"/>
      <c r="BR1211" s="165"/>
      <c r="BS1211" s="165"/>
      <c r="BT1211" s="165"/>
      <c r="BU1211" s="165"/>
      <c r="BV1211" s="165"/>
      <c r="BW1211" s="165"/>
      <c r="BX1211" s="165"/>
      <c r="BY1211" s="165"/>
      <c r="BZ1211" s="165"/>
      <c r="CA1211" s="165"/>
      <c r="CB1211" s="165"/>
      <c r="CC1211" s="165"/>
      <c r="CD1211" s="165"/>
      <c r="CE1211" s="165"/>
      <c r="CF1211" s="165"/>
      <c r="CG1211" s="165"/>
      <c r="CH1211" s="165"/>
      <c r="CI1211" s="165"/>
      <c r="CJ1211" s="165"/>
      <c r="CK1211" s="165"/>
      <c r="CL1211" s="165"/>
      <c r="CM1211" s="165"/>
      <c r="CN1211" s="165"/>
      <c r="CO1211" s="165"/>
      <c r="CP1211" s="165"/>
      <c r="CQ1211" s="165"/>
      <c r="CR1211" s="165"/>
      <c r="CS1211" s="165"/>
      <c r="CT1211" s="165"/>
    </row>
    <row r="1212" spans="1:98">
      <c r="A1212" s="165"/>
      <c r="B1212" s="165"/>
      <c r="C1212" s="165"/>
      <c r="D1212" s="165"/>
      <c r="E1212" s="165"/>
      <c r="F1212" s="165"/>
      <c r="G1212" s="165"/>
      <c r="H1212" s="178"/>
      <c r="I1212" s="165"/>
      <c r="J1212" s="165"/>
      <c r="K1212" s="178"/>
      <c r="L1212" s="165"/>
      <c r="M1212" s="165"/>
      <c r="N1212" s="165"/>
      <c r="O1212" s="165"/>
      <c r="P1212" s="165"/>
      <c r="Q1212" s="165"/>
      <c r="R1212" s="165"/>
      <c r="S1212" s="165"/>
      <c r="T1212" s="165"/>
      <c r="U1212" s="165"/>
      <c r="V1212" s="165"/>
      <c r="W1212" s="165"/>
      <c r="X1212" s="165"/>
      <c r="Y1212" s="165"/>
      <c r="Z1212" s="165"/>
      <c r="AA1212" s="165"/>
      <c r="AB1212" s="165"/>
      <c r="AC1212" s="165"/>
      <c r="AD1212" s="165"/>
      <c r="AE1212" s="165"/>
      <c r="AF1212" s="165"/>
      <c r="AG1212" s="165"/>
      <c r="AH1212" s="165"/>
      <c r="AI1212" s="165"/>
      <c r="AJ1212" s="165"/>
      <c r="AK1212" s="165"/>
      <c r="AL1212" s="165"/>
      <c r="AM1212" s="165"/>
      <c r="AN1212" s="165"/>
      <c r="AO1212" s="165"/>
      <c r="AP1212" s="165"/>
      <c r="AQ1212" s="165"/>
      <c r="AR1212" s="165"/>
      <c r="AS1212" s="165"/>
      <c r="AT1212" s="165"/>
      <c r="AU1212" s="165"/>
      <c r="AV1212" s="165"/>
      <c r="AW1212" s="165"/>
      <c r="AX1212" s="165"/>
      <c r="AY1212" s="165"/>
      <c r="AZ1212" s="165"/>
      <c r="BA1212" s="165"/>
      <c r="BB1212" s="165"/>
      <c r="BC1212" s="165"/>
      <c r="BD1212" s="165"/>
      <c r="BE1212" s="165"/>
      <c r="BF1212" s="165"/>
      <c r="BG1212" s="165"/>
      <c r="BH1212" s="165"/>
      <c r="BI1212" s="165"/>
      <c r="BJ1212" s="165"/>
      <c r="BK1212" s="165"/>
      <c r="BL1212" s="165"/>
      <c r="BM1212" s="165"/>
      <c r="BN1212" s="165"/>
      <c r="BO1212" s="165"/>
      <c r="BP1212" s="165"/>
      <c r="BQ1212" s="165"/>
      <c r="BR1212" s="165"/>
      <c r="BS1212" s="165"/>
      <c r="BT1212" s="165"/>
      <c r="BU1212" s="165"/>
      <c r="BV1212" s="165"/>
      <c r="BW1212" s="165"/>
      <c r="BX1212" s="165"/>
      <c r="BY1212" s="165"/>
      <c r="BZ1212" s="165"/>
      <c r="CA1212" s="165"/>
      <c r="CB1212" s="165"/>
      <c r="CC1212" s="165"/>
      <c r="CD1212" s="165"/>
      <c r="CE1212" s="165"/>
      <c r="CF1212" s="165"/>
      <c r="CG1212" s="165"/>
      <c r="CH1212" s="165"/>
      <c r="CI1212" s="165"/>
      <c r="CJ1212" s="165"/>
      <c r="CK1212" s="165"/>
      <c r="CL1212" s="165"/>
      <c r="CM1212" s="165"/>
      <c r="CN1212" s="165"/>
      <c r="CO1212" s="165"/>
      <c r="CP1212" s="165"/>
      <c r="CQ1212" s="165"/>
      <c r="CR1212" s="165"/>
      <c r="CS1212" s="165"/>
      <c r="CT1212" s="165"/>
    </row>
    <row r="1213" spans="1:98">
      <c r="A1213" s="165"/>
      <c r="B1213" s="165"/>
      <c r="C1213" s="165"/>
      <c r="D1213" s="165"/>
      <c r="E1213" s="165"/>
      <c r="F1213" s="165"/>
      <c r="G1213" s="165"/>
      <c r="H1213" s="178"/>
      <c r="I1213" s="165"/>
      <c r="J1213" s="165"/>
      <c r="K1213" s="178"/>
      <c r="L1213" s="165"/>
      <c r="M1213" s="165"/>
      <c r="N1213" s="165"/>
      <c r="O1213" s="165"/>
      <c r="P1213" s="165"/>
      <c r="Q1213" s="165"/>
      <c r="R1213" s="165"/>
      <c r="S1213" s="165"/>
      <c r="T1213" s="165"/>
      <c r="U1213" s="165"/>
      <c r="V1213" s="165"/>
      <c r="W1213" s="165"/>
      <c r="X1213" s="165"/>
      <c r="Y1213" s="165"/>
      <c r="Z1213" s="165"/>
      <c r="AA1213" s="165"/>
      <c r="AB1213" s="165"/>
      <c r="AC1213" s="165"/>
      <c r="AD1213" s="165"/>
      <c r="AE1213" s="165"/>
      <c r="AF1213" s="165"/>
      <c r="AG1213" s="165"/>
      <c r="AH1213" s="165"/>
      <c r="AI1213" s="165"/>
      <c r="AJ1213" s="165"/>
      <c r="AK1213" s="165"/>
      <c r="AL1213" s="165"/>
      <c r="AM1213" s="165"/>
      <c r="AN1213" s="165"/>
      <c r="AO1213" s="165"/>
      <c r="AP1213" s="165"/>
      <c r="AQ1213" s="165"/>
      <c r="AR1213" s="165"/>
      <c r="AS1213" s="165"/>
      <c r="AT1213" s="165"/>
      <c r="AU1213" s="165"/>
      <c r="AV1213" s="165"/>
      <c r="AW1213" s="165"/>
      <c r="AX1213" s="165"/>
      <c r="AY1213" s="165"/>
      <c r="AZ1213" s="165"/>
      <c r="BA1213" s="165"/>
      <c r="BB1213" s="165"/>
      <c r="BC1213" s="165"/>
      <c r="BD1213" s="165"/>
      <c r="BE1213" s="165"/>
      <c r="BF1213" s="165"/>
      <c r="BG1213" s="165"/>
      <c r="BH1213" s="165"/>
      <c r="BI1213" s="165"/>
      <c r="BJ1213" s="165"/>
      <c r="BK1213" s="165"/>
      <c r="BL1213" s="165"/>
      <c r="BM1213" s="165"/>
      <c r="BN1213" s="165"/>
      <c r="BO1213" s="165"/>
      <c r="BP1213" s="165"/>
      <c r="BQ1213" s="165"/>
      <c r="BR1213" s="165"/>
      <c r="BS1213" s="165"/>
      <c r="BT1213" s="165"/>
      <c r="BU1213" s="165"/>
      <c r="BV1213" s="165"/>
      <c r="BW1213" s="165"/>
      <c r="BX1213" s="165"/>
      <c r="BY1213" s="165"/>
      <c r="BZ1213" s="165"/>
      <c r="CA1213" s="165"/>
      <c r="CB1213" s="165"/>
      <c r="CC1213" s="165"/>
      <c r="CD1213" s="165"/>
      <c r="CE1213" s="165"/>
      <c r="CF1213" s="165"/>
      <c r="CG1213" s="165"/>
      <c r="CH1213" s="165"/>
      <c r="CI1213" s="165"/>
      <c r="CJ1213" s="165"/>
      <c r="CK1213" s="165"/>
      <c r="CL1213" s="165"/>
      <c r="CM1213" s="165"/>
      <c r="CN1213" s="165"/>
      <c r="CO1213" s="165"/>
      <c r="CP1213" s="165"/>
      <c r="CQ1213" s="165"/>
      <c r="CR1213" s="165"/>
      <c r="CS1213" s="165"/>
      <c r="CT1213" s="165"/>
    </row>
    <row r="1214" spans="1:98">
      <c r="A1214" s="165"/>
      <c r="B1214" s="165"/>
      <c r="C1214" s="165"/>
      <c r="D1214" s="165"/>
      <c r="E1214" s="165"/>
      <c r="F1214" s="165"/>
      <c r="G1214" s="165"/>
      <c r="H1214" s="178"/>
      <c r="I1214" s="165"/>
      <c r="J1214" s="165"/>
      <c r="K1214" s="178"/>
      <c r="L1214" s="165"/>
      <c r="M1214" s="165"/>
      <c r="N1214" s="165"/>
      <c r="O1214" s="165"/>
      <c r="P1214" s="165"/>
      <c r="Q1214" s="165"/>
      <c r="R1214" s="165"/>
      <c r="S1214" s="165"/>
      <c r="T1214" s="165"/>
      <c r="U1214" s="165"/>
      <c r="V1214" s="165"/>
      <c r="W1214" s="165"/>
      <c r="X1214" s="165"/>
      <c r="Y1214" s="165"/>
      <c r="Z1214" s="165"/>
      <c r="AA1214" s="165"/>
      <c r="AB1214" s="165"/>
      <c r="AC1214" s="165"/>
      <c r="AD1214" s="165"/>
      <c r="AE1214" s="165"/>
      <c r="AF1214" s="165"/>
      <c r="AG1214" s="165"/>
      <c r="AH1214" s="165"/>
      <c r="AI1214" s="165"/>
      <c r="AJ1214" s="165"/>
      <c r="AK1214" s="165"/>
      <c r="AL1214" s="165"/>
      <c r="AM1214" s="165"/>
      <c r="AN1214" s="165"/>
      <c r="AO1214" s="165"/>
      <c r="AP1214" s="165"/>
      <c r="AQ1214" s="165"/>
      <c r="AR1214" s="165"/>
      <c r="AS1214" s="165"/>
      <c r="AT1214" s="165"/>
      <c r="AU1214" s="165"/>
      <c r="AV1214" s="165"/>
      <c r="AW1214" s="165"/>
      <c r="AX1214" s="165"/>
      <c r="AY1214" s="165"/>
      <c r="AZ1214" s="165"/>
      <c r="BA1214" s="165"/>
      <c r="BB1214" s="165"/>
      <c r="BC1214" s="165"/>
      <c r="BD1214" s="165"/>
      <c r="BE1214" s="165"/>
      <c r="BF1214" s="165"/>
      <c r="BG1214" s="165"/>
      <c r="BH1214" s="165"/>
      <c r="BI1214" s="165"/>
      <c r="BJ1214" s="165"/>
      <c r="BK1214" s="165"/>
      <c r="BL1214" s="165"/>
      <c r="BM1214" s="165"/>
      <c r="BN1214" s="165"/>
      <c r="BO1214" s="165"/>
      <c r="BP1214" s="165"/>
      <c r="BQ1214" s="165"/>
      <c r="BR1214" s="165"/>
      <c r="BS1214" s="165"/>
      <c r="BT1214" s="165"/>
      <c r="BU1214" s="165"/>
      <c r="BV1214" s="165"/>
      <c r="BW1214" s="165"/>
      <c r="BX1214" s="165"/>
      <c r="BY1214" s="165"/>
      <c r="BZ1214" s="165"/>
      <c r="CA1214" s="165"/>
      <c r="CB1214" s="165"/>
      <c r="CC1214" s="165"/>
      <c r="CD1214" s="165"/>
      <c r="CE1214" s="165"/>
      <c r="CF1214" s="165"/>
      <c r="CG1214" s="165"/>
      <c r="CH1214" s="165"/>
      <c r="CI1214" s="165"/>
      <c r="CJ1214" s="165"/>
      <c r="CK1214" s="165"/>
      <c r="CL1214" s="165"/>
      <c r="CM1214" s="165"/>
      <c r="CN1214" s="165"/>
      <c r="CO1214" s="165"/>
      <c r="CP1214" s="165"/>
      <c r="CQ1214" s="165"/>
      <c r="CR1214" s="165"/>
      <c r="CS1214" s="165"/>
      <c r="CT1214" s="165"/>
    </row>
    <row r="1215" spans="1:98">
      <c r="A1215" s="165"/>
      <c r="B1215" s="165"/>
      <c r="C1215" s="165"/>
      <c r="D1215" s="165"/>
      <c r="E1215" s="165"/>
      <c r="F1215" s="165"/>
      <c r="G1215" s="165"/>
      <c r="H1215" s="178"/>
      <c r="I1215" s="165"/>
      <c r="J1215" s="165"/>
      <c r="K1215" s="178"/>
      <c r="L1215" s="165"/>
      <c r="M1215" s="165"/>
      <c r="N1215" s="165"/>
      <c r="O1215" s="165"/>
      <c r="P1215" s="165"/>
      <c r="Q1215" s="165"/>
      <c r="R1215" s="165"/>
      <c r="S1215" s="165"/>
      <c r="T1215" s="165"/>
      <c r="U1215" s="165"/>
      <c r="V1215" s="165"/>
      <c r="W1215" s="165"/>
      <c r="X1215" s="165"/>
      <c r="Y1215" s="165"/>
      <c r="Z1215" s="165"/>
      <c r="AA1215" s="165"/>
      <c r="AB1215" s="165"/>
      <c r="AC1215" s="165"/>
      <c r="AD1215" s="165"/>
      <c r="AE1215" s="165"/>
      <c r="AF1215" s="165"/>
      <c r="AG1215" s="165"/>
      <c r="AH1215" s="165"/>
      <c r="AI1215" s="165"/>
      <c r="AJ1215" s="165"/>
      <c r="AK1215" s="165"/>
      <c r="AL1215" s="165"/>
      <c r="AM1215" s="165"/>
      <c r="AN1215" s="165"/>
      <c r="AO1215" s="165"/>
      <c r="AP1215" s="165"/>
      <c r="AQ1215" s="165"/>
      <c r="AR1215" s="165"/>
      <c r="AS1215" s="165"/>
      <c r="AT1215" s="165"/>
      <c r="AU1215" s="165"/>
      <c r="AV1215" s="165"/>
      <c r="AW1215" s="165"/>
      <c r="AX1215" s="165"/>
      <c r="AY1215" s="165"/>
      <c r="AZ1215" s="165"/>
      <c r="BA1215" s="165"/>
      <c r="BB1215" s="165"/>
      <c r="BC1215" s="165"/>
      <c r="BD1215" s="165"/>
      <c r="BE1215" s="165"/>
      <c r="BF1215" s="165"/>
      <c r="BG1215" s="165"/>
      <c r="BH1215" s="165"/>
      <c r="BI1215" s="165"/>
      <c r="BJ1215" s="165"/>
      <c r="BK1215" s="165"/>
      <c r="BL1215" s="165"/>
      <c r="BM1215" s="165"/>
      <c r="BN1215" s="165"/>
      <c r="BO1215" s="165"/>
      <c r="BP1215" s="165"/>
      <c r="BQ1215" s="165"/>
      <c r="BR1215" s="165"/>
      <c r="BS1215" s="165"/>
      <c r="BT1215" s="165"/>
      <c r="BU1215" s="165"/>
      <c r="BV1215" s="165"/>
      <c r="BW1215" s="165"/>
      <c r="BX1215" s="165"/>
      <c r="BY1215" s="165"/>
      <c r="BZ1215" s="165"/>
      <c r="CA1215" s="165"/>
      <c r="CB1215" s="165"/>
      <c r="CC1215" s="165"/>
      <c r="CD1215" s="165"/>
      <c r="CE1215" s="165"/>
      <c r="CF1215" s="165"/>
      <c r="CG1215" s="165"/>
      <c r="CH1215" s="165"/>
      <c r="CI1215" s="165"/>
      <c r="CJ1215" s="165"/>
      <c r="CK1215" s="165"/>
      <c r="CL1215" s="165"/>
      <c r="CM1215" s="165"/>
      <c r="CN1215" s="165"/>
      <c r="CO1215" s="165"/>
      <c r="CP1215" s="165"/>
      <c r="CQ1215" s="165"/>
      <c r="CR1215" s="165"/>
      <c r="CS1215" s="165"/>
      <c r="CT1215" s="165"/>
    </row>
    <row r="1216" spans="1:98">
      <c r="A1216" s="165"/>
      <c r="B1216" s="165"/>
      <c r="C1216" s="165"/>
      <c r="D1216" s="165"/>
      <c r="E1216" s="165"/>
      <c r="F1216" s="165"/>
      <c r="G1216" s="165"/>
      <c r="H1216" s="178"/>
      <c r="I1216" s="165"/>
      <c r="J1216" s="165"/>
      <c r="K1216" s="178"/>
      <c r="L1216" s="165"/>
      <c r="M1216" s="165"/>
      <c r="N1216" s="165"/>
      <c r="O1216" s="165"/>
      <c r="P1216" s="165"/>
      <c r="Q1216" s="165"/>
      <c r="R1216" s="165"/>
      <c r="S1216" s="165"/>
      <c r="T1216" s="165"/>
      <c r="U1216" s="165"/>
      <c r="V1216" s="165"/>
      <c r="W1216" s="165"/>
      <c r="X1216" s="165"/>
      <c r="Y1216" s="165"/>
      <c r="Z1216" s="165"/>
      <c r="AA1216" s="165"/>
      <c r="AB1216" s="165"/>
      <c r="AC1216" s="165"/>
      <c r="AD1216" s="165"/>
      <c r="AE1216" s="165"/>
      <c r="AF1216" s="165"/>
      <c r="AG1216" s="165"/>
      <c r="AH1216" s="165"/>
      <c r="AI1216" s="165"/>
      <c r="AJ1216" s="165"/>
      <c r="AK1216" s="165"/>
      <c r="AL1216" s="165"/>
      <c r="AM1216" s="165"/>
      <c r="AN1216" s="165"/>
      <c r="AO1216" s="165"/>
      <c r="AP1216" s="165"/>
      <c r="AQ1216" s="165"/>
      <c r="AR1216" s="165"/>
      <c r="AS1216" s="165"/>
      <c r="AT1216" s="165"/>
      <c r="AU1216" s="165"/>
      <c r="AV1216" s="165"/>
      <c r="AW1216" s="165"/>
      <c r="AX1216" s="165"/>
      <c r="AY1216" s="165"/>
      <c r="AZ1216" s="165"/>
      <c r="BA1216" s="165"/>
      <c r="BB1216" s="165"/>
      <c r="BC1216" s="165"/>
      <c r="BD1216" s="165"/>
      <c r="BE1216" s="165"/>
      <c r="BF1216" s="165"/>
      <c r="BG1216" s="165"/>
      <c r="BH1216" s="165"/>
      <c r="BI1216" s="165"/>
      <c r="BJ1216" s="165"/>
      <c r="BK1216" s="165"/>
      <c r="BL1216" s="165"/>
      <c r="BM1216" s="165"/>
      <c r="BN1216" s="165"/>
      <c r="BO1216" s="165"/>
      <c r="BP1216" s="165"/>
      <c r="BQ1216" s="165"/>
      <c r="BR1216" s="165"/>
      <c r="BS1216" s="165"/>
      <c r="BT1216" s="165"/>
      <c r="BU1216" s="165"/>
      <c r="BV1216" s="165"/>
      <c r="BW1216" s="165"/>
      <c r="BX1216" s="165"/>
      <c r="BY1216" s="165"/>
      <c r="BZ1216" s="165"/>
      <c r="CA1216" s="165"/>
      <c r="CB1216" s="165"/>
      <c r="CC1216" s="165"/>
      <c r="CD1216" s="165"/>
      <c r="CE1216" s="165"/>
      <c r="CF1216" s="165"/>
      <c r="CG1216" s="165"/>
      <c r="CH1216" s="165"/>
      <c r="CI1216" s="165"/>
      <c r="CJ1216" s="165"/>
      <c r="CK1216" s="165"/>
      <c r="CL1216" s="165"/>
      <c r="CM1216" s="165"/>
      <c r="CN1216" s="165"/>
      <c r="CO1216" s="165"/>
      <c r="CP1216" s="165"/>
      <c r="CQ1216" s="165"/>
      <c r="CR1216" s="165"/>
      <c r="CS1216" s="165"/>
      <c r="CT1216" s="165"/>
    </row>
    <row r="1217" spans="1:98">
      <c r="A1217" s="165"/>
      <c r="B1217" s="165"/>
      <c r="C1217" s="165"/>
      <c r="D1217" s="165"/>
      <c r="E1217" s="165"/>
      <c r="F1217" s="165"/>
      <c r="G1217" s="165"/>
      <c r="H1217" s="178"/>
      <c r="I1217" s="165"/>
      <c r="J1217" s="165"/>
      <c r="K1217" s="178"/>
      <c r="L1217" s="165"/>
      <c r="M1217" s="165"/>
      <c r="N1217" s="165"/>
      <c r="O1217" s="165"/>
      <c r="P1217" s="165"/>
      <c r="Q1217" s="165"/>
      <c r="R1217" s="165"/>
      <c r="S1217" s="165"/>
      <c r="T1217" s="165"/>
      <c r="U1217" s="165"/>
      <c r="V1217" s="165"/>
      <c r="W1217" s="165"/>
      <c r="X1217" s="165"/>
      <c r="Y1217" s="165"/>
      <c r="Z1217" s="165"/>
      <c r="AA1217" s="165"/>
      <c r="AB1217" s="165"/>
      <c r="AC1217" s="165"/>
      <c r="AD1217" s="165"/>
      <c r="AE1217" s="165"/>
      <c r="AF1217" s="165"/>
      <c r="AG1217" s="165"/>
      <c r="AH1217" s="165"/>
      <c r="AI1217" s="165"/>
      <c r="AJ1217" s="165"/>
      <c r="AK1217" s="165"/>
      <c r="AL1217" s="165"/>
      <c r="AM1217" s="165"/>
      <c r="AN1217" s="165"/>
      <c r="AO1217" s="165"/>
      <c r="AP1217" s="165"/>
      <c r="AQ1217" s="165"/>
      <c r="AR1217" s="165"/>
      <c r="AS1217" s="165"/>
      <c r="AT1217" s="165"/>
      <c r="AU1217" s="165"/>
      <c r="AV1217" s="165"/>
      <c r="AW1217" s="165"/>
      <c r="AX1217" s="165"/>
      <c r="AY1217" s="165"/>
      <c r="AZ1217" s="165"/>
      <c r="BA1217" s="165"/>
      <c r="BB1217" s="165"/>
      <c r="BC1217" s="165"/>
      <c r="BD1217" s="165"/>
      <c r="BE1217" s="165"/>
      <c r="BF1217" s="165"/>
      <c r="BG1217" s="165"/>
      <c r="BH1217" s="165"/>
      <c r="BI1217" s="165"/>
      <c r="BJ1217" s="165"/>
      <c r="BK1217" s="165"/>
      <c r="BL1217" s="165"/>
      <c r="BM1217" s="165"/>
      <c r="BN1217" s="165"/>
      <c r="BO1217" s="165"/>
      <c r="BP1217" s="165"/>
      <c r="BQ1217" s="165"/>
      <c r="BR1217" s="165"/>
      <c r="BS1217" s="165"/>
      <c r="BT1217" s="165"/>
      <c r="BU1217" s="165"/>
      <c r="BV1217" s="165"/>
      <c r="BW1217" s="165"/>
      <c r="BX1217" s="165"/>
      <c r="BY1217" s="165"/>
      <c r="BZ1217" s="165"/>
      <c r="CA1217" s="165"/>
      <c r="CB1217" s="165"/>
      <c r="CC1217" s="165"/>
      <c r="CD1217" s="165"/>
      <c r="CE1217" s="165"/>
      <c r="CF1217" s="165"/>
      <c r="CG1217" s="165"/>
      <c r="CH1217" s="165"/>
      <c r="CI1217" s="165"/>
      <c r="CJ1217" s="165"/>
      <c r="CK1217" s="165"/>
      <c r="CL1217" s="165"/>
      <c r="CM1217" s="165"/>
      <c r="CN1217" s="165"/>
      <c r="CO1217" s="165"/>
      <c r="CP1217" s="165"/>
      <c r="CQ1217" s="165"/>
      <c r="CR1217" s="165"/>
      <c r="CS1217" s="165"/>
      <c r="CT1217" s="165"/>
    </row>
    <row r="1218" spans="1:98">
      <c r="A1218" s="165"/>
      <c r="B1218" s="165"/>
      <c r="C1218" s="165"/>
      <c r="D1218" s="165"/>
      <c r="E1218" s="165"/>
      <c r="F1218" s="165"/>
      <c r="G1218" s="165"/>
      <c r="H1218" s="178"/>
      <c r="I1218" s="165"/>
      <c r="J1218" s="165"/>
      <c r="K1218" s="178"/>
      <c r="L1218" s="165"/>
      <c r="M1218" s="165"/>
      <c r="N1218" s="165"/>
      <c r="O1218" s="165"/>
      <c r="P1218" s="165"/>
      <c r="Q1218" s="165"/>
      <c r="R1218" s="165"/>
      <c r="S1218" s="165"/>
      <c r="T1218" s="165"/>
      <c r="U1218" s="165"/>
      <c r="V1218" s="165"/>
      <c r="W1218" s="165"/>
      <c r="X1218" s="165"/>
      <c r="Y1218" s="165"/>
      <c r="Z1218" s="165"/>
      <c r="AA1218" s="165"/>
      <c r="AB1218" s="165"/>
      <c r="AC1218" s="165"/>
      <c r="AD1218" s="165"/>
      <c r="AE1218" s="165"/>
      <c r="AF1218" s="165"/>
      <c r="AG1218" s="165"/>
      <c r="AH1218" s="165"/>
      <c r="AI1218" s="165"/>
      <c r="AJ1218" s="165"/>
      <c r="AK1218" s="165"/>
      <c r="AL1218" s="165"/>
      <c r="AM1218" s="165"/>
      <c r="AN1218" s="165"/>
      <c r="AO1218" s="165"/>
      <c r="AP1218" s="165"/>
      <c r="AQ1218" s="165"/>
      <c r="AR1218" s="165"/>
      <c r="AS1218" s="165"/>
      <c r="AT1218" s="165"/>
      <c r="AU1218" s="165"/>
      <c r="AV1218" s="165"/>
      <c r="AW1218" s="165"/>
      <c r="AX1218" s="165"/>
      <c r="AY1218" s="165"/>
      <c r="AZ1218" s="165"/>
      <c r="BA1218" s="165"/>
      <c r="BB1218" s="165"/>
      <c r="BC1218" s="165"/>
      <c r="BD1218" s="165"/>
      <c r="BE1218" s="165"/>
      <c r="BF1218" s="165"/>
      <c r="BG1218" s="165"/>
      <c r="BH1218" s="165"/>
      <c r="BI1218" s="165"/>
      <c r="BJ1218" s="165"/>
      <c r="BK1218" s="165"/>
      <c r="BL1218" s="165"/>
      <c r="BM1218" s="165"/>
      <c r="BN1218" s="165"/>
      <c r="BO1218" s="165"/>
      <c r="BP1218" s="165"/>
      <c r="BQ1218" s="165"/>
      <c r="BR1218" s="165"/>
      <c r="BS1218" s="165"/>
      <c r="BT1218" s="165"/>
      <c r="BU1218" s="165"/>
      <c r="BV1218" s="165"/>
      <c r="BW1218" s="165"/>
      <c r="BX1218" s="165"/>
      <c r="BY1218" s="165"/>
      <c r="BZ1218" s="165"/>
      <c r="CA1218" s="165"/>
      <c r="CB1218" s="165"/>
      <c r="CC1218" s="165"/>
      <c r="CD1218" s="165"/>
      <c r="CE1218" s="165"/>
      <c r="CF1218" s="165"/>
      <c r="CG1218" s="165"/>
      <c r="CH1218" s="165"/>
      <c r="CI1218" s="165"/>
      <c r="CJ1218" s="165"/>
      <c r="CK1218" s="165"/>
      <c r="CL1218" s="165"/>
      <c r="CM1218" s="165"/>
      <c r="CN1218" s="165"/>
      <c r="CO1218" s="165"/>
      <c r="CP1218" s="165"/>
      <c r="CQ1218" s="165"/>
      <c r="CR1218" s="165"/>
      <c r="CS1218" s="165"/>
      <c r="CT1218" s="165"/>
    </row>
    <row r="1219" spans="1:98">
      <c r="A1219" s="165"/>
      <c r="B1219" s="165"/>
      <c r="C1219" s="165"/>
      <c r="D1219" s="165"/>
      <c r="E1219" s="165"/>
      <c r="F1219" s="165"/>
      <c r="G1219" s="165"/>
      <c r="H1219" s="178"/>
      <c r="I1219" s="165"/>
      <c r="J1219" s="165"/>
      <c r="K1219" s="178"/>
      <c r="L1219" s="165"/>
      <c r="M1219" s="165"/>
      <c r="N1219" s="165"/>
      <c r="O1219" s="165"/>
      <c r="P1219" s="165"/>
      <c r="Q1219" s="165"/>
      <c r="R1219" s="165"/>
      <c r="S1219" s="165"/>
      <c r="T1219" s="165"/>
      <c r="U1219" s="165"/>
      <c r="V1219" s="165"/>
      <c r="W1219" s="165"/>
      <c r="X1219" s="165"/>
      <c r="Y1219" s="165"/>
      <c r="Z1219" s="165"/>
      <c r="AA1219" s="165"/>
      <c r="AB1219" s="165"/>
      <c r="AC1219" s="165"/>
      <c r="AD1219" s="165"/>
      <c r="AE1219" s="165"/>
      <c r="AF1219" s="165"/>
      <c r="AG1219" s="165"/>
      <c r="AH1219" s="165"/>
      <c r="AI1219" s="165"/>
      <c r="AJ1219" s="165"/>
      <c r="AK1219" s="165"/>
      <c r="AL1219" s="165"/>
      <c r="AM1219" s="165"/>
      <c r="AN1219" s="165"/>
      <c r="AO1219" s="165"/>
      <c r="AP1219" s="165"/>
      <c r="AQ1219" s="165"/>
      <c r="AR1219" s="165"/>
      <c r="AS1219" s="165"/>
      <c r="AT1219" s="165"/>
      <c r="AU1219" s="165"/>
      <c r="AV1219" s="165"/>
      <c r="AW1219" s="165"/>
      <c r="AX1219" s="165"/>
      <c r="AY1219" s="165"/>
      <c r="AZ1219" s="165"/>
      <c r="BA1219" s="165"/>
      <c r="BB1219" s="165"/>
      <c r="BC1219" s="165"/>
      <c r="BD1219" s="165"/>
      <c r="BE1219" s="165"/>
      <c r="BF1219" s="165"/>
      <c r="BG1219" s="165"/>
      <c r="BH1219" s="165"/>
      <c r="BI1219" s="165"/>
      <c r="BJ1219" s="165"/>
      <c r="BK1219" s="165"/>
      <c r="BL1219" s="165"/>
      <c r="BM1219" s="165"/>
      <c r="BN1219" s="165"/>
      <c r="BO1219" s="165"/>
      <c r="BP1219" s="165"/>
      <c r="BQ1219" s="165"/>
      <c r="BR1219" s="165"/>
      <c r="BS1219" s="165"/>
      <c r="BT1219" s="165"/>
      <c r="BU1219" s="165"/>
      <c r="BV1219" s="165"/>
      <c r="BW1219" s="165"/>
      <c r="BX1219" s="165"/>
      <c r="BY1219" s="165"/>
      <c r="BZ1219" s="165"/>
      <c r="CA1219" s="165"/>
      <c r="CB1219" s="165"/>
      <c r="CC1219" s="165"/>
      <c r="CD1219" s="165"/>
      <c r="CE1219" s="165"/>
      <c r="CF1219" s="165"/>
      <c r="CG1219" s="165"/>
      <c r="CH1219" s="165"/>
      <c r="CI1219" s="165"/>
      <c r="CJ1219" s="165"/>
      <c r="CK1219" s="165"/>
      <c r="CL1219" s="165"/>
      <c r="CM1219" s="165"/>
      <c r="CN1219" s="165"/>
      <c r="CO1219" s="165"/>
      <c r="CP1219" s="165"/>
      <c r="CQ1219" s="165"/>
      <c r="CR1219" s="165"/>
      <c r="CS1219" s="165"/>
      <c r="CT1219" s="165"/>
    </row>
    <row r="1220" spans="1:98">
      <c r="A1220" s="165"/>
      <c r="B1220" s="165"/>
      <c r="C1220" s="165"/>
      <c r="D1220" s="165"/>
      <c r="E1220" s="165"/>
      <c r="F1220" s="165"/>
      <c r="G1220" s="165"/>
      <c r="H1220" s="178"/>
      <c r="I1220" s="165"/>
      <c r="J1220" s="165"/>
      <c r="K1220" s="178"/>
      <c r="L1220" s="165"/>
      <c r="M1220" s="165"/>
      <c r="N1220" s="165"/>
      <c r="O1220" s="165"/>
      <c r="P1220" s="165"/>
      <c r="Q1220" s="165"/>
      <c r="R1220" s="165"/>
      <c r="S1220" s="165"/>
      <c r="T1220" s="165"/>
      <c r="U1220" s="165"/>
      <c r="V1220" s="165"/>
      <c r="W1220" s="165"/>
      <c r="X1220" s="165"/>
      <c r="Y1220" s="165"/>
      <c r="Z1220" s="165"/>
      <c r="AA1220" s="165"/>
      <c r="AB1220" s="165"/>
      <c r="AC1220" s="165"/>
      <c r="AD1220" s="165"/>
      <c r="AE1220" s="165"/>
      <c r="AF1220" s="165"/>
      <c r="AG1220" s="165"/>
      <c r="AH1220" s="165"/>
      <c r="AI1220" s="165"/>
      <c r="AJ1220" s="165"/>
      <c r="AK1220" s="165"/>
      <c r="AL1220" s="165"/>
      <c r="AM1220" s="165"/>
      <c r="AN1220" s="165"/>
      <c r="AO1220" s="165"/>
      <c r="AP1220" s="165"/>
      <c r="AQ1220" s="165"/>
      <c r="AR1220" s="165"/>
      <c r="AS1220" s="165"/>
      <c r="AT1220" s="165"/>
      <c r="AU1220" s="165"/>
      <c r="AV1220" s="165"/>
      <c r="AW1220" s="165"/>
      <c r="AX1220" s="165"/>
      <c r="AY1220" s="165"/>
      <c r="AZ1220" s="165"/>
      <c r="BA1220" s="165"/>
      <c r="BB1220" s="165"/>
      <c r="BC1220" s="165"/>
      <c r="BD1220" s="165"/>
      <c r="BE1220" s="165"/>
      <c r="BF1220" s="165"/>
      <c r="BG1220" s="165"/>
      <c r="BH1220" s="165"/>
      <c r="BI1220" s="165"/>
      <c r="BJ1220" s="165"/>
      <c r="BK1220" s="165"/>
      <c r="BL1220" s="165"/>
      <c r="BM1220" s="165"/>
      <c r="BN1220" s="165"/>
      <c r="BO1220" s="165"/>
      <c r="BP1220" s="165"/>
      <c r="BQ1220" s="165"/>
      <c r="BR1220" s="165"/>
      <c r="BS1220" s="165"/>
      <c r="BT1220" s="165"/>
      <c r="BU1220" s="165"/>
      <c r="BV1220" s="165"/>
      <c r="BW1220" s="165"/>
      <c r="BX1220" s="165"/>
      <c r="BY1220" s="165"/>
      <c r="BZ1220" s="165"/>
      <c r="CA1220" s="165"/>
      <c r="CB1220" s="165"/>
      <c r="CC1220" s="165"/>
      <c r="CD1220" s="165"/>
      <c r="CE1220" s="165"/>
      <c r="CF1220" s="165"/>
      <c r="CG1220" s="165"/>
      <c r="CH1220" s="165"/>
      <c r="CI1220" s="165"/>
      <c r="CJ1220" s="165"/>
      <c r="CK1220" s="165"/>
      <c r="CL1220" s="165"/>
      <c r="CM1220" s="165"/>
      <c r="CN1220" s="165"/>
      <c r="CO1220" s="165"/>
      <c r="CP1220" s="165"/>
      <c r="CQ1220" s="165"/>
      <c r="CR1220" s="165"/>
      <c r="CS1220" s="165"/>
      <c r="CT1220" s="165"/>
    </row>
    <row r="1221" spans="1:98">
      <c r="A1221" s="165"/>
      <c r="B1221" s="165"/>
      <c r="C1221" s="165"/>
      <c r="D1221" s="165"/>
      <c r="E1221" s="165"/>
      <c r="F1221" s="165"/>
      <c r="G1221" s="165"/>
      <c r="H1221" s="178"/>
      <c r="I1221" s="165"/>
      <c r="J1221" s="165"/>
      <c r="K1221" s="178"/>
      <c r="L1221" s="165"/>
      <c r="M1221" s="165"/>
      <c r="N1221" s="165"/>
      <c r="O1221" s="165"/>
      <c r="P1221" s="165"/>
      <c r="Q1221" s="165"/>
      <c r="R1221" s="165"/>
      <c r="S1221" s="165"/>
      <c r="T1221" s="165"/>
      <c r="U1221" s="165"/>
      <c r="V1221" s="165"/>
      <c r="W1221" s="165"/>
      <c r="X1221" s="165"/>
      <c r="Y1221" s="165"/>
      <c r="Z1221" s="165"/>
      <c r="AA1221" s="165"/>
      <c r="AB1221" s="165"/>
      <c r="AC1221" s="165"/>
      <c r="AD1221" s="165"/>
      <c r="AE1221" s="165"/>
      <c r="AF1221" s="165"/>
      <c r="AG1221" s="165"/>
      <c r="AH1221" s="165"/>
      <c r="AI1221" s="165"/>
      <c r="AJ1221" s="165"/>
      <c r="AK1221" s="165"/>
      <c r="AL1221" s="165"/>
      <c r="AM1221" s="165"/>
      <c r="AN1221" s="165"/>
      <c r="AO1221" s="165"/>
      <c r="AP1221" s="165"/>
      <c r="AQ1221" s="165"/>
      <c r="AR1221" s="165"/>
      <c r="AS1221" s="165"/>
      <c r="AT1221" s="165"/>
      <c r="AU1221" s="165"/>
      <c r="AV1221" s="165"/>
      <c r="AW1221" s="165"/>
      <c r="AX1221" s="165"/>
      <c r="AY1221" s="165"/>
      <c r="AZ1221" s="165"/>
      <c r="BA1221" s="165"/>
      <c r="BB1221" s="165"/>
      <c r="BC1221" s="165"/>
      <c r="BD1221" s="165"/>
      <c r="BE1221" s="165"/>
      <c r="BF1221" s="165"/>
      <c r="BG1221" s="165"/>
      <c r="BH1221" s="165"/>
      <c r="BI1221" s="165"/>
      <c r="BJ1221" s="165"/>
      <c r="BK1221" s="165"/>
      <c r="BL1221" s="165"/>
      <c r="BM1221" s="165"/>
      <c r="BN1221" s="165"/>
      <c r="BO1221" s="165"/>
      <c r="BP1221" s="165"/>
      <c r="BQ1221" s="165"/>
      <c r="BR1221" s="165"/>
      <c r="BS1221" s="165"/>
      <c r="BT1221" s="165"/>
      <c r="BU1221" s="165"/>
      <c r="BV1221" s="165"/>
      <c r="BW1221" s="165"/>
      <c r="BX1221" s="165"/>
      <c r="BY1221" s="165"/>
      <c r="BZ1221" s="165"/>
      <c r="CA1221" s="165"/>
      <c r="CB1221" s="165"/>
      <c r="CC1221" s="165"/>
      <c r="CD1221" s="165"/>
      <c r="CE1221" s="165"/>
      <c r="CF1221" s="165"/>
      <c r="CG1221" s="165"/>
      <c r="CH1221" s="165"/>
      <c r="CI1221" s="165"/>
      <c r="CJ1221" s="165"/>
      <c r="CK1221" s="165"/>
      <c r="CL1221" s="165"/>
      <c r="CM1221" s="165"/>
      <c r="CN1221" s="165"/>
      <c r="CO1221" s="165"/>
      <c r="CP1221" s="165"/>
      <c r="CQ1221" s="165"/>
      <c r="CR1221" s="165"/>
      <c r="CS1221" s="165"/>
      <c r="CT1221" s="165"/>
    </row>
    <row r="1222" spans="1:98">
      <c r="A1222" s="165"/>
      <c r="B1222" s="165"/>
      <c r="C1222" s="165"/>
      <c r="D1222" s="165"/>
      <c r="E1222" s="165"/>
      <c r="F1222" s="165"/>
      <c r="G1222" s="165"/>
      <c r="H1222" s="178"/>
      <c r="I1222" s="165"/>
      <c r="J1222" s="165"/>
      <c r="K1222" s="178"/>
      <c r="L1222" s="165"/>
      <c r="M1222" s="165"/>
      <c r="N1222" s="165"/>
      <c r="O1222" s="165"/>
      <c r="P1222" s="165"/>
      <c r="Q1222" s="165"/>
      <c r="R1222" s="165"/>
      <c r="S1222" s="165"/>
      <c r="T1222" s="165"/>
      <c r="U1222" s="165"/>
      <c r="V1222" s="165"/>
      <c r="W1222" s="165"/>
      <c r="X1222" s="165"/>
      <c r="Y1222" s="165"/>
      <c r="Z1222" s="165"/>
      <c r="AA1222" s="165"/>
      <c r="AB1222" s="165"/>
      <c r="AC1222" s="165"/>
      <c r="AD1222" s="165"/>
      <c r="AE1222" s="165"/>
      <c r="AF1222" s="165"/>
      <c r="AG1222" s="165"/>
      <c r="AH1222" s="165"/>
      <c r="AI1222" s="165"/>
      <c r="AJ1222" s="165"/>
      <c r="AK1222" s="165"/>
      <c r="AL1222" s="165"/>
      <c r="AM1222" s="165"/>
      <c r="AN1222" s="165"/>
      <c r="AO1222" s="165"/>
      <c r="AP1222" s="165"/>
      <c r="AQ1222" s="165"/>
      <c r="AR1222" s="165"/>
      <c r="AS1222" s="165"/>
      <c r="AT1222" s="165"/>
      <c r="AU1222" s="165"/>
      <c r="AV1222" s="165"/>
      <c r="AW1222" s="165"/>
      <c r="AX1222" s="165"/>
      <c r="AY1222" s="165"/>
      <c r="AZ1222" s="165"/>
      <c r="BA1222" s="165"/>
      <c r="BB1222" s="165"/>
      <c r="BC1222" s="165"/>
      <c r="BD1222" s="165"/>
      <c r="BE1222" s="165"/>
      <c r="BF1222" s="165"/>
      <c r="BG1222" s="165"/>
      <c r="BH1222" s="165"/>
      <c r="BI1222" s="165"/>
      <c r="BJ1222" s="165"/>
      <c r="BK1222" s="165"/>
      <c r="BL1222" s="165"/>
      <c r="BM1222" s="165"/>
      <c r="BN1222" s="165"/>
      <c r="BO1222" s="165"/>
      <c r="BP1222" s="165"/>
      <c r="BQ1222" s="165"/>
      <c r="BR1222" s="165"/>
      <c r="BS1222" s="165"/>
      <c r="BT1222" s="165"/>
      <c r="BU1222" s="165"/>
      <c r="BV1222" s="165"/>
      <c r="BW1222" s="165"/>
      <c r="BX1222" s="165"/>
      <c r="BY1222" s="165"/>
      <c r="BZ1222" s="165"/>
      <c r="CA1222" s="165"/>
      <c r="CB1222" s="165"/>
      <c r="CC1222" s="165"/>
      <c r="CD1222" s="165"/>
      <c r="CE1222" s="165"/>
      <c r="CF1222" s="165"/>
      <c r="CG1222" s="165"/>
      <c r="CH1222" s="165"/>
      <c r="CI1222" s="165"/>
      <c r="CJ1222" s="165"/>
      <c r="CK1222" s="165"/>
      <c r="CL1222" s="165"/>
      <c r="CM1222" s="165"/>
      <c r="CN1222" s="165"/>
      <c r="CO1222" s="165"/>
      <c r="CP1222" s="165"/>
      <c r="CQ1222" s="165"/>
      <c r="CR1222" s="165"/>
      <c r="CS1222" s="165"/>
      <c r="CT1222" s="165"/>
    </row>
    <row r="1223" spans="1:98">
      <c r="A1223" s="165"/>
      <c r="B1223" s="165"/>
      <c r="C1223" s="165"/>
      <c r="D1223" s="165"/>
      <c r="E1223" s="165"/>
      <c r="F1223" s="165"/>
      <c r="G1223" s="165"/>
      <c r="H1223" s="178"/>
      <c r="I1223" s="165"/>
      <c r="J1223" s="165"/>
      <c r="K1223" s="178"/>
      <c r="L1223" s="165"/>
      <c r="M1223" s="165"/>
      <c r="N1223" s="165"/>
      <c r="O1223" s="165"/>
      <c r="P1223" s="165"/>
      <c r="Q1223" s="165"/>
      <c r="R1223" s="165"/>
      <c r="S1223" s="165"/>
      <c r="T1223" s="165"/>
      <c r="U1223" s="165"/>
      <c r="V1223" s="165"/>
      <c r="W1223" s="165"/>
      <c r="X1223" s="165"/>
      <c r="Y1223" s="165"/>
      <c r="Z1223" s="165"/>
      <c r="AA1223" s="165"/>
      <c r="AB1223" s="165"/>
      <c r="AC1223" s="165"/>
      <c r="AD1223" s="165"/>
      <c r="AE1223" s="165"/>
      <c r="AF1223" s="165"/>
      <c r="AG1223" s="165"/>
      <c r="AH1223" s="165"/>
      <c r="AI1223" s="165"/>
      <c r="AJ1223" s="165"/>
      <c r="AK1223" s="165"/>
      <c r="AL1223" s="165"/>
      <c r="AM1223" s="165"/>
      <c r="AN1223" s="165"/>
      <c r="AO1223" s="165"/>
      <c r="AP1223" s="165"/>
      <c r="AQ1223" s="165"/>
      <c r="AR1223" s="165"/>
      <c r="AS1223" s="165"/>
      <c r="AT1223" s="165"/>
      <c r="AU1223" s="165"/>
      <c r="AV1223" s="165"/>
      <c r="AW1223" s="165"/>
      <c r="AX1223" s="165"/>
      <c r="AY1223" s="165"/>
      <c r="AZ1223" s="165"/>
      <c r="BA1223" s="165"/>
      <c r="BB1223" s="165"/>
      <c r="BC1223" s="165"/>
      <c r="BD1223" s="165"/>
      <c r="BE1223" s="165"/>
      <c r="BF1223" s="165"/>
      <c r="BG1223" s="165"/>
      <c r="BH1223" s="165"/>
      <c r="BI1223" s="165"/>
      <c r="BJ1223" s="165"/>
      <c r="BK1223" s="165"/>
      <c r="BL1223" s="165"/>
      <c r="BM1223" s="165"/>
      <c r="BN1223" s="165"/>
      <c r="BO1223" s="165"/>
      <c r="BP1223" s="165"/>
      <c r="BQ1223" s="165"/>
      <c r="BR1223" s="165"/>
      <c r="BS1223" s="165"/>
      <c r="BT1223" s="165"/>
      <c r="BU1223" s="165"/>
      <c r="BV1223" s="165"/>
      <c r="BW1223" s="165"/>
      <c r="BX1223" s="165"/>
      <c r="BY1223" s="165"/>
      <c r="BZ1223" s="165"/>
      <c r="CA1223" s="165"/>
      <c r="CB1223" s="165"/>
      <c r="CC1223" s="165"/>
      <c r="CD1223" s="165"/>
      <c r="CE1223" s="165"/>
      <c r="CF1223" s="165"/>
      <c r="CG1223" s="165"/>
      <c r="CH1223" s="165"/>
      <c r="CI1223" s="165"/>
      <c r="CJ1223" s="165"/>
      <c r="CK1223" s="165"/>
      <c r="CL1223" s="165"/>
      <c r="CM1223" s="165"/>
      <c r="CN1223" s="165"/>
      <c r="CO1223" s="165"/>
      <c r="CP1223" s="165"/>
      <c r="CQ1223" s="165"/>
      <c r="CR1223" s="165"/>
      <c r="CS1223" s="165"/>
      <c r="CT1223" s="165"/>
    </row>
    <row r="1224" spans="1:98">
      <c r="A1224" s="165"/>
      <c r="B1224" s="165"/>
      <c r="C1224" s="165"/>
      <c r="D1224" s="165"/>
      <c r="E1224" s="165"/>
      <c r="F1224" s="165"/>
      <c r="G1224" s="165"/>
      <c r="H1224" s="178"/>
      <c r="I1224" s="165"/>
      <c r="J1224" s="165"/>
      <c r="K1224" s="178"/>
      <c r="L1224" s="165"/>
      <c r="M1224" s="165"/>
      <c r="N1224" s="165"/>
      <c r="O1224" s="165"/>
      <c r="P1224" s="165"/>
      <c r="Q1224" s="165"/>
      <c r="R1224" s="165"/>
      <c r="S1224" s="165"/>
      <c r="T1224" s="165"/>
      <c r="U1224" s="165"/>
      <c r="V1224" s="165"/>
      <c r="W1224" s="165"/>
      <c r="X1224" s="165"/>
      <c r="Y1224" s="165"/>
      <c r="Z1224" s="165"/>
      <c r="AA1224" s="165"/>
      <c r="AB1224" s="165"/>
      <c r="AC1224" s="165"/>
      <c r="AD1224" s="165"/>
      <c r="AE1224" s="165"/>
      <c r="AF1224" s="165"/>
      <c r="AG1224" s="165"/>
      <c r="AH1224" s="165"/>
      <c r="AI1224" s="165"/>
      <c r="AJ1224" s="165"/>
      <c r="AK1224" s="165"/>
      <c r="AL1224" s="165"/>
      <c r="AM1224" s="165"/>
      <c r="AN1224" s="165"/>
      <c r="AO1224" s="165"/>
      <c r="AP1224" s="165"/>
      <c r="AQ1224" s="165"/>
      <c r="AR1224" s="165"/>
      <c r="AS1224" s="165"/>
      <c r="AT1224" s="165"/>
      <c r="AU1224" s="165"/>
      <c r="AV1224" s="165"/>
      <c r="AW1224" s="165"/>
      <c r="AX1224" s="165"/>
      <c r="AY1224" s="165"/>
      <c r="AZ1224" s="165"/>
      <c r="BA1224" s="165"/>
      <c r="BB1224" s="165"/>
      <c r="BC1224" s="165"/>
      <c r="BD1224" s="165"/>
      <c r="BE1224" s="165"/>
      <c r="BF1224" s="165"/>
      <c r="BG1224" s="165"/>
      <c r="BH1224" s="165"/>
      <c r="BI1224" s="165"/>
      <c r="BJ1224" s="165"/>
      <c r="BK1224" s="165"/>
      <c r="BL1224" s="165"/>
      <c r="BM1224" s="165"/>
      <c r="BN1224" s="165"/>
      <c r="BO1224" s="165"/>
      <c r="BP1224" s="165"/>
      <c r="BQ1224" s="165"/>
      <c r="BR1224" s="165"/>
      <c r="BS1224" s="165"/>
      <c r="BT1224" s="165"/>
      <c r="BU1224" s="165"/>
      <c r="BV1224" s="165"/>
      <c r="BW1224" s="165"/>
      <c r="BX1224" s="165"/>
      <c r="BY1224" s="165"/>
      <c r="BZ1224" s="165"/>
      <c r="CA1224" s="165"/>
      <c r="CB1224" s="165"/>
      <c r="CC1224" s="165"/>
      <c r="CD1224" s="165"/>
      <c r="CE1224" s="165"/>
      <c r="CF1224" s="165"/>
      <c r="CG1224" s="165"/>
      <c r="CH1224" s="165"/>
      <c r="CI1224" s="165"/>
      <c r="CJ1224" s="165"/>
      <c r="CK1224" s="165"/>
      <c r="CL1224" s="165"/>
      <c r="CM1224" s="165"/>
      <c r="CN1224" s="165"/>
      <c r="CO1224" s="165"/>
      <c r="CP1224" s="165"/>
      <c r="CQ1224" s="165"/>
      <c r="CR1224" s="165"/>
      <c r="CS1224" s="165"/>
      <c r="CT1224" s="165"/>
    </row>
    <row r="1225" spans="1:98">
      <c r="A1225" s="165"/>
      <c r="B1225" s="165"/>
      <c r="C1225" s="165"/>
      <c r="D1225" s="165"/>
      <c r="E1225" s="165"/>
      <c r="F1225" s="165"/>
      <c r="G1225" s="165"/>
      <c r="H1225" s="178"/>
      <c r="I1225" s="165"/>
      <c r="J1225" s="165"/>
      <c r="K1225" s="178"/>
      <c r="L1225" s="165"/>
      <c r="M1225" s="165"/>
      <c r="N1225" s="165"/>
      <c r="O1225" s="165"/>
      <c r="P1225" s="165"/>
      <c r="Q1225" s="165"/>
      <c r="R1225" s="165"/>
      <c r="S1225" s="165"/>
      <c r="T1225" s="165"/>
      <c r="U1225" s="165"/>
      <c r="V1225" s="165"/>
      <c r="W1225" s="165"/>
      <c r="X1225" s="165"/>
      <c r="Y1225" s="165"/>
      <c r="Z1225" s="165"/>
      <c r="AA1225" s="165"/>
      <c r="AB1225" s="165"/>
      <c r="AC1225" s="165"/>
      <c r="AD1225" s="165"/>
      <c r="AE1225" s="165"/>
      <c r="AF1225" s="165"/>
      <c r="AG1225" s="165"/>
      <c r="AH1225" s="165"/>
      <c r="AI1225" s="165"/>
      <c r="AJ1225" s="165"/>
      <c r="AK1225" s="165"/>
      <c r="AL1225" s="165"/>
      <c r="AM1225" s="165"/>
      <c r="AN1225" s="165"/>
      <c r="AO1225" s="165"/>
      <c r="AP1225" s="165"/>
      <c r="AQ1225" s="165"/>
      <c r="AR1225" s="165"/>
      <c r="AS1225" s="165"/>
      <c r="AT1225" s="165"/>
      <c r="AU1225" s="165"/>
      <c r="AV1225" s="165"/>
      <c r="AW1225" s="165"/>
      <c r="AX1225" s="165"/>
      <c r="AY1225" s="165"/>
      <c r="AZ1225" s="165"/>
      <c r="BA1225" s="165"/>
      <c r="BB1225" s="165"/>
      <c r="BC1225" s="165"/>
      <c r="BD1225" s="165"/>
      <c r="BE1225" s="165"/>
      <c r="BF1225" s="165"/>
      <c r="BG1225" s="165"/>
      <c r="BH1225" s="165"/>
      <c r="BI1225" s="165"/>
      <c r="BJ1225" s="165"/>
      <c r="BK1225" s="165"/>
      <c r="BL1225" s="165"/>
      <c r="BM1225" s="165"/>
      <c r="BN1225" s="165"/>
      <c r="BO1225" s="165"/>
      <c r="BP1225" s="165"/>
      <c r="BQ1225" s="165"/>
      <c r="BR1225" s="165"/>
      <c r="BS1225" s="165"/>
      <c r="BT1225" s="165"/>
      <c r="BU1225" s="165"/>
      <c r="BV1225" s="165"/>
      <c r="BW1225" s="165"/>
      <c r="BX1225" s="165"/>
      <c r="BY1225" s="165"/>
      <c r="BZ1225" s="165"/>
      <c r="CA1225" s="165"/>
      <c r="CB1225" s="165"/>
      <c r="CC1225" s="165"/>
      <c r="CD1225" s="165"/>
      <c r="CE1225" s="165"/>
      <c r="CF1225" s="165"/>
      <c r="CG1225" s="165"/>
      <c r="CH1225" s="165"/>
      <c r="CI1225" s="165"/>
      <c r="CJ1225" s="165"/>
      <c r="CK1225" s="165"/>
      <c r="CL1225" s="165"/>
      <c r="CM1225" s="165"/>
      <c r="CN1225" s="165"/>
      <c r="CO1225" s="165"/>
      <c r="CP1225" s="165"/>
      <c r="CQ1225" s="165"/>
      <c r="CR1225" s="165"/>
      <c r="CS1225" s="165"/>
      <c r="CT1225" s="165"/>
    </row>
    <row r="1226" spans="1:98">
      <c r="A1226" s="165"/>
      <c r="B1226" s="165"/>
      <c r="C1226" s="165"/>
      <c r="D1226" s="165"/>
      <c r="E1226" s="165"/>
      <c r="F1226" s="165"/>
      <c r="G1226" s="165"/>
      <c r="H1226" s="178"/>
      <c r="I1226" s="165"/>
      <c r="J1226" s="165"/>
      <c r="K1226" s="178"/>
      <c r="L1226" s="165"/>
      <c r="M1226" s="165"/>
      <c r="N1226" s="165"/>
      <c r="O1226" s="165"/>
      <c r="P1226" s="165"/>
      <c r="Q1226" s="165"/>
      <c r="R1226" s="165"/>
      <c r="S1226" s="165"/>
      <c r="T1226" s="165"/>
      <c r="U1226" s="165"/>
      <c r="V1226" s="165"/>
      <c r="W1226" s="165"/>
      <c r="X1226" s="165"/>
      <c r="Y1226" s="165"/>
      <c r="Z1226" s="165"/>
      <c r="AA1226" s="165"/>
      <c r="AB1226" s="165"/>
      <c r="AC1226" s="165"/>
      <c r="AD1226" s="165"/>
      <c r="AE1226" s="165"/>
      <c r="AF1226" s="165"/>
      <c r="AG1226" s="165"/>
      <c r="AH1226" s="165"/>
      <c r="AI1226" s="165"/>
      <c r="AJ1226" s="165"/>
      <c r="AK1226" s="165"/>
      <c r="AL1226" s="165"/>
      <c r="AM1226" s="165"/>
      <c r="AN1226" s="165"/>
      <c r="AO1226" s="165"/>
      <c r="AP1226" s="165"/>
      <c r="AQ1226" s="165"/>
      <c r="AR1226" s="165"/>
      <c r="AS1226" s="165"/>
      <c r="AT1226" s="165"/>
      <c r="AU1226" s="165"/>
      <c r="AV1226" s="165"/>
      <c r="AW1226" s="165"/>
      <c r="AX1226" s="165"/>
      <c r="AY1226" s="165"/>
      <c r="AZ1226" s="165"/>
      <c r="BA1226" s="165"/>
      <c r="BB1226" s="165"/>
      <c r="BC1226" s="165"/>
      <c r="BD1226" s="165"/>
      <c r="BE1226" s="165"/>
      <c r="BF1226" s="165"/>
      <c r="BG1226" s="165"/>
      <c r="BH1226" s="165"/>
      <c r="BI1226" s="165"/>
      <c r="BJ1226" s="165"/>
      <c r="BK1226" s="165"/>
      <c r="BL1226" s="165"/>
      <c r="BM1226" s="165"/>
      <c r="BN1226" s="165"/>
      <c r="BO1226" s="165"/>
      <c r="BP1226" s="165"/>
      <c r="BQ1226" s="165"/>
      <c r="BR1226" s="165"/>
      <c r="BS1226" s="165"/>
      <c r="BT1226" s="165"/>
      <c r="BU1226" s="165"/>
      <c r="BV1226" s="165"/>
      <c r="BW1226" s="165"/>
      <c r="BX1226" s="165"/>
      <c r="BY1226" s="165"/>
      <c r="BZ1226" s="165"/>
      <c r="CA1226" s="165"/>
      <c r="CB1226" s="165"/>
      <c r="CC1226" s="165"/>
      <c r="CD1226" s="165"/>
      <c r="CE1226" s="165"/>
      <c r="CF1226" s="165"/>
      <c r="CG1226" s="165"/>
      <c r="CH1226" s="165"/>
      <c r="CI1226" s="165"/>
      <c r="CJ1226" s="165"/>
      <c r="CK1226" s="165"/>
      <c r="CL1226" s="165"/>
      <c r="CM1226" s="165"/>
      <c r="CN1226" s="165"/>
      <c r="CO1226" s="165"/>
      <c r="CP1226" s="165"/>
      <c r="CQ1226" s="165"/>
      <c r="CR1226" s="165"/>
      <c r="CS1226" s="165"/>
      <c r="CT1226" s="165"/>
    </row>
    <row r="1227" spans="1:98">
      <c r="A1227" s="165"/>
      <c r="B1227" s="165"/>
      <c r="C1227" s="165"/>
      <c r="D1227" s="165"/>
      <c r="E1227" s="165"/>
      <c r="F1227" s="165"/>
      <c r="G1227" s="165"/>
      <c r="H1227" s="178"/>
      <c r="I1227" s="165"/>
      <c r="J1227" s="165"/>
      <c r="K1227" s="178"/>
      <c r="L1227" s="165"/>
      <c r="M1227" s="165"/>
      <c r="N1227" s="165"/>
      <c r="O1227" s="165"/>
      <c r="P1227" s="165"/>
      <c r="Q1227" s="165"/>
      <c r="R1227" s="165"/>
      <c r="S1227" s="165"/>
      <c r="T1227" s="165"/>
      <c r="U1227" s="165"/>
      <c r="V1227" s="165"/>
      <c r="W1227" s="165"/>
      <c r="X1227" s="165"/>
      <c r="Y1227" s="165"/>
      <c r="Z1227" s="165"/>
      <c r="AA1227" s="165"/>
      <c r="AB1227" s="165"/>
      <c r="AC1227" s="165"/>
      <c r="AD1227" s="165"/>
      <c r="AE1227" s="165"/>
      <c r="AF1227" s="165"/>
      <c r="AG1227" s="165"/>
      <c r="AH1227" s="165"/>
      <c r="AI1227" s="165"/>
      <c r="AJ1227" s="165"/>
      <c r="AK1227" s="165"/>
      <c r="AL1227" s="165"/>
      <c r="AM1227" s="165"/>
      <c r="AN1227" s="165"/>
      <c r="AO1227" s="165"/>
      <c r="AP1227" s="165"/>
      <c r="AQ1227" s="165"/>
      <c r="AR1227" s="165"/>
      <c r="AS1227" s="165"/>
      <c r="AT1227" s="165"/>
      <c r="AU1227" s="165"/>
      <c r="AV1227" s="165"/>
      <c r="AW1227" s="165"/>
      <c r="AX1227" s="165"/>
      <c r="AY1227" s="165"/>
      <c r="AZ1227" s="165"/>
      <c r="BA1227" s="165"/>
      <c r="BB1227" s="165"/>
      <c r="BC1227" s="165"/>
      <c r="BD1227" s="165"/>
      <c r="BE1227" s="165"/>
      <c r="BF1227" s="165"/>
      <c r="BG1227" s="165"/>
      <c r="BH1227" s="165"/>
      <c r="BI1227" s="165"/>
      <c r="BJ1227" s="165"/>
      <c r="BK1227" s="165"/>
      <c r="BL1227" s="165"/>
      <c r="BM1227" s="165"/>
      <c r="BN1227" s="165"/>
      <c r="BO1227" s="165"/>
      <c r="BP1227" s="165"/>
      <c r="BQ1227" s="165"/>
      <c r="BR1227" s="165"/>
      <c r="BS1227" s="165"/>
      <c r="BT1227" s="165"/>
      <c r="BU1227" s="165"/>
      <c r="BV1227" s="165"/>
      <c r="BW1227" s="165"/>
      <c r="BX1227" s="165"/>
      <c r="BY1227" s="165"/>
      <c r="BZ1227" s="165"/>
      <c r="CA1227" s="165"/>
      <c r="CB1227" s="165"/>
      <c r="CC1227" s="165"/>
      <c r="CD1227" s="165"/>
      <c r="CE1227" s="165"/>
      <c r="CF1227" s="165"/>
      <c r="CG1227" s="165"/>
      <c r="CH1227" s="165"/>
      <c r="CI1227" s="165"/>
      <c r="CJ1227" s="165"/>
      <c r="CK1227" s="165"/>
      <c r="CL1227" s="165"/>
      <c r="CM1227" s="165"/>
      <c r="CN1227" s="165"/>
      <c r="CO1227" s="165"/>
      <c r="CP1227" s="165"/>
      <c r="CQ1227" s="165"/>
      <c r="CR1227" s="165"/>
      <c r="CS1227" s="165"/>
      <c r="CT1227" s="165"/>
    </row>
    <row r="1228" spans="1:98">
      <c r="A1228" s="165"/>
      <c r="B1228" s="165"/>
      <c r="C1228" s="165"/>
      <c r="D1228" s="165"/>
      <c r="E1228" s="165"/>
      <c r="F1228" s="165"/>
      <c r="G1228" s="165"/>
      <c r="H1228" s="178"/>
      <c r="I1228" s="165"/>
      <c r="J1228" s="165"/>
      <c r="K1228" s="178"/>
      <c r="L1228" s="165"/>
      <c r="M1228" s="165"/>
      <c r="N1228" s="165"/>
      <c r="O1228" s="165"/>
      <c r="P1228" s="165"/>
      <c r="Q1228" s="165"/>
      <c r="R1228" s="165"/>
      <c r="S1228" s="165"/>
      <c r="T1228" s="165"/>
      <c r="U1228" s="165"/>
      <c r="V1228" s="165"/>
      <c r="W1228" s="165"/>
      <c r="X1228" s="165"/>
      <c r="Y1228" s="165"/>
      <c r="Z1228" s="165"/>
      <c r="AA1228" s="165"/>
      <c r="AB1228" s="165"/>
      <c r="AC1228" s="165"/>
      <c r="AD1228" s="165"/>
      <c r="AE1228" s="165"/>
      <c r="AF1228" s="165"/>
      <c r="AG1228" s="165"/>
      <c r="AH1228" s="165"/>
      <c r="AI1228" s="165"/>
      <c r="AJ1228" s="165"/>
      <c r="AK1228" s="165"/>
      <c r="AL1228" s="165"/>
      <c r="AM1228" s="165"/>
      <c r="AN1228" s="165"/>
      <c r="AO1228" s="165"/>
      <c r="AP1228" s="165"/>
      <c r="AQ1228" s="165"/>
      <c r="AR1228" s="165"/>
      <c r="AS1228" s="165"/>
      <c r="AT1228" s="165"/>
      <c r="AU1228" s="165"/>
      <c r="AV1228" s="165"/>
      <c r="AW1228" s="165"/>
      <c r="AX1228" s="165"/>
      <c r="AY1228" s="165"/>
      <c r="AZ1228" s="165"/>
      <c r="BA1228" s="165"/>
      <c r="BB1228" s="165"/>
      <c r="BC1228" s="165"/>
      <c r="BD1228" s="165"/>
      <c r="BE1228" s="165"/>
      <c r="BF1228" s="165"/>
      <c r="BG1228" s="165"/>
      <c r="BH1228" s="165"/>
      <c r="BI1228" s="165"/>
      <c r="BJ1228" s="165"/>
      <c r="BK1228" s="165"/>
      <c r="BL1228" s="165"/>
      <c r="BM1228" s="165"/>
      <c r="BN1228" s="165"/>
      <c r="BO1228" s="165"/>
      <c r="BP1228" s="165"/>
      <c r="BQ1228" s="165"/>
      <c r="BR1228" s="165"/>
      <c r="BS1228" s="165"/>
      <c r="BT1228" s="165"/>
      <c r="BU1228" s="165"/>
      <c r="BV1228" s="165"/>
      <c r="BW1228" s="165"/>
      <c r="BX1228" s="165"/>
      <c r="BY1228" s="165"/>
      <c r="BZ1228" s="165"/>
      <c r="CA1228" s="165"/>
      <c r="CB1228" s="165"/>
      <c r="CC1228" s="165"/>
      <c r="CD1228" s="165"/>
      <c r="CE1228" s="165"/>
      <c r="CF1228" s="165"/>
      <c r="CG1228" s="165"/>
      <c r="CH1228" s="165"/>
      <c r="CI1228" s="165"/>
      <c r="CJ1228" s="165"/>
      <c r="CK1228" s="165"/>
      <c r="CL1228" s="165"/>
      <c r="CM1228" s="165"/>
      <c r="CN1228" s="165"/>
      <c r="CO1228" s="165"/>
      <c r="CP1228" s="165"/>
      <c r="CQ1228" s="165"/>
      <c r="CR1228" s="165"/>
      <c r="CS1228" s="165"/>
      <c r="CT1228" s="165"/>
    </row>
    <row r="1229" spans="1:98">
      <c r="A1229" s="165"/>
      <c r="B1229" s="165"/>
      <c r="C1229" s="165"/>
      <c r="D1229" s="165"/>
      <c r="E1229" s="165"/>
      <c r="F1229" s="165"/>
      <c r="G1229" s="165"/>
      <c r="H1229" s="178"/>
      <c r="I1229" s="165"/>
      <c r="J1229" s="165"/>
      <c r="K1229" s="178"/>
      <c r="L1229" s="165"/>
      <c r="M1229" s="165"/>
      <c r="N1229" s="165"/>
      <c r="O1229" s="165"/>
      <c r="P1229" s="165"/>
      <c r="Q1229" s="165"/>
      <c r="R1229" s="165"/>
      <c r="S1229" s="165"/>
      <c r="T1229" s="165"/>
      <c r="U1229" s="165"/>
      <c r="V1229" s="165"/>
      <c r="W1229" s="165"/>
      <c r="X1229" s="165"/>
      <c r="Y1229" s="165"/>
      <c r="Z1229" s="165"/>
      <c r="AA1229" s="165"/>
      <c r="AB1229" s="165"/>
      <c r="AC1229" s="165"/>
      <c r="AD1229" s="165"/>
      <c r="AE1229" s="165"/>
      <c r="AF1229" s="165"/>
      <c r="AG1229" s="165"/>
      <c r="AH1229" s="165"/>
      <c r="AI1229" s="165"/>
      <c r="AJ1229" s="165"/>
      <c r="AK1229" s="165"/>
      <c r="AL1229" s="165"/>
      <c r="AM1229" s="165"/>
      <c r="AN1229" s="165"/>
      <c r="AO1229" s="165"/>
      <c r="AP1229" s="165"/>
      <c r="AQ1229" s="165"/>
      <c r="AR1229" s="165"/>
      <c r="AS1229" s="165"/>
      <c r="AT1229" s="165"/>
      <c r="AU1229" s="165"/>
      <c r="AV1229" s="165"/>
      <c r="AW1229" s="165"/>
      <c r="AX1229" s="165"/>
      <c r="AY1229" s="165"/>
      <c r="AZ1229" s="165"/>
      <c r="BA1229" s="165"/>
      <c r="BB1229" s="165"/>
      <c r="BC1229" s="165"/>
      <c r="BD1229" s="165"/>
      <c r="BE1229" s="165"/>
      <c r="BF1229" s="165"/>
      <c r="BG1229" s="165"/>
      <c r="BH1229" s="165"/>
      <c r="BI1229" s="165"/>
      <c r="BJ1229" s="165"/>
      <c r="BK1229" s="165"/>
      <c r="BL1229" s="165"/>
      <c r="BM1229" s="165"/>
      <c r="BN1229" s="165"/>
      <c r="BO1229" s="165"/>
      <c r="BP1229" s="165"/>
      <c r="BQ1229" s="165"/>
      <c r="BR1229" s="165"/>
      <c r="BS1229" s="165"/>
      <c r="BT1229" s="165"/>
      <c r="BU1229" s="165"/>
      <c r="BV1229" s="165"/>
      <c r="BW1229" s="165"/>
      <c r="BX1229" s="165"/>
      <c r="BY1229" s="165"/>
      <c r="BZ1229" s="165"/>
      <c r="CA1229" s="165"/>
      <c r="CB1229" s="165"/>
      <c r="CC1229" s="165"/>
      <c r="CD1229" s="165"/>
      <c r="CE1229" s="165"/>
      <c r="CF1229" s="165"/>
      <c r="CG1229" s="165"/>
      <c r="CH1229" s="165"/>
      <c r="CI1229" s="165"/>
      <c r="CJ1229" s="165"/>
      <c r="CK1229" s="165"/>
      <c r="CL1229" s="165"/>
      <c r="CM1229" s="165"/>
      <c r="CN1229" s="165"/>
      <c r="CO1229" s="165"/>
      <c r="CP1229" s="165"/>
      <c r="CQ1229" s="165"/>
      <c r="CR1229" s="165"/>
      <c r="CS1229" s="165"/>
      <c r="CT1229" s="165"/>
    </row>
    <row r="1230" spans="1:98">
      <c r="A1230" s="165"/>
      <c r="B1230" s="165"/>
      <c r="C1230" s="165"/>
      <c r="D1230" s="165"/>
      <c r="E1230" s="165"/>
      <c r="F1230" s="165"/>
      <c r="G1230" s="165"/>
      <c r="H1230" s="178"/>
      <c r="I1230" s="165"/>
      <c r="J1230" s="165"/>
      <c r="K1230" s="178"/>
      <c r="L1230" s="165"/>
      <c r="M1230" s="165"/>
      <c r="N1230" s="165"/>
      <c r="O1230" s="165"/>
      <c r="P1230" s="165"/>
      <c r="Q1230" s="165"/>
      <c r="R1230" s="165"/>
      <c r="S1230" s="165"/>
      <c r="T1230" s="165"/>
      <c r="U1230" s="165"/>
      <c r="V1230" s="165"/>
      <c r="W1230" s="165"/>
      <c r="X1230" s="165"/>
      <c r="Y1230" s="165"/>
      <c r="Z1230" s="165"/>
      <c r="AA1230" s="165"/>
      <c r="AB1230" s="165"/>
      <c r="AC1230" s="165"/>
      <c r="AD1230" s="165"/>
      <c r="AE1230" s="165"/>
      <c r="AF1230" s="165"/>
      <c r="AG1230" s="165"/>
      <c r="AH1230" s="165"/>
      <c r="AI1230" s="165"/>
      <c r="AJ1230" s="165"/>
      <c r="AK1230" s="165"/>
      <c r="AL1230" s="165"/>
      <c r="AM1230" s="165"/>
      <c r="AN1230" s="165"/>
      <c r="AO1230" s="165"/>
      <c r="AP1230" s="165"/>
      <c r="AQ1230" s="165"/>
      <c r="AR1230" s="165"/>
      <c r="AS1230" s="165"/>
      <c r="AT1230" s="165"/>
      <c r="AU1230" s="165"/>
      <c r="AV1230" s="165"/>
      <c r="AW1230" s="165"/>
      <c r="AX1230" s="165"/>
      <c r="AY1230" s="165"/>
      <c r="AZ1230" s="165"/>
      <c r="BA1230" s="165"/>
      <c r="BB1230" s="165"/>
      <c r="BC1230" s="165"/>
      <c r="BD1230" s="165"/>
      <c r="BE1230" s="165"/>
      <c r="BF1230" s="165"/>
      <c r="BG1230" s="165"/>
      <c r="BH1230" s="165"/>
      <c r="BI1230" s="165"/>
      <c r="BJ1230" s="165"/>
      <c r="BK1230" s="165"/>
      <c r="BL1230" s="165"/>
      <c r="BM1230" s="165"/>
      <c r="BN1230" s="165"/>
      <c r="BO1230" s="165"/>
      <c r="BP1230" s="165"/>
      <c r="BQ1230" s="165"/>
      <c r="BR1230" s="165"/>
      <c r="BS1230" s="165"/>
      <c r="BT1230" s="165"/>
      <c r="BU1230" s="165"/>
      <c r="BV1230" s="165"/>
      <c r="BW1230" s="165"/>
      <c r="BX1230" s="165"/>
      <c r="BY1230" s="165"/>
      <c r="BZ1230" s="165"/>
      <c r="CA1230" s="165"/>
      <c r="CB1230" s="165"/>
      <c r="CC1230" s="165"/>
      <c r="CD1230" s="165"/>
      <c r="CE1230" s="165"/>
      <c r="CF1230" s="165"/>
      <c r="CG1230" s="165"/>
      <c r="CH1230" s="165"/>
      <c r="CI1230" s="165"/>
      <c r="CJ1230" s="165"/>
      <c r="CK1230" s="165"/>
      <c r="CL1230" s="165"/>
      <c r="CM1230" s="165"/>
      <c r="CN1230" s="165"/>
      <c r="CO1230" s="165"/>
      <c r="CP1230" s="165"/>
      <c r="CQ1230" s="165"/>
      <c r="CR1230" s="165"/>
      <c r="CS1230" s="165"/>
      <c r="CT1230" s="165"/>
    </row>
    <row r="1231" spans="1:98">
      <c r="A1231" s="165"/>
      <c r="B1231" s="165"/>
      <c r="C1231" s="165"/>
      <c r="D1231" s="165"/>
      <c r="E1231" s="165"/>
      <c r="F1231" s="165"/>
      <c r="G1231" s="165"/>
      <c r="H1231" s="178"/>
      <c r="I1231" s="165"/>
      <c r="J1231" s="165"/>
      <c r="K1231" s="178"/>
      <c r="L1231" s="165"/>
      <c r="M1231" s="165"/>
      <c r="N1231" s="165"/>
      <c r="O1231" s="165"/>
      <c r="P1231" s="165"/>
      <c r="Q1231" s="165"/>
      <c r="R1231" s="165"/>
      <c r="S1231" s="165"/>
      <c r="T1231" s="165"/>
      <c r="U1231" s="165"/>
      <c r="V1231" s="165"/>
      <c r="W1231" s="165"/>
      <c r="X1231" s="165"/>
      <c r="Y1231" s="165"/>
      <c r="Z1231" s="165"/>
      <c r="AA1231" s="165"/>
      <c r="AB1231" s="165"/>
      <c r="AC1231" s="165"/>
      <c r="AD1231" s="165"/>
      <c r="AE1231" s="165"/>
      <c r="AF1231" s="165"/>
      <c r="AG1231" s="165"/>
      <c r="AH1231" s="165"/>
      <c r="AI1231" s="165"/>
      <c r="AJ1231" s="165"/>
      <c r="AK1231" s="165"/>
      <c r="AL1231" s="165"/>
      <c r="AM1231" s="165"/>
      <c r="AN1231" s="165"/>
      <c r="AO1231" s="165"/>
      <c r="AP1231" s="165"/>
      <c r="AQ1231" s="165"/>
      <c r="AR1231" s="165"/>
      <c r="AS1231" s="165"/>
      <c r="AT1231" s="165"/>
      <c r="AU1231" s="165"/>
      <c r="AV1231" s="165"/>
      <c r="AW1231" s="165"/>
      <c r="AX1231" s="165"/>
      <c r="AY1231" s="165"/>
      <c r="AZ1231" s="165"/>
      <c r="BA1231" s="165"/>
      <c r="BB1231" s="165"/>
      <c r="BC1231" s="165"/>
      <c r="BD1231" s="165"/>
      <c r="BE1231" s="165"/>
      <c r="BF1231" s="165"/>
      <c r="BG1231" s="165"/>
      <c r="BH1231" s="165"/>
      <c r="BI1231" s="165"/>
      <c r="BJ1231" s="165"/>
      <c r="BK1231" s="165"/>
      <c r="BL1231" s="165"/>
      <c r="BM1231" s="165"/>
      <c r="BN1231" s="165"/>
      <c r="BO1231" s="165"/>
      <c r="BP1231" s="165"/>
      <c r="BQ1231" s="165"/>
      <c r="BR1231" s="165"/>
      <c r="BS1231" s="165"/>
      <c r="BT1231" s="165"/>
      <c r="BU1231" s="165"/>
      <c r="BV1231" s="165"/>
      <c r="BW1231" s="165"/>
      <c r="BX1231" s="165"/>
      <c r="BY1231" s="165"/>
      <c r="BZ1231" s="165"/>
      <c r="CA1231" s="165"/>
      <c r="CB1231" s="165"/>
      <c r="CC1231" s="165"/>
      <c r="CD1231" s="165"/>
      <c r="CE1231" s="165"/>
      <c r="CF1231" s="165"/>
      <c r="CG1231" s="165"/>
      <c r="CH1231" s="165"/>
      <c r="CI1231" s="165"/>
      <c r="CJ1231" s="165"/>
      <c r="CK1231" s="165"/>
      <c r="CL1231" s="165"/>
      <c r="CM1231" s="165"/>
      <c r="CN1231" s="165"/>
      <c r="CO1231" s="165"/>
      <c r="CP1231" s="165"/>
      <c r="CQ1231" s="165"/>
      <c r="CR1231" s="165"/>
      <c r="CS1231" s="165"/>
      <c r="CT1231" s="165"/>
    </row>
    <row r="1232" spans="1:98">
      <c r="A1232" s="165"/>
      <c r="B1232" s="165"/>
      <c r="C1232" s="165"/>
      <c r="D1232" s="165"/>
      <c r="E1232" s="165"/>
      <c r="F1232" s="165"/>
      <c r="G1232" s="165"/>
      <c r="H1232" s="178"/>
      <c r="I1232" s="165"/>
      <c r="J1232" s="165"/>
      <c r="K1232" s="178"/>
      <c r="L1232" s="165"/>
      <c r="M1232" s="165"/>
      <c r="N1232" s="165"/>
      <c r="O1232" s="165"/>
      <c r="P1232" s="165"/>
      <c r="Q1232" s="165"/>
      <c r="R1232" s="165"/>
      <c r="S1232" s="165"/>
      <c r="T1232" s="165"/>
      <c r="U1232" s="165"/>
      <c r="V1232" s="165"/>
      <c r="W1232" s="165"/>
      <c r="X1232" s="165"/>
      <c r="Y1232" s="165"/>
      <c r="Z1232" s="165"/>
      <c r="AA1232" s="165"/>
      <c r="AB1232" s="165"/>
      <c r="AC1232" s="165"/>
      <c r="AD1232" s="165"/>
      <c r="AE1232" s="165"/>
      <c r="AF1232" s="165"/>
      <c r="AG1232" s="165"/>
      <c r="AH1232" s="165"/>
      <c r="AI1232" s="165"/>
      <c r="AJ1232" s="165"/>
      <c r="AK1232" s="165"/>
      <c r="AL1232" s="165"/>
      <c r="AM1232" s="165"/>
      <c r="AN1232" s="165"/>
      <c r="AO1232" s="165"/>
      <c r="AP1232" s="165"/>
      <c r="AQ1232" s="165"/>
      <c r="AR1232" s="165"/>
      <c r="AS1232" s="165"/>
      <c r="AT1232" s="165"/>
      <c r="AU1232" s="165"/>
      <c r="AV1232" s="165"/>
      <c r="AW1232" s="165"/>
      <c r="AX1232" s="165"/>
      <c r="AY1232" s="165"/>
      <c r="AZ1232" s="165"/>
      <c r="BA1232" s="165"/>
      <c r="BB1232" s="165"/>
      <c r="BC1232" s="165"/>
      <c r="BD1232" s="165"/>
      <c r="BE1232" s="165"/>
      <c r="BF1232" s="165"/>
      <c r="BG1232" s="165"/>
      <c r="BH1232" s="165"/>
      <c r="BI1232" s="165"/>
      <c r="BJ1232" s="165"/>
      <c r="BK1232" s="165"/>
      <c r="BL1232" s="165"/>
      <c r="BM1232" s="165"/>
      <c r="BN1232" s="165"/>
      <c r="BO1232" s="165"/>
      <c r="BP1232" s="165"/>
      <c r="BQ1232" s="165"/>
      <c r="BR1232" s="165"/>
      <c r="BS1232" s="165"/>
      <c r="BT1232" s="165"/>
      <c r="BU1232" s="165"/>
      <c r="BV1232" s="165"/>
      <c r="BW1232" s="165"/>
      <c r="BX1232" s="165"/>
      <c r="BY1232" s="165"/>
      <c r="BZ1232" s="165"/>
      <c r="CA1232" s="165"/>
      <c r="CB1232" s="165"/>
      <c r="CC1232" s="165"/>
      <c r="CD1232" s="165"/>
      <c r="CE1232" s="165"/>
      <c r="CF1232" s="165"/>
      <c r="CG1232" s="165"/>
      <c r="CH1232" s="165"/>
      <c r="CI1232" s="165"/>
      <c r="CJ1232" s="165"/>
      <c r="CK1232" s="165"/>
      <c r="CL1232" s="165"/>
      <c r="CM1232" s="165"/>
      <c r="CN1232" s="165"/>
      <c r="CO1232" s="165"/>
      <c r="CP1232" s="165"/>
      <c r="CQ1232" s="165"/>
      <c r="CR1232" s="165"/>
      <c r="CS1232" s="165"/>
      <c r="CT1232" s="165"/>
    </row>
    <row r="1233" spans="1:98">
      <c r="A1233" s="165"/>
      <c r="B1233" s="165"/>
      <c r="C1233" s="165"/>
      <c r="D1233" s="165"/>
      <c r="E1233" s="165"/>
      <c r="F1233" s="165"/>
      <c r="G1233" s="165"/>
      <c r="H1233" s="178"/>
      <c r="I1233" s="165"/>
      <c r="J1233" s="165"/>
      <c r="K1233" s="178"/>
      <c r="L1233" s="165"/>
      <c r="M1233" s="165"/>
      <c r="N1233" s="165"/>
      <c r="O1233" s="165"/>
      <c r="P1233" s="165"/>
      <c r="Q1233" s="165"/>
      <c r="R1233" s="165"/>
      <c r="S1233" s="165"/>
      <c r="T1233" s="165"/>
      <c r="U1233" s="165"/>
      <c r="V1233" s="165"/>
      <c r="W1233" s="165"/>
      <c r="X1233" s="165"/>
      <c r="Y1233" s="165"/>
      <c r="Z1233" s="165"/>
      <c r="AA1233" s="165"/>
      <c r="AB1233" s="165"/>
      <c r="AC1233" s="165"/>
      <c r="AD1233" s="165"/>
      <c r="AE1233" s="165"/>
      <c r="AF1233" s="165"/>
      <c r="AG1233" s="165"/>
      <c r="AH1233" s="165"/>
      <c r="AI1233" s="165"/>
      <c r="AJ1233" s="165"/>
      <c r="AK1233" s="165"/>
      <c r="AL1233" s="165"/>
      <c r="AM1233" s="165"/>
      <c r="AN1233" s="165"/>
      <c r="AO1233" s="165"/>
      <c r="AP1233" s="165"/>
      <c r="AQ1233" s="165"/>
      <c r="AR1233" s="165"/>
      <c r="AS1233" s="165"/>
      <c r="AT1233" s="165"/>
      <c r="AU1233" s="165"/>
      <c r="AV1233" s="165"/>
      <c r="AW1233" s="165"/>
      <c r="AX1233" s="165"/>
      <c r="AY1233" s="165"/>
      <c r="AZ1233" s="165"/>
      <c r="BA1233" s="165"/>
      <c r="BB1233" s="165"/>
      <c r="BC1233" s="165"/>
      <c r="BD1233" s="165"/>
      <c r="BE1233" s="165"/>
      <c r="BF1233" s="165"/>
      <c r="BG1233" s="165"/>
      <c r="BH1233" s="165"/>
      <c r="BI1233" s="165"/>
      <c r="BJ1233" s="165"/>
      <c r="BK1233" s="165"/>
      <c r="BL1233" s="165"/>
      <c r="BM1233" s="165"/>
      <c r="BN1233" s="165"/>
      <c r="BO1233" s="165"/>
      <c r="BP1233" s="165"/>
      <c r="BQ1233" s="165"/>
      <c r="BR1233" s="165"/>
      <c r="BS1233" s="165"/>
      <c r="BT1233" s="165"/>
      <c r="BU1233" s="165"/>
      <c r="BV1233" s="165"/>
      <c r="BW1233" s="165"/>
      <c r="BX1233" s="165"/>
      <c r="BY1233" s="165"/>
      <c r="BZ1233" s="165"/>
      <c r="CA1233" s="165"/>
      <c r="CB1233" s="165"/>
      <c r="CC1233" s="165"/>
      <c r="CD1233" s="165"/>
      <c r="CE1233" s="165"/>
      <c r="CF1233" s="165"/>
      <c r="CG1233" s="165"/>
      <c r="CH1233" s="165"/>
      <c r="CI1233" s="165"/>
      <c r="CJ1233" s="165"/>
      <c r="CK1233" s="165"/>
      <c r="CL1233" s="165"/>
      <c r="CM1233" s="165"/>
      <c r="CN1233" s="165"/>
      <c r="CO1233" s="165"/>
      <c r="CP1233" s="165"/>
      <c r="CQ1233" s="165"/>
      <c r="CR1233" s="165"/>
      <c r="CS1233" s="165"/>
      <c r="CT1233" s="165"/>
    </row>
    <row r="1234" spans="1:98">
      <c r="A1234" s="165"/>
      <c r="B1234" s="165"/>
      <c r="C1234" s="165"/>
      <c r="D1234" s="165"/>
      <c r="E1234" s="165"/>
      <c r="F1234" s="165"/>
      <c r="G1234" s="165"/>
      <c r="H1234" s="178"/>
      <c r="I1234" s="165"/>
      <c r="J1234" s="165"/>
      <c r="K1234" s="178"/>
      <c r="L1234" s="165"/>
      <c r="M1234" s="165"/>
      <c r="N1234" s="165"/>
      <c r="O1234" s="165"/>
      <c r="P1234" s="165"/>
      <c r="Q1234" s="165"/>
      <c r="R1234" s="165"/>
      <c r="S1234" s="165"/>
      <c r="T1234" s="165"/>
      <c r="U1234" s="165"/>
      <c r="V1234" s="165"/>
      <c r="W1234" s="165"/>
      <c r="X1234" s="165"/>
      <c r="Y1234" s="165"/>
      <c r="Z1234" s="165"/>
      <c r="AA1234" s="165"/>
      <c r="AB1234" s="165"/>
      <c r="AC1234" s="165"/>
      <c r="AD1234" s="165"/>
      <c r="AE1234" s="165"/>
      <c r="AF1234" s="165"/>
      <c r="AG1234" s="165"/>
      <c r="AH1234" s="165"/>
      <c r="AI1234" s="165"/>
      <c r="AJ1234" s="165"/>
      <c r="AK1234" s="165"/>
      <c r="AL1234" s="165"/>
      <c r="AM1234" s="165"/>
      <c r="AN1234" s="165"/>
      <c r="AO1234" s="165"/>
      <c r="AP1234" s="165"/>
      <c r="AQ1234" s="165"/>
      <c r="AR1234" s="165"/>
      <c r="AS1234" s="165"/>
      <c r="AT1234" s="165"/>
      <c r="AU1234" s="165"/>
      <c r="AV1234" s="165"/>
      <c r="AW1234" s="165"/>
      <c r="AX1234" s="165"/>
      <c r="AY1234" s="165"/>
      <c r="AZ1234" s="165"/>
      <c r="BA1234" s="165"/>
      <c r="BB1234" s="165"/>
      <c r="BC1234" s="165"/>
      <c r="BD1234" s="165"/>
      <c r="BE1234" s="165"/>
      <c r="BF1234" s="165"/>
      <c r="BG1234" s="165"/>
      <c r="BH1234" s="165"/>
      <c r="BI1234" s="165"/>
      <c r="BJ1234" s="165"/>
      <c r="BK1234" s="165"/>
      <c r="BL1234" s="165"/>
      <c r="BM1234" s="165"/>
      <c r="BN1234" s="165"/>
      <c r="BO1234" s="165"/>
      <c r="BP1234" s="165"/>
      <c r="BQ1234" s="165"/>
      <c r="BR1234" s="165"/>
      <c r="BS1234" s="165"/>
      <c r="BT1234" s="165"/>
      <c r="BU1234" s="165"/>
      <c r="BV1234" s="165"/>
      <c r="BW1234" s="165"/>
      <c r="BX1234" s="165"/>
      <c r="BY1234" s="165"/>
      <c r="BZ1234" s="165"/>
      <c r="CA1234" s="165"/>
      <c r="CB1234" s="165"/>
      <c r="CC1234" s="165"/>
      <c r="CD1234" s="165"/>
      <c r="CE1234" s="165"/>
      <c r="CF1234" s="165"/>
      <c r="CG1234" s="165"/>
      <c r="CH1234" s="165"/>
      <c r="CI1234" s="165"/>
      <c r="CJ1234" s="165"/>
      <c r="CK1234" s="165"/>
      <c r="CL1234" s="165"/>
      <c r="CM1234" s="165"/>
      <c r="CN1234" s="165"/>
      <c r="CO1234" s="165"/>
      <c r="CP1234" s="165"/>
      <c r="CQ1234" s="165"/>
      <c r="CR1234" s="165"/>
      <c r="CS1234" s="165"/>
      <c r="CT1234" s="165"/>
    </row>
    <row r="1235" spans="1:98">
      <c r="A1235" s="165"/>
      <c r="B1235" s="165"/>
      <c r="C1235" s="165"/>
      <c r="D1235" s="165"/>
      <c r="E1235" s="165"/>
      <c r="F1235" s="165"/>
      <c r="G1235" s="165"/>
      <c r="H1235" s="178"/>
      <c r="I1235" s="165"/>
      <c r="J1235" s="165"/>
      <c r="K1235" s="178"/>
      <c r="L1235" s="165"/>
      <c r="M1235" s="165"/>
      <c r="N1235" s="165"/>
      <c r="O1235" s="165"/>
      <c r="P1235" s="165"/>
      <c r="Q1235" s="165"/>
      <c r="R1235" s="165"/>
      <c r="S1235" s="165"/>
      <c r="T1235" s="165"/>
      <c r="U1235" s="165"/>
      <c r="V1235" s="165"/>
      <c r="W1235" s="165"/>
      <c r="X1235" s="165"/>
      <c r="Y1235" s="165"/>
      <c r="Z1235" s="165"/>
      <c r="AA1235" s="165"/>
      <c r="AB1235" s="165"/>
      <c r="AC1235" s="165"/>
      <c r="AD1235" s="165"/>
      <c r="AE1235" s="165"/>
      <c r="AF1235" s="165"/>
      <c r="AG1235" s="165"/>
      <c r="AH1235" s="165"/>
      <c r="AI1235" s="165"/>
      <c r="AJ1235" s="165"/>
      <c r="AK1235" s="165"/>
      <c r="AL1235" s="165"/>
      <c r="AM1235" s="165"/>
      <c r="AN1235" s="165"/>
      <c r="AO1235" s="165"/>
      <c r="AP1235" s="165"/>
      <c r="AQ1235" s="165"/>
      <c r="AR1235" s="165"/>
      <c r="AS1235" s="165"/>
      <c r="AT1235" s="165"/>
      <c r="AU1235" s="165"/>
      <c r="AV1235" s="165"/>
      <c r="AW1235" s="165"/>
      <c r="AX1235" s="165"/>
      <c r="AY1235" s="165"/>
      <c r="AZ1235" s="165"/>
      <c r="BA1235" s="165"/>
      <c r="BB1235" s="165"/>
      <c r="BC1235" s="165"/>
      <c r="BD1235" s="165"/>
      <c r="BE1235" s="165"/>
      <c r="BF1235" s="165"/>
      <c r="BG1235" s="165"/>
      <c r="BH1235" s="165"/>
      <c r="BI1235" s="165"/>
      <c r="BJ1235" s="165"/>
      <c r="BK1235" s="165"/>
      <c r="BL1235" s="165"/>
      <c r="BM1235" s="165"/>
      <c r="BN1235" s="165"/>
      <c r="BO1235" s="165"/>
      <c r="BP1235" s="165"/>
      <c r="BQ1235" s="165"/>
      <c r="BR1235" s="165"/>
      <c r="BS1235" s="165"/>
      <c r="BT1235" s="165"/>
      <c r="BU1235" s="165"/>
      <c r="BV1235" s="165"/>
      <c r="BW1235" s="165"/>
      <c r="BX1235" s="165"/>
      <c r="BY1235" s="165"/>
      <c r="BZ1235" s="165"/>
      <c r="CA1235" s="165"/>
      <c r="CB1235" s="165"/>
      <c r="CC1235" s="165"/>
      <c r="CD1235" s="165"/>
      <c r="CE1235" s="165"/>
      <c r="CF1235" s="165"/>
      <c r="CG1235" s="165"/>
      <c r="CH1235" s="165"/>
      <c r="CI1235" s="165"/>
      <c r="CJ1235" s="165"/>
      <c r="CK1235" s="165"/>
      <c r="CL1235" s="165"/>
      <c r="CM1235" s="165"/>
      <c r="CN1235" s="165"/>
      <c r="CO1235" s="165"/>
      <c r="CP1235" s="165"/>
      <c r="CQ1235" s="165"/>
      <c r="CR1235" s="165"/>
      <c r="CS1235" s="165"/>
      <c r="CT1235" s="165"/>
    </row>
    <row r="1236" spans="1:98">
      <c r="A1236" s="165"/>
      <c r="B1236" s="165"/>
      <c r="C1236" s="165"/>
      <c r="D1236" s="165"/>
      <c r="E1236" s="165"/>
      <c r="F1236" s="165"/>
      <c r="G1236" s="165"/>
      <c r="H1236" s="178"/>
      <c r="I1236" s="165"/>
      <c r="J1236" s="165"/>
      <c r="K1236" s="178"/>
      <c r="L1236" s="165"/>
      <c r="M1236" s="165"/>
      <c r="N1236" s="165"/>
      <c r="O1236" s="165"/>
      <c r="P1236" s="165"/>
      <c r="Q1236" s="165"/>
      <c r="R1236" s="165"/>
      <c r="S1236" s="165"/>
      <c r="T1236" s="165"/>
      <c r="U1236" s="165"/>
      <c r="V1236" s="165"/>
      <c r="W1236" s="165"/>
      <c r="X1236" s="165"/>
      <c r="Y1236" s="165"/>
      <c r="Z1236" s="165"/>
      <c r="AA1236" s="165"/>
      <c r="AB1236" s="165"/>
      <c r="AC1236" s="165"/>
      <c r="AD1236" s="165"/>
      <c r="AE1236" s="165"/>
      <c r="AF1236" s="165"/>
      <c r="AG1236" s="165"/>
      <c r="AH1236" s="165"/>
      <c r="AI1236" s="165"/>
      <c r="AJ1236" s="165"/>
      <c r="AK1236" s="165"/>
      <c r="AL1236" s="165"/>
      <c r="AM1236" s="165"/>
      <c r="AN1236" s="165"/>
      <c r="AO1236" s="165"/>
      <c r="AP1236" s="165"/>
      <c r="AQ1236" s="165"/>
      <c r="AR1236" s="165"/>
      <c r="AS1236" s="165"/>
      <c r="AT1236" s="165"/>
      <c r="AU1236" s="165"/>
      <c r="AV1236" s="165"/>
      <c r="AW1236" s="165"/>
      <c r="AX1236" s="165"/>
      <c r="AY1236" s="165"/>
      <c r="AZ1236" s="165"/>
      <c r="BA1236" s="165"/>
      <c r="BB1236" s="165"/>
      <c r="BC1236" s="165"/>
      <c r="BD1236" s="165"/>
      <c r="BE1236" s="165"/>
      <c r="BF1236" s="165"/>
      <c r="BG1236" s="165"/>
      <c r="BH1236" s="165"/>
      <c r="BI1236" s="165"/>
      <c r="BJ1236" s="165"/>
      <c r="BK1236" s="165"/>
      <c r="BL1236" s="165"/>
      <c r="BM1236" s="165"/>
      <c r="BN1236" s="165"/>
      <c r="BO1236" s="165"/>
      <c r="BP1236" s="165"/>
      <c r="BQ1236" s="165"/>
      <c r="BR1236" s="165"/>
      <c r="BS1236" s="165"/>
      <c r="BT1236" s="165"/>
      <c r="BU1236" s="165"/>
      <c r="BV1236" s="165"/>
      <c r="BW1236" s="165"/>
      <c r="BX1236" s="165"/>
      <c r="BY1236" s="165"/>
      <c r="BZ1236" s="165"/>
      <c r="CA1236" s="165"/>
      <c r="CB1236" s="165"/>
      <c r="CC1236" s="165"/>
      <c r="CD1236" s="165"/>
      <c r="CE1236" s="165"/>
      <c r="CF1236" s="165"/>
      <c r="CG1236" s="165"/>
      <c r="CH1236" s="165"/>
      <c r="CI1236" s="165"/>
      <c r="CJ1236" s="165"/>
      <c r="CK1236" s="165"/>
      <c r="CL1236" s="165"/>
      <c r="CM1236" s="165"/>
      <c r="CN1236" s="165"/>
      <c r="CO1236" s="165"/>
      <c r="CP1236" s="165"/>
      <c r="CQ1236" s="165"/>
      <c r="CR1236" s="165"/>
      <c r="CS1236" s="165"/>
      <c r="CT1236" s="165"/>
    </row>
    <row r="1237" spans="1:98">
      <c r="A1237" s="165"/>
      <c r="B1237" s="165"/>
      <c r="C1237" s="165"/>
      <c r="D1237" s="165"/>
      <c r="E1237" s="165"/>
      <c r="F1237" s="165"/>
      <c r="G1237" s="165"/>
      <c r="H1237" s="178"/>
      <c r="I1237" s="165"/>
      <c r="J1237" s="165"/>
      <c r="K1237" s="178"/>
      <c r="L1237" s="165"/>
      <c r="M1237" s="165"/>
      <c r="N1237" s="165"/>
      <c r="O1237" s="165"/>
      <c r="P1237" s="165"/>
      <c r="Q1237" s="165"/>
      <c r="R1237" s="165"/>
      <c r="S1237" s="165"/>
      <c r="T1237" s="165"/>
      <c r="U1237" s="165"/>
      <c r="V1237" s="165"/>
      <c r="W1237" s="165"/>
      <c r="X1237" s="165"/>
      <c r="Y1237" s="165"/>
      <c r="Z1237" s="165"/>
      <c r="AA1237" s="165"/>
      <c r="AB1237" s="165"/>
      <c r="AC1237" s="165"/>
      <c r="AD1237" s="165"/>
      <c r="AE1237" s="165"/>
      <c r="AF1237" s="165"/>
      <c r="AG1237" s="165"/>
      <c r="AH1237" s="165"/>
      <c r="AI1237" s="165"/>
      <c r="AJ1237" s="165"/>
      <c r="AK1237" s="165"/>
      <c r="AL1237" s="165"/>
      <c r="AM1237" s="165"/>
      <c r="AN1237" s="165"/>
      <c r="AO1237" s="165"/>
      <c r="AP1237" s="165"/>
      <c r="AQ1237" s="165"/>
      <c r="AR1237" s="165"/>
      <c r="AS1237" s="165"/>
      <c r="AT1237" s="165"/>
      <c r="AU1237" s="165"/>
      <c r="AV1237" s="165"/>
      <c r="AW1237" s="165"/>
      <c r="AX1237" s="165"/>
      <c r="AY1237" s="165"/>
      <c r="AZ1237" s="165"/>
      <c r="BA1237" s="165"/>
      <c r="BB1237" s="165"/>
      <c r="BC1237" s="165"/>
      <c r="BD1237" s="165"/>
      <c r="BE1237" s="165"/>
      <c r="BF1237" s="165"/>
      <c r="BG1237" s="165"/>
      <c r="BH1237" s="165"/>
      <c r="BI1237" s="165"/>
      <c r="BJ1237" s="165"/>
      <c r="BK1237" s="165"/>
      <c r="BL1237" s="165"/>
      <c r="BM1237" s="165"/>
      <c r="BN1237" s="165"/>
      <c r="BO1237" s="165"/>
      <c r="BP1237" s="165"/>
      <c r="BQ1237" s="165"/>
      <c r="BR1237" s="165"/>
      <c r="BS1237" s="165"/>
      <c r="BT1237" s="165"/>
      <c r="BU1237" s="165"/>
      <c r="BV1237" s="165"/>
      <c r="BW1237" s="165"/>
      <c r="BX1237" s="165"/>
      <c r="BY1237" s="165"/>
      <c r="BZ1237" s="165"/>
      <c r="CA1237" s="165"/>
      <c r="CB1237" s="165"/>
      <c r="CC1237" s="165"/>
      <c r="CD1237" s="165"/>
      <c r="CE1237" s="165"/>
      <c r="CF1237" s="165"/>
      <c r="CG1237" s="165"/>
      <c r="CH1237" s="165"/>
      <c r="CI1237" s="165"/>
      <c r="CJ1237" s="165"/>
      <c r="CK1237" s="165"/>
      <c r="CL1237" s="165"/>
      <c r="CM1237" s="165"/>
      <c r="CN1237" s="165"/>
      <c r="CO1237" s="165"/>
      <c r="CP1237" s="165"/>
      <c r="CQ1237" s="165"/>
      <c r="CR1237" s="165"/>
      <c r="CS1237" s="165"/>
      <c r="CT1237" s="165"/>
    </row>
    <row r="1238" spans="1:98">
      <c r="A1238" s="165"/>
      <c r="B1238" s="165"/>
      <c r="C1238" s="165"/>
      <c r="D1238" s="165"/>
      <c r="E1238" s="165"/>
      <c r="F1238" s="165"/>
      <c r="G1238" s="165"/>
      <c r="H1238" s="178"/>
      <c r="I1238" s="165"/>
      <c r="J1238" s="165"/>
      <c r="K1238" s="178"/>
      <c r="L1238" s="165"/>
      <c r="M1238" s="165"/>
      <c r="N1238" s="165"/>
      <c r="O1238" s="165"/>
      <c r="P1238" s="165"/>
      <c r="Q1238" s="165"/>
      <c r="R1238" s="165"/>
      <c r="S1238" s="165"/>
      <c r="T1238" s="165"/>
      <c r="U1238" s="165"/>
      <c r="V1238" s="165"/>
      <c r="W1238" s="165"/>
      <c r="X1238" s="165"/>
      <c r="Y1238" s="165"/>
      <c r="Z1238" s="165"/>
      <c r="AA1238" s="165"/>
      <c r="AB1238" s="165"/>
      <c r="AC1238" s="165"/>
      <c r="AD1238" s="165"/>
      <c r="AE1238" s="165"/>
      <c r="AF1238" s="165"/>
      <c r="AG1238" s="165"/>
      <c r="AH1238" s="165"/>
      <c r="AI1238" s="165"/>
      <c r="AJ1238" s="165"/>
      <c r="AK1238" s="165"/>
      <c r="AL1238" s="165"/>
      <c r="AM1238" s="165"/>
      <c r="AN1238" s="165"/>
      <c r="AO1238" s="165"/>
      <c r="AP1238" s="165"/>
      <c r="AQ1238" s="165"/>
      <c r="AR1238" s="165"/>
      <c r="AS1238" s="165"/>
      <c r="AT1238" s="165"/>
      <c r="AU1238" s="165"/>
      <c r="AV1238" s="165"/>
      <c r="AW1238" s="165"/>
      <c r="AX1238" s="165"/>
      <c r="AY1238" s="165"/>
      <c r="AZ1238" s="165"/>
      <c r="BA1238" s="165"/>
      <c r="BB1238" s="165"/>
      <c r="BC1238" s="165"/>
      <c r="BD1238" s="165"/>
      <c r="BE1238" s="165"/>
      <c r="BF1238" s="165"/>
      <c r="BG1238" s="165"/>
      <c r="BH1238" s="165"/>
      <c r="BI1238" s="165"/>
      <c r="BJ1238" s="165"/>
      <c r="BK1238" s="165"/>
      <c r="BL1238" s="165"/>
      <c r="BM1238" s="165"/>
      <c r="BN1238" s="165"/>
      <c r="BO1238" s="165"/>
      <c r="BP1238" s="165"/>
      <c r="BQ1238" s="165"/>
      <c r="BR1238" s="165"/>
      <c r="BS1238" s="165"/>
      <c r="BT1238" s="165"/>
      <c r="BU1238" s="165"/>
      <c r="BV1238" s="165"/>
      <c r="BW1238" s="165"/>
      <c r="BX1238" s="165"/>
      <c r="BY1238" s="165"/>
      <c r="BZ1238" s="165"/>
      <c r="CA1238" s="165"/>
      <c r="CB1238" s="165"/>
      <c r="CC1238" s="165"/>
      <c r="CD1238" s="165"/>
      <c r="CE1238" s="165"/>
      <c r="CF1238" s="165"/>
      <c r="CG1238" s="165"/>
      <c r="CH1238" s="165"/>
      <c r="CI1238" s="165"/>
      <c r="CJ1238" s="165"/>
      <c r="CK1238" s="165"/>
      <c r="CL1238" s="165"/>
      <c r="CM1238" s="165"/>
      <c r="CN1238" s="165"/>
      <c r="CO1238" s="165"/>
      <c r="CP1238" s="165"/>
      <c r="CQ1238" s="165"/>
      <c r="CR1238" s="165"/>
      <c r="CS1238" s="165"/>
      <c r="CT1238" s="165"/>
    </row>
    <row r="1239" spans="1:98">
      <c r="A1239" s="165"/>
      <c r="B1239" s="165"/>
      <c r="C1239" s="165"/>
      <c r="D1239" s="165"/>
      <c r="E1239" s="165"/>
      <c r="F1239" s="165"/>
      <c r="G1239" s="165"/>
      <c r="H1239" s="178"/>
      <c r="I1239" s="165"/>
      <c r="J1239" s="165"/>
      <c r="K1239" s="178"/>
      <c r="L1239" s="165"/>
      <c r="M1239" s="165"/>
      <c r="N1239" s="165"/>
      <c r="O1239" s="165"/>
      <c r="P1239" s="165"/>
      <c r="Q1239" s="165"/>
      <c r="R1239" s="165"/>
      <c r="S1239" s="165"/>
      <c r="T1239" s="165"/>
      <c r="U1239" s="165"/>
      <c r="V1239" s="165"/>
      <c r="W1239" s="165"/>
      <c r="X1239" s="165"/>
      <c r="Y1239" s="165"/>
      <c r="Z1239" s="165"/>
      <c r="AA1239" s="165"/>
      <c r="AB1239" s="165"/>
      <c r="AC1239" s="165"/>
      <c r="AD1239" s="165"/>
      <c r="AE1239" s="165"/>
      <c r="AF1239" s="165"/>
      <c r="AG1239" s="165"/>
      <c r="AH1239" s="165"/>
      <c r="AI1239" s="165"/>
      <c r="AJ1239" s="165"/>
      <c r="AK1239" s="165"/>
      <c r="AL1239" s="165"/>
      <c r="AM1239" s="165"/>
      <c r="AN1239" s="165"/>
      <c r="AO1239" s="165"/>
      <c r="AP1239" s="165"/>
      <c r="AQ1239" s="165"/>
      <c r="AR1239" s="165"/>
      <c r="AS1239" s="165"/>
      <c r="AT1239" s="165"/>
      <c r="AU1239" s="165"/>
      <c r="AV1239" s="165"/>
      <c r="AW1239" s="165"/>
      <c r="AX1239" s="165"/>
      <c r="AY1239" s="165"/>
      <c r="AZ1239" s="165"/>
      <c r="BA1239" s="165"/>
      <c r="BB1239" s="165"/>
      <c r="BC1239" s="165"/>
      <c r="BD1239" s="165"/>
      <c r="BE1239" s="165"/>
      <c r="BF1239" s="165"/>
      <c r="BG1239" s="165"/>
      <c r="BH1239" s="165"/>
      <c r="BI1239" s="165"/>
      <c r="BJ1239" s="165"/>
      <c r="BK1239" s="165"/>
      <c r="BL1239" s="165"/>
      <c r="BM1239" s="165"/>
      <c r="BN1239" s="165"/>
      <c r="BO1239" s="165"/>
      <c r="BP1239" s="165"/>
      <c r="BQ1239" s="165"/>
      <c r="BR1239" s="165"/>
      <c r="BS1239" s="165"/>
      <c r="BT1239" s="165"/>
      <c r="BU1239" s="165"/>
      <c r="BV1239" s="165"/>
      <c r="BW1239" s="165"/>
      <c r="BX1239" s="165"/>
      <c r="BY1239" s="165"/>
      <c r="BZ1239" s="165"/>
      <c r="CA1239" s="165"/>
      <c r="CB1239" s="165"/>
      <c r="CC1239" s="165"/>
      <c r="CD1239" s="165"/>
      <c r="CE1239" s="165"/>
      <c r="CF1239" s="165"/>
      <c r="CG1239" s="165"/>
      <c r="CH1239" s="165"/>
      <c r="CI1239" s="165"/>
      <c r="CJ1239" s="165"/>
      <c r="CK1239" s="165"/>
      <c r="CL1239" s="165"/>
      <c r="CM1239" s="165"/>
      <c r="CN1239" s="165"/>
      <c r="CO1239" s="165"/>
      <c r="CP1239" s="165"/>
      <c r="CQ1239" s="165"/>
      <c r="CR1239" s="165"/>
      <c r="CS1239" s="165"/>
      <c r="CT1239" s="165"/>
    </row>
    <row r="1240" spans="1:98">
      <c r="A1240" s="165"/>
      <c r="B1240" s="165"/>
      <c r="C1240" s="165"/>
      <c r="D1240" s="165"/>
      <c r="E1240" s="165"/>
      <c r="F1240" s="165"/>
      <c r="G1240" s="165"/>
      <c r="H1240" s="178"/>
      <c r="I1240" s="165"/>
      <c r="J1240" s="165"/>
      <c r="K1240" s="178"/>
      <c r="L1240" s="165"/>
      <c r="M1240" s="165"/>
      <c r="N1240" s="165"/>
      <c r="O1240" s="165"/>
      <c r="P1240" s="165"/>
      <c r="Q1240" s="165"/>
      <c r="R1240" s="165"/>
      <c r="S1240" s="165"/>
      <c r="T1240" s="165"/>
      <c r="U1240" s="165"/>
      <c r="V1240" s="165"/>
      <c r="W1240" s="165"/>
      <c r="X1240" s="165"/>
      <c r="Y1240" s="165"/>
      <c r="Z1240" s="165"/>
      <c r="AA1240" s="165"/>
      <c r="AB1240" s="165"/>
      <c r="AC1240" s="165"/>
      <c r="AD1240" s="165"/>
      <c r="AE1240" s="165"/>
      <c r="AF1240" s="165"/>
      <c r="AG1240" s="165"/>
      <c r="AH1240" s="165"/>
      <c r="AI1240" s="165"/>
      <c r="AJ1240" s="165"/>
      <c r="AK1240" s="165"/>
      <c r="AL1240" s="165"/>
      <c r="AM1240" s="165"/>
      <c r="AN1240" s="165"/>
      <c r="AO1240" s="165"/>
      <c r="AP1240" s="165"/>
      <c r="AQ1240" s="165"/>
      <c r="AR1240" s="165"/>
      <c r="AS1240" s="165"/>
      <c r="AT1240" s="165"/>
      <c r="AU1240" s="165"/>
      <c r="AV1240" s="165"/>
      <c r="AW1240" s="165"/>
      <c r="AX1240" s="165"/>
      <c r="AY1240" s="165"/>
      <c r="AZ1240" s="165"/>
      <c r="BA1240" s="165"/>
      <c r="BB1240" s="165"/>
      <c r="BC1240" s="165"/>
      <c r="BD1240" s="165"/>
      <c r="BE1240" s="165"/>
      <c r="BF1240" s="165"/>
      <c r="BG1240" s="165"/>
      <c r="BH1240" s="165"/>
      <c r="BI1240" s="165"/>
      <c r="BJ1240" s="165"/>
      <c r="BK1240" s="165"/>
      <c r="BL1240" s="165"/>
      <c r="BM1240" s="165"/>
      <c r="BN1240" s="165"/>
      <c r="BO1240" s="165"/>
      <c r="BP1240" s="165"/>
      <c r="BQ1240" s="165"/>
      <c r="BR1240" s="165"/>
      <c r="BS1240" s="165"/>
      <c r="BT1240" s="165"/>
      <c r="BU1240" s="165"/>
      <c r="BV1240" s="165"/>
      <c r="BW1240" s="165"/>
      <c r="BX1240" s="165"/>
      <c r="BY1240" s="165"/>
      <c r="BZ1240" s="165"/>
      <c r="CA1240" s="165"/>
      <c r="CB1240" s="165"/>
      <c r="CC1240" s="165"/>
      <c r="CD1240" s="165"/>
      <c r="CE1240" s="165"/>
      <c r="CF1240" s="165"/>
      <c r="CG1240" s="165"/>
      <c r="CH1240" s="165"/>
      <c r="CI1240" s="165"/>
      <c r="CJ1240" s="165"/>
      <c r="CK1240" s="165"/>
      <c r="CL1240" s="165"/>
      <c r="CM1240" s="165"/>
      <c r="CN1240" s="165"/>
      <c r="CO1240" s="165"/>
      <c r="CP1240" s="165"/>
      <c r="CQ1240" s="165"/>
      <c r="CR1240" s="165"/>
      <c r="CS1240" s="165"/>
      <c r="CT1240" s="165"/>
    </row>
    <row r="1241" spans="1:98">
      <c r="A1241" s="165"/>
      <c r="B1241" s="165"/>
      <c r="C1241" s="165"/>
      <c r="D1241" s="165"/>
      <c r="E1241" s="165"/>
      <c r="F1241" s="165"/>
      <c r="G1241" s="165"/>
      <c r="H1241" s="178"/>
      <c r="I1241" s="165"/>
      <c r="J1241" s="165"/>
      <c r="K1241" s="178"/>
      <c r="L1241" s="165"/>
      <c r="M1241" s="165"/>
      <c r="N1241" s="165"/>
      <c r="O1241" s="165"/>
      <c r="P1241" s="165"/>
      <c r="Q1241" s="165"/>
      <c r="R1241" s="165"/>
      <c r="S1241" s="165"/>
      <c r="T1241" s="165"/>
      <c r="U1241" s="165"/>
      <c r="V1241" s="165"/>
      <c r="W1241" s="165"/>
      <c r="X1241" s="165"/>
      <c r="Y1241" s="165"/>
      <c r="Z1241" s="165"/>
      <c r="AA1241" s="165"/>
      <c r="AB1241" s="165"/>
      <c r="AC1241" s="165"/>
      <c r="AD1241" s="165"/>
      <c r="AE1241" s="165"/>
      <c r="AF1241" s="165"/>
      <c r="AG1241" s="165"/>
      <c r="AH1241" s="165"/>
      <c r="AI1241" s="165"/>
      <c r="AJ1241" s="165"/>
      <c r="AK1241" s="165"/>
      <c r="AL1241" s="165"/>
      <c r="AM1241" s="165"/>
      <c r="AN1241" s="165"/>
      <c r="AO1241" s="165"/>
      <c r="AP1241" s="165"/>
      <c r="AQ1241" s="165"/>
      <c r="AR1241" s="165"/>
      <c r="AS1241" s="165"/>
      <c r="AT1241" s="165"/>
      <c r="AU1241" s="165"/>
      <c r="AV1241" s="165"/>
      <c r="AW1241" s="165"/>
      <c r="AX1241" s="165"/>
      <c r="AY1241" s="165"/>
      <c r="AZ1241" s="165"/>
      <c r="BA1241" s="165"/>
      <c r="BB1241" s="165"/>
      <c r="BC1241" s="165"/>
      <c r="BD1241" s="165"/>
      <c r="BE1241" s="165"/>
      <c r="BF1241" s="165"/>
      <c r="BG1241" s="165"/>
      <c r="BH1241" s="165"/>
      <c r="BI1241" s="165"/>
      <c r="BJ1241" s="165"/>
      <c r="BK1241" s="165"/>
      <c r="BL1241" s="165"/>
      <c r="BM1241" s="165"/>
      <c r="BN1241" s="165"/>
      <c r="BO1241" s="165"/>
      <c r="BP1241" s="165"/>
      <c r="BQ1241" s="165"/>
      <c r="BR1241" s="165"/>
      <c r="BS1241" s="165"/>
      <c r="BT1241" s="165"/>
      <c r="BU1241" s="165"/>
      <c r="BV1241" s="165"/>
      <c r="BW1241" s="165"/>
      <c r="BX1241" s="165"/>
      <c r="BY1241" s="165"/>
      <c r="BZ1241" s="165"/>
      <c r="CA1241" s="165"/>
      <c r="CB1241" s="165"/>
      <c r="CC1241" s="165"/>
      <c r="CD1241" s="165"/>
      <c r="CE1241" s="165"/>
      <c r="CF1241" s="165"/>
      <c r="CG1241" s="165"/>
      <c r="CH1241" s="165"/>
      <c r="CI1241" s="165"/>
      <c r="CJ1241" s="165"/>
      <c r="CK1241" s="165"/>
      <c r="CL1241" s="165"/>
      <c r="CM1241" s="165"/>
      <c r="CN1241" s="165"/>
      <c r="CO1241" s="165"/>
      <c r="CP1241" s="165"/>
      <c r="CQ1241" s="165"/>
      <c r="CR1241" s="165"/>
      <c r="CS1241" s="165"/>
      <c r="CT1241" s="165"/>
    </row>
    <row r="1242" spans="1:98">
      <c r="A1242" s="165"/>
      <c r="B1242" s="165"/>
      <c r="C1242" s="165"/>
      <c r="D1242" s="165"/>
      <c r="E1242" s="165"/>
      <c r="F1242" s="165"/>
      <c r="G1242" s="165"/>
      <c r="H1242" s="178"/>
      <c r="I1242" s="165"/>
      <c r="J1242" s="165"/>
      <c r="K1242" s="178"/>
      <c r="L1242" s="165"/>
      <c r="M1242" s="165"/>
      <c r="N1242" s="165"/>
      <c r="O1242" s="165"/>
      <c r="P1242" s="165"/>
      <c r="Q1242" s="165"/>
      <c r="R1242" s="165"/>
      <c r="S1242" s="165"/>
      <c r="T1242" s="165"/>
      <c r="U1242" s="165"/>
      <c r="V1242" s="165"/>
      <c r="W1242" s="165"/>
      <c r="X1242" s="165"/>
      <c r="Y1242" s="165"/>
      <c r="Z1242" s="165"/>
      <c r="AA1242" s="165"/>
      <c r="AB1242" s="165"/>
      <c r="AC1242" s="165"/>
      <c r="AD1242" s="165"/>
      <c r="AE1242" s="165"/>
      <c r="AF1242" s="165"/>
      <c r="AG1242" s="165"/>
      <c r="AH1242" s="165"/>
      <c r="AI1242" s="165"/>
      <c r="AJ1242" s="165"/>
      <c r="AK1242" s="165"/>
      <c r="AL1242" s="165"/>
      <c r="AM1242" s="165"/>
      <c r="AN1242" s="165"/>
      <c r="AO1242" s="165"/>
      <c r="AP1242" s="165"/>
      <c r="AQ1242" s="165"/>
      <c r="AR1242" s="165"/>
      <c r="AS1242" s="165"/>
      <c r="AT1242" s="165"/>
      <c r="AU1242" s="165"/>
      <c r="AV1242" s="165"/>
      <c r="AW1242" s="165"/>
      <c r="AX1242" s="165"/>
      <c r="AY1242" s="165"/>
      <c r="AZ1242" s="165"/>
      <c r="BA1242" s="165"/>
      <c r="BB1242" s="165"/>
      <c r="BC1242" s="165"/>
      <c r="BD1242" s="165"/>
      <c r="BE1242" s="165"/>
      <c r="BF1242" s="165"/>
      <c r="BG1242" s="165"/>
      <c r="BH1242" s="165"/>
      <c r="BI1242" s="165"/>
      <c r="BJ1242" s="165"/>
      <c r="BK1242" s="165"/>
      <c r="BL1242" s="165"/>
      <c r="BM1242" s="165"/>
      <c r="BN1242" s="165"/>
      <c r="BO1242" s="165"/>
      <c r="BP1242" s="165"/>
      <c r="BQ1242" s="165"/>
      <c r="BR1242" s="165"/>
      <c r="BS1242" s="165"/>
      <c r="BT1242" s="165"/>
      <c r="BU1242" s="165"/>
      <c r="BV1242" s="165"/>
      <c r="BW1242" s="165"/>
      <c r="BX1242" s="165"/>
      <c r="BY1242" s="165"/>
      <c r="BZ1242" s="165"/>
      <c r="CA1242" s="165"/>
      <c r="CB1242" s="165"/>
      <c r="CC1242" s="165"/>
      <c r="CD1242" s="165"/>
      <c r="CE1242" s="165"/>
      <c r="CF1242" s="165"/>
      <c r="CG1242" s="165"/>
      <c r="CH1242" s="165"/>
      <c r="CI1242" s="165"/>
      <c r="CJ1242" s="165"/>
      <c r="CK1242" s="165"/>
      <c r="CL1242" s="165"/>
      <c r="CM1242" s="165"/>
      <c r="CN1242" s="165"/>
      <c r="CO1242" s="165"/>
      <c r="CP1242" s="165"/>
      <c r="CQ1242" s="165"/>
      <c r="CR1242" s="165"/>
      <c r="CS1242" s="165"/>
      <c r="CT1242" s="165"/>
    </row>
    <row r="1243" spans="1:98">
      <c r="A1243" s="165"/>
      <c r="B1243" s="165"/>
      <c r="C1243" s="165"/>
      <c r="D1243" s="165"/>
      <c r="E1243" s="165"/>
      <c r="F1243" s="165"/>
      <c r="G1243" s="165"/>
      <c r="H1243" s="178"/>
      <c r="I1243" s="165"/>
      <c r="J1243" s="165"/>
      <c r="K1243" s="178"/>
      <c r="L1243" s="165"/>
      <c r="M1243" s="165"/>
      <c r="N1243" s="165"/>
      <c r="O1243" s="165"/>
      <c r="P1243" s="165"/>
      <c r="Q1243" s="165"/>
      <c r="R1243" s="165"/>
      <c r="S1243" s="165"/>
      <c r="T1243" s="165"/>
      <c r="U1243" s="165"/>
      <c r="V1243" s="165"/>
      <c r="W1243" s="165"/>
      <c r="X1243" s="165"/>
      <c r="Y1243" s="165"/>
      <c r="Z1243" s="165"/>
      <c r="AA1243" s="165"/>
      <c r="AB1243" s="165"/>
      <c r="AC1243" s="165"/>
      <c r="AD1243" s="165"/>
      <c r="AE1243" s="165"/>
      <c r="AF1243" s="165"/>
      <c r="AG1243" s="165"/>
      <c r="AH1243" s="165"/>
      <c r="AI1243" s="165"/>
      <c r="AJ1243" s="165"/>
      <c r="AK1243" s="165"/>
      <c r="AL1243" s="165"/>
      <c r="AM1243" s="165"/>
      <c r="AN1243" s="165"/>
      <c r="AO1243" s="165"/>
      <c r="AP1243" s="165"/>
      <c r="AQ1243" s="165"/>
      <c r="AR1243" s="165"/>
      <c r="AS1243" s="165"/>
      <c r="AT1243" s="165"/>
      <c r="AU1243" s="165"/>
      <c r="AV1243" s="165"/>
      <c r="AW1243" s="165"/>
      <c r="AX1243" s="165"/>
      <c r="AY1243" s="165"/>
      <c r="AZ1243" s="165"/>
      <c r="BA1243" s="165"/>
      <c r="BB1243" s="165"/>
      <c r="BC1243" s="165"/>
      <c r="BD1243" s="165"/>
      <c r="BE1243" s="165"/>
      <c r="BF1243" s="165"/>
      <c r="BG1243" s="165"/>
      <c r="BH1243" s="165"/>
      <c r="BI1243" s="165"/>
      <c r="BJ1243" s="165"/>
      <c r="BK1243" s="165"/>
      <c r="BL1243" s="165"/>
      <c r="BM1243" s="165"/>
      <c r="BN1243" s="165"/>
      <c r="BO1243" s="165"/>
      <c r="BP1243" s="165"/>
      <c r="BQ1243" s="165"/>
      <c r="BR1243" s="165"/>
      <c r="BS1243" s="165"/>
      <c r="BT1243" s="165"/>
      <c r="BU1243" s="165"/>
      <c r="BV1243" s="165"/>
      <c r="BW1243" s="165"/>
      <c r="BX1243" s="165"/>
      <c r="BY1243" s="165"/>
      <c r="BZ1243" s="165"/>
      <c r="CA1243" s="165"/>
      <c r="CB1243" s="165"/>
      <c r="CC1243" s="165"/>
      <c r="CD1243" s="165"/>
      <c r="CE1243" s="165"/>
      <c r="CF1243" s="165"/>
      <c r="CG1243" s="165"/>
      <c r="CH1243" s="165"/>
      <c r="CI1243" s="165"/>
      <c r="CJ1243" s="165"/>
      <c r="CK1243" s="165"/>
      <c r="CL1243" s="165"/>
      <c r="CM1243" s="165"/>
      <c r="CN1243" s="165"/>
      <c r="CO1243" s="165"/>
      <c r="CP1243" s="165"/>
      <c r="CQ1243" s="165"/>
      <c r="CR1243" s="165"/>
      <c r="CS1243" s="165"/>
      <c r="CT1243" s="165"/>
    </row>
    <row r="1244" spans="1:98">
      <c r="A1244" s="165"/>
      <c r="B1244" s="165"/>
      <c r="C1244" s="165"/>
      <c r="D1244" s="165"/>
      <c r="E1244" s="165"/>
      <c r="F1244" s="165"/>
      <c r="G1244" s="165"/>
      <c r="H1244" s="178"/>
      <c r="I1244" s="165"/>
      <c r="J1244" s="165"/>
      <c r="K1244" s="178"/>
      <c r="L1244" s="165"/>
      <c r="M1244" s="165"/>
      <c r="N1244" s="165"/>
      <c r="O1244" s="165"/>
      <c r="P1244" s="165"/>
      <c r="Q1244" s="165"/>
      <c r="R1244" s="165"/>
      <c r="S1244" s="165"/>
      <c r="T1244" s="165"/>
      <c r="U1244" s="165"/>
      <c r="V1244" s="165"/>
      <c r="W1244" s="165"/>
      <c r="X1244" s="165"/>
      <c r="Y1244" s="165"/>
      <c r="Z1244" s="165"/>
      <c r="AA1244" s="165"/>
      <c r="AB1244" s="165"/>
      <c r="AC1244" s="165"/>
      <c r="AD1244" s="165"/>
      <c r="AE1244" s="165"/>
      <c r="AF1244" s="165"/>
      <c r="AG1244" s="165"/>
      <c r="AH1244" s="165"/>
      <c r="AI1244" s="165"/>
      <c r="AJ1244" s="165"/>
      <c r="AK1244" s="165"/>
      <c r="AL1244" s="165"/>
      <c r="AM1244" s="165"/>
      <c r="AN1244" s="165"/>
      <c r="AO1244" s="165"/>
      <c r="AP1244" s="165"/>
      <c r="AQ1244" s="165"/>
      <c r="AR1244" s="165"/>
      <c r="AS1244" s="165"/>
      <c r="AT1244" s="165"/>
      <c r="AU1244" s="165"/>
      <c r="AV1244" s="165"/>
      <c r="AW1244" s="165"/>
      <c r="AX1244" s="165"/>
      <c r="AY1244" s="165"/>
      <c r="AZ1244" s="165"/>
      <c r="BA1244" s="165"/>
      <c r="BB1244" s="165"/>
      <c r="BC1244" s="165"/>
      <c r="BD1244" s="165"/>
      <c r="BE1244" s="165"/>
      <c r="BF1244" s="165"/>
      <c r="BG1244" s="165"/>
      <c r="BH1244" s="165"/>
      <c r="BI1244" s="165"/>
      <c r="BJ1244" s="165"/>
      <c r="BK1244" s="165"/>
      <c r="BL1244" s="165"/>
      <c r="BM1244" s="165"/>
      <c r="BN1244" s="165"/>
      <c r="BO1244" s="165"/>
      <c r="BP1244" s="165"/>
      <c r="BQ1244" s="165"/>
      <c r="BR1244" s="165"/>
      <c r="BS1244" s="165"/>
      <c r="BT1244" s="165"/>
      <c r="BU1244" s="165"/>
      <c r="BV1244" s="165"/>
      <c r="BW1244" s="165"/>
      <c r="BX1244" s="165"/>
      <c r="BY1244" s="165"/>
      <c r="BZ1244" s="165"/>
      <c r="CA1244" s="165"/>
      <c r="CB1244" s="165"/>
      <c r="CC1244" s="165"/>
      <c r="CD1244" s="165"/>
      <c r="CE1244" s="165"/>
      <c r="CF1244" s="165"/>
      <c r="CG1244" s="165"/>
      <c r="CH1244" s="165"/>
      <c r="CI1244" s="165"/>
      <c r="CJ1244" s="165"/>
      <c r="CK1244" s="165"/>
      <c r="CL1244" s="165"/>
      <c r="CM1244" s="165"/>
      <c r="CN1244" s="165"/>
      <c r="CO1244" s="165"/>
      <c r="CP1244" s="165"/>
      <c r="CQ1244" s="165"/>
      <c r="CR1244" s="165"/>
      <c r="CS1244" s="165"/>
      <c r="CT1244" s="165"/>
    </row>
    <row r="1245" spans="1:98">
      <c r="A1245" s="165"/>
      <c r="B1245" s="165"/>
      <c r="C1245" s="165"/>
      <c r="D1245" s="165"/>
      <c r="E1245" s="165"/>
      <c r="F1245" s="165"/>
      <c r="G1245" s="165"/>
      <c r="H1245" s="178"/>
      <c r="I1245" s="165"/>
      <c r="J1245" s="165"/>
      <c r="K1245" s="178"/>
      <c r="L1245" s="165"/>
      <c r="M1245" s="165"/>
      <c r="N1245" s="165"/>
      <c r="O1245" s="165"/>
      <c r="P1245" s="165"/>
      <c r="Q1245" s="165"/>
      <c r="R1245" s="165"/>
      <c r="S1245" s="165"/>
      <c r="T1245" s="165"/>
      <c r="U1245" s="165"/>
      <c r="V1245" s="165"/>
      <c r="W1245" s="165"/>
      <c r="X1245" s="165"/>
      <c r="Y1245" s="165"/>
      <c r="Z1245" s="165"/>
      <c r="AA1245" s="165"/>
      <c r="AB1245" s="165"/>
      <c r="AC1245" s="165"/>
      <c r="AD1245" s="165"/>
      <c r="AE1245" s="165"/>
      <c r="AF1245" s="165"/>
      <c r="AG1245" s="165"/>
      <c r="AH1245" s="165"/>
      <c r="AI1245" s="165"/>
      <c r="AJ1245" s="165"/>
      <c r="AK1245" s="165"/>
      <c r="AL1245" s="165"/>
      <c r="AM1245" s="165"/>
      <c r="AN1245" s="165"/>
      <c r="AO1245" s="165"/>
      <c r="AP1245" s="165"/>
      <c r="AQ1245" s="165"/>
      <c r="AR1245" s="165"/>
      <c r="AS1245" s="165"/>
      <c r="AT1245" s="165"/>
      <c r="AU1245" s="165"/>
      <c r="AV1245" s="165"/>
      <c r="AW1245" s="165"/>
      <c r="AX1245" s="165"/>
      <c r="AY1245" s="165"/>
      <c r="AZ1245" s="165"/>
      <c r="BA1245" s="165"/>
      <c r="BB1245" s="165"/>
      <c r="BC1245" s="165"/>
      <c r="BD1245" s="165"/>
      <c r="BE1245" s="165"/>
      <c r="BF1245" s="165"/>
      <c r="BG1245" s="165"/>
      <c r="BH1245" s="165"/>
      <c r="BI1245" s="165"/>
      <c r="BJ1245" s="165"/>
      <c r="BK1245" s="165"/>
      <c r="BL1245" s="165"/>
      <c r="BM1245" s="165"/>
      <c r="BN1245" s="165"/>
      <c r="BO1245" s="165"/>
      <c r="BP1245" s="165"/>
      <c r="BQ1245" s="165"/>
      <c r="BR1245" s="165"/>
      <c r="BS1245" s="165"/>
      <c r="BT1245" s="165"/>
      <c r="BU1245" s="165"/>
      <c r="BV1245" s="165"/>
      <c r="BW1245" s="165"/>
      <c r="BX1245" s="165"/>
      <c r="BY1245" s="165"/>
      <c r="BZ1245" s="165"/>
      <c r="CA1245" s="165"/>
      <c r="CB1245" s="165"/>
      <c r="CC1245" s="165"/>
      <c r="CD1245" s="165"/>
      <c r="CE1245" s="165"/>
      <c r="CF1245" s="165"/>
      <c r="CG1245" s="165"/>
      <c r="CH1245" s="165"/>
      <c r="CI1245" s="165"/>
      <c r="CJ1245" s="165"/>
      <c r="CK1245" s="165"/>
      <c r="CL1245" s="165"/>
      <c r="CM1245" s="165"/>
      <c r="CN1245" s="165"/>
      <c r="CO1245" s="165"/>
      <c r="CP1245" s="165"/>
      <c r="CQ1245" s="165"/>
      <c r="CR1245" s="165"/>
      <c r="CS1245" s="165"/>
      <c r="CT1245" s="165"/>
    </row>
    <row r="1246" spans="1:98">
      <c r="A1246" s="165"/>
      <c r="B1246" s="165"/>
      <c r="C1246" s="165"/>
      <c r="D1246" s="165"/>
      <c r="E1246" s="165"/>
      <c r="F1246" s="165"/>
      <c r="G1246" s="165"/>
      <c r="H1246" s="178"/>
      <c r="I1246" s="165"/>
      <c r="J1246" s="165"/>
      <c r="K1246" s="178"/>
      <c r="L1246" s="165"/>
      <c r="M1246" s="165"/>
      <c r="N1246" s="165"/>
      <c r="O1246" s="165"/>
      <c r="P1246" s="165"/>
      <c r="Q1246" s="165"/>
      <c r="R1246" s="165"/>
      <c r="S1246" s="165"/>
      <c r="T1246" s="165"/>
      <c r="U1246" s="165"/>
      <c r="V1246" s="165"/>
      <c r="W1246" s="165"/>
      <c r="X1246" s="165"/>
      <c r="Y1246" s="165"/>
      <c r="Z1246" s="165"/>
      <c r="AA1246" s="165"/>
      <c r="AB1246" s="165"/>
      <c r="AC1246" s="165"/>
      <c r="AD1246" s="165"/>
      <c r="AE1246" s="165"/>
      <c r="AF1246" s="165"/>
      <c r="AG1246" s="165"/>
      <c r="AH1246" s="165"/>
      <c r="AI1246" s="165"/>
      <c r="AJ1246" s="165"/>
      <c r="AK1246" s="165"/>
      <c r="AL1246" s="165"/>
      <c r="AM1246" s="165"/>
      <c r="AN1246" s="165"/>
      <c r="AO1246" s="165"/>
      <c r="AP1246" s="165"/>
      <c r="AQ1246" s="165"/>
      <c r="AR1246" s="165"/>
      <c r="AS1246" s="165"/>
      <c r="AT1246" s="165"/>
      <c r="AU1246" s="165"/>
      <c r="AV1246" s="165"/>
      <c r="AW1246" s="165"/>
      <c r="AX1246" s="165"/>
      <c r="AY1246" s="165"/>
      <c r="AZ1246" s="165"/>
      <c r="BA1246" s="165"/>
      <c r="BB1246" s="165"/>
      <c r="BC1246" s="165"/>
      <c r="BD1246" s="165"/>
      <c r="BE1246" s="165"/>
      <c r="BF1246" s="165"/>
      <c r="BG1246" s="165"/>
      <c r="BH1246" s="165"/>
      <c r="BI1246" s="165"/>
      <c r="BJ1246" s="165"/>
      <c r="BK1246" s="165"/>
      <c r="BL1246" s="165"/>
      <c r="BM1246" s="165"/>
      <c r="BN1246" s="165"/>
      <c r="BO1246" s="165"/>
      <c r="BP1246" s="165"/>
      <c r="BQ1246" s="165"/>
      <c r="BR1246" s="165"/>
      <c r="BS1246" s="165"/>
      <c r="BT1246" s="165"/>
      <c r="BU1246" s="165"/>
      <c r="BV1246" s="165"/>
      <c r="BW1246" s="165"/>
      <c r="BX1246" s="165"/>
      <c r="BY1246" s="165"/>
      <c r="BZ1246" s="165"/>
      <c r="CA1246" s="165"/>
      <c r="CB1246" s="165"/>
      <c r="CC1246" s="165"/>
      <c r="CD1246" s="165"/>
      <c r="CE1246" s="165"/>
      <c r="CF1246" s="165"/>
      <c r="CG1246" s="165"/>
      <c r="CH1246" s="165"/>
      <c r="CI1246" s="165"/>
      <c r="CJ1246" s="165"/>
      <c r="CK1246" s="165"/>
      <c r="CL1246" s="165"/>
      <c r="CM1246" s="165"/>
      <c r="CN1246" s="165"/>
      <c r="CO1246" s="165"/>
      <c r="CP1246" s="165"/>
      <c r="CQ1246" s="165"/>
      <c r="CR1246" s="165"/>
      <c r="CS1246" s="165"/>
      <c r="CT1246" s="165"/>
    </row>
    <row r="1247" spans="1:98">
      <c r="A1247" s="165"/>
      <c r="B1247" s="165"/>
      <c r="C1247" s="165"/>
      <c r="D1247" s="165"/>
      <c r="E1247" s="165"/>
      <c r="F1247" s="165"/>
      <c r="G1247" s="165"/>
      <c r="H1247" s="178"/>
      <c r="I1247" s="165"/>
      <c r="J1247" s="165"/>
      <c r="K1247" s="178"/>
      <c r="L1247" s="165"/>
      <c r="M1247" s="165"/>
      <c r="N1247" s="165"/>
      <c r="O1247" s="165"/>
      <c r="P1247" s="165"/>
      <c r="Q1247" s="165"/>
      <c r="R1247" s="165"/>
      <c r="S1247" s="165"/>
      <c r="T1247" s="165"/>
      <c r="U1247" s="165"/>
      <c r="V1247" s="165"/>
      <c r="W1247" s="165"/>
      <c r="X1247" s="165"/>
      <c r="Y1247" s="165"/>
      <c r="Z1247" s="165"/>
      <c r="AA1247" s="165"/>
      <c r="AB1247" s="165"/>
      <c r="AC1247" s="165"/>
      <c r="AD1247" s="165"/>
      <c r="AE1247" s="165"/>
      <c r="AF1247" s="165"/>
      <c r="AG1247" s="165"/>
      <c r="AH1247" s="165"/>
      <c r="AI1247" s="165"/>
      <c r="AJ1247" s="165"/>
      <c r="AK1247" s="165"/>
      <c r="AL1247" s="165"/>
      <c r="AM1247" s="165"/>
      <c r="AN1247" s="165"/>
      <c r="AO1247" s="165"/>
      <c r="AP1247" s="165"/>
      <c r="AQ1247" s="165"/>
      <c r="AR1247" s="165"/>
      <c r="AS1247" s="165"/>
      <c r="AT1247" s="165"/>
      <c r="AU1247" s="165"/>
      <c r="AV1247" s="165"/>
      <c r="AW1247" s="165"/>
      <c r="AX1247" s="165"/>
      <c r="AY1247" s="165"/>
      <c r="AZ1247" s="165"/>
      <c r="BA1247" s="165"/>
      <c r="BB1247" s="165"/>
      <c r="BC1247" s="165"/>
      <c r="BD1247" s="165"/>
      <c r="BE1247" s="165"/>
      <c r="BF1247" s="165"/>
      <c r="BG1247" s="165"/>
      <c r="BH1247" s="165"/>
      <c r="BI1247" s="165"/>
      <c r="BJ1247" s="165"/>
      <c r="BK1247" s="165"/>
      <c r="BL1247" s="165"/>
      <c r="BM1247" s="165"/>
      <c r="BN1247" s="165"/>
      <c r="BO1247" s="165"/>
      <c r="BP1247" s="165"/>
      <c r="BQ1247" s="165"/>
      <c r="BR1247" s="165"/>
      <c r="BS1247" s="165"/>
      <c r="BT1247" s="165"/>
      <c r="BU1247" s="165"/>
      <c r="BV1247" s="165"/>
      <c r="BW1247" s="165"/>
      <c r="BX1247" s="165"/>
      <c r="BY1247" s="165"/>
      <c r="BZ1247" s="165"/>
      <c r="CA1247" s="165"/>
      <c r="CB1247" s="165"/>
      <c r="CC1247" s="165"/>
      <c r="CD1247" s="165"/>
      <c r="CE1247" s="165"/>
      <c r="CF1247" s="165"/>
      <c r="CG1247" s="165"/>
      <c r="CH1247" s="165"/>
      <c r="CI1247" s="165"/>
      <c r="CJ1247" s="165"/>
      <c r="CK1247" s="165"/>
      <c r="CL1247" s="165"/>
      <c r="CM1247" s="165"/>
      <c r="CN1247" s="165"/>
      <c r="CO1247" s="165"/>
      <c r="CP1247" s="165"/>
      <c r="CQ1247" s="165"/>
      <c r="CR1247" s="165"/>
      <c r="CS1247" s="165"/>
      <c r="CT1247" s="165"/>
    </row>
    <row r="1248" spans="1:98">
      <c r="A1248" s="165"/>
      <c r="B1248" s="165"/>
      <c r="C1248" s="165"/>
      <c r="D1248" s="165"/>
      <c r="E1248" s="165"/>
      <c r="F1248" s="165"/>
      <c r="G1248" s="165"/>
      <c r="H1248" s="178"/>
      <c r="I1248" s="165"/>
      <c r="J1248" s="165"/>
      <c r="K1248" s="178"/>
      <c r="L1248" s="165"/>
      <c r="M1248" s="165"/>
      <c r="N1248" s="165"/>
      <c r="O1248" s="165"/>
      <c r="P1248" s="165"/>
      <c r="Q1248" s="165"/>
      <c r="R1248" s="165"/>
      <c r="S1248" s="165"/>
      <c r="T1248" s="165"/>
      <c r="U1248" s="165"/>
      <c r="V1248" s="165"/>
      <c r="W1248" s="165"/>
      <c r="X1248" s="165"/>
      <c r="Y1248" s="165"/>
      <c r="Z1248" s="165"/>
      <c r="AA1248" s="165"/>
      <c r="AB1248" s="165"/>
      <c r="AC1248" s="165"/>
      <c r="AD1248" s="165"/>
      <c r="AE1248" s="165"/>
      <c r="AF1248" s="165"/>
      <c r="AG1248" s="165"/>
      <c r="AH1248" s="165"/>
      <c r="AI1248" s="165"/>
      <c r="AJ1248" s="165"/>
      <c r="AK1248" s="165"/>
      <c r="AL1248" s="165"/>
      <c r="AM1248" s="165"/>
      <c r="AN1248" s="165"/>
      <c r="AO1248" s="165"/>
      <c r="AP1248" s="165"/>
      <c r="AQ1248" s="165"/>
      <c r="AR1248" s="165"/>
      <c r="AS1248" s="165"/>
      <c r="AT1248" s="165"/>
      <c r="AU1248" s="165"/>
      <c r="AV1248" s="165"/>
      <c r="AW1248" s="165"/>
      <c r="AX1248" s="165"/>
      <c r="AY1248" s="165"/>
      <c r="AZ1248" s="165"/>
      <c r="BA1248" s="165"/>
      <c r="BB1248" s="165"/>
      <c r="BC1248" s="165"/>
      <c r="BD1248" s="165"/>
      <c r="BE1248" s="165"/>
      <c r="BF1248" s="165"/>
      <c r="BG1248" s="165"/>
      <c r="BH1248" s="165"/>
      <c r="BI1248" s="165"/>
      <c r="BJ1248" s="165"/>
      <c r="BK1248" s="165"/>
      <c r="BL1248" s="165"/>
      <c r="BM1248" s="165"/>
      <c r="BN1248" s="165"/>
      <c r="BO1248" s="165"/>
      <c r="BP1248" s="165"/>
      <c r="BQ1248" s="165"/>
      <c r="BR1248" s="165"/>
      <c r="BS1248" s="165"/>
      <c r="BT1248" s="165"/>
      <c r="BU1248" s="165"/>
      <c r="BV1248" s="165"/>
      <c r="BW1248" s="165"/>
      <c r="BX1248" s="165"/>
      <c r="BY1248" s="165"/>
      <c r="BZ1248" s="165"/>
      <c r="CA1248" s="165"/>
      <c r="CB1248" s="165"/>
      <c r="CC1248" s="165"/>
      <c r="CD1248" s="165"/>
      <c r="CE1248" s="165"/>
      <c r="CF1248" s="165"/>
      <c r="CG1248" s="165"/>
      <c r="CH1248" s="165"/>
      <c r="CI1248" s="165"/>
      <c r="CJ1248" s="165"/>
      <c r="CK1248" s="165"/>
      <c r="CL1248" s="165"/>
      <c r="CM1248" s="165"/>
      <c r="CN1248" s="165"/>
      <c r="CO1248" s="165"/>
      <c r="CP1248" s="165"/>
      <c r="CQ1248" s="165"/>
      <c r="CR1248" s="165"/>
      <c r="CS1248" s="165"/>
      <c r="CT1248" s="165"/>
    </row>
    <row r="1249" spans="1:98">
      <c r="A1249" s="165"/>
      <c r="B1249" s="165"/>
      <c r="C1249" s="165"/>
      <c r="D1249" s="165"/>
      <c r="E1249" s="165"/>
      <c r="F1249" s="165"/>
      <c r="G1249" s="165"/>
      <c r="H1249" s="178"/>
      <c r="I1249" s="165"/>
      <c r="J1249" s="165"/>
      <c r="K1249" s="178"/>
      <c r="L1249" s="165"/>
      <c r="M1249" s="165"/>
      <c r="N1249" s="165"/>
      <c r="O1249" s="165"/>
      <c r="P1249" s="165"/>
      <c r="Q1249" s="165"/>
      <c r="R1249" s="165"/>
      <c r="S1249" s="165"/>
      <c r="T1249" s="165"/>
      <c r="U1249" s="165"/>
      <c r="V1249" s="165"/>
      <c r="W1249" s="165"/>
      <c r="X1249" s="165"/>
      <c r="Y1249" s="165"/>
      <c r="Z1249" s="165"/>
      <c r="AA1249" s="165"/>
      <c r="AB1249" s="165"/>
      <c r="AC1249" s="165"/>
      <c r="AD1249" s="165"/>
      <c r="AE1249" s="165"/>
      <c r="AF1249" s="165"/>
      <c r="AG1249" s="165"/>
      <c r="AH1249" s="165"/>
      <c r="AI1249" s="165"/>
      <c r="AJ1249" s="165"/>
      <c r="AK1249" s="165"/>
      <c r="AL1249" s="165"/>
      <c r="AM1249" s="165"/>
      <c r="AN1249" s="165"/>
      <c r="AO1249" s="165"/>
      <c r="AP1249" s="165"/>
      <c r="AQ1249" s="165"/>
      <c r="AR1249" s="165"/>
      <c r="AS1249" s="165"/>
      <c r="AT1249" s="165"/>
      <c r="AU1249" s="165"/>
      <c r="AV1249" s="165"/>
      <c r="AW1249" s="165"/>
      <c r="AX1249" s="165"/>
      <c r="AY1249" s="165"/>
      <c r="AZ1249" s="165"/>
      <c r="BA1249" s="165"/>
      <c r="BB1249" s="165"/>
      <c r="BC1249" s="165"/>
      <c r="BD1249" s="165"/>
      <c r="BE1249" s="165"/>
      <c r="BF1249" s="165"/>
      <c r="BG1249" s="165"/>
      <c r="BH1249" s="165"/>
      <c r="BI1249" s="165"/>
      <c r="BJ1249" s="165"/>
      <c r="BK1249" s="165"/>
      <c r="BL1249" s="165"/>
      <c r="BM1249" s="165"/>
      <c r="BN1249" s="165"/>
      <c r="BO1249" s="165"/>
      <c r="BP1249" s="165"/>
      <c r="BQ1249" s="165"/>
      <c r="BR1249" s="165"/>
      <c r="BS1249" s="165"/>
      <c r="BT1249" s="165"/>
      <c r="BU1249" s="165"/>
      <c r="BV1249" s="165"/>
      <c r="BW1249" s="165"/>
      <c r="BX1249" s="165"/>
      <c r="BY1249" s="165"/>
      <c r="BZ1249" s="165"/>
      <c r="CA1249" s="165"/>
      <c r="CB1249" s="165"/>
      <c r="CC1249" s="165"/>
      <c r="CD1249" s="165"/>
      <c r="CE1249" s="165"/>
      <c r="CF1249" s="165"/>
      <c r="CG1249" s="165"/>
      <c r="CH1249" s="165"/>
      <c r="CI1249" s="165"/>
      <c r="CJ1249" s="165"/>
      <c r="CK1249" s="165"/>
      <c r="CL1249" s="165"/>
      <c r="CM1249" s="165"/>
      <c r="CN1249" s="165"/>
      <c r="CO1249" s="165"/>
      <c r="CP1249" s="165"/>
      <c r="CQ1249" s="165"/>
      <c r="CR1249" s="165"/>
      <c r="CS1249" s="165"/>
      <c r="CT1249" s="165"/>
    </row>
    <row r="1250" spans="1:98">
      <c r="A1250" s="165"/>
      <c r="B1250" s="165"/>
      <c r="C1250" s="165"/>
      <c r="D1250" s="165"/>
      <c r="E1250" s="165"/>
      <c r="F1250" s="165"/>
      <c r="G1250" s="165"/>
      <c r="H1250" s="178"/>
      <c r="I1250" s="165"/>
      <c r="J1250" s="165"/>
      <c r="K1250" s="178"/>
      <c r="L1250" s="165"/>
      <c r="M1250" s="165"/>
      <c r="N1250" s="165"/>
      <c r="O1250" s="165"/>
      <c r="P1250" s="165"/>
      <c r="Q1250" s="165"/>
      <c r="R1250" s="165"/>
      <c r="S1250" s="165"/>
      <c r="T1250" s="165"/>
      <c r="U1250" s="165"/>
      <c r="V1250" s="165"/>
      <c r="W1250" s="165"/>
      <c r="X1250" s="165"/>
      <c r="Y1250" s="165"/>
      <c r="Z1250" s="165"/>
      <c r="AA1250" s="165"/>
      <c r="AB1250" s="165"/>
      <c r="AC1250" s="165"/>
      <c r="AD1250" s="165"/>
      <c r="AE1250" s="165"/>
      <c r="AF1250" s="165"/>
      <c r="AG1250" s="165"/>
      <c r="AH1250" s="165"/>
      <c r="AI1250" s="165"/>
      <c r="AJ1250" s="165"/>
      <c r="AK1250" s="165"/>
      <c r="AL1250" s="165"/>
      <c r="AM1250" s="165"/>
      <c r="AN1250" s="165"/>
      <c r="AO1250" s="165"/>
      <c r="AP1250" s="165"/>
      <c r="AQ1250" s="165"/>
      <c r="AR1250" s="165"/>
      <c r="AS1250" s="165"/>
      <c r="AT1250" s="165"/>
      <c r="AU1250" s="165"/>
      <c r="AV1250" s="165"/>
      <c r="AW1250" s="165"/>
      <c r="AX1250" s="165"/>
      <c r="AY1250" s="165"/>
      <c r="AZ1250" s="165"/>
      <c r="BA1250" s="165"/>
      <c r="BB1250" s="165"/>
      <c r="BC1250" s="165"/>
      <c r="BD1250" s="165"/>
      <c r="BE1250" s="165"/>
      <c r="BF1250" s="165"/>
      <c r="BG1250" s="165"/>
      <c r="BH1250" s="165"/>
      <c r="BI1250" s="165"/>
      <c r="BJ1250" s="165"/>
      <c r="BK1250" s="165"/>
      <c r="BL1250" s="165"/>
      <c r="BM1250" s="165"/>
      <c r="BN1250" s="165"/>
      <c r="BO1250" s="165"/>
      <c r="BP1250" s="165"/>
      <c r="BQ1250" s="165"/>
      <c r="BR1250" s="165"/>
      <c r="BS1250" s="165"/>
      <c r="BT1250" s="165"/>
      <c r="BU1250" s="165"/>
      <c r="BV1250" s="165"/>
      <c r="BW1250" s="165"/>
      <c r="BX1250" s="165"/>
      <c r="BY1250" s="165"/>
      <c r="BZ1250" s="165"/>
      <c r="CA1250" s="165"/>
      <c r="CB1250" s="165"/>
      <c r="CC1250" s="165"/>
      <c r="CD1250" s="165"/>
      <c r="CE1250" s="165"/>
      <c r="CF1250" s="165"/>
      <c r="CG1250" s="165"/>
      <c r="CH1250" s="165"/>
      <c r="CI1250" s="165"/>
      <c r="CJ1250" s="165"/>
      <c r="CK1250" s="165"/>
      <c r="CL1250" s="165"/>
      <c r="CM1250" s="165"/>
      <c r="CN1250" s="165"/>
      <c r="CO1250" s="165"/>
      <c r="CP1250" s="165"/>
      <c r="CQ1250" s="165"/>
      <c r="CR1250" s="165"/>
      <c r="CS1250" s="165"/>
      <c r="CT1250" s="165"/>
    </row>
    <row r="1251" spans="1:98">
      <c r="A1251" s="165"/>
      <c r="B1251" s="165"/>
      <c r="C1251" s="165"/>
      <c r="D1251" s="165"/>
      <c r="E1251" s="165"/>
      <c r="F1251" s="165"/>
      <c r="G1251" s="165"/>
      <c r="H1251" s="178"/>
      <c r="I1251" s="165"/>
      <c r="J1251" s="165"/>
      <c r="K1251" s="178"/>
      <c r="L1251" s="165"/>
      <c r="M1251" s="165"/>
      <c r="N1251" s="165"/>
      <c r="O1251" s="165"/>
      <c r="P1251" s="165"/>
      <c r="Q1251" s="165"/>
      <c r="R1251" s="165"/>
      <c r="S1251" s="165"/>
      <c r="T1251" s="165"/>
      <c r="U1251" s="165"/>
      <c r="V1251" s="165"/>
      <c r="W1251" s="165"/>
      <c r="X1251" s="165"/>
      <c r="Y1251" s="165"/>
      <c r="Z1251" s="165"/>
      <c r="AA1251" s="165"/>
      <c r="AB1251" s="165"/>
      <c r="AC1251" s="165"/>
      <c r="AD1251" s="165"/>
      <c r="AE1251" s="165"/>
      <c r="AF1251" s="165"/>
      <c r="AG1251" s="165"/>
      <c r="AH1251" s="165"/>
      <c r="AI1251" s="165"/>
      <c r="AJ1251" s="165"/>
      <c r="AK1251" s="165"/>
      <c r="AL1251" s="165"/>
      <c r="AM1251" s="165"/>
      <c r="AN1251" s="165"/>
      <c r="AO1251" s="165"/>
      <c r="AP1251" s="165"/>
      <c r="AQ1251" s="165"/>
      <c r="AR1251" s="165"/>
      <c r="AS1251" s="165"/>
      <c r="AT1251" s="165"/>
      <c r="AU1251" s="165"/>
      <c r="AV1251" s="165"/>
      <c r="AW1251" s="165"/>
      <c r="AX1251" s="165"/>
      <c r="AY1251" s="165"/>
      <c r="AZ1251" s="165"/>
      <c r="BA1251" s="165"/>
      <c r="BB1251" s="165"/>
      <c r="BC1251" s="165"/>
      <c r="BD1251" s="165"/>
      <c r="BE1251" s="165"/>
      <c r="BF1251" s="165"/>
      <c r="BG1251" s="165"/>
      <c r="BH1251" s="165"/>
      <c r="BI1251" s="165"/>
      <c r="BJ1251" s="165"/>
      <c r="BK1251" s="165"/>
      <c r="BL1251" s="165"/>
      <c r="BM1251" s="165"/>
      <c r="BN1251" s="165"/>
      <c r="BO1251" s="165"/>
      <c r="BP1251" s="165"/>
      <c r="BQ1251" s="165"/>
      <c r="BR1251" s="165"/>
      <c r="BS1251" s="165"/>
      <c r="BT1251" s="165"/>
      <c r="BU1251" s="165"/>
      <c r="BV1251" s="165"/>
      <c r="BW1251" s="165"/>
      <c r="BX1251" s="165"/>
      <c r="BY1251" s="165"/>
      <c r="BZ1251" s="165"/>
      <c r="CA1251" s="165"/>
      <c r="CB1251" s="165"/>
      <c r="CC1251" s="165"/>
      <c r="CD1251" s="165"/>
      <c r="CE1251" s="165"/>
      <c r="CF1251" s="165"/>
      <c r="CG1251" s="165"/>
      <c r="CH1251" s="165"/>
      <c r="CI1251" s="165"/>
      <c r="CJ1251" s="165"/>
      <c r="CK1251" s="165"/>
      <c r="CL1251" s="165"/>
      <c r="CM1251" s="165"/>
      <c r="CN1251" s="165"/>
      <c r="CO1251" s="165"/>
      <c r="CP1251" s="165"/>
      <c r="CQ1251" s="165"/>
      <c r="CR1251" s="165"/>
      <c r="CS1251" s="165"/>
      <c r="CT1251" s="165"/>
    </row>
    <row r="1252" spans="1:98">
      <c r="A1252" s="165"/>
      <c r="B1252" s="165"/>
      <c r="C1252" s="165"/>
      <c r="D1252" s="165"/>
      <c r="E1252" s="165"/>
      <c r="F1252" s="165"/>
      <c r="G1252" s="165"/>
      <c r="H1252" s="178"/>
      <c r="I1252" s="165"/>
      <c r="J1252" s="165"/>
      <c r="K1252" s="178"/>
      <c r="L1252" s="165"/>
      <c r="M1252" s="165"/>
      <c r="N1252" s="165"/>
      <c r="O1252" s="165"/>
      <c r="P1252" s="165"/>
      <c r="Q1252" s="165"/>
      <c r="R1252" s="165"/>
      <c r="S1252" s="165"/>
      <c r="T1252" s="165"/>
      <c r="U1252" s="165"/>
      <c r="V1252" s="165"/>
      <c r="W1252" s="165"/>
      <c r="X1252" s="165"/>
      <c r="Y1252" s="165"/>
      <c r="Z1252" s="165"/>
      <c r="AA1252" s="165"/>
      <c r="AB1252" s="165"/>
      <c r="AC1252" s="165"/>
      <c r="AD1252" s="165"/>
      <c r="AE1252" s="165"/>
      <c r="AF1252" s="165"/>
      <c r="AG1252" s="165"/>
      <c r="AH1252" s="165"/>
      <c r="AI1252" s="165"/>
      <c r="AJ1252" s="165"/>
      <c r="AK1252" s="165"/>
      <c r="AL1252" s="165"/>
      <c r="AM1252" s="165"/>
      <c r="AN1252" s="165"/>
      <c r="AO1252" s="165"/>
      <c r="AP1252" s="165"/>
      <c r="AQ1252" s="165"/>
      <c r="AR1252" s="165"/>
      <c r="AS1252" s="165"/>
      <c r="AT1252" s="165"/>
      <c r="AU1252" s="165"/>
      <c r="AV1252" s="165"/>
      <c r="AW1252" s="165"/>
      <c r="AX1252" s="165"/>
      <c r="AY1252" s="165"/>
      <c r="AZ1252" s="165"/>
      <c r="BA1252" s="165"/>
      <c r="BB1252" s="165"/>
      <c r="BC1252" s="165"/>
      <c r="BD1252" s="165"/>
      <c r="BE1252" s="165"/>
      <c r="BF1252" s="165"/>
      <c r="BG1252" s="165"/>
      <c r="BH1252" s="165"/>
      <c r="BI1252" s="165"/>
      <c r="BJ1252" s="165"/>
      <c r="BK1252" s="165"/>
      <c r="BL1252" s="165"/>
      <c r="BM1252" s="165"/>
      <c r="BN1252" s="165"/>
      <c r="BO1252" s="165"/>
      <c r="BP1252" s="165"/>
      <c r="BQ1252" s="165"/>
      <c r="BR1252" s="165"/>
      <c r="BS1252" s="165"/>
      <c r="BT1252" s="165"/>
      <c r="BU1252" s="165"/>
      <c r="BV1252" s="165"/>
      <c r="BW1252" s="165"/>
      <c r="BX1252" s="165"/>
      <c r="BY1252" s="165"/>
      <c r="BZ1252" s="165"/>
      <c r="CA1252" s="165"/>
      <c r="CB1252" s="165"/>
      <c r="CC1252" s="165"/>
      <c r="CD1252" s="165"/>
      <c r="CE1252" s="165"/>
      <c r="CF1252" s="165"/>
      <c r="CG1252" s="165"/>
      <c r="CH1252" s="165"/>
      <c r="CI1252" s="165"/>
      <c r="CJ1252" s="165"/>
      <c r="CK1252" s="165"/>
      <c r="CL1252" s="165"/>
      <c r="CM1252" s="165"/>
      <c r="CN1252" s="165"/>
      <c r="CO1252" s="165"/>
      <c r="CP1252" s="165"/>
      <c r="CQ1252" s="165"/>
      <c r="CR1252" s="165"/>
      <c r="CS1252" s="165"/>
      <c r="CT1252" s="165"/>
    </row>
    <row r="1253" spans="1:98">
      <c r="A1253" s="165"/>
      <c r="B1253" s="165"/>
      <c r="C1253" s="165"/>
      <c r="D1253" s="165"/>
      <c r="E1253" s="165"/>
      <c r="F1253" s="165"/>
      <c r="G1253" s="165"/>
      <c r="H1253" s="178"/>
      <c r="I1253" s="165"/>
      <c r="J1253" s="165"/>
      <c r="K1253" s="178"/>
      <c r="L1253" s="165"/>
      <c r="M1253" s="165"/>
      <c r="N1253" s="165"/>
      <c r="O1253" s="165"/>
      <c r="P1253" s="165"/>
      <c r="Q1253" s="165"/>
      <c r="R1253" s="165"/>
      <c r="S1253" s="165"/>
      <c r="T1253" s="165"/>
      <c r="U1253" s="165"/>
      <c r="V1253" s="165"/>
      <c r="W1253" s="165"/>
      <c r="X1253" s="165"/>
      <c r="Y1253" s="165"/>
      <c r="Z1253" s="165"/>
      <c r="AA1253" s="165"/>
      <c r="AB1253" s="165"/>
      <c r="AC1253" s="165"/>
      <c r="AD1253" s="165"/>
      <c r="AE1253" s="165"/>
      <c r="AF1253" s="165"/>
      <c r="AG1253" s="165"/>
      <c r="AH1253" s="165"/>
      <c r="AI1253" s="165"/>
      <c r="AJ1253" s="165"/>
      <c r="AK1253" s="165"/>
      <c r="AL1253" s="165"/>
      <c r="AM1253" s="165"/>
      <c r="AN1253" s="165"/>
      <c r="AO1253" s="165"/>
      <c r="AP1253" s="165"/>
      <c r="AQ1253" s="165"/>
      <c r="AR1253" s="165"/>
      <c r="AS1253" s="165"/>
      <c r="AT1253" s="165"/>
      <c r="AU1253" s="165"/>
      <c r="AV1253" s="165"/>
      <c r="AW1253" s="165"/>
      <c r="AX1253" s="165"/>
      <c r="AY1253" s="165"/>
      <c r="AZ1253" s="165"/>
      <c r="BA1253" s="165"/>
      <c r="BB1253" s="165"/>
      <c r="BC1253" s="165"/>
      <c r="BD1253" s="165"/>
      <c r="BE1253" s="165"/>
      <c r="BF1253" s="165"/>
      <c r="BG1253" s="165"/>
      <c r="BH1253" s="165"/>
      <c r="BI1253" s="165"/>
      <c r="BJ1253" s="165"/>
      <c r="BK1253" s="165"/>
      <c r="BL1253" s="165"/>
      <c r="BM1253" s="165"/>
      <c r="BN1253" s="165"/>
      <c r="BO1253" s="165"/>
      <c r="BP1253" s="165"/>
      <c r="BQ1253" s="165"/>
      <c r="BR1253" s="165"/>
      <c r="BS1253" s="165"/>
      <c r="BT1253" s="165"/>
      <c r="BU1253" s="165"/>
      <c r="BV1253" s="165"/>
      <c r="BW1253" s="165"/>
      <c r="BX1253" s="165"/>
      <c r="BY1253" s="165"/>
      <c r="BZ1253" s="165"/>
      <c r="CA1253" s="165"/>
      <c r="CB1253" s="165"/>
      <c r="CC1253" s="165"/>
      <c r="CD1253" s="165"/>
      <c r="CE1253" s="165"/>
      <c r="CF1253" s="165"/>
      <c r="CG1253" s="165"/>
      <c r="CH1253" s="165"/>
      <c r="CI1253" s="165"/>
      <c r="CJ1253" s="165"/>
      <c r="CK1253" s="165"/>
      <c r="CL1253" s="165"/>
      <c r="CM1253" s="165"/>
      <c r="CN1253" s="165"/>
      <c r="CO1253" s="165"/>
      <c r="CP1253" s="165"/>
      <c r="CQ1253" s="165"/>
      <c r="CR1253" s="165"/>
      <c r="CS1253" s="165"/>
      <c r="CT1253" s="165"/>
    </row>
    <row r="1254" spans="1:98">
      <c r="A1254" s="165"/>
      <c r="B1254" s="165"/>
      <c r="C1254" s="165"/>
      <c r="D1254" s="165"/>
      <c r="E1254" s="165"/>
      <c r="F1254" s="165"/>
      <c r="G1254" s="165"/>
      <c r="H1254" s="178"/>
      <c r="I1254" s="165"/>
      <c r="J1254" s="165"/>
      <c r="K1254" s="178"/>
      <c r="L1254" s="165"/>
      <c r="M1254" s="165"/>
      <c r="N1254" s="165"/>
      <c r="O1254" s="165"/>
      <c r="P1254" s="165"/>
      <c r="Q1254" s="165"/>
      <c r="R1254" s="165"/>
      <c r="S1254" s="165"/>
      <c r="T1254" s="165"/>
      <c r="U1254" s="165"/>
      <c r="V1254" s="165"/>
      <c r="W1254" s="165"/>
      <c r="X1254" s="165"/>
      <c r="Y1254" s="165"/>
      <c r="Z1254" s="165"/>
      <c r="AA1254" s="165"/>
      <c r="AB1254" s="165"/>
      <c r="AC1254" s="165"/>
      <c r="AD1254" s="165"/>
      <c r="AE1254" s="165"/>
      <c r="AF1254" s="165"/>
      <c r="AG1254" s="165"/>
      <c r="AH1254" s="165"/>
      <c r="AI1254" s="165"/>
      <c r="AJ1254" s="165"/>
      <c r="AK1254" s="165"/>
      <c r="AL1254" s="165"/>
      <c r="AM1254" s="165"/>
      <c r="AN1254" s="165"/>
      <c r="AO1254" s="165"/>
      <c r="AP1254" s="165"/>
      <c r="AQ1254" s="165"/>
      <c r="AR1254" s="165"/>
      <c r="AS1254" s="165"/>
      <c r="AT1254" s="165"/>
      <c r="AU1254" s="165"/>
      <c r="AV1254" s="165"/>
      <c r="AW1254" s="165"/>
      <c r="AX1254" s="165"/>
      <c r="AY1254" s="165"/>
      <c r="AZ1254" s="165"/>
      <c r="BA1254" s="165"/>
      <c r="BB1254" s="165"/>
      <c r="BC1254" s="165"/>
      <c r="BD1254" s="165"/>
      <c r="BE1254" s="165"/>
      <c r="BF1254" s="165"/>
      <c r="BG1254" s="165"/>
      <c r="BH1254" s="165"/>
      <c r="BI1254" s="165"/>
      <c r="BJ1254" s="165"/>
      <c r="BK1254" s="165"/>
      <c r="BL1254" s="165"/>
      <c r="BM1254" s="165"/>
      <c r="BN1254" s="165"/>
      <c r="BO1254" s="165"/>
      <c r="BP1254" s="165"/>
      <c r="BQ1254" s="165"/>
      <c r="BR1254" s="165"/>
      <c r="BS1254" s="165"/>
      <c r="BT1254" s="165"/>
      <c r="BU1254" s="165"/>
      <c r="BV1254" s="165"/>
      <c r="BW1254" s="165"/>
      <c r="BX1254" s="165"/>
      <c r="BY1254" s="165"/>
      <c r="BZ1254" s="165"/>
      <c r="CA1254" s="165"/>
      <c r="CB1254" s="165"/>
      <c r="CC1254" s="165"/>
      <c r="CD1254" s="165"/>
      <c r="CE1254" s="165"/>
      <c r="CF1254" s="165"/>
      <c r="CG1254" s="165"/>
      <c r="CH1254" s="165"/>
      <c r="CI1254" s="165"/>
      <c r="CJ1254" s="165"/>
      <c r="CK1254" s="165"/>
      <c r="CL1254" s="165"/>
      <c r="CM1254" s="165"/>
      <c r="CN1254" s="165"/>
      <c r="CO1254" s="165"/>
      <c r="CP1254" s="165"/>
      <c r="CQ1254" s="165"/>
      <c r="CR1254" s="165"/>
      <c r="CS1254" s="165"/>
      <c r="CT1254" s="165"/>
    </row>
    <row r="1255" spans="1:98">
      <c r="A1255" s="165"/>
      <c r="B1255" s="165"/>
      <c r="C1255" s="165"/>
      <c r="D1255" s="165"/>
      <c r="E1255" s="165"/>
      <c r="F1255" s="165"/>
      <c r="G1255" s="165"/>
      <c r="H1255" s="178"/>
      <c r="I1255" s="165"/>
      <c r="J1255" s="165"/>
      <c r="K1255" s="178"/>
      <c r="L1255" s="165"/>
      <c r="M1255" s="165"/>
      <c r="N1255" s="165"/>
      <c r="O1255" s="165"/>
      <c r="P1255" s="165"/>
      <c r="Q1255" s="165"/>
      <c r="R1255" s="165"/>
      <c r="S1255" s="165"/>
      <c r="T1255" s="165"/>
      <c r="U1255" s="165"/>
      <c r="V1255" s="165"/>
      <c r="W1255" s="165"/>
      <c r="X1255" s="165"/>
      <c r="Y1255" s="165"/>
      <c r="Z1255" s="165"/>
      <c r="AA1255" s="165"/>
      <c r="AB1255" s="165"/>
      <c r="AC1255" s="165"/>
      <c r="AD1255" s="165"/>
      <c r="AE1255" s="165"/>
      <c r="AF1255" s="165"/>
      <c r="AG1255" s="165"/>
      <c r="AH1255" s="165"/>
      <c r="AI1255" s="165"/>
      <c r="AJ1255" s="165"/>
      <c r="AK1255" s="165"/>
      <c r="AL1255" s="165"/>
      <c r="AM1255" s="165"/>
      <c r="AN1255" s="165"/>
      <c r="AO1255" s="165"/>
      <c r="AP1255" s="165"/>
      <c r="AQ1255" s="165"/>
      <c r="AR1255" s="165"/>
      <c r="AS1255" s="165"/>
      <c r="AT1255" s="165"/>
      <c r="AU1255" s="165"/>
      <c r="AV1255" s="165"/>
      <c r="AW1255" s="165"/>
      <c r="AX1255" s="165"/>
      <c r="AY1255" s="165"/>
      <c r="AZ1255" s="165"/>
      <c r="BA1255" s="165"/>
      <c r="BB1255" s="165"/>
      <c r="BC1255" s="165"/>
      <c r="BD1255" s="165"/>
      <c r="BE1255" s="165"/>
      <c r="BF1255" s="165"/>
      <c r="BG1255" s="165"/>
      <c r="BH1255" s="165"/>
      <c r="BI1255" s="165"/>
      <c r="BJ1255" s="165"/>
      <c r="BK1255" s="165"/>
      <c r="BL1255" s="165"/>
      <c r="BM1255" s="165"/>
      <c r="BN1255" s="165"/>
      <c r="BO1255" s="165"/>
      <c r="BP1255" s="165"/>
      <c r="BQ1255" s="165"/>
      <c r="BR1255" s="165"/>
      <c r="BS1255" s="165"/>
      <c r="BT1255" s="165"/>
      <c r="BU1255" s="165"/>
      <c r="BV1255" s="165"/>
      <c r="BW1255" s="165"/>
      <c r="BX1255" s="165"/>
      <c r="BY1255" s="165"/>
      <c r="BZ1255" s="165"/>
      <c r="CA1255" s="165"/>
      <c r="CB1255" s="165"/>
      <c r="CC1255" s="165"/>
      <c r="CD1255" s="165"/>
      <c r="CE1255" s="165"/>
      <c r="CF1255" s="165"/>
      <c r="CG1255" s="165"/>
      <c r="CH1255" s="165"/>
      <c r="CI1255" s="165"/>
      <c r="CJ1255" s="165"/>
      <c r="CK1255" s="165"/>
      <c r="CL1255" s="165"/>
      <c r="CM1255" s="165"/>
      <c r="CN1255" s="165"/>
      <c r="CO1255" s="165"/>
      <c r="CP1255" s="165"/>
      <c r="CQ1255" s="165"/>
      <c r="CR1255" s="165"/>
      <c r="CS1255" s="165"/>
      <c r="CT1255" s="165"/>
    </row>
    <row r="1256" spans="1:98">
      <c r="A1256" s="165"/>
      <c r="B1256" s="165"/>
      <c r="C1256" s="165"/>
      <c r="D1256" s="165"/>
      <c r="E1256" s="165"/>
      <c r="F1256" s="165"/>
      <c r="G1256" s="165"/>
      <c r="H1256" s="178"/>
      <c r="I1256" s="165"/>
      <c r="J1256" s="165"/>
      <c r="K1256" s="178"/>
      <c r="L1256" s="165"/>
      <c r="M1256" s="165"/>
      <c r="N1256" s="165"/>
      <c r="O1256" s="165"/>
      <c r="P1256" s="165"/>
      <c r="Q1256" s="165"/>
      <c r="R1256" s="165"/>
      <c r="S1256" s="165"/>
      <c r="T1256" s="165"/>
      <c r="U1256" s="165"/>
      <c r="V1256" s="165"/>
      <c r="W1256" s="165"/>
      <c r="X1256" s="165"/>
      <c r="Y1256" s="165"/>
      <c r="Z1256" s="165"/>
      <c r="AA1256" s="165"/>
      <c r="AB1256" s="165"/>
      <c r="AC1256" s="165"/>
      <c r="AD1256" s="165"/>
      <c r="AE1256" s="165"/>
      <c r="AF1256" s="165"/>
      <c r="AG1256" s="165"/>
      <c r="AH1256" s="165"/>
      <c r="AI1256" s="165"/>
      <c r="AJ1256" s="165"/>
      <c r="AK1256" s="165"/>
      <c r="AL1256" s="165"/>
      <c r="AM1256" s="165"/>
      <c r="AN1256" s="165"/>
      <c r="AO1256" s="165"/>
      <c r="AP1256" s="165"/>
      <c r="AQ1256" s="165"/>
      <c r="AR1256" s="165"/>
      <c r="AS1256" s="165"/>
      <c r="AT1256" s="165"/>
      <c r="AU1256" s="165"/>
      <c r="AV1256" s="165"/>
      <c r="AW1256" s="165"/>
      <c r="AX1256" s="165"/>
      <c r="AY1256" s="165"/>
      <c r="AZ1256" s="165"/>
      <c r="BA1256" s="165"/>
      <c r="BB1256" s="165"/>
      <c r="BC1256" s="165"/>
      <c r="BD1256" s="165"/>
      <c r="BE1256" s="165"/>
      <c r="BF1256" s="165"/>
      <c r="BG1256" s="165"/>
      <c r="BH1256" s="165"/>
      <c r="BI1256" s="165"/>
      <c r="BJ1256" s="165"/>
      <c r="BK1256" s="165"/>
      <c r="BL1256" s="165"/>
      <c r="BM1256" s="165"/>
      <c r="BN1256" s="165"/>
      <c r="BO1256" s="165"/>
      <c r="BP1256" s="165"/>
      <c r="BQ1256" s="165"/>
      <c r="BR1256" s="165"/>
      <c r="BS1256" s="165"/>
      <c r="BT1256" s="165"/>
      <c r="BU1256" s="165"/>
      <c r="BV1256" s="165"/>
      <c r="BW1256" s="165"/>
      <c r="BX1256" s="165"/>
      <c r="BY1256" s="165"/>
      <c r="BZ1256" s="165"/>
      <c r="CA1256" s="165"/>
      <c r="CB1256" s="165"/>
      <c r="CC1256" s="165"/>
      <c r="CD1256" s="165"/>
      <c r="CE1256" s="165"/>
      <c r="CF1256" s="165"/>
      <c r="CG1256" s="165"/>
      <c r="CH1256" s="165"/>
      <c r="CI1256" s="165"/>
      <c r="CJ1256" s="165"/>
      <c r="CK1256" s="165"/>
      <c r="CL1256" s="165"/>
      <c r="CM1256" s="165"/>
      <c r="CN1256" s="165"/>
      <c r="CO1256" s="165"/>
      <c r="CP1256" s="165"/>
      <c r="CQ1256" s="165"/>
      <c r="CR1256" s="165"/>
      <c r="CS1256" s="165"/>
      <c r="CT1256" s="165"/>
    </row>
    <row r="1257" spans="1:98">
      <c r="A1257" s="165"/>
      <c r="B1257" s="165"/>
      <c r="C1257" s="165"/>
      <c r="D1257" s="165"/>
      <c r="E1257" s="165"/>
      <c r="F1257" s="165"/>
      <c r="G1257" s="165"/>
      <c r="H1257" s="178"/>
      <c r="I1257" s="165"/>
      <c r="J1257" s="165"/>
      <c r="K1257" s="178"/>
      <c r="L1257" s="165"/>
      <c r="M1257" s="165"/>
      <c r="N1257" s="165"/>
      <c r="O1257" s="165"/>
      <c r="P1257" s="165"/>
      <c r="Q1257" s="165"/>
      <c r="R1257" s="165"/>
      <c r="S1257" s="165"/>
      <c r="T1257" s="165"/>
      <c r="U1257" s="165"/>
      <c r="V1257" s="165"/>
      <c r="W1257" s="165"/>
      <c r="X1257" s="165"/>
      <c r="Y1257" s="165"/>
      <c r="Z1257" s="165"/>
      <c r="AA1257" s="165"/>
      <c r="AB1257" s="165"/>
      <c r="AC1257" s="165"/>
      <c r="AD1257" s="165"/>
      <c r="AE1257" s="165"/>
      <c r="AF1257" s="165"/>
      <c r="AG1257" s="165"/>
      <c r="AH1257" s="165"/>
      <c r="AI1257" s="165"/>
      <c r="AJ1257" s="165"/>
      <c r="AK1257" s="165"/>
      <c r="AL1257" s="165"/>
      <c r="AM1257" s="165"/>
      <c r="AN1257" s="165"/>
      <c r="AO1257" s="165"/>
      <c r="AP1257" s="165"/>
      <c r="AQ1257" s="165"/>
      <c r="AR1257" s="165"/>
      <c r="AS1257" s="165"/>
      <c r="AT1257" s="165"/>
      <c r="AU1257" s="165"/>
      <c r="AV1257" s="165"/>
      <c r="AW1257" s="165"/>
      <c r="AX1257" s="165"/>
      <c r="AY1257" s="165"/>
      <c r="AZ1257" s="165"/>
      <c r="BA1257" s="165"/>
      <c r="BB1257" s="165"/>
      <c r="BC1257" s="165"/>
      <c r="BD1257" s="165"/>
      <c r="BE1257" s="165"/>
      <c r="BF1257" s="165"/>
      <c r="BG1257" s="165"/>
      <c r="BH1257" s="165"/>
      <c r="BI1257" s="165"/>
      <c r="BJ1257" s="165"/>
      <c r="BK1257" s="165"/>
      <c r="BL1257" s="165"/>
      <c r="BM1257" s="165"/>
      <c r="BN1257" s="165"/>
      <c r="BO1257" s="165"/>
      <c r="BP1257" s="165"/>
      <c r="BQ1257" s="165"/>
      <c r="BR1257" s="165"/>
      <c r="BS1257" s="165"/>
      <c r="BT1257" s="165"/>
      <c r="BU1257" s="165"/>
      <c r="BV1257" s="165"/>
      <c r="BW1257" s="165"/>
      <c r="BX1257" s="165"/>
      <c r="BY1257" s="165"/>
      <c r="BZ1257" s="165"/>
      <c r="CA1257" s="165"/>
      <c r="CB1257" s="165"/>
      <c r="CC1257" s="165"/>
      <c r="CD1257" s="165"/>
      <c r="CE1257" s="165"/>
      <c r="CF1257" s="165"/>
      <c r="CG1257" s="165"/>
      <c r="CH1257" s="165"/>
      <c r="CI1257" s="165"/>
      <c r="CJ1257" s="165"/>
      <c r="CK1257" s="165"/>
      <c r="CL1257" s="165"/>
      <c r="CM1257" s="165"/>
      <c r="CN1257" s="165"/>
      <c r="CO1257" s="165"/>
      <c r="CP1257" s="165"/>
      <c r="CQ1257" s="165"/>
      <c r="CR1257" s="165"/>
      <c r="CS1257" s="165"/>
      <c r="CT1257" s="165"/>
    </row>
    <row r="1258" spans="1:98">
      <c r="A1258" s="165"/>
      <c r="B1258" s="165"/>
      <c r="C1258" s="165"/>
      <c r="D1258" s="165"/>
      <c r="E1258" s="165"/>
      <c r="F1258" s="165"/>
      <c r="G1258" s="165"/>
      <c r="H1258" s="178"/>
      <c r="I1258" s="165"/>
      <c r="J1258" s="165"/>
      <c r="K1258" s="178"/>
      <c r="L1258" s="165"/>
      <c r="M1258" s="165"/>
      <c r="N1258" s="165"/>
      <c r="O1258" s="165"/>
      <c r="P1258" s="165"/>
      <c r="Q1258" s="165"/>
      <c r="R1258" s="165"/>
      <c r="S1258" s="165"/>
      <c r="T1258" s="165"/>
      <c r="U1258" s="165"/>
      <c r="V1258" s="165"/>
      <c r="W1258" s="165"/>
      <c r="X1258" s="165"/>
      <c r="Y1258" s="165"/>
      <c r="Z1258" s="165"/>
      <c r="AA1258" s="165"/>
      <c r="AB1258" s="165"/>
      <c r="AC1258" s="165"/>
      <c r="AD1258" s="165"/>
      <c r="AE1258" s="165"/>
      <c r="AF1258" s="165"/>
      <c r="AG1258" s="165"/>
      <c r="AH1258" s="165"/>
      <c r="AI1258" s="165"/>
      <c r="AJ1258" s="165"/>
      <c r="AK1258" s="165"/>
      <c r="AL1258" s="165"/>
      <c r="AM1258" s="165"/>
      <c r="AN1258" s="165"/>
      <c r="AO1258" s="165"/>
      <c r="AP1258" s="165"/>
      <c r="AQ1258" s="165"/>
      <c r="AR1258" s="165"/>
      <c r="AS1258" s="165"/>
      <c r="AT1258" s="165"/>
      <c r="AU1258" s="165"/>
      <c r="AV1258" s="165"/>
      <c r="AW1258" s="165"/>
      <c r="AX1258" s="165"/>
      <c r="AY1258" s="165"/>
      <c r="AZ1258" s="165"/>
      <c r="BA1258" s="165"/>
      <c r="BB1258" s="165"/>
      <c r="BC1258" s="165"/>
      <c r="BD1258" s="165"/>
      <c r="BE1258" s="165"/>
      <c r="BF1258" s="165"/>
      <c r="BG1258" s="165"/>
      <c r="BH1258" s="165"/>
      <c r="BI1258" s="165"/>
      <c r="BJ1258" s="165"/>
      <c r="BK1258" s="165"/>
      <c r="BL1258" s="165"/>
      <c r="BM1258" s="165"/>
      <c r="BN1258" s="165"/>
      <c r="BO1258" s="165"/>
      <c r="BP1258" s="165"/>
      <c r="BQ1258" s="165"/>
      <c r="BR1258" s="165"/>
      <c r="BS1258" s="165"/>
      <c r="BT1258" s="165"/>
      <c r="BU1258" s="165"/>
      <c r="BV1258" s="165"/>
      <c r="BW1258" s="165"/>
      <c r="BX1258" s="165"/>
      <c r="BY1258" s="165"/>
      <c r="BZ1258" s="165"/>
      <c r="CA1258" s="165"/>
      <c r="CB1258" s="165"/>
      <c r="CC1258" s="165"/>
      <c r="CD1258" s="165"/>
      <c r="CE1258" s="165"/>
      <c r="CF1258" s="165"/>
      <c r="CG1258" s="165"/>
      <c r="CH1258" s="165"/>
      <c r="CI1258" s="165"/>
      <c r="CJ1258" s="165"/>
      <c r="CK1258" s="165"/>
      <c r="CL1258" s="165"/>
      <c r="CM1258" s="165"/>
      <c r="CN1258" s="165"/>
      <c r="CO1258" s="165"/>
      <c r="CP1258" s="165"/>
      <c r="CQ1258" s="165"/>
      <c r="CR1258" s="165"/>
      <c r="CS1258" s="165"/>
      <c r="CT1258" s="165"/>
    </row>
    <row r="1259" spans="1:98">
      <c r="A1259" s="165"/>
      <c r="B1259" s="165"/>
      <c r="C1259" s="165"/>
      <c r="D1259" s="165"/>
      <c r="E1259" s="165"/>
      <c r="F1259" s="165"/>
      <c r="G1259" s="165"/>
      <c r="H1259" s="178"/>
      <c r="I1259" s="165"/>
      <c r="J1259" s="165"/>
      <c r="K1259" s="178"/>
      <c r="L1259" s="165"/>
      <c r="M1259" s="165"/>
      <c r="N1259" s="165"/>
      <c r="O1259" s="165"/>
      <c r="P1259" s="165"/>
      <c r="Q1259" s="165"/>
      <c r="R1259" s="165"/>
      <c r="S1259" s="165"/>
      <c r="T1259" s="165"/>
      <c r="U1259" s="165"/>
      <c r="V1259" s="165"/>
      <c r="W1259" s="165"/>
      <c r="X1259" s="165"/>
      <c r="Y1259" s="165"/>
      <c r="Z1259" s="165"/>
      <c r="AA1259" s="165"/>
      <c r="AB1259" s="165"/>
      <c r="AC1259" s="165"/>
      <c r="AD1259" s="165"/>
      <c r="AE1259" s="165"/>
      <c r="AF1259" s="165"/>
      <c r="AG1259" s="165"/>
      <c r="AH1259" s="165"/>
      <c r="AI1259" s="165"/>
      <c r="AJ1259" s="165"/>
      <c r="AK1259" s="165"/>
      <c r="AL1259" s="165"/>
      <c r="AM1259" s="165"/>
      <c r="AN1259" s="165"/>
      <c r="AO1259" s="165"/>
      <c r="AP1259" s="165"/>
      <c r="AQ1259" s="165"/>
      <c r="AR1259" s="165"/>
      <c r="AS1259" s="165"/>
      <c r="AT1259" s="165"/>
      <c r="AU1259" s="165"/>
      <c r="AV1259" s="165"/>
      <c r="AW1259" s="165"/>
      <c r="AX1259" s="165"/>
      <c r="AY1259" s="165"/>
      <c r="AZ1259" s="165"/>
      <c r="BA1259" s="165"/>
      <c r="BB1259" s="165"/>
      <c r="BC1259" s="165"/>
      <c r="BD1259" s="165"/>
      <c r="BE1259" s="165"/>
      <c r="BF1259" s="165"/>
      <c r="BG1259" s="165"/>
      <c r="BH1259" s="165"/>
      <c r="BI1259" s="165"/>
      <c r="BJ1259" s="165"/>
      <c r="BK1259" s="165"/>
      <c r="BL1259" s="165"/>
      <c r="BM1259" s="165"/>
      <c r="BN1259" s="165"/>
      <c r="BO1259" s="165"/>
      <c r="BP1259" s="165"/>
      <c r="BQ1259" s="165"/>
      <c r="BR1259" s="165"/>
      <c r="BS1259" s="165"/>
      <c r="BT1259" s="165"/>
      <c r="BU1259" s="165"/>
      <c r="BV1259" s="165"/>
      <c r="BW1259" s="165"/>
      <c r="BX1259" s="165"/>
      <c r="BY1259" s="165"/>
      <c r="BZ1259" s="165"/>
      <c r="CA1259" s="165"/>
      <c r="CB1259" s="165"/>
      <c r="CC1259" s="165"/>
      <c r="CD1259" s="165"/>
      <c r="CE1259" s="165"/>
      <c r="CF1259" s="165"/>
      <c r="CG1259" s="165"/>
      <c r="CH1259" s="165"/>
      <c r="CI1259" s="165"/>
      <c r="CJ1259" s="165"/>
      <c r="CK1259" s="165"/>
      <c r="CL1259" s="165"/>
      <c r="CM1259" s="165"/>
      <c r="CN1259" s="165"/>
      <c r="CO1259" s="165"/>
      <c r="CP1259" s="165"/>
      <c r="CQ1259" s="165"/>
      <c r="CR1259" s="165"/>
      <c r="CS1259" s="165"/>
      <c r="CT1259" s="165"/>
    </row>
    <row r="1260" spans="1:98">
      <c r="A1260" s="165"/>
      <c r="B1260" s="165"/>
      <c r="C1260" s="165"/>
      <c r="D1260" s="165"/>
      <c r="E1260" s="165"/>
      <c r="F1260" s="165"/>
      <c r="G1260" s="165"/>
      <c r="H1260" s="178"/>
      <c r="I1260" s="165"/>
      <c r="J1260" s="165"/>
      <c r="K1260" s="178"/>
      <c r="L1260" s="165"/>
      <c r="M1260" s="165"/>
      <c r="N1260" s="165"/>
      <c r="O1260" s="165"/>
      <c r="P1260" s="165"/>
      <c r="Q1260" s="165"/>
      <c r="R1260" s="165"/>
      <c r="S1260" s="165"/>
      <c r="T1260" s="165"/>
      <c r="U1260" s="165"/>
      <c r="V1260" s="165"/>
      <c r="W1260" s="165"/>
      <c r="X1260" s="165"/>
      <c r="Y1260" s="165"/>
      <c r="Z1260" s="165"/>
      <c r="AA1260" s="165"/>
      <c r="AB1260" s="165"/>
      <c r="AC1260" s="165"/>
      <c r="AD1260" s="165"/>
      <c r="AE1260" s="165"/>
      <c r="AF1260" s="165"/>
      <c r="AG1260" s="165"/>
      <c r="AH1260" s="165"/>
      <c r="AI1260" s="165"/>
      <c r="AJ1260" s="165"/>
      <c r="AK1260" s="165"/>
      <c r="AL1260" s="165"/>
      <c r="AM1260" s="165"/>
      <c r="AN1260" s="165"/>
      <c r="AO1260" s="165"/>
      <c r="AP1260" s="165"/>
      <c r="AQ1260" s="165"/>
      <c r="AR1260" s="165"/>
      <c r="AS1260" s="165"/>
      <c r="AT1260" s="165"/>
      <c r="AU1260" s="165"/>
      <c r="AV1260" s="165"/>
      <c r="AW1260" s="165"/>
      <c r="AX1260" s="165"/>
      <c r="AY1260" s="165"/>
      <c r="AZ1260" s="165"/>
      <c r="BA1260" s="165"/>
      <c r="BB1260" s="165"/>
      <c r="BC1260" s="165"/>
      <c r="BD1260" s="165"/>
      <c r="BE1260" s="165"/>
      <c r="BF1260" s="165"/>
      <c r="BG1260" s="165"/>
      <c r="BH1260" s="165"/>
      <c r="BI1260" s="165"/>
      <c r="BJ1260" s="165"/>
      <c r="BK1260" s="165"/>
      <c r="BL1260" s="165"/>
      <c r="BM1260" s="165"/>
      <c r="BN1260" s="165"/>
      <c r="BO1260" s="165"/>
      <c r="BP1260" s="165"/>
      <c r="BQ1260" s="165"/>
      <c r="BR1260" s="165"/>
      <c r="BS1260" s="165"/>
      <c r="BT1260" s="165"/>
      <c r="BU1260" s="165"/>
      <c r="BV1260" s="165"/>
      <c r="BW1260" s="165"/>
      <c r="BX1260" s="165"/>
      <c r="BY1260" s="165"/>
      <c r="BZ1260" s="165"/>
      <c r="CA1260" s="165"/>
      <c r="CB1260" s="165"/>
      <c r="CC1260" s="165"/>
      <c r="CD1260" s="165"/>
      <c r="CE1260" s="165"/>
      <c r="CF1260" s="165"/>
      <c r="CG1260" s="165"/>
      <c r="CH1260" s="165"/>
      <c r="CI1260" s="165"/>
      <c r="CJ1260" s="165"/>
      <c r="CK1260" s="165"/>
      <c r="CL1260" s="165"/>
      <c r="CM1260" s="165"/>
      <c r="CN1260" s="165"/>
      <c r="CO1260" s="165"/>
      <c r="CP1260" s="165"/>
      <c r="CQ1260" s="165"/>
      <c r="CR1260" s="165"/>
      <c r="CS1260" s="165"/>
      <c r="CT1260" s="165"/>
    </row>
    <row r="1261" spans="1:98">
      <c r="A1261" s="165"/>
      <c r="B1261" s="165"/>
      <c r="C1261" s="165"/>
      <c r="D1261" s="165"/>
      <c r="E1261" s="165"/>
      <c r="F1261" s="165"/>
      <c r="G1261" s="165"/>
      <c r="H1261" s="178"/>
      <c r="I1261" s="165"/>
      <c r="J1261" s="165"/>
      <c r="K1261" s="178"/>
      <c r="L1261" s="165"/>
      <c r="M1261" s="165"/>
      <c r="N1261" s="165"/>
      <c r="O1261" s="165"/>
      <c r="P1261" s="165"/>
      <c r="Q1261" s="165"/>
      <c r="R1261" s="165"/>
      <c r="S1261" s="165"/>
      <c r="T1261" s="165"/>
      <c r="U1261" s="165"/>
      <c r="V1261" s="165"/>
      <c r="W1261" s="165"/>
      <c r="X1261" s="165"/>
      <c r="Y1261" s="165"/>
      <c r="Z1261" s="165"/>
      <c r="AA1261" s="165"/>
      <c r="AB1261" s="165"/>
      <c r="AC1261" s="165"/>
      <c r="AD1261" s="165"/>
      <c r="AE1261" s="165"/>
      <c r="AF1261" s="165"/>
      <c r="AG1261" s="165"/>
      <c r="AH1261" s="165"/>
      <c r="AI1261" s="165"/>
      <c r="AJ1261" s="165"/>
      <c r="AK1261" s="165"/>
      <c r="AL1261" s="165"/>
      <c r="AM1261" s="165"/>
      <c r="AN1261" s="165"/>
      <c r="AO1261" s="165"/>
      <c r="AP1261" s="165"/>
      <c r="AQ1261" s="165"/>
      <c r="AR1261" s="165"/>
      <c r="AS1261" s="165"/>
      <c r="AT1261" s="165"/>
      <c r="AU1261" s="165"/>
      <c r="AV1261" s="165"/>
      <c r="AW1261" s="165"/>
      <c r="AX1261" s="165"/>
      <c r="AY1261" s="165"/>
      <c r="AZ1261" s="165"/>
      <c r="BA1261" s="165"/>
      <c r="BB1261" s="165"/>
      <c r="BC1261" s="165"/>
      <c r="BD1261" s="165"/>
      <c r="BE1261" s="165"/>
      <c r="BF1261" s="165"/>
      <c r="BG1261" s="165"/>
      <c r="BH1261" s="165"/>
      <c r="BI1261" s="165"/>
      <c r="BJ1261" s="165"/>
      <c r="BK1261" s="165"/>
      <c r="BL1261" s="165"/>
      <c r="BM1261" s="165"/>
      <c r="BN1261" s="165"/>
      <c r="BO1261" s="165"/>
      <c r="BP1261" s="165"/>
      <c r="BQ1261" s="165"/>
      <c r="BR1261" s="165"/>
      <c r="BS1261" s="165"/>
      <c r="BT1261" s="165"/>
      <c r="BU1261" s="165"/>
      <c r="BV1261" s="165"/>
      <c r="BW1261" s="165"/>
      <c r="BX1261" s="165"/>
      <c r="BY1261" s="165"/>
      <c r="BZ1261" s="165"/>
      <c r="CA1261" s="165"/>
      <c r="CB1261" s="165"/>
      <c r="CC1261" s="165"/>
      <c r="CD1261" s="165"/>
      <c r="CE1261" s="165"/>
      <c r="CF1261" s="165"/>
      <c r="CG1261" s="165"/>
      <c r="CH1261" s="165"/>
      <c r="CI1261" s="165"/>
      <c r="CJ1261" s="165"/>
      <c r="CK1261" s="165"/>
      <c r="CL1261" s="165"/>
      <c r="CM1261" s="165"/>
      <c r="CN1261" s="165"/>
      <c r="CO1261" s="165"/>
      <c r="CP1261" s="165"/>
      <c r="CQ1261" s="165"/>
      <c r="CR1261" s="165"/>
      <c r="CS1261" s="165"/>
      <c r="CT1261" s="165"/>
    </row>
    <row r="1262" spans="1:98">
      <c r="A1262" s="165"/>
      <c r="B1262" s="165"/>
      <c r="C1262" s="165"/>
      <c r="D1262" s="165"/>
      <c r="E1262" s="165"/>
      <c r="F1262" s="165"/>
      <c r="G1262" s="165"/>
      <c r="H1262" s="178"/>
      <c r="I1262" s="165"/>
      <c r="J1262" s="165"/>
      <c r="K1262" s="178"/>
      <c r="L1262" s="165"/>
      <c r="M1262" s="165"/>
      <c r="N1262" s="165"/>
      <c r="O1262" s="165"/>
      <c r="P1262" s="165"/>
      <c r="Q1262" s="165"/>
      <c r="R1262" s="165"/>
      <c r="S1262" s="165"/>
      <c r="T1262" s="165"/>
      <c r="U1262" s="165"/>
      <c r="V1262" s="165"/>
      <c r="W1262" s="165"/>
      <c r="X1262" s="165"/>
      <c r="Y1262" s="165"/>
      <c r="Z1262" s="165"/>
      <c r="AA1262" s="165"/>
      <c r="AB1262" s="165"/>
      <c r="AC1262" s="165"/>
      <c r="AD1262" s="165"/>
      <c r="AE1262" s="165"/>
      <c r="AF1262" s="165"/>
      <c r="AG1262" s="165"/>
      <c r="AH1262" s="165"/>
      <c r="AI1262" s="165"/>
      <c r="AJ1262" s="165"/>
      <c r="AK1262" s="165"/>
      <c r="AL1262" s="165"/>
      <c r="AM1262" s="165"/>
      <c r="AN1262" s="165"/>
      <c r="AO1262" s="165"/>
      <c r="AP1262" s="165"/>
      <c r="AQ1262" s="165"/>
      <c r="AR1262" s="165"/>
      <c r="AS1262" s="165"/>
      <c r="AT1262" s="165"/>
      <c r="AU1262" s="165"/>
      <c r="AV1262" s="165"/>
      <c r="AW1262" s="165"/>
      <c r="AX1262" s="165"/>
      <c r="AY1262" s="165"/>
      <c r="AZ1262" s="165"/>
      <c r="BA1262" s="165"/>
      <c r="BB1262" s="165"/>
      <c r="BC1262" s="165"/>
      <c r="BD1262" s="165"/>
      <c r="BE1262" s="165"/>
      <c r="BF1262" s="165"/>
      <c r="BG1262" s="165"/>
      <c r="BH1262" s="165"/>
      <c r="BI1262" s="165"/>
      <c r="BJ1262" s="165"/>
      <c r="BK1262" s="165"/>
      <c r="BL1262" s="165"/>
      <c r="BM1262" s="165"/>
      <c r="BN1262" s="165"/>
      <c r="BO1262" s="165"/>
      <c r="BP1262" s="165"/>
      <c r="BQ1262" s="165"/>
      <c r="BR1262" s="165"/>
      <c r="BS1262" s="165"/>
      <c r="BT1262" s="165"/>
      <c r="BU1262" s="165"/>
      <c r="BV1262" s="165"/>
      <c r="BW1262" s="165"/>
      <c r="BX1262" s="165"/>
      <c r="BY1262" s="165"/>
      <c r="BZ1262" s="165"/>
      <c r="CA1262" s="165"/>
      <c r="CB1262" s="165"/>
      <c r="CC1262" s="165"/>
      <c r="CD1262" s="165"/>
      <c r="CE1262" s="165"/>
      <c r="CF1262" s="165"/>
      <c r="CG1262" s="165"/>
      <c r="CH1262" s="165"/>
      <c r="CI1262" s="165"/>
      <c r="CJ1262" s="165"/>
      <c r="CK1262" s="165"/>
      <c r="CL1262" s="165"/>
      <c r="CM1262" s="165"/>
      <c r="CN1262" s="165"/>
      <c r="CO1262" s="165"/>
      <c r="CP1262" s="165"/>
      <c r="CQ1262" s="165"/>
      <c r="CR1262" s="165"/>
      <c r="CS1262" s="165"/>
      <c r="CT1262" s="165"/>
    </row>
    <row r="1263" spans="1:98">
      <c r="A1263" s="165"/>
      <c r="B1263" s="165"/>
      <c r="C1263" s="165"/>
      <c r="D1263" s="165"/>
      <c r="E1263" s="165"/>
      <c r="F1263" s="165"/>
      <c r="G1263" s="165"/>
      <c r="H1263" s="178"/>
      <c r="I1263" s="165"/>
      <c r="J1263" s="165"/>
      <c r="K1263" s="178"/>
      <c r="L1263" s="165"/>
      <c r="M1263" s="165"/>
      <c r="N1263" s="165"/>
      <c r="O1263" s="165"/>
      <c r="P1263" s="165"/>
      <c r="Q1263" s="165"/>
      <c r="R1263" s="165"/>
      <c r="S1263" s="165"/>
      <c r="T1263" s="165"/>
      <c r="U1263" s="165"/>
      <c r="V1263" s="165"/>
      <c r="W1263" s="165"/>
      <c r="X1263" s="165"/>
      <c r="Y1263" s="165"/>
      <c r="Z1263" s="165"/>
      <c r="AA1263" s="165"/>
      <c r="AB1263" s="165"/>
      <c r="AC1263" s="165"/>
      <c r="AD1263" s="165"/>
      <c r="AE1263" s="165"/>
      <c r="AF1263" s="165"/>
      <c r="AG1263" s="165"/>
      <c r="AH1263" s="165"/>
      <c r="AI1263" s="165"/>
      <c r="AJ1263" s="165"/>
      <c r="AK1263" s="165"/>
      <c r="AL1263" s="165"/>
      <c r="AM1263" s="165"/>
      <c r="AN1263" s="165"/>
      <c r="AO1263" s="165"/>
      <c r="AP1263" s="165"/>
      <c r="AQ1263" s="165"/>
      <c r="AR1263" s="165"/>
      <c r="AS1263" s="165"/>
      <c r="AT1263" s="165"/>
      <c r="AU1263" s="165"/>
      <c r="AV1263" s="165"/>
      <c r="AW1263" s="165"/>
      <c r="AX1263" s="165"/>
      <c r="AY1263" s="165"/>
      <c r="AZ1263" s="165"/>
      <c r="BA1263" s="165"/>
      <c r="BB1263" s="165"/>
      <c r="BC1263" s="165"/>
      <c r="BD1263" s="165"/>
      <c r="BE1263" s="165"/>
      <c r="BF1263" s="165"/>
      <c r="BG1263" s="165"/>
      <c r="BH1263" s="165"/>
      <c r="BI1263" s="165"/>
      <c r="BJ1263" s="165"/>
      <c r="BK1263" s="165"/>
      <c r="BL1263" s="165"/>
      <c r="BM1263" s="165"/>
      <c r="BN1263" s="165"/>
      <c r="BO1263" s="165"/>
      <c r="BP1263" s="165"/>
      <c r="BQ1263" s="165"/>
      <c r="BR1263" s="165"/>
      <c r="BS1263" s="165"/>
      <c r="BT1263" s="165"/>
      <c r="BU1263" s="165"/>
      <c r="BV1263" s="165"/>
      <c r="BW1263" s="165"/>
      <c r="BX1263" s="165"/>
      <c r="BY1263" s="165"/>
      <c r="BZ1263" s="165"/>
      <c r="CA1263" s="165"/>
      <c r="CB1263" s="165"/>
      <c r="CC1263" s="165"/>
      <c r="CD1263" s="165"/>
      <c r="CE1263" s="165"/>
      <c r="CF1263" s="165"/>
      <c r="CG1263" s="165"/>
      <c r="CH1263" s="165"/>
      <c r="CI1263" s="165"/>
      <c r="CJ1263" s="165"/>
      <c r="CK1263" s="165"/>
      <c r="CL1263" s="165"/>
      <c r="CM1263" s="165"/>
      <c r="CN1263" s="165"/>
      <c r="CO1263" s="165"/>
      <c r="CP1263" s="165"/>
      <c r="CQ1263" s="165"/>
      <c r="CR1263" s="165"/>
      <c r="CS1263" s="165"/>
      <c r="CT1263" s="165"/>
    </row>
    <row r="1264" spans="1:98">
      <c r="A1264" s="165"/>
      <c r="B1264" s="165"/>
      <c r="C1264" s="165"/>
      <c r="D1264" s="165"/>
      <c r="E1264" s="165"/>
      <c r="F1264" s="165"/>
      <c r="G1264" s="165"/>
      <c r="H1264" s="178"/>
      <c r="I1264" s="165"/>
      <c r="J1264" s="165"/>
      <c r="K1264" s="178"/>
      <c r="L1264" s="165"/>
      <c r="M1264" s="165"/>
      <c r="N1264" s="165"/>
      <c r="O1264" s="165"/>
      <c r="P1264" s="165"/>
      <c r="Q1264" s="165"/>
      <c r="R1264" s="165"/>
      <c r="S1264" s="165"/>
      <c r="T1264" s="165"/>
      <c r="U1264" s="165"/>
      <c r="V1264" s="165"/>
      <c r="W1264" s="165"/>
      <c r="X1264" s="165"/>
      <c r="Y1264" s="165"/>
      <c r="Z1264" s="165"/>
      <c r="AA1264" s="165"/>
      <c r="AB1264" s="165"/>
      <c r="AC1264" s="165"/>
      <c r="AD1264" s="165"/>
      <c r="AE1264" s="165"/>
      <c r="AF1264" s="165"/>
      <c r="AG1264" s="165"/>
      <c r="AH1264" s="165"/>
      <c r="AI1264" s="165"/>
      <c r="AJ1264" s="165"/>
      <c r="AK1264" s="165"/>
      <c r="AL1264" s="165"/>
      <c r="AM1264" s="165"/>
      <c r="AN1264" s="165"/>
      <c r="AO1264" s="165"/>
      <c r="AP1264" s="165"/>
      <c r="AQ1264" s="165"/>
      <c r="AR1264" s="165"/>
      <c r="AS1264" s="165"/>
      <c r="AT1264" s="165"/>
      <c r="AU1264" s="165"/>
      <c r="AV1264" s="165"/>
      <c r="AW1264" s="165"/>
      <c r="AX1264" s="165"/>
      <c r="AY1264" s="165"/>
      <c r="AZ1264" s="165"/>
      <c r="BA1264" s="165"/>
      <c r="BB1264" s="165"/>
      <c r="BC1264" s="165"/>
      <c r="BD1264" s="165"/>
      <c r="BE1264" s="165"/>
      <c r="BF1264" s="165"/>
      <c r="BG1264" s="165"/>
      <c r="BH1264" s="165"/>
      <c r="BI1264" s="165"/>
      <c r="BJ1264" s="165"/>
      <c r="BK1264" s="165"/>
      <c r="BL1264" s="165"/>
      <c r="BM1264" s="165"/>
      <c r="BN1264" s="165"/>
      <c r="BO1264" s="165"/>
      <c r="BP1264" s="165"/>
      <c r="BQ1264" s="165"/>
      <c r="BR1264" s="165"/>
      <c r="BS1264" s="165"/>
      <c r="BT1264" s="165"/>
      <c r="BU1264" s="165"/>
      <c r="BV1264" s="165"/>
      <c r="BW1264" s="165"/>
      <c r="BX1264" s="165"/>
      <c r="BY1264" s="165"/>
      <c r="BZ1264" s="165"/>
      <c r="CA1264" s="165"/>
      <c r="CB1264" s="165"/>
      <c r="CC1264" s="165"/>
      <c r="CD1264" s="165"/>
      <c r="CE1264" s="165"/>
      <c r="CF1264" s="165"/>
      <c r="CG1264" s="165"/>
      <c r="CH1264" s="165"/>
      <c r="CI1264" s="165"/>
      <c r="CJ1264" s="165"/>
      <c r="CK1264" s="165"/>
      <c r="CL1264" s="165"/>
      <c r="CM1264" s="165"/>
      <c r="CN1264" s="165"/>
      <c r="CO1264" s="165"/>
      <c r="CP1264" s="165"/>
      <c r="CQ1264" s="165"/>
      <c r="CR1264" s="165"/>
      <c r="CS1264" s="165"/>
      <c r="CT1264" s="165"/>
    </row>
    <row r="1265" spans="1:98">
      <c r="A1265" s="165"/>
      <c r="B1265" s="165"/>
      <c r="C1265" s="165"/>
      <c r="D1265" s="165"/>
      <c r="E1265" s="165"/>
      <c r="F1265" s="165"/>
      <c r="G1265" s="165"/>
      <c r="H1265" s="178"/>
      <c r="I1265" s="165"/>
      <c r="J1265" s="165"/>
      <c r="K1265" s="178"/>
      <c r="L1265" s="165"/>
      <c r="M1265" s="165"/>
      <c r="N1265" s="165"/>
      <c r="O1265" s="165"/>
      <c r="P1265" s="165"/>
      <c r="Q1265" s="165"/>
      <c r="R1265" s="165"/>
      <c r="S1265" s="165"/>
      <c r="T1265" s="165"/>
      <c r="U1265" s="165"/>
      <c r="V1265" s="165"/>
      <c r="W1265" s="165"/>
      <c r="X1265" s="165"/>
      <c r="Y1265" s="165"/>
      <c r="Z1265" s="165"/>
      <c r="AA1265" s="165"/>
      <c r="AB1265" s="165"/>
      <c r="AC1265" s="165"/>
      <c r="AD1265" s="165"/>
      <c r="AE1265" s="165"/>
      <c r="AF1265" s="165"/>
      <c r="AG1265" s="165"/>
      <c r="AH1265" s="165"/>
      <c r="AI1265" s="165"/>
      <c r="AJ1265" s="165"/>
      <c r="AK1265" s="165"/>
      <c r="AL1265" s="165"/>
      <c r="AM1265" s="165"/>
      <c r="AN1265" s="165"/>
      <c r="AO1265" s="165"/>
      <c r="AP1265" s="165"/>
      <c r="AQ1265" s="165"/>
      <c r="AR1265" s="165"/>
      <c r="AS1265" s="165"/>
      <c r="AT1265" s="165"/>
      <c r="AU1265" s="165"/>
      <c r="AV1265" s="165"/>
      <c r="AW1265" s="165"/>
      <c r="AX1265" s="165"/>
      <c r="AY1265" s="165"/>
      <c r="AZ1265" s="165"/>
      <c r="BA1265" s="165"/>
      <c r="BB1265" s="165"/>
      <c r="BC1265" s="165"/>
      <c r="BD1265" s="165"/>
      <c r="BE1265" s="165"/>
      <c r="BF1265" s="165"/>
      <c r="BG1265" s="165"/>
      <c r="BH1265" s="165"/>
      <c r="BI1265" s="165"/>
      <c r="BJ1265" s="165"/>
      <c r="BK1265" s="165"/>
      <c r="BL1265" s="165"/>
      <c r="BM1265" s="165"/>
      <c r="BN1265" s="165"/>
      <c r="BO1265" s="165"/>
      <c r="BP1265" s="165"/>
      <c r="BQ1265" s="165"/>
      <c r="BR1265" s="165"/>
      <c r="BS1265" s="165"/>
      <c r="BT1265" s="165"/>
      <c r="BU1265" s="165"/>
      <c r="BV1265" s="165"/>
      <c r="BW1265" s="165"/>
      <c r="BX1265" s="165"/>
      <c r="BY1265" s="165"/>
      <c r="BZ1265" s="165"/>
      <c r="CA1265" s="165"/>
      <c r="CB1265" s="165"/>
      <c r="CC1265" s="165"/>
      <c r="CD1265" s="165"/>
      <c r="CE1265" s="165"/>
      <c r="CF1265" s="165"/>
      <c r="CG1265" s="165"/>
      <c r="CH1265" s="165"/>
      <c r="CI1265" s="165"/>
      <c r="CJ1265" s="165"/>
      <c r="CK1265" s="165"/>
      <c r="CL1265" s="165"/>
      <c r="CM1265" s="165"/>
      <c r="CN1265" s="165"/>
      <c r="CO1265" s="165"/>
      <c r="CP1265" s="165"/>
      <c r="CQ1265" s="165"/>
      <c r="CR1265" s="165"/>
      <c r="CS1265" s="165"/>
      <c r="CT1265" s="165"/>
    </row>
    <row r="1266" spans="1:98">
      <c r="A1266" s="165"/>
      <c r="B1266" s="165"/>
      <c r="C1266" s="165"/>
      <c r="D1266" s="165"/>
      <c r="E1266" s="165"/>
      <c r="F1266" s="165"/>
      <c r="G1266" s="165"/>
      <c r="H1266" s="178"/>
      <c r="I1266" s="165"/>
      <c r="J1266" s="165"/>
      <c r="K1266" s="178"/>
      <c r="L1266" s="165"/>
      <c r="M1266" s="165"/>
      <c r="N1266" s="165"/>
      <c r="O1266" s="165"/>
      <c r="P1266" s="165"/>
      <c r="Q1266" s="165"/>
      <c r="R1266" s="165"/>
      <c r="S1266" s="165"/>
      <c r="T1266" s="165"/>
      <c r="U1266" s="165"/>
      <c r="V1266" s="165"/>
      <c r="W1266" s="165"/>
      <c r="X1266" s="165"/>
      <c r="Y1266" s="165"/>
      <c r="Z1266" s="165"/>
      <c r="AA1266" s="165"/>
      <c r="AB1266" s="165"/>
      <c r="AC1266" s="165"/>
      <c r="AD1266" s="165"/>
      <c r="AE1266" s="165"/>
      <c r="AF1266" s="165"/>
      <c r="AG1266" s="165"/>
      <c r="AH1266" s="165"/>
      <c r="AI1266" s="165"/>
      <c r="AJ1266" s="165"/>
      <c r="AK1266" s="165"/>
      <c r="AL1266" s="165"/>
      <c r="AM1266" s="165"/>
      <c r="AN1266" s="165"/>
      <c r="AO1266" s="165"/>
      <c r="AP1266" s="165"/>
      <c r="AQ1266" s="165"/>
      <c r="AR1266" s="165"/>
      <c r="AS1266" s="165"/>
      <c r="AT1266" s="165"/>
      <c r="AU1266" s="165"/>
      <c r="AV1266" s="165"/>
      <c r="AW1266" s="165"/>
      <c r="AX1266" s="165"/>
      <c r="AY1266" s="165"/>
      <c r="AZ1266" s="165"/>
      <c r="BA1266" s="165"/>
      <c r="BB1266" s="165"/>
      <c r="BC1266" s="165"/>
      <c r="BD1266" s="165"/>
      <c r="BE1266" s="165"/>
      <c r="BF1266" s="165"/>
      <c r="BG1266" s="165"/>
      <c r="BH1266" s="165"/>
      <c r="BI1266" s="165"/>
      <c r="BJ1266" s="165"/>
      <c r="BK1266" s="165"/>
      <c r="BL1266" s="165"/>
      <c r="BM1266" s="165"/>
      <c r="BN1266" s="165"/>
      <c r="BO1266" s="165"/>
      <c r="BP1266" s="165"/>
      <c r="BQ1266" s="165"/>
      <c r="BR1266" s="165"/>
      <c r="BS1266" s="165"/>
      <c r="BT1266" s="165"/>
      <c r="BU1266" s="165"/>
      <c r="BV1266" s="165"/>
      <c r="BW1266" s="165"/>
      <c r="BX1266" s="165"/>
      <c r="BY1266" s="165"/>
      <c r="BZ1266" s="165"/>
      <c r="CA1266" s="165"/>
      <c r="CB1266" s="165"/>
      <c r="CC1266" s="165"/>
      <c r="CD1266" s="165"/>
      <c r="CE1266" s="165"/>
      <c r="CF1266" s="165"/>
      <c r="CG1266" s="165"/>
      <c r="CH1266" s="165"/>
      <c r="CI1266" s="165"/>
      <c r="CJ1266" s="165"/>
      <c r="CK1266" s="165"/>
      <c r="CL1266" s="165"/>
      <c r="CM1266" s="165"/>
      <c r="CN1266" s="165"/>
      <c r="CO1266" s="165"/>
      <c r="CP1266" s="165"/>
      <c r="CQ1266" s="165"/>
      <c r="CR1266" s="165"/>
      <c r="CS1266" s="165"/>
      <c r="CT1266" s="165"/>
    </row>
    <row r="1267" spans="1:98">
      <c r="A1267" s="165"/>
      <c r="B1267" s="165"/>
      <c r="C1267" s="165"/>
      <c r="D1267" s="165"/>
      <c r="E1267" s="165"/>
      <c r="F1267" s="165"/>
      <c r="G1267" s="165"/>
      <c r="H1267" s="178"/>
      <c r="I1267" s="165"/>
      <c r="J1267" s="165"/>
      <c r="K1267" s="178"/>
      <c r="L1267" s="165"/>
      <c r="M1267" s="165"/>
      <c r="N1267" s="165"/>
      <c r="O1267" s="165"/>
      <c r="P1267" s="165"/>
      <c r="Q1267" s="165"/>
      <c r="R1267" s="165"/>
      <c r="S1267" s="165"/>
      <c r="T1267" s="165"/>
      <c r="U1267" s="165"/>
      <c r="V1267" s="165"/>
      <c r="W1267" s="165"/>
      <c r="X1267" s="165"/>
      <c r="Y1267" s="165"/>
      <c r="Z1267" s="165"/>
      <c r="AA1267" s="165"/>
      <c r="AB1267" s="165"/>
      <c r="AC1267" s="165"/>
      <c r="AD1267" s="165"/>
      <c r="AE1267" s="165"/>
      <c r="AF1267" s="165"/>
      <c r="AG1267" s="165"/>
      <c r="AH1267" s="165"/>
      <c r="AI1267" s="165"/>
      <c r="AJ1267" s="165"/>
      <c r="AK1267" s="165"/>
      <c r="AL1267" s="165"/>
      <c r="AM1267" s="165"/>
      <c r="AN1267" s="165"/>
      <c r="AO1267" s="165"/>
      <c r="AP1267" s="165"/>
      <c r="AQ1267" s="165"/>
      <c r="AR1267" s="165"/>
      <c r="AS1267" s="165"/>
      <c r="AT1267" s="165"/>
      <c r="AU1267" s="165"/>
      <c r="AV1267" s="165"/>
      <c r="AW1267" s="165"/>
      <c r="AX1267" s="165"/>
      <c r="AY1267" s="165"/>
      <c r="AZ1267" s="165"/>
      <c r="BA1267" s="165"/>
      <c r="BB1267" s="165"/>
      <c r="BC1267" s="165"/>
      <c r="BD1267" s="165"/>
      <c r="BE1267" s="165"/>
      <c r="BF1267" s="165"/>
      <c r="BG1267" s="165"/>
      <c r="BH1267" s="165"/>
      <c r="BI1267" s="165"/>
      <c r="BJ1267" s="165"/>
      <c r="BK1267" s="165"/>
      <c r="BL1267" s="165"/>
      <c r="BM1267" s="165"/>
      <c r="BN1267" s="165"/>
      <c r="BO1267" s="165"/>
      <c r="BP1267" s="165"/>
      <c r="BQ1267" s="165"/>
      <c r="BR1267" s="165"/>
      <c r="BS1267" s="165"/>
      <c r="BT1267" s="165"/>
      <c r="BU1267" s="165"/>
      <c r="BV1267" s="165"/>
      <c r="BW1267" s="165"/>
      <c r="BX1267" s="165"/>
      <c r="BY1267" s="165"/>
      <c r="BZ1267" s="165"/>
      <c r="CA1267" s="165"/>
      <c r="CB1267" s="165"/>
      <c r="CC1267" s="165"/>
      <c r="CD1267" s="165"/>
      <c r="CE1267" s="165"/>
      <c r="CF1267" s="165"/>
      <c r="CG1267" s="165"/>
      <c r="CH1267" s="165"/>
      <c r="CI1267" s="165"/>
      <c r="CJ1267" s="165"/>
      <c r="CK1267" s="165"/>
      <c r="CL1267" s="165"/>
      <c r="CM1267" s="165"/>
      <c r="CN1267" s="165"/>
      <c r="CO1267" s="165"/>
      <c r="CP1267" s="165"/>
      <c r="CQ1267" s="165"/>
      <c r="CR1267" s="165"/>
      <c r="CS1267" s="165"/>
      <c r="CT1267" s="165"/>
    </row>
    <row r="1268" spans="1:98">
      <c r="A1268" s="165"/>
      <c r="B1268" s="165"/>
      <c r="C1268" s="165"/>
      <c r="D1268" s="165"/>
      <c r="E1268" s="165"/>
      <c r="F1268" s="165"/>
      <c r="G1268" s="165"/>
      <c r="H1268" s="178"/>
      <c r="I1268" s="165"/>
      <c r="J1268" s="165"/>
      <c r="K1268" s="178"/>
      <c r="L1268" s="165"/>
      <c r="M1268" s="165"/>
      <c r="N1268" s="165"/>
      <c r="O1268" s="165"/>
      <c r="P1268" s="165"/>
      <c r="Q1268" s="165"/>
      <c r="R1268" s="165"/>
      <c r="S1268" s="165"/>
      <c r="T1268" s="165"/>
      <c r="U1268" s="165"/>
      <c r="V1268" s="165"/>
      <c r="W1268" s="165"/>
      <c r="X1268" s="165"/>
      <c r="Y1268" s="165"/>
      <c r="Z1268" s="165"/>
      <c r="AA1268" s="165"/>
      <c r="AB1268" s="165"/>
      <c r="AC1268" s="165"/>
      <c r="AD1268" s="165"/>
      <c r="AE1268" s="165"/>
      <c r="AF1268" s="165"/>
      <c r="AG1268" s="165"/>
      <c r="AH1268" s="165"/>
      <c r="AI1268" s="165"/>
      <c r="AJ1268" s="165"/>
      <c r="AK1268" s="165"/>
      <c r="AL1268" s="165"/>
      <c r="AM1268" s="165"/>
      <c r="AN1268" s="165"/>
      <c r="AO1268" s="165"/>
      <c r="AP1268" s="165"/>
      <c r="AQ1268" s="165"/>
      <c r="AR1268" s="165"/>
      <c r="AS1268" s="165"/>
      <c r="AT1268" s="165"/>
      <c r="AU1268" s="165"/>
      <c r="AV1268" s="165"/>
      <c r="AW1268" s="165"/>
      <c r="AX1268" s="165"/>
      <c r="AY1268" s="165"/>
      <c r="AZ1268" s="165"/>
      <c r="BA1268" s="165"/>
      <c r="BB1268" s="165"/>
      <c r="BC1268" s="165"/>
      <c r="BD1268" s="165"/>
      <c r="BE1268" s="165"/>
      <c r="BF1268" s="165"/>
      <c r="BG1268" s="165"/>
      <c r="BH1268" s="165"/>
      <c r="BI1268" s="165"/>
      <c r="BJ1268" s="165"/>
      <c r="BK1268" s="165"/>
      <c r="BL1268" s="165"/>
      <c r="BM1268" s="165"/>
      <c r="BN1268" s="165"/>
      <c r="BO1268" s="165"/>
      <c r="BP1268" s="165"/>
      <c r="BQ1268" s="165"/>
      <c r="BR1268" s="165"/>
      <c r="BS1268" s="165"/>
      <c r="BT1268" s="165"/>
      <c r="BU1268" s="165"/>
      <c r="BV1268" s="165"/>
      <c r="BW1268" s="165"/>
      <c r="BX1268" s="165"/>
      <c r="BY1268" s="165"/>
      <c r="BZ1268" s="165"/>
      <c r="CA1268" s="165"/>
      <c r="CB1268" s="165"/>
      <c r="CC1268" s="165"/>
      <c r="CD1268" s="165"/>
      <c r="CE1268" s="165"/>
      <c r="CF1268" s="165"/>
      <c r="CG1268" s="165"/>
      <c r="CH1268" s="165"/>
      <c r="CI1268" s="165"/>
      <c r="CJ1268" s="165"/>
      <c r="CK1268" s="165"/>
      <c r="CL1268" s="165"/>
      <c r="CM1268" s="165"/>
      <c r="CN1268" s="165"/>
      <c r="CO1268" s="165"/>
      <c r="CP1268" s="165"/>
      <c r="CQ1268" s="165"/>
      <c r="CR1268" s="165"/>
      <c r="CS1268" s="165"/>
      <c r="CT1268" s="165"/>
    </row>
    <row r="1269" spans="1:98">
      <c r="A1269" s="165"/>
      <c r="B1269" s="165"/>
      <c r="C1269" s="165"/>
      <c r="D1269" s="165"/>
      <c r="E1269" s="165"/>
      <c r="F1269" s="165"/>
      <c r="G1269" s="165"/>
      <c r="H1269" s="178"/>
      <c r="I1269" s="165"/>
      <c r="J1269" s="165"/>
      <c r="K1269" s="178"/>
      <c r="L1269" s="165"/>
      <c r="M1269" s="165"/>
      <c r="N1269" s="165"/>
      <c r="O1269" s="165"/>
      <c r="P1269" s="165"/>
      <c r="Q1269" s="165"/>
      <c r="R1269" s="165"/>
      <c r="S1269" s="165"/>
      <c r="T1269" s="165"/>
      <c r="U1269" s="165"/>
      <c r="V1269" s="165"/>
      <c r="W1269" s="165"/>
      <c r="X1269" s="165"/>
      <c r="Y1269" s="165"/>
      <c r="Z1269" s="165"/>
      <c r="AA1269" s="165"/>
      <c r="AB1269" s="165"/>
      <c r="AC1269" s="165"/>
      <c r="AD1269" s="165"/>
      <c r="AE1269" s="165"/>
      <c r="AF1269" s="165"/>
      <c r="AG1269" s="165"/>
      <c r="AH1269" s="165"/>
      <c r="AI1269" s="165"/>
      <c r="AJ1269" s="165"/>
      <c r="AK1269" s="165"/>
      <c r="AL1269" s="165"/>
      <c r="AM1269" s="165"/>
      <c r="AN1269" s="165"/>
      <c r="AO1269" s="165"/>
      <c r="AP1269" s="165"/>
      <c r="AQ1269" s="165"/>
      <c r="AR1269" s="165"/>
      <c r="AS1269" s="165"/>
      <c r="AT1269" s="165"/>
      <c r="AU1269" s="165"/>
      <c r="AV1269" s="165"/>
      <c r="AW1269" s="165"/>
      <c r="AX1269" s="165"/>
      <c r="AY1269" s="165"/>
      <c r="AZ1269" s="165"/>
      <c r="BA1269" s="165"/>
      <c r="BB1269" s="165"/>
      <c r="BC1269" s="165"/>
      <c r="BD1269" s="165"/>
      <c r="BE1269" s="165"/>
      <c r="BF1269" s="165"/>
      <c r="BG1269" s="165"/>
      <c r="BH1269" s="165"/>
      <c r="BI1269" s="165"/>
      <c r="BJ1269" s="165"/>
      <c r="BK1269" s="165"/>
      <c r="BL1269" s="165"/>
      <c r="BM1269" s="165"/>
      <c r="BN1269" s="165"/>
      <c r="BO1269" s="165"/>
      <c r="BP1269" s="165"/>
      <c r="BQ1269" s="165"/>
      <c r="BR1269" s="165"/>
      <c r="BS1269" s="165"/>
      <c r="BT1269" s="165"/>
      <c r="BU1269" s="165"/>
      <c r="BV1269" s="165"/>
      <c r="BW1269" s="165"/>
      <c r="BX1269" s="165"/>
      <c r="BY1269" s="165"/>
      <c r="BZ1269" s="165"/>
      <c r="CA1269" s="165"/>
      <c r="CB1269" s="165"/>
      <c r="CC1269" s="165"/>
      <c r="CD1269" s="165"/>
      <c r="CE1269" s="165"/>
      <c r="CF1269" s="165"/>
      <c r="CG1269" s="165"/>
      <c r="CH1269" s="165"/>
      <c r="CI1269" s="165"/>
      <c r="CJ1269" s="165"/>
      <c r="CK1269" s="165"/>
      <c r="CL1269" s="165"/>
      <c r="CM1269" s="165"/>
      <c r="CN1269" s="165"/>
      <c r="CO1269" s="165"/>
      <c r="CP1269" s="165"/>
      <c r="CQ1269" s="165"/>
      <c r="CR1269" s="165"/>
      <c r="CS1269" s="165"/>
      <c r="CT1269" s="165"/>
    </row>
    <row r="1270" spans="1:98">
      <c r="A1270" s="165"/>
      <c r="B1270" s="165"/>
      <c r="C1270" s="165"/>
      <c r="D1270" s="165"/>
      <c r="E1270" s="165"/>
      <c r="F1270" s="165"/>
      <c r="G1270" s="165"/>
      <c r="H1270" s="178"/>
      <c r="I1270" s="165"/>
      <c r="J1270" s="165"/>
      <c r="K1270" s="178"/>
      <c r="L1270" s="165"/>
      <c r="M1270" s="165"/>
      <c r="N1270" s="165"/>
      <c r="O1270" s="165"/>
      <c r="P1270" s="165"/>
      <c r="Q1270" s="165"/>
      <c r="R1270" s="165"/>
      <c r="S1270" s="165"/>
      <c r="T1270" s="165"/>
      <c r="U1270" s="165"/>
      <c r="V1270" s="165"/>
      <c r="W1270" s="165"/>
      <c r="X1270" s="165"/>
      <c r="Y1270" s="165"/>
      <c r="Z1270" s="165"/>
      <c r="AA1270" s="165"/>
      <c r="AB1270" s="165"/>
      <c r="AC1270" s="165"/>
      <c r="AD1270" s="165"/>
      <c r="AE1270" s="165"/>
      <c r="AF1270" s="165"/>
      <c r="AG1270" s="165"/>
      <c r="AH1270" s="165"/>
      <c r="AI1270" s="165"/>
      <c r="AJ1270" s="165"/>
      <c r="AK1270" s="165"/>
      <c r="AL1270" s="165"/>
      <c r="AM1270" s="165"/>
      <c r="AN1270" s="165"/>
      <c r="AO1270" s="165"/>
      <c r="AP1270" s="165"/>
      <c r="AQ1270" s="165"/>
      <c r="AR1270" s="165"/>
      <c r="AS1270" s="165"/>
      <c r="AT1270" s="165"/>
      <c r="AU1270" s="165"/>
      <c r="AV1270" s="165"/>
      <c r="AW1270" s="165"/>
      <c r="AX1270" s="165"/>
      <c r="AY1270" s="165"/>
      <c r="AZ1270" s="165"/>
      <c r="BA1270" s="165"/>
      <c r="BB1270" s="165"/>
      <c r="BC1270" s="165"/>
      <c r="BD1270" s="165"/>
      <c r="BE1270" s="165"/>
      <c r="BF1270" s="165"/>
      <c r="BG1270" s="165"/>
      <c r="BH1270" s="165"/>
      <c r="BI1270" s="165"/>
      <c r="BJ1270" s="165"/>
      <c r="BK1270" s="165"/>
      <c r="BL1270" s="165"/>
      <c r="BM1270" s="165"/>
      <c r="BN1270" s="165"/>
      <c r="BO1270" s="165"/>
      <c r="BP1270" s="165"/>
      <c r="BQ1270" s="165"/>
      <c r="BR1270" s="165"/>
      <c r="BS1270" s="165"/>
      <c r="BT1270" s="165"/>
      <c r="BU1270" s="165"/>
      <c r="BV1270" s="165"/>
      <c r="BW1270" s="165"/>
      <c r="BX1270" s="165"/>
      <c r="BY1270" s="165"/>
      <c r="BZ1270" s="165"/>
      <c r="CA1270" s="165"/>
      <c r="CB1270" s="165"/>
      <c r="CC1270" s="165"/>
      <c r="CD1270" s="165"/>
      <c r="CE1270" s="165"/>
      <c r="CF1270" s="165"/>
      <c r="CG1270" s="165"/>
      <c r="CH1270" s="165"/>
      <c r="CI1270" s="165"/>
      <c r="CJ1270" s="165"/>
      <c r="CK1270" s="165"/>
      <c r="CL1270" s="165"/>
      <c r="CM1270" s="165"/>
      <c r="CN1270" s="165"/>
      <c r="CO1270" s="165"/>
      <c r="CP1270" s="165"/>
      <c r="CQ1270" s="165"/>
      <c r="CR1270" s="165"/>
      <c r="CS1270" s="165"/>
      <c r="CT1270" s="165"/>
    </row>
    <row r="1271" spans="1:98">
      <c r="A1271" s="165"/>
      <c r="B1271" s="165"/>
      <c r="C1271" s="165"/>
      <c r="D1271" s="165"/>
      <c r="E1271" s="165"/>
      <c r="F1271" s="165"/>
      <c r="G1271" s="165"/>
      <c r="H1271" s="178"/>
      <c r="I1271" s="165"/>
      <c r="J1271" s="165"/>
      <c r="K1271" s="178"/>
      <c r="L1271" s="165"/>
      <c r="M1271" s="165"/>
      <c r="N1271" s="165"/>
      <c r="O1271" s="165"/>
      <c r="P1271" s="165"/>
      <c r="Q1271" s="165"/>
      <c r="R1271" s="165"/>
      <c r="S1271" s="165"/>
      <c r="T1271" s="165"/>
      <c r="U1271" s="165"/>
      <c r="V1271" s="165"/>
      <c r="W1271" s="165"/>
      <c r="X1271" s="165"/>
      <c r="Y1271" s="165"/>
      <c r="Z1271" s="165"/>
      <c r="AA1271" s="165"/>
      <c r="AB1271" s="165"/>
      <c r="AC1271" s="165"/>
      <c r="AD1271" s="165"/>
      <c r="AE1271" s="165"/>
      <c r="AF1271" s="165"/>
      <c r="AG1271" s="165"/>
      <c r="AH1271" s="165"/>
      <c r="AI1271" s="165"/>
      <c r="AJ1271" s="165"/>
      <c r="AK1271" s="165"/>
      <c r="AL1271" s="165"/>
      <c r="AM1271" s="165"/>
      <c r="AN1271" s="165"/>
      <c r="AO1271" s="165"/>
      <c r="AP1271" s="165"/>
      <c r="AQ1271" s="165"/>
      <c r="AR1271" s="165"/>
      <c r="AS1271" s="165"/>
      <c r="AT1271" s="165"/>
      <c r="AU1271" s="165"/>
      <c r="AV1271" s="165"/>
      <c r="AW1271" s="165"/>
      <c r="AX1271" s="165"/>
      <c r="AY1271" s="165"/>
      <c r="AZ1271" s="165"/>
      <c r="BA1271" s="165"/>
      <c r="BB1271" s="165"/>
      <c r="BC1271" s="165"/>
      <c r="BD1271" s="165"/>
      <c r="BE1271" s="165"/>
      <c r="BF1271" s="165"/>
      <c r="BG1271" s="165"/>
      <c r="BH1271" s="165"/>
      <c r="BI1271" s="165"/>
      <c r="BJ1271" s="165"/>
      <c r="BK1271" s="165"/>
      <c r="BL1271" s="165"/>
      <c r="BM1271" s="165"/>
      <c r="BN1271" s="165"/>
      <c r="BO1271" s="165"/>
      <c r="BP1271" s="165"/>
      <c r="BQ1271" s="165"/>
      <c r="BR1271" s="165"/>
      <c r="BS1271" s="165"/>
      <c r="BT1271" s="165"/>
      <c r="BU1271" s="165"/>
      <c r="BV1271" s="165"/>
      <c r="BW1271" s="165"/>
      <c r="BX1271" s="165"/>
      <c r="BY1271" s="165"/>
      <c r="BZ1271" s="165"/>
      <c r="CA1271" s="165"/>
      <c r="CB1271" s="165"/>
      <c r="CC1271" s="165"/>
      <c r="CD1271" s="165"/>
      <c r="CE1271" s="165"/>
      <c r="CF1271" s="165"/>
      <c r="CG1271" s="165"/>
      <c r="CH1271" s="165"/>
      <c r="CI1271" s="165"/>
      <c r="CJ1271" s="165"/>
      <c r="CK1271" s="165"/>
      <c r="CL1271" s="165"/>
      <c r="CM1271" s="165"/>
      <c r="CN1271" s="165"/>
      <c r="CO1271" s="165"/>
      <c r="CP1271" s="165"/>
      <c r="CQ1271" s="165"/>
      <c r="CR1271" s="165"/>
      <c r="CS1271" s="165"/>
      <c r="CT1271" s="165"/>
    </row>
    <row r="1272" spans="1:98">
      <c r="A1272" s="165"/>
      <c r="B1272" s="165"/>
      <c r="C1272" s="165"/>
      <c r="D1272" s="165"/>
      <c r="E1272" s="165"/>
      <c r="F1272" s="165"/>
      <c r="G1272" s="165"/>
      <c r="H1272" s="178"/>
      <c r="I1272" s="165"/>
      <c r="J1272" s="165"/>
      <c r="K1272" s="178"/>
      <c r="L1272" s="165"/>
      <c r="M1272" s="165"/>
      <c r="N1272" s="165"/>
      <c r="O1272" s="165"/>
      <c r="P1272" s="165"/>
      <c r="Q1272" s="165"/>
      <c r="R1272" s="165"/>
      <c r="S1272" s="165"/>
      <c r="T1272" s="165"/>
      <c r="U1272" s="165"/>
      <c r="V1272" s="165"/>
      <c r="W1272" s="165"/>
      <c r="X1272" s="165"/>
      <c r="Y1272" s="165"/>
      <c r="Z1272" s="165"/>
      <c r="AA1272" s="165"/>
      <c r="AB1272" s="165"/>
      <c r="AC1272" s="165"/>
      <c r="AD1272" s="165"/>
      <c r="AE1272" s="165"/>
      <c r="AF1272" s="165"/>
      <c r="AG1272" s="165"/>
      <c r="AH1272" s="165"/>
      <c r="AI1272" s="165"/>
      <c r="AJ1272" s="165"/>
      <c r="AK1272" s="165"/>
      <c r="AL1272" s="165"/>
      <c r="AM1272" s="165"/>
      <c r="AN1272" s="165"/>
      <c r="AO1272" s="165"/>
      <c r="AP1272" s="165"/>
      <c r="AQ1272" s="165"/>
      <c r="AR1272" s="165"/>
      <c r="AS1272" s="165"/>
      <c r="AT1272" s="165"/>
      <c r="AU1272" s="165"/>
      <c r="AV1272" s="165"/>
      <c r="AW1272" s="165"/>
      <c r="AX1272" s="165"/>
      <c r="AY1272" s="165"/>
      <c r="AZ1272" s="165"/>
      <c r="BA1272" s="165"/>
      <c r="BB1272" s="165"/>
      <c r="BC1272" s="165"/>
      <c r="BD1272" s="165"/>
      <c r="BE1272" s="165"/>
      <c r="BF1272" s="165"/>
      <c r="BG1272" s="165"/>
      <c r="BH1272" s="165"/>
      <c r="BI1272" s="165"/>
      <c r="BJ1272" s="165"/>
      <c r="BK1272" s="165"/>
      <c r="BL1272" s="165"/>
      <c r="BM1272" s="165"/>
      <c r="BN1272" s="165"/>
      <c r="BO1272" s="165"/>
      <c r="BP1272" s="165"/>
      <c r="BQ1272" s="165"/>
      <c r="BR1272" s="165"/>
      <c r="BS1272" s="165"/>
      <c r="BT1272" s="165"/>
      <c r="BU1272" s="165"/>
      <c r="BV1272" s="165"/>
      <c r="BW1272" s="165"/>
      <c r="BX1272" s="165"/>
      <c r="BY1272" s="165"/>
      <c r="BZ1272" s="165"/>
      <c r="CA1272" s="165"/>
      <c r="CB1272" s="165"/>
      <c r="CC1272" s="165"/>
      <c r="CD1272" s="165"/>
      <c r="CE1272" s="165"/>
      <c r="CF1272" s="165"/>
      <c r="CG1272" s="165"/>
      <c r="CH1272" s="165"/>
      <c r="CI1272" s="165"/>
      <c r="CJ1272" s="165"/>
      <c r="CK1272" s="165"/>
      <c r="CL1272" s="165"/>
      <c r="CM1272" s="165"/>
      <c r="CN1272" s="165"/>
      <c r="CO1272" s="165"/>
      <c r="CP1272" s="165"/>
      <c r="CQ1272" s="165"/>
      <c r="CR1272" s="165"/>
      <c r="CS1272" s="165"/>
      <c r="CT1272" s="165"/>
    </row>
    <row r="1273" spans="1:98">
      <c r="A1273" s="165"/>
      <c r="B1273" s="165"/>
      <c r="C1273" s="165"/>
      <c r="D1273" s="165"/>
      <c r="E1273" s="165"/>
      <c r="F1273" s="165"/>
      <c r="G1273" s="165"/>
      <c r="H1273" s="178"/>
      <c r="I1273" s="165"/>
      <c r="J1273" s="165"/>
      <c r="K1273" s="178"/>
      <c r="L1273" s="165"/>
      <c r="M1273" s="165"/>
      <c r="N1273" s="165"/>
      <c r="O1273" s="165"/>
      <c r="P1273" s="165"/>
      <c r="Q1273" s="165"/>
      <c r="R1273" s="165"/>
      <c r="S1273" s="165"/>
      <c r="T1273" s="165"/>
      <c r="U1273" s="165"/>
      <c r="V1273" s="165"/>
      <c r="W1273" s="165"/>
      <c r="X1273" s="165"/>
      <c r="Y1273" s="165"/>
      <c r="Z1273" s="165"/>
      <c r="AA1273" s="165"/>
      <c r="AB1273" s="165"/>
      <c r="AC1273" s="165"/>
      <c r="AD1273" s="165"/>
      <c r="AE1273" s="165"/>
      <c r="AF1273" s="165"/>
      <c r="AG1273" s="165"/>
      <c r="AH1273" s="165"/>
      <c r="AI1273" s="165"/>
      <c r="AJ1273" s="165"/>
      <c r="AK1273" s="165"/>
      <c r="AL1273" s="165"/>
      <c r="AM1273" s="165"/>
      <c r="AN1273" s="165"/>
      <c r="AO1273" s="165"/>
      <c r="AP1273" s="165"/>
      <c r="AQ1273" s="165"/>
      <c r="AR1273" s="165"/>
      <c r="AS1273" s="165"/>
      <c r="AT1273" s="165"/>
      <c r="AU1273" s="165"/>
      <c r="AV1273" s="165"/>
      <c r="AW1273" s="165"/>
      <c r="AX1273" s="165"/>
      <c r="AY1273" s="165"/>
      <c r="AZ1273" s="165"/>
      <c r="BA1273" s="165"/>
      <c r="BB1273" s="165"/>
      <c r="BC1273" s="165"/>
      <c r="BD1273" s="165"/>
      <c r="BE1273" s="165"/>
      <c r="BF1273" s="165"/>
      <c r="BG1273" s="165"/>
      <c r="BH1273" s="165"/>
      <c r="BI1273" s="165"/>
      <c r="BJ1273" s="165"/>
      <c r="BK1273" s="165"/>
      <c r="BL1273" s="165"/>
      <c r="BM1273" s="165"/>
      <c r="BN1273" s="165"/>
      <c r="BO1273" s="165"/>
      <c r="BP1273" s="165"/>
      <c r="BQ1273" s="165"/>
      <c r="BR1273" s="165"/>
      <c r="BS1273" s="165"/>
      <c r="BT1273" s="165"/>
      <c r="BU1273" s="165"/>
      <c r="BV1273" s="165"/>
      <c r="BW1273" s="165"/>
      <c r="BX1273" s="165"/>
      <c r="BY1273" s="165"/>
      <c r="BZ1273" s="165"/>
      <c r="CA1273" s="165"/>
      <c r="CB1273" s="165"/>
      <c r="CC1273" s="165"/>
      <c r="CD1273" s="165"/>
      <c r="CE1273" s="165"/>
      <c r="CF1273" s="165"/>
      <c r="CG1273" s="165"/>
      <c r="CH1273" s="165"/>
      <c r="CI1273" s="165"/>
      <c r="CJ1273" s="165"/>
      <c r="CK1273" s="165"/>
      <c r="CL1273" s="165"/>
      <c r="CM1273" s="165"/>
      <c r="CN1273" s="165"/>
      <c r="CO1273" s="165"/>
      <c r="CP1273" s="165"/>
      <c r="CQ1273" s="165"/>
      <c r="CR1273" s="165"/>
      <c r="CS1273" s="165"/>
      <c r="CT1273" s="165"/>
    </row>
    <row r="1274" spans="1:98">
      <c r="A1274" s="165"/>
      <c r="B1274" s="165"/>
      <c r="C1274" s="165"/>
      <c r="D1274" s="165"/>
      <c r="E1274" s="165"/>
      <c r="F1274" s="165"/>
      <c r="G1274" s="165"/>
      <c r="H1274" s="178"/>
      <c r="I1274" s="165"/>
      <c r="J1274" s="165"/>
      <c r="K1274" s="178"/>
      <c r="L1274" s="165"/>
      <c r="M1274" s="165"/>
      <c r="N1274" s="165"/>
      <c r="O1274" s="165"/>
      <c r="P1274" s="165"/>
      <c r="Q1274" s="165"/>
      <c r="R1274" s="165"/>
      <c r="S1274" s="165"/>
      <c r="T1274" s="165"/>
      <c r="U1274" s="165"/>
      <c r="V1274" s="165"/>
      <c r="W1274" s="165"/>
      <c r="X1274" s="165"/>
      <c r="Y1274" s="165"/>
      <c r="Z1274" s="165"/>
      <c r="AA1274" s="165"/>
      <c r="AB1274" s="165"/>
      <c r="AC1274" s="165"/>
      <c r="AD1274" s="165"/>
      <c r="AE1274" s="165"/>
      <c r="AF1274" s="165"/>
      <c r="AG1274" s="165"/>
      <c r="AH1274" s="165"/>
      <c r="AI1274" s="165"/>
      <c r="AJ1274" s="165"/>
      <c r="AK1274" s="165"/>
      <c r="AL1274" s="165"/>
      <c r="AM1274" s="165"/>
      <c r="AN1274" s="165"/>
      <c r="AO1274" s="165"/>
      <c r="AP1274" s="165"/>
      <c r="AQ1274" s="165"/>
      <c r="AR1274" s="165"/>
      <c r="AS1274" s="165"/>
      <c r="AT1274" s="165"/>
      <c r="AU1274" s="165"/>
      <c r="AV1274" s="165"/>
      <c r="AW1274" s="165"/>
      <c r="AX1274" s="165"/>
      <c r="AY1274" s="165"/>
      <c r="AZ1274" s="165"/>
      <c r="BA1274" s="165"/>
      <c r="BB1274" s="165"/>
      <c r="BC1274" s="165"/>
      <c r="BD1274" s="165"/>
      <c r="BE1274" s="165"/>
      <c r="BF1274" s="165"/>
      <c r="BG1274" s="165"/>
      <c r="BH1274" s="165"/>
      <c r="BI1274" s="165"/>
      <c r="BJ1274" s="165"/>
      <c r="BK1274" s="165"/>
      <c r="BL1274" s="165"/>
      <c r="BM1274" s="165"/>
      <c r="BN1274" s="165"/>
      <c r="BO1274" s="165"/>
      <c r="BP1274" s="165"/>
      <c r="BQ1274" s="165"/>
      <c r="BR1274" s="165"/>
      <c r="BS1274" s="165"/>
      <c r="BT1274" s="165"/>
      <c r="BU1274" s="165"/>
      <c r="BV1274" s="165"/>
      <c r="BW1274" s="165"/>
      <c r="BX1274" s="165"/>
      <c r="BY1274" s="165"/>
      <c r="BZ1274" s="165"/>
      <c r="CA1274" s="165"/>
      <c r="CB1274" s="165"/>
      <c r="CC1274" s="165"/>
      <c r="CD1274" s="165"/>
      <c r="CE1274" s="165"/>
      <c r="CF1274" s="165"/>
      <c r="CG1274" s="165"/>
      <c r="CH1274" s="165"/>
      <c r="CI1274" s="165"/>
      <c r="CJ1274" s="165"/>
      <c r="CK1274" s="165"/>
      <c r="CL1274" s="165"/>
      <c r="CM1274" s="165"/>
      <c r="CN1274" s="165"/>
      <c r="CO1274" s="165"/>
      <c r="CP1274" s="165"/>
      <c r="CQ1274" s="165"/>
      <c r="CR1274" s="165"/>
      <c r="CS1274" s="165"/>
      <c r="CT1274" s="165"/>
    </row>
    <row r="1275" spans="1:98">
      <c r="A1275" s="165"/>
      <c r="B1275" s="165"/>
      <c r="C1275" s="165"/>
      <c r="D1275" s="165"/>
      <c r="E1275" s="165"/>
      <c r="F1275" s="165"/>
      <c r="G1275" s="165"/>
      <c r="H1275" s="178"/>
      <c r="I1275" s="165"/>
      <c r="J1275" s="165"/>
      <c r="K1275" s="178"/>
      <c r="L1275" s="165"/>
      <c r="M1275" s="165"/>
      <c r="N1275" s="165"/>
      <c r="O1275" s="165"/>
      <c r="P1275" s="165"/>
      <c r="Q1275" s="165"/>
      <c r="R1275" s="165"/>
      <c r="S1275" s="165"/>
      <c r="T1275" s="165"/>
      <c r="U1275" s="165"/>
      <c r="V1275" s="165"/>
      <c r="W1275" s="165"/>
      <c r="X1275" s="165"/>
      <c r="Y1275" s="165"/>
      <c r="Z1275" s="165"/>
      <c r="AA1275" s="165"/>
      <c r="AB1275" s="165"/>
      <c r="AC1275" s="165"/>
      <c r="AD1275" s="165"/>
      <c r="AE1275" s="165"/>
      <c r="AF1275" s="165"/>
      <c r="AG1275" s="165"/>
      <c r="AH1275" s="165"/>
      <c r="AI1275" s="165"/>
      <c r="AJ1275" s="165"/>
      <c r="AK1275" s="165"/>
      <c r="AL1275" s="165"/>
      <c r="AM1275" s="165"/>
      <c r="AN1275" s="165"/>
      <c r="AO1275" s="165"/>
      <c r="AP1275" s="165"/>
      <c r="AQ1275" s="165"/>
      <c r="AR1275" s="165"/>
      <c r="AS1275" s="165"/>
      <c r="AT1275" s="165"/>
      <c r="AU1275" s="165"/>
      <c r="AV1275" s="165"/>
      <c r="AW1275" s="165"/>
      <c r="AX1275" s="165"/>
      <c r="AY1275" s="165"/>
      <c r="AZ1275" s="165"/>
      <c r="BA1275" s="165"/>
      <c r="BB1275" s="165"/>
      <c r="BC1275" s="165"/>
      <c r="BD1275" s="165"/>
      <c r="BE1275" s="165"/>
      <c r="BF1275" s="165"/>
      <c r="BG1275" s="165"/>
      <c r="BH1275" s="165"/>
      <c r="BI1275" s="165"/>
      <c r="BJ1275" s="165"/>
      <c r="BK1275" s="165"/>
      <c r="BL1275" s="165"/>
      <c r="BM1275" s="165"/>
      <c r="BN1275" s="165"/>
      <c r="BO1275" s="165"/>
      <c r="BP1275" s="165"/>
      <c r="BQ1275" s="165"/>
      <c r="BR1275" s="165"/>
      <c r="BS1275" s="165"/>
      <c r="BT1275" s="165"/>
      <c r="BU1275" s="165"/>
      <c r="BV1275" s="165"/>
      <c r="BW1275" s="165"/>
      <c r="BX1275" s="165"/>
      <c r="BY1275" s="165"/>
      <c r="BZ1275" s="165"/>
      <c r="CA1275" s="165"/>
      <c r="CB1275" s="165"/>
      <c r="CC1275" s="165"/>
      <c r="CD1275" s="165"/>
      <c r="CE1275" s="165"/>
      <c r="CF1275" s="165"/>
      <c r="CG1275" s="165"/>
      <c r="CH1275" s="165"/>
      <c r="CI1275" s="165"/>
      <c r="CJ1275" s="165"/>
      <c r="CK1275" s="165"/>
      <c r="CL1275" s="165"/>
      <c r="CM1275" s="165"/>
      <c r="CN1275" s="165"/>
      <c r="CO1275" s="165"/>
      <c r="CP1275" s="165"/>
      <c r="CQ1275" s="165"/>
      <c r="CR1275" s="165"/>
      <c r="CS1275" s="165"/>
      <c r="CT1275" s="165"/>
    </row>
    <row r="1276" spans="1:98">
      <c r="A1276" s="165"/>
      <c r="B1276" s="165"/>
      <c r="C1276" s="165"/>
      <c r="D1276" s="165"/>
      <c r="E1276" s="165"/>
      <c r="F1276" s="165"/>
      <c r="G1276" s="165"/>
      <c r="H1276" s="178"/>
      <c r="I1276" s="165"/>
      <c r="J1276" s="165"/>
      <c r="K1276" s="178"/>
      <c r="L1276" s="165"/>
      <c r="M1276" s="165"/>
      <c r="N1276" s="165"/>
      <c r="O1276" s="165"/>
      <c r="P1276" s="165"/>
      <c r="Q1276" s="165"/>
      <c r="R1276" s="165"/>
      <c r="S1276" s="165"/>
      <c r="T1276" s="165"/>
      <c r="U1276" s="165"/>
      <c r="V1276" s="165"/>
      <c r="W1276" s="165"/>
      <c r="X1276" s="165"/>
      <c r="Y1276" s="165"/>
      <c r="Z1276" s="165"/>
      <c r="AA1276" s="165"/>
      <c r="AB1276" s="165"/>
      <c r="AC1276" s="165"/>
      <c r="AD1276" s="165"/>
      <c r="AE1276" s="165"/>
      <c r="AF1276" s="165"/>
      <c r="AG1276" s="165"/>
      <c r="AH1276" s="165"/>
      <c r="AI1276" s="165"/>
      <c r="AJ1276" s="165"/>
      <c r="AK1276" s="165"/>
      <c r="AL1276" s="165"/>
      <c r="AM1276" s="165"/>
      <c r="AN1276" s="165"/>
      <c r="AO1276" s="165"/>
      <c r="AP1276" s="165"/>
      <c r="AQ1276" s="165"/>
      <c r="AR1276" s="165"/>
      <c r="AS1276" s="165"/>
      <c r="AT1276" s="165"/>
      <c r="AU1276" s="165"/>
      <c r="AV1276" s="165"/>
      <c r="AW1276" s="165"/>
      <c r="AX1276" s="165"/>
      <c r="AY1276" s="165"/>
      <c r="AZ1276" s="165"/>
      <c r="BA1276" s="165"/>
      <c r="BB1276" s="165"/>
      <c r="BC1276" s="165"/>
      <c r="BD1276" s="165"/>
      <c r="BE1276" s="165"/>
      <c r="BF1276" s="165"/>
      <c r="BG1276" s="165"/>
      <c r="BH1276" s="165"/>
      <c r="BI1276" s="165"/>
      <c r="BJ1276" s="165"/>
      <c r="BK1276" s="165"/>
      <c r="BL1276" s="165"/>
      <c r="BM1276" s="165"/>
      <c r="BN1276" s="165"/>
      <c r="BO1276" s="165"/>
      <c r="BP1276" s="165"/>
      <c r="BQ1276" s="165"/>
      <c r="BR1276" s="165"/>
      <c r="BS1276" s="165"/>
      <c r="BT1276" s="165"/>
      <c r="BU1276" s="165"/>
      <c r="BV1276" s="165"/>
      <c r="BW1276" s="165"/>
      <c r="BX1276" s="165"/>
      <c r="BY1276" s="165"/>
      <c r="BZ1276" s="165"/>
      <c r="CA1276" s="165"/>
      <c r="CB1276" s="165"/>
      <c r="CC1276" s="165"/>
      <c r="CD1276" s="165"/>
      <c r="CE1276" s="165"/>
      <c r="CF1276" s="165"/>
      <c r="CG1276" s="165"/>
      <c r="CH1276" s="165"/>
      <c r="CI1276" s="165"/>
      <c r="CJ1276" s="165"/>
      <c r="CK1276" s="165"/>
      <c r="CL1276" s="165"/>
      <c r="CM1276" s="165"/>
      <c r="CN1276" s="165"/>
      <c r="CO1276" s="165"/>
      <c r="CP1276" s="165"/>
      <c r="CQ1276" s="165"/>
      <c r="CR1276" s="165"/>
      <c r="CS1276" s="165"/>
      <c r="CT1276" s="165"/>
    </row>
    <row r="1277" spans="1:98">
      <c r="A1277" s="165"/>
      <c r="B1277" s="165"/>
      <c r="C1277" s="165"/>
      <c r="D1277" s="165"/>
      <c r="E1277" s="165"/>
      <c r="F1277" s="165"/>
      <c r="G1277" s="165"/>
      <c r="H1277" s="178"/>
      <c r="I1277" s="165"/>
      <c r="J1277" s="165"/>
      <c r="K1277" s="178"/>
      <c r="L1277" s="165"/>
      <c r="M1277" s="165"/>
      <c r="N1277" s="165"/>
      <c r="O1277" s="165"/>
      <c r="P1277" s="165"/>
      <c r="Q1277" s="165"/>
      <c r="R1277" s="165"/>
      <c r="S1277" s="165"/>
      <c r="T1277" s="165"/>
      <c r="U1277" s="165"/>
      <c r="V1277" s="165"/>
      <c r="W1277" s="165"/>
      <c r="X1277" s="165"/>
      <c r="Y1277" s="165"/>
      <c r="Z1277" s="165"/>
      <c r="AA1277" s="165"/>
      <c r="AB1277" s="165"/>
      <c r="AC1277" s="165"/>
      <c r="AD1277" s="165"/>
      <c r="AE1277" s="165"/>
      <c r="AF1277" s="165"/>
      <c r="AG1277" s="165"/>
      <c r="AH1277" s="165"/>
      <c r="AI1277" s="165"/>
      <c r="AJ1277" s="165"/>
      <c r="AK1277" s="165"/>
      <c r="AL1277" s="165"/>
      <c r="AM1277" s="165"/>
      <c r="AN1277" s="165"/>
      <c r="AO1277" s="165"/>
      <c r="AP1277" s="165"/>
      <c r="AQ1277" s="165"/>
      <c r="AR1277" s="165"/>
      <c r="AS1277" s="165"/>
      <c r="AT1277" s="165"/>
      <c r="AU1277" s="165"/>
      <c r="AV1277" s="165"/>
      <c r="AW1277" s="165"/>
      <c r="AX1277" s="165"/>
      <c r="AY1277" s="165"/>
      <c r="AZ1277" s="165"/>
      <c r="BA1277" s="165"/>
      <c r="BB1277" s="165"/>
      <c r="BC1277" s="165"/>
      <c r="BD1277" s="165"/>
      <c r="BE1277" s="165"/>
      <c r="BF1277" s="165"/>
      <c r="BG1277" s="165"/>
      <c r="BH1277" s="165"/>
      <c r="BI1277" s="165"/>
      <c r="BJ1277" s="165"/>
      <c r="BK1277" s="165"/>
      <c r="BL1277" s="165"/>
      <c r="BM1277" s="165"/>
      <c r="BN1277" s="165"/>
      <c r="BO1277" s="165"/>
      <c r="BP1277" s="165"/>
      <c r="BQ1277" s="165"/>
      <c r="BR1277" s="165"/>
      <c r="BS1277" s="165"/>
      <c r="BT1277" s="165"/>
      <c r="BU1277" s="165"/>
      <c r="BV1277" s="165"/>
      <c r="BW1277" s="165"/>
      <c r="BX1277" s="165"/>
      <c r="BY1277" s="165"/>
      <c r="BZ1277" s="165"/>
      <c r="CA1277" s="165"/>
      <c r="CB1277" s="165"/>
      <c r="CC1277" s="165"/>
      <c r="CD1277" s="165"/>
      <c r="CE1277" s="165"/>
      <c r="CF1277" s="165"/>
      <c r="CG1277" s="165"/>
      <c r="CH1277" s="165"/>
      <c r="CI1277" s="165"/>
      <c r="CJ1277" s="165"/>
      <c r="CK1277" s="165"/>
      <c r="CL1277" s="165"/>
      <c r="CM1277" s="165"/>
      <c r="CN1277" s="165"/>
      <c r="CO1277" s="165"/>
      <c r="CP1277" s="165"/>
      <c r="CQ1277" s="165"/>
      <c r="CR1277" s="165"/>
      <c r="CS1277" s="165"/>
      <c r="CT1277" s="165"/>
    </row>
    <row r="1278" spans="1:98">
      <c r="A1278" s="165"/>
      <c r="B1278" s="165"/>
      <c r="C1278" s="165"/>
      <c r="D1278" s="165"/>
      <c r="E1278" s="165"/>
      <c r="F1278" s="165"/>
      <c r="G1278" s="165"/>
      <c r="H1278" s="178"/>
      <c r="I1278" s="165"/>
      <c r="J1278" s="165"/>
      <c r="K1278" s="178"/>
      <c r="L1278" s="165"/>
      <c r="M1278" s="165"/>
      <c r="N1278" s="165"/>
      <c r="O1278" s="165"/>
      <c r="P1278" s="165"/>
      <c r="Q1278" s="165"/>
      <c r="R1278" s="165"/>
      <c r="S1278" s="165"/>
      <c r="T1278" s="165"/>
      <c r="U1278" s="165"/>
      <c r="V1278" s="165"/>
      <c r="W1278" s="165"/>
      <c r="X1278" s="165"/>
      <c r="Y1278" s="165"/>
      <c r="Z1278" s="165"/>
      <c r="AA1278" s="165"/>
      <c r="AB1278" s="165"/>
      <c r="AC1278" s="165"/>
      <c r="AD1278" s="165"/>
      <c r="AE1278" s="165"/>
      <c r="AF1278" s="165"/>
      <c r="AG1278" s="165"/>
      <c r="AH1278" s="165"/>
      <c r="AI1278" s="165"/>
      <c r="AJ1278" s="165"/>
      <c r="AK1278" s="165"/>
      <c r="AL1278" s="165"/>
      <c r="AM1278" s="165"/>
      <c r="AN1278" s="165"/>
      <c r="AO1278" s="165"/>
      <c r="AP1278" s="165"/>
      <c r="AQ1278" s="165"/>
      <c r="AR1278" s="165"/>
      <c r="AS1278" s="165"/>
      <c r="AT1278" s="165"/>
      <c r="AU1278" s="165"/>
      <c r="AV1278" s="165"/>
      <c r="AW1278" s="165"/>
      <c r="AX1278" s="165"/>
      <c r="AY1278" s="165"/>
      <c r="AZ1278" s="165"/>
      <c r="BA1278" s="165"/>
      <c r="BB1278" s="165"/>
      <c r="BC1278" s="165"/>
      <c r="BD1278" s="165"/>
      <c r="BE1278" s="165"/>
      <c r="BF1278" s="165"/>
      <c r="BG1278" s="165"/>
      <c r="BH1278" s="165"/>
      <c r="BI1278" s="165"/>
      <c r="BJ1278" s="165"/>
      <c r="BK1278" s="165"/>
      <c r="BL1278" s="165"/>
      <c r="BM1278" s="165"/>
      <c r="BN1278" s="165"/>
      <c r="BO1278" s="165"/>
      <c r="BP1278" s="165"/>
      <c r="BQ1278" s="165"/>
      <c r="BR1278" s="165"/>
      <c r="BS1278" s="165"/>
      <c r="BT1278" s="165"/>
      <c r="BU1278" s="165"/>
      <c r="BV1278" s="165"/>
      <c r="BW1278" s="165"/>
      <c r="BX1278" s="165"/>
      <c r="BY1278" s="165"/>
      <c r="BZ1278" s="165"/>
      <c r="CA1278" s="165"/>
      <c r="CB1278" s="165"/>
      <c r="CC1278" s="165"/>
      <c r="CD1278" s="165"/>
      <c r="CE1278" s="165"/>
      <c r="CF1278" s="165"/>
      <c r="CG1278" s="165"/>
      <c r="CH1278" s="165"/>
      <c r="CI1278" s="165"/>
      <c r="CJ1278" s="165"/>
      <c r="CK1278" s="165"/>
      <c r="CL1278" s="165"/>
      <c r="CM1278" s="165"/>
      <c r="CN1278" s="165"/>
      <c r="CO1278" s="165"/>
      <c r="CP1278" s="165"/>
      <c r="CQ1278" s="165"/>
      <c r="CR1278" s="165"/>
      <c r="CS1278" s="165"/>
      <c r="CT1278" s="165"/>
    </row>
    <row r="1279" spans="1:98">
      <c r="A1279" s="165"/>
      <c r="B1279" s="165"/>
      <c r="C1279" s="165"/>
      <c r="D1279" s="165"/>
      <c r="E1279" s="165"/>
      <c r="F1279" s="165"/>
      <c r="G1279" s="165"/>
      <c r="H1279" s="178"/>
      <c r="I1279" s="165"/>
      <c r="J1279" s="165"/>
      <c r="K1279" s="178"/>
      <c r="L1279" s="165"/>
      <c r="M1279" s="165"/>
      <c r="N1279" s="165"/>
      <c r="O1279" s="165"/>
      <c r="P1279" s="165"/>
      <c r="Q1279" s="165"/>
      <c r="R1279" s="165"/>
      <c r="S1279" s="165"/>
      <c r="T1279" s="165"/>
      <c r="U1279" s="165"/>
      <c r="V1279" s="165"/>
      <c r="W1279" s="165"/>
      <c r="X1279" s="165"/>
      <c r="Y1279" s="165"/>
      <c r="Z1279" s="165"/>
      <c r="AA1279" s="165"/>
      <c r="AB1279" s="165"/>
      <c r="AC1279" s="165"/>
      <c r="AD1279" s="165"/>
      <c r="AE1279" s="165"/>
      <c r="AF1279" s="165"/>
      <c r="AG1279" s="165"/>
      <c r="AH1279" s="165"/>
      <c r="AI1279" s="165"/>
      <c r="AJ1279" s="165"/>
      <c r="AK1279" s="165"/>
      <c r="AL1279" s="165"/>
      <c r="AM1279" s="165"/>
      <c r="AN1279" s="165"/>
      <c r="AO1279" s="165"/>
      <c r="AP1279" s="165"/>
      <c r="AQ1279" s="165"/>
      <c r="AR1279" s="165"/>
      <c r="AS1279" s="165"/>
      <c r="AT1279" s="165"/>
      <c r="AU1279" s="165"/>
      <c r="AV1279" s="165"/>
      <c r="AW1279" s="165"/>
      <c r="AX1279" s="165"/>
      <c r="AY1279" s="165"/>
      <c r="AZ1279" s="165"/>
      <c r="BA1279" s="165"/>
      <c r="BB1279" s="165"/>
      <c r="BC1279" s="165"/>
      <c r="BD1279" s="165"/>
      <c r="BE1279" s="165"/>
      <c r="BF1279" s="165"/>
      <c r="BG1279" s="165"/>
      <c r="BH1279" s="165"/>
      <c r="BI1279" s="165"/>
      <c r="BJ1279" s="165"/>
      <c r="BK1279" s="165"/>
      <c r="BL1279" s="165"/>
      <c r="BM1279" s="165"/>
      <c r="BN1279" s="165"/>
      <c r="BO1279" s="165"/>
      <c r="BP1279" s="165"/>
      <c r="BQ1279" s="165"/>
      <c r="BR1279" s="165"/>
      <c r="BS1279" s="165"/>
      <c r="BT1279" s="165"/>
      <c r="BU1279" s="165"/>
      <c r="BV1279" s="165"/>
      <c r="BW1279" s="165"/>
      <c r="BX1279" s="165"/>
      <c r="BY1279" s="165"/>
      <c r="BZ1279" s="165"/>
      <c r="CA1279" s="165"/>
      <c r="CB1279" s="165"/>
      <c r="CC1279" s="165"/>
      <c r="CD1279" s="165"/>
      <c r="CE1279" s="165"/>
      <c r="CF1279" s="165"/>
      <c r="CG1279" s="165"/>
      <c r="CH1279" s="165"/>
      <c r="CI1279" s="165"/>
      <c r="CJ1279" s="165"/>
      <c r="CK1279" s="165"/>
      <c r="CL1279" s="165"/>
      <c r="CM1279" s="165"/>
      <c r="CN1279" s="165"/>
      <c r="CO1279" s="165"/>
      <c r="CP1279" s="165"/>
      <c r="CQ1279" s="165"/>
      <c r="CR1279" s="165"/>
      <c r="CS1279" s="165"/>
      <c r="CT1279" s="165"/>
    </row>
    <row r="1280" spans="1:98">
      <c r="A1280" s="165"/>
      <c r="B1280" s="165"/>
      <c r="C1280" s="165"/>
      <c r="D1280" s="165"/>
      <c r="E1280" s="165"/>
      <c r="F1280" s="165"/>
      <c r="G1280" s="165"/>
      <c r="H1280" s="178"/>
      <c r="I1280" s="165"/>
      <c r="J1280" s="165"/>
      <c r="K1280" s="178"/>
      <c r="L1280" s="165"/>
      <c r="M1280" s="165"/>
      <c r="N1280" s="165"/>
      <c r="O1280" s="165"/>
      <c r="P1280" s="165"/>
      <c r="Q1280" s="165"/>
      <c r="R1280" s="165"/>
      <c r="S1280" s="165"/>
      <c r="T1280" s="165"/>
      <c r="U1280" s="165"/>
      <c r="V1280" s="165"/>
      <c r="W1280" s="165"/>
      <c r="X1280" s="165"/>
      <c r="Y1280" s="165"/>
      <c r="Z1280" s="165"/>
      <c r="AA1280" s="165"/>
      <c r="AB1280" s="165"/>
      <c r="AC1280" s="165"/>
      <c r="AD1280" s="165"/>
      <c r="AE1280" s="165"/>
      <c r="AF1280" s="165"/>
      <c r="AG1280" s="165"/>
      <c r="AH1280" s="165"/>
      <c r="AI1280" s="165"/>
      <c r="AJ1280" s="165"/>
      <c r="AK1280" s="165"/>
      <c r="AL1280" s="165"/>
      <c r="AM1280" s="165"/>
      <c r="AN1280" s="165"/>
      <c r="AO1280" s="165"/>
      <c r="AP1280" s="165"/>
      <c r="AQ1280" s="165"/>
      <c r="AR1280" s="165"/>
      <c r="AS1280" s="165"/>
      <c r="AT1280" s="165"/>
      <c r="AU1280" s="165"/>
      <c r="AV1280" s="165"/>
      <c r="AW1280" s="165"/>
      <c r="AX1280" s="165"/>
      <c r="AY1280" s="165"/>
      <c r="AZ1280" s="165"/>
      <c r="BA1280" s="165"/>
      <c r="BB1280" s="165"/>
      <c r="BC1280" s="165"/>
      <c r="BD1280" s="165"/>
      <c r="BE1280" s="165"/>
      <c r="BF1280" s="165"/>
      <c r="BG1280" s="165"/>
      <c r="BH1280" s="165"/>
      <c r="BI1280" s="165"/>
      <c r="BJ1280" s="165"/>
      <c r="BK1280" s="165"/>
      <c r="BL1280" s="165"/>
      <c r="BM1280" s="165"/>
      <c r="BN1280" s="165"/>
      <c r="BO1280" s="165"/>
      <c r="BP1280" s="165"/>
      <c r="BQ1280" s="165"/>
      <c r="BR1280" s="165"/>
      <c r="BS1280" s="165"/>
      <c r="BT1280" s="165"/>
      <c r="BU1280" s="165"/>
      <c r="BV1280" s="165"/>
      <c r="BW1280" s="165"/>
      <c r="BX1280" s="165"/>
      <c r="BY1280" s="165"/>
      <c r="BZ1280" s="165"/>
      <c r="CA1280" s="165"/>
      <c r="CB1280" s="165"/>
      <c r="CC1280" s="165"/>
      <c r="CD1280" s="165"/>
      <c r="CE1280" s="165"/>
      <c r="CF1280" s="165"/>
      <c r="CG1280" s="165"/>
      <c r="CH1280" s="165"/>
      <c r="CI1280" s="165"/>
      <c r="CJ1280" s="165"/>
      <c r="CK1280" s="165"/>
      <c r="CL1280" s="165"/>
      <c r="CM1280" s="165"/>
      <c r="CN1280" s="165"/>
      <c r="CO1280" s="165"/>
      <c r="CP1280" s="165"/>
      <c r="CQ1280" s="165"/>
      <c r="CR1280" s="165"/>
      <c r="CS1280" s="165"/>
      <c r="CT1280" s="165"/>
    </row>
    <row r="1281" spans="1:98">
      <c r="A1281" s="165"/>
      <c r="B1281" s="165"/>
      <c r="C1281" s="165"/>
      <c r="D1281" s="165"/>
      <c r="E1281" s="165"/>
      <c r="F1281" s="165"/>
      <c r="G1281" s="165"/>
      <c r="H1281" s="178"/>
      <c r="I1281" s="165"/>
      <c r="J1281" s="165"/>
      <c r="K1281" s="178"/>
      <c r="L1281" s="165"/>
      <c r="M1281" s="165"/>
      <c r="N1281" s="165"/>
      <c r="O1281" s="165"/>
      <c r="P1281" s="165"/>
      <c r="Q1281" s="165"/>
      <c r="R1281" s="165"/>
      <c r="S1281" s="165"/>
      <c r="T1281" s="165"/>
      <c r="U1281" s="165"/>
      <c r="V1281" s="165"/>
      <c r="W1281" s="165"/>
      <c r="X1281" s="165"/>
      <c r="Y1281" s="165"/>
      <c r="Z1281" s="165"/>
      <c r="AA1281" s="165"/>
      <c r="AB1281" s="165"/>
      <c r="AC1281" s="165"/>
      <c r="AD1281" s="165"/>
      <c r="AE1281" s="165"/>
      <c r="AF1281" s="165"/>
      <c r="AG1281" s="165"/>
      <c r="AH1281" s="165"/>
      <c r="AI1281" s="165"/>
      <c r="AJ1281" s="165"/>
      <c r="AK1281" s="165"/>
      <c r="AL1281" s="165"/>
      <c r="AM1281" s="165"/>
      <c r="AN1281" s="165"/>
      <c r="AO1281" s="165"/>
      <c r="AP1281" s="165"/>
      <c r="AQ1281" s="165"/>
      <c r="AR1281" s="165"/>
      <c r="AS1281" s="165"/>
      <c r="AT1281" s="165"/>
      <c r="AU1281" s="165"/>
      <c r="AV1281" s="165"/>
      <c r="AW1281" s="165"/>
      <c r="AX1281" s="165"/>
      <c r="AY1281" s="165"/>
      <c r="AZ1281" s="165"/>
      <c r="BA1281" s="165"/>
      <c r="BB1281" s="165"/>
      <c r="BC1281" s="165"/>
      <c r="BD1281" s="165"/>
      <c r="BE1281" s="165"/>
      <c r="BF1281" s="165"/>
      <c r="BG1281" s="165"/>
      <c r="BH1281" s="165"/>
      <c r="BI1281" s="165"/>
      <c r="BJ1281" s="165"/>
      <c r="BK1281" s="165"/>
      <c r="BL1281" s="165"/>
      <c r="BM1281" s="165"/>
      <c r="BN1281" s="165"/>
      <c r="BO1281" s="165"/>
      <c r="BP1281" s="165"/>
      <c r="BQ1281" s="165"/>
      <c r="BR1281" s="165"/>
      <c r="BS1281" s="165"/>
      <c r="BT1281" s="165"/>
      <c r="BU1281" s="165"/>
      <c r="BV1281" s="165"/>
      <c r="BW1281" s="165"/>
      <c r="BX1281" s="165"/>
      <c r="BY1281" s="165"/>
      <c r="BZ1281" s="165"/>
      <c r="CA1281" s="165"/>
      <c r="CB1281" s="165"/>
      <c r="CC1281" s="165"/>
      <c r="CD1281" s="165"/>
      <c r="CE1281" s="165"/>
      <c r="CF1281" s="165"/>
      <c r="CG1281" s="165"/>
      <c r="CH1281" s="165"/>
      <c r="CI1281" s="165"/>
      <c r="CJ1281" s="165"/>
      <c r="CK1281" s="165"/>
      <c r="CL1281" s="165"/>
      <c r="CM1281" s="165"/>
      <c r="CN1281" s="165"/>
      <c r="CO1281" s="165"/>
      <c r="CP1281" s="165"/>
      <c r="CQ1281" s="165"/>
      <c r="CR1281" s="165"/>
      <c r="CS1281" s="165"/>
      <c r="CT1281" s="165"/>
    </row>
    <row r="1282" spans="1:98">
      <c r="A1282" s="165"/>
      <c r="B1282" s="165"/>
      <c r="C1282" s="165"/>
      <c r="D1282" s="165"/>
      <c r="E1282" s="165"/>
      <c r="F1282" s="165"/>
      <c r="G1282" s="165"/>
      <c r="H1282" s="178"/>
      <c r="I1282" s="165"/>
      <c r="J1282" s="165"/>
      <c r="K1282" s="178"/>
      <c r="L1282" s="165"/>
      <c r="M1282" s="165"/>
      <c r="N1282" s="165"/>
      <c r="O1282" s="165"/>
      <c r="P1282" s="165"/>
      <c r="Q1282" s="165"/>
      <c r="R1282" s="165"/>
      <c r="S1282" s="165"/>
      <c r="T1282" s="165"/>
      <c r="U1282" s="165"/>
      <c r="V1282" s="165"/>
      <c r="W1282" s="165"/>
      <c r="X1282" s="165"/>
      <c r="Y1282" s="165"/>
      <c r="Z1282" s="165"/>
      <c r="AA1282" s="165"/>
      <c r="AB1282" s="165"/>
      <c r="AC1282" s="165"/>
      <c r="AD1282" s="165"/>
      <c r="AE1282" s="165"/>
      <c r="AF1282" s="165"/>
      <c r="AG1282" s="165"/>
      <c r="AH1282" s="165"/>
      <c r="AI1282" s="165"/>
      <c r="AJ1282" s="165"/>
      <c r="AK1282" s="165"/>
      <c r="AL1282" s="165"/>
      <c r="AM1282" s="165"/>
      <c r="AN1282" s="165"/>
      <c r="AO1282" s="165"/>
      <c r="AP1282" s="165"/>
      <c r="AQ1282" s="165"/>
      <c r="AR1282" s="165"/>
      <c r="AS1282" s="165"/>
      <c r="AT1282" s="165"/>
      <c r="AU1282" s="165"/>
      <c r="AV1282" s="165"/>
      <c r="AW1282" s="165"/>
      <c r="AX1282" s="165"/>
      <c r="AY1282" s="165"/>
      <c r="AZ1282" s="165"/>
      <c r="BA1282" s="165"/>
      <c r="BB1282" s="165"/>
      <c r="BC1282" s="165"/>
      <c r="BD1282" s="165"/>
      <c r="BE1282" s="165"/>
      <c r="BF1282" s="165"/>
      <c r="BG1282" s="165"/>
      <c r="BH1282" s="165"/>
      <c r="BI1282" s="165"/>
      <c r="BJ1282" s="165"/>
      <c r="BK1282" s="165"/>
      <c r="BL1282" s="165"/>
      <c r="BM1282" s="165"/>
      <c r="BN1282" s="165"/>
      <c r="BO1282" s="165"/>
      <c r="BP1282" s="165"/>
      <c r="BQ1282" s="165"/>
      <c r="BR1282" s="165"/>
      <c r="BS1282" s="165"/>
      <c r="BT1282" s="165"/>
      <c r="BU1282" s="165"/>
      <c r="BV1282" s="165"/>
      <c r="BW1282" s="165"/>
      <c r="BX1282" s="165"/>
      <c r="BY1282" s="165"/>
      <c r="BZ1282" s="165"/>
      <c r="CA1282" s="165"/>
      <c r="CB1282" s="165"/>
      <c r="CC1282" s="165"/>
      <c r="CD1282" s="165"/>
      <c r="CE1282" s="165"/>
      <c r="CF1282" s="165"/>
      <c r="CG1282" s="165"/>
      <c r="CH1282" s="165"/>
      <c r="CI1282" s="165"/>
      <c r="CJ1282" s="165"/>
      <c r="CK1282" s="165"/>
      <c r="CL1282" s="165"/>
      <c r="CM1282" s="165"/>
      <c r="CN1282" s="165"/>
      <c r="CO1282" s="165"/>
      <c r="CP1282" s="165"/>
      <c r="CQ1282" s="165"/>
      <c r="CR1282" s="165"/>
      <c r="CS1282" s="165"/>
      <c r="CT1282" s="165"/>
    </row>
    <row r="1283" spans="1:98">
      <c r="A1283" s="165"/>
      <c r="B1283" s="165"/>
      <c r="C1283" s="165"/>
      <c r="D1283" s="165"/>
      <c r="E1283" s="165"/>
      <c r="F1283" s="165"/>
      <c r="G1283" s="165"/>
      <c r="H1283" s="178"/>
      <c r="I1283" s="165"/>
      <c r="J1283" s="165"/>
      <c r="K1283" s="178"/>
      <c r="L1283" s="165"/>
      <c r="M1283" s="165"/>
      <c r="N1283" s="165"/>
      <c r="O1283" s="165"/>
      <c r="P1283" s="165"/>
      <c r="Q1283" s="165"/>
      <c r="R1283" s="165"/>
      <c r="S1283" s="165"/>
      <c r="T1283" s="165"/>
      <c r="U1283" s="165"/>
      <c r="V1283" s="165"/>
      <c r="W1283" s="165"/>
      <c r="X1283" s="165"/>
      <c r="Y1283" s="165"/>
      <c r="Z1283" s="165"/>
      <c r="AA1283" s="165"/>
      <c r="AB1283" s="165"/>
      <c r="AC1283" s="165"/>
      <c r="AD1283" s="165"/>
      <c r="AE1283" s="165"/>
      <c r="AF1283" s="165"/>
      <c r="AG1283" s="165"/>
      <c r="AH1283" s="165"/>
      <c r="AI1283" s="165"/>
      <c r="AJ1283" s="165"/>
      <c r="AK1283" s="165"/>
      <c r="AL1283" s="165"/>
      <c r="AM1283" s="165"/>
      <c r="AN1283" s="165"/>
      <c r="AO1283" s="165"/>
      <c r="AP1283" s="165"/>
      <c r="AQ1283" s="165"/>
      <c r="AR1283" s="165"/>
      <c r="AS1283" s="165"/>
      <c r="AT1283" s="165"/>
      <c r="AU1283" s="165"/>
      <c r="AV1283" s="165"/>
      <c r="AW1283" s="165"/>
      <c r="AX1283" s="165"/>
      <c r="AY1283" s="165"/>
      <c r="AZ1283" s="165"/>
      <c r="BA1283" s="165"/>
      <c r="BB1283" s="165"/>
      <c r="BC1283" s="165"/>
      <c r="BD1283" s="165"/>
      <c r="BE1283" s="165"/>
      <c r="BF1283" s="165"/>
      <c r="BG1283" s="165"/>
      <c r="BH1283" s="165"/>
      <c r="BI1283" s="165"/>
      <c r="BJ1283" s="165"/>
      <c r="BK1283" s="165"/>
      <c r="BL1283" s="165"/>
      <c r="BM1283" s="165"/>
      <c r="BN1283" s="165"/>
      <c r="BO1283" s="165"/>
      <c r="BP1283" s="165"/>
      <c r="BQ1283" s="165"/>
      <c r="BR1283" s="165"/>
      <c r="BS1283" s="165"/>
      <c r="BT1283" s="165"/>
      <c r="BU1283" s="165"/>
      <c r="BV1283" s="165"/>
      <c r="BW1283" s="165"/>
      <c r="BX1283" s="165"/>
      <c r="BY1283" s="165"/>
      <c r="BZ1283" s="165"/>
      <c r="CA1283" s="165"/>
      <c r="CB1283" s="165"/>
      <c r="CC1283" s="165"/>
      <c r="CD1283" s="165"/>
      <c r="CE1283" s="165"/>
      <c r="CF1283" s="165"/>
      <c r="CG1283" s="165"/>
      <c r="CH1283" s="165"/>
      <c r="CI1283" s="165"/>
      <c r="CJ1283" s="165"/>
      <c r="CK1283" s="165"/>
      <c r="CL1283" s="165"/>
      <c r="CM1283" s="165"/>
      <c r="CN1283" s="165"/>
      <c r="CO1283" s="165"/>
      <c r="CP1283" s="165"/>
      <c r="CQ1283" s="165"/>
      <c r="CR1283" s="165"/>
      <c r="CS1283" s="165"/>
      <c r="CT1283" s="165"/>
    </row>
    <row r="1284" spans="1:98">
      <c r="A1284" s="165"/>
      <c r="B1284" s="165"/>
      <c r="C1284" s="165"/>
      <c r="D1284" s="165"/>
      <c r="E1284" s="165"/>
      <c r="F1284" s="165"/>
      <c r="G1284" s="165"/>
      <c r="H1284" s="178"/>
      <c r="I1284" s="165"/>
      <c r="J1284" s="165"/>
      <c r="K1284" s="178"/>
      <c r="L1284" s="165"/>
      <c r="M1284" s="165"/>
      <c r="N1284" s="165"/>
      <c r="O1284" s="165"/>
      <c r="P1284" s="165"/>
      <c r="Q1284" s="165"/>
      <c r="R1284" s="165"/>
      <c r="S1284" s="165"/>
      <c r="T1284" s="165"/>
      <c r="U1284" s="165"/>
      <c r="V1284" s="165"/>
      <c r="W1284" s="165"/>
      <c r="X1284" s="165"/>
      <c r="Y1284" s="165"/>
      <c r="Z1284" s="165"/>
      <c r="AA1284" s="165"/>
      <c r="AB1284" s="165"/>
      <c r="AC1284" s="165"/>
      <c r="AD1284" s="165"/>
      <c r="AE1284" s="165"/>
      <c r="AF1284" s="165"/>
      <c r="AG1284" s="165"/>
      <c r="AH1284" s="165"/>
      <c r="AI1284" s="165"/>
      <c r="AJ1284" s="165"/>
      <c r="AK1284" s="165"/>
      <c r="AL1284" s="165"/>
      <c r="AM1284" s="165"/>
      <c r="AN1284" s="165"/>
      <c r="AO1284" s="165"/>
      <c r="AP1284" s="165"/>
      <c r="AQ1284" s="165"/>
      <c r="AR1284" s="165"/>
      <c r="AS1284" s="165"/>
      <c r="AT1284" s="165"/>
      <c r="AU1284" s="165"/>
      <c r="AV1284" s="165"/>
      <c r="AW1284" s="165"/>
      <c r="AX1284" s="165"/>
      <c r="AY1284" s="165"/>
      <c r="AZ1284" s="165"/>
      <c r="BA1284" s="165"/>
      <c r="BB1284" s="165"/>
      <c r="BC1284" s="165"/>
      <c r="BD1284" s="165"/>
      <c r="BE1284" s="165"/>
      <c r="BF1284" s="165"/>
      <c r="BG1284" s="165"/>
      <c r="BH1284" s="165"/>
      <c r="BI1284" s="165"/>
      <c r="BJ1284" s="165"/>
      <c r="BK1284" s="165"/>
      <c r="BL1284" s="165"/>
      <c r="BM1284" s="165"/>
      <c r="BN1284" s="165"/>
      <c r="BO1284" s="165"/>
      <c r="BP1284" s="165"/>
      <c r="BQ1284" s="165"/>
      <c r="BR1284" s="165"/>
      <c r="BS1284" s="165"/>
      <c r="BT1284" s="165"/>
      <c r="BU1284" s="165"/>
      <c r="BV1284" s="165"/>
      <c r="BW1284" s="165"/>
      <c r="BX1284" s="165"/>
      <c r="BY1284" s="165"/>
      <c r="BZ1284" s="165"/>
      <c r="CA1284" s="165"/>
      <c r="CB1284" s="165"/>
      <c r="CC1284" s="165"/>
      <c r="CD1284" s="165"/>
      <c r="CE1284" s="165"/>
      <c r="CF1284" s="165"/>
      <c r="CG1284" s="165"/>
      <c r="CH1284" s="165"/>
      <c r="CI1284" s="165"/>
      <c r="CJ1284" s="165"/>
      <c r="CK1284" s="165"/>
      <c r="CL1284" s="165"/>
      <c r="CM1284" s="165"/>
      <c r="CN1284" s="165"/>
      <c r="CO1284" s="165"/>
      <c r="CP1284" s="165"/>
      <c r="CQ1284" s="165"/>
      <c r="CR1284" s="165"/>
      <c r="CS1284" s="165"/>
      <c r="CT1284" s="165"/>
    </row>
    <row r="1285" spans="1:98">
      <c r="A1285" s="165"/>
      <c r="B1285" s="165"/>
      <c r="C1285" s="165"/>
      <c r="D1285" s="165"/>
      <c r="E1285" s="165"/>
      <c r="F1285" s="165"/>
      <c r="G1285" s="165"/>
      <c r="H1285" s="178"/>
      <c r="I1285" s="165"/>
      <c r="J1285" s="165"/>
      <c r="K1285" s="178"/>
      <c r="L1285" s="165"/>
      <c r="M1285" s="165"/>
      <c r="N1285" s="165"/>
      <c r="O1285" s="165"/>
      <c r="P1285" s="165"/>
      <c r="Q1285" s="165"/>
      <c r="R1285" s="165"/>
      <c r="S1285" s="165"/>
      <c r="T1285" s="165"/>
      <c r="U1285" s="165"/>
      <c r="V1285" s="165"/>
      <c r="W1285" s="165"/>
      <c r="X1285" s="165"/>
      <c r="Y1285" s="165"/>
      <c r="Z1285" s="165"/>
      <c r="AA1285" s="165"/>
      <c r="AB1285" s="165"/>
      <c r="AC1285" s="165"/>
      <c r="AD1285" s="165"/>
      <c r="AE1285" s="165"/>
      <c r="AF1285" s="165"/>
      <c r="AG1285" s="165"/>
      <c r="AH1285" s="165"/>
      <c r="AI1285" s="165"/>
      <c r="AJ1285" s="165"/>
      <c r="AK1285" s="165"/>
      <c r="AL1285" s="165"/>
      <c r="AM1285" s="165"/>
      <c r="AN1285" s="165"/>
      <c r="AO1285" s="165"/>
      <c r="AP1285" s="165"/>
      <c r="AQ1285" s="165"/>
      <c r="AR1285" s="165"/>
      <c r="AS1285" s="165"/>
      <c r="AT1285" s="165"/>
      <c r="AU1285" s="165"/>
      <c r="AV1285" s="165"/>
      <c r="AW1285" s="165"/>
      <c r="AX1285" s="165"/>
      <c r="AY1285" s="165"/>
      <c r="AZ1285" s="165"/>
      <c r="BA1285" s="165"/>
      <c r="BB1285" s="165"/>
      <c r="BC1285" s="165"/>
      <c r="BD1285" s="165"/>
      <c r="BE1285" s="165"/>
      <c r="BF1285" s="165"/>
      <c r="BG1285" s="165"/>
      <c r="BH1285" s="165"/>
      <c r="BI1285" s="165"/>
      <c r="BJ1285" s="165"/>
      <c r="BK1285" s="165"/>
      <c r="BL1285" s="165"/>
      <c r="BM1285" s="165"/>
      <c r="BN1285" s="165"/>
      <c r="BO1285" s="165"/>
      <c r="BP1285" s="165"/>
      <c r="BQ1285" s="165"/>
      <c r="BR1285" s="165"/>
      <c r="BS1285" s="165"/>
      <c r="BT1285" s="165"/>
      <c r="BU1285" s="165"/>
      <c r="BV1285" s="165"/>
      <c r="BW1285" s="165"/>
      <c r="BX1285" s="165"/>
      <c r="BY1285" s="165"/>
      <c r="BZ1285" s="165"/>
      <c r="CA1285" s="165"/>
      <c r="CB1285" s="165"/>
      <c r="CC1285" s="165"/>
      <c r="CD1285" s="165"/>
      <c r="CE1285" s="165"/>
      <c r="CF1285" s="165"/>
      <c r="CG1285" s="165"/>
      <c r="CH1285" s="165"/>
      <c r="CI1285" s="165"/>
      <c r="CJ1285" s="165"/>
      <c r="CK1285" s="165"/>
      <c r="CL1285" s="165"/>
      <c r="CM1285" s="165"/>
      <c r="CN1285" s="165"/>
      <c r="CO1285" s="165"/>
      <c r="CP1285" s="165"/>
      <c r="CQ1285" s="165"/>
      <c r="CR1285" s="165"/>
      <c r="CS1285" s="165"/>
      <c r="CT1285" s="165"/>
    </row>
    <row r="1286" spans="1:98">
      <c r="A1286" s="165"/>
      <c r="B1286" s="165"/>
      <c r="C1286" s="165"/>
      <c r="D1286" s="165"/>
      <c r="E1286" s="165"/>
      <c r="F1286" s="165"/>
      <c r="G1286" s="165"/>
      <c r="H1286" s="178"/>
      <c r="I1286" s="165"/>
      <c r="J1286" s="165"/>
      <c r="K1286" s="178"/>
      <c r="L1286" s="165"/>
      <c r="M1286" s="165"/>
      <c r="N1286" s="165"/>
      <c r="O1286" s="165"/>
      <c r="P1286" s="165"/>
      <c r="Q1286" s="165"/>
      <c r="R1286" s="165"/>
      <c r="S1286" s="165"/>
      <c r="T1286" s="165"/>
      <c r="U1286" s="165"/>
      <c r="V1286" s="165"/>
      <c r="W1286" s="165"/>
      <c r="X1286" s="165"/>
      <c r="Y1286" s="165"/>
      <c r="Z1286" s="165"/>
      <c r="AA1286" s="165"/>
      <c r="AB1286" s="165"/>
      <c r="AC1286" s="165"/>
      <c r="AD1286" s="165"/>
      <c r="AE1286" s="165"/>
      <c r="AF1286" s="165"/>
      <c r="AG1286" s="165"/>
      <c r="AH1286" s="165"/>
      <c r="AI1286" s="165"/>
      <c r="AJ1286" s="165"/>
      <c r="AK1286" s="165"/>
      <c r="AL1286" s="165"/>
      <c r="AM1286" s="165"/>
      <c r="AN1286" s="165"/>
      <c r="AO1286" s="165"/>
      <c r="AP1286" s="165"/>
      <c r="AQ1286" s="165"/>
      <c r="AR1286" s="165"/>
      <c r="AS1286" s="165"/>
      <c r="AT1286" s="165"/>
      <c r="AU1286" s="165"/>
      <c r="AV1286" s="165"/>
      <c r="AW1286" s="165"/>
      <c r="AX1286" s="165"/>
      <c r="AY1286" s="165"/>
      <c r="AZ1286" s="165"/>
      <c r="BA1286" s="165"/>
      <c r="BB1286" s="165"/>
      <c r="BC1286" s="165"/>
      <c r="BD1286" s="165"/>
      <c r="BE1286" s="165"/>
      <c r="BF1286" s="165"/>
      <c r="BG1286" s="165"/>
      <c r="BH1286" s="165"/>
      <c r="BI1286" s="165"/>
      <c r="BJ1286" s="165"/>
      <c r="BK1286" s="165"/>
      <c r="BL1286" s="165"/>
      <c r="BM1286" s="165"/>
      <c r="BN1286" s="165"/>
      <c r="BO1286" s="165"/>
      <c r="BP1286" s="165"/>
      <c r="BQ1286" s="165"/>
      <c r="BR1286" s="165"/>
      <c r="BS1286" s="165"/>
      <c r="BT1286" s="165"/>
      <c r="BU1286" s="165"/>
      <c r="BV1286" s="165"/>
      <c r="BW1286" s="165"/>
      <c r="BX1286" s="165"/>
      <c r="BY1286" s="165"/>
      <c r="BZ1286" s="165"/>
      <c r="CA1286" s="165"/>
      <c r="CB1286" s="165"/>
      <c r="CC1286" s="165"/>
      <c r="CD1286" s="165"/>
      <c r="CE1286" s="165"/>
      <c r="CF1286" s="165"/>
      <c r="CG1286" s="165"/>
      <c r="CH1286" s="165"/>
      <c r="CI1286" s="165"/>
      <c r="CJ1286" s="165"/>
      <c r="CK1286" s="165"/>
      <c r="CL1286" s="165"/>
      <c r="CM1286" s="165"/>
      <c r="CN1286" s="165"/>
      <c r="CO1286" s="165"/>
      <c r="CP1286" s="165"/>
      <c r="CQ1286" s="165"/>
      <c r="CR1286" s="165"/>
      <c r="CS1286" s="165"/>
      <c r="CT1286" s="165"/>
    </row>
    <row r="1287" spans="1:98">
      <c r="A1287" s="165"/>
      <c r="B1287" s="165"/>
      <c r="C1287" s="165"/>
      <c r="D1287" s="165"/>
      <c r="E1287" s="165"/>
      <c r="F1287" s="165"/>
      <c r="G1287" s="165"/>
      <c r="H1287" s="178"/>
      <c r="I1287" s="165"/>
      <c r="J1287" s="165"/>
      <c r="K1287" s="178"/>
      <c r="L1287" s="165"/>
      <c r="M1287" s="165"/>
      <c r="N1287" s="165"/>
      <c r="O1287" s="165"/>
      <c r="P1287" s="165"/>
      <c r="Q1287" s="165"/>
      <c r="R1287" s="165"/>
      <c r="S1287" s="165"/>
      <c r="T1287" s="165"/>
      <c r="U1287" s="165"/>
      <c r="V1287" s="165"/>
      <c r="W1287" s="165"/>
      <c r="X1287" s="165"/>
      <c r="Y1287" s="165"/>
      <c r="Z1287" s="165"/>
      <c r="AA1287" s="165"/>
      <c r="AB1287" s="165"/>
      <c r="AC1287" s="165"/>
      <c r="AD1287" s="165"/>
      <c r="AE1287" s="165"/>
      <c r="AF1287" s="165"/>
      <c r="AG1287" s="165"/>
      <c r="AH1287" s="165"/>
      <c r="AI1287" s="165"/>
      <c r="AJ1287" s="165"/>
      <c r="AK1287" s="165"/>
      <c r="AL1287" s="165"/>
      <c r="AM1287" s="165"/>
      <c r="AN1287" s="165"/>
      <c r="AO1287" s="165"/>
      <c r="AP1287" s="165"/>
      <c r="AQ1287" s="165"/>
      <c r="AR1287" s="165"/>
      <c r="AS1287" s="165"/>
      <c r="AT1287" s="165"/>
      <c r="AU1287" s="165"/>
      <c r="AV1287" s="165"/>
      <c r="AW1287" s="165"/>
      <c r="AX1287" s="165"/>
      <c r="AY1287" s="165"/>
      <c r="AZ1287" s="165"/>
      <c r="BA1287" s="165"/>
      <c r="BB1287" s="165"/>
      <c r="BC1287" s="165"/>
      <c r="BD1287" s="165"/>
      <c r="BE1287" s="165"/>
      <c r="BF1287" s="165"/>
      <c r="BG1287" s="165"/>
      <c r="BH1287" s="165"/>
      <c r="BI1287" s="165"/>
      <c r="BJ1287" s="165"/>
      <c r="BK1287" s="165"/>
      <c r="BL1287" s="165"/>
      <c r="BM1287" s="165"/>
      <c r="BN1287" s="165"/>
      <c r="BO1287" s="165"/>
      <c r="BP1287" s="165"/>
      <c r="BQ1287" s="165"/>
      <c r="BR1287" s="165"/>
      <c r="BS1287" s="165"/>
      <c r="BT1287" s="165"/>
      <c r="BU1287" s="165"/>
      <c r="BV1287" s="165"/>
      <c r="BW1287" s="165"/>
      <c r="BX1287" s="165"/>
      <c r="BY1287" s="165"/>
      <c r="BZ1287" s="165"/>
      <c r="CA1287" s="165"/>
      <c r="CB1287" s="165"/>
      <c r="CC1287" s="165"/>
      <c r="CD1287" s="165"/>
      <c r="CE1287" s="165"/>
      <c r="CF1287" s="165"/>
      <c r="CG1287" s="165"/>
      <c r="CH1287" s="165"/>
      <c r="CI1287" s="165"/>
      <c r="CJ1287" s="165"/>
      <c r="CK1287" s="165"/>
      <c r="CL1287" s="165"/>
      <c r="CM1287" s="165"/>
      <c r="CN1287" s="165"/>
      <c r="CO1287" s="165"/>
      <c r="CP1287" s="165"/>
      <c r="CQ1287" s="165"/>
      <c r="CR1287" s="165"/>
      <c r="CS1287" s="165"/>
      <c r="CT1287" s="165"/>
    </row>
    <row r="1288" spans="1:98">
      <c r="A1288" s="165"/>
      <c r="B1288" s="165"/>
      <c r="C1288" s="165"/>
      <c r="D1288" s="165"/>
      <c r="E1288" s="165"/>
      <c r="F1288" s="165"/>
      <c r="G1288" s="165"/>
      <c r="H1288" s="178"/>
      <c r="I1288" s="165"/>
      <c r="J1288" s="165"/>
      <c r="K1288" s="178"/>
      <c r="L1288" s="165"/>
      <c r="M1288" s="165"/>
      <c r="N1288" s="165"/>
      <c r="O1288" s="165"/>
      <c r="P1288" s="165"/>
      <c r="Q1288" s="165"/>
      <c r="R1288" s="165"/>
      <c r="S1288" s="165"/>
      <c r="T1288" s="165"/>
      <c r="U1288" s="165"/>
      <c r="V1288" s="165"/>
      <c r="W1288" s="165"/>
      <c r="X1288" s="165"/>
      <c r="Y1288" s="165"/>
      <c r="Z1288" s="165"/>
      <c r="AA1288" s="165"/>
      <c r="AB1288" s="165"/>
      <c r="AC1288" s="165"/>
      <c r="AD1288" s="165"/>
      <c r="AE1288" s="165"/>
      <c r="AF1288" s="165"/>
      <c r="AG1288" s="165"/>
      <c r="AH1288" s="165"/>
      <c r="AI1288" s="165"/>
      <c r="AJ1288" s="165"/>
      <c r="AK1288" s="165"/>
      <c r="AL1288" s="165"/>
      <c r="AM1288" s="165"/>
      <c r="AN1288" s="165"/>
      <c r="AO1288" s="165"/>
      <c r="AP1288" s="165"/>
      <c r="AQ1288" s="165"/>
      <c r="AR1288" s="165"/>
      <c r="AS1288" s="165"/>
      <c r="AT1288" s="165"/>
      <c r="AU1288" s="165"/>
      <c r="AV1288" s="165"/>
      <c r="AW1288" s="165"/>
      <c r="AX1288" s="165"/>
      <c r="AY1288" s="165"/>
      <c r="AZ1288" s="165"/>
      <c r="BA1288" s="165"/>
      <c r="BB1288" s="165"/>
      <c r="BC1288" s="165"/>
      <c r="BD1288" s="165"/>
      <c r="BE1288" s="165"/>
      <c r="BF1288" s="165"/>
      <c r="BG1288" s="165"/>
      <c r="BH1288" s="165"/>
      <c r="BI1288" s="165"/>
      <c r="BJ1288" s="165"/>
      <c r="BK1288" s="165"/>
      <c r="BL1288" s="165"/>
      <c r="BM1288" s="165"/>
      <c r="BN1288" s="165"/>
      <c r="BO1288" s="165"/>
      <c r="BP1288" s="165"/>
      <c r="BQ1288" s="165"/>
      <c r="BR1288" s="165"/>
      <c r="BS1288" s="165"/>
      <c r="BT1288" s="165"/>
      <c r="BU1288" s="165"/>
      <c r="BV1288" s="165"/>
      <c r="BW1288" s="165"/>
      <c r="BX1288" s="165"/>
      <c r="BY1288" s="165"/>
      <c r="BZ1288" s="165"/>
      <c r="CA1288" s="165"/>
      <c r="CB1288" s="165"/>
      <c r="CC1288" s="165"/>
      <c r="CD1288" s="165"/>
      <c r="CE1288" s="165"/>
      <c r="CF1288" s="165"/>
      <c r="CG1288" s="165"/>
      <c r="CH1288" s="165"/>
      <c r="CI1288" s="165"/>
      <c r="CJ1288" s="165"/>
      <c r="CK1288" s="165"/>
      <c r="CL1288" s="165"/>
      <c r="CM1288" s="165"/>
      <c r="CN1288" s="165"/>
      <c r="CO1288" s="165"/>
      <c r="CP1288" s="165"/>
      <c r="CQ1288" s="165"/>
      <c r="CR1288" s="165"/>
      <c r="CS1288" s="165"/>
      <c r="CT1288" s="165"/>
    </row>
    <row r="1289" spans="1:98">
      <c r="A1289" s="165"/>
      <c r="B1289" s="165"/>
      <c r="C1289" s="165"/>
      <c r="D1289" s="165"/>
      <c r="E1289" s="165"/>
      <c r="F1289" s="165"/>
      <c r="G1289" s="165"/>
      <c r="H1289" s="178"/>
      <c r="I1289" s="165"/>
      <c r="J1289" s="165"/>
      <c r="K1289" s="178"/>
      <c r="L1289" s="165"/>
      <c r="M1289" s="165"/>
      <c r="N1289" s="165"/>
      <c r="O1289" s="165"/>
      <c r="P1289" s="165"/>
      <c r="Q1289" s="165"/>
      <c r="R1289" s="165"/>
      <c r="S1289" s="165"/>
      <c r="T1289" s="165"/>
      <c r="U1289" s="165"/>
      <c r="V1289" s="165"/>
      <c r="W1289" s="165"/>
      <c r="X1289" s="165"/>
      <c r="Y1289" s="165"/>
      <c r="Z1289" s="165"/>
      <c r="AA1289" s="165"/>
      <c r="AB1289" s="165"/>
      <c r="AC1289" s="165"/>
      <c r="AD1289" s="165"/>
      <c r="AE1289" s="165"/>
      <c r="AF1289" s="165"/>
      <c r="AG1289" s="165"/>
      <c r="AH1289" s="165"/>
      <c r="AI1289" s="165"/>
      <c r="AJ1289" s="165"/>
      <c r="AK1289" s="165"/>
      <c r="AL1289" s="165"/>
      <c r="AM1289" s="165"/>
      <c r="AN1289" s="165"/>
      <c r="AO1289" s="165"/>
      <c r="AP1289" s="165"/>
      <c r="AQ1289" s="165"/>
      <c r="AR1289" s="165"/>
      <c r="AS1289" s="165"/>
      <c r="AT1289" s="165"/>
      <c r="AU1289" s="165"/>
      <c r="AV1289" s="165"/>
      <c r="AW1289" s="165"/>
      <c r="AX1289" s="165"/>
      <c r="AY1289" s="165"/>
      <c r="AZ1289" s="165"/>
      <c r="BA1289" s="165"/>
      <c r="BB1289" s="165"/>
      <c r="BC1289" s="165"/>
      <c r="BD1289" s="165"/>
      <c r="BE1289" s="165"/>
      <c r="BF1289" s="165"/>
      <c r="BG1289" s="165"/>
      <c r="BH1289" s="165"/>
      <c r="BI1289" s="165"/>
      <c r="BJ1289" s="165"/>
      <c r="BK1289" s="165"/>
      <c r="BL1289" s="165"/>
      <c r="BM1289" s="165"/>
      <c r="BN1289" s="165"/>
      <c r="BO1289" s="165"/>
      <c r="BP1289" s="165"/>
      <c r="BQ1289" s="165"/>
      <c r="BR1289" s="165"/>
      <c r="BS1289" s="165"/>
      <c r="BT1289" s="165"/>
      <c r="BU1289" s="165"/>
      <c r="BV1289" s="165"/>
      <c r="BW1289" s="165"/>
      <c r="BX1289" s="165"/>
      <c r="BY1289" s="165"/>
      <c r="BZ1289" s="165"/>
      <c r="CA1289" s="165"/>
      <c r="CB1289" s="165"/>
      <c r="CC1289" s="165"/>
      <c r="CD1289" s="165"/>
      <c r="CE1289" s="165"/>
      <c r="CF1289" s="165"/>
      <c r="CG1289" s="165"/>
      <c r="CH1289" s="165"/>
      <c r="CI1289" s="165"/>
      <c r="CJ1289" s="165"/>
      <c r="CK1289" s="165"/>
      <c r="CL1289" s="165"/>
      <c r="CM1289" s="165"/>
      <c r="CN1289" s="165"/>
      <c r="CO1289" s="165"/>
      <c r="CP1289" s="165"/>
      <c r="CQ1289" s="165"/>
      <c r="CR1289" s="165"/>
      <c r="CS1289" s="165"/>
      <c r="CT1289" s="165"/>
    </row>
    <row r="1290" spans="1:98">
      <c r="A1290" s="165"/>
      <c r="B1290" s="165"/>
      <c r="C1290" s="165"/>
      <c r="D1290" s="165"/>
      <c r="E1290" s="165"/>
      <c r="F1290" s="165"/>
      <c r="G1290" s="165"/>
      <c r="H1290" s="178"/>
      <c r="I1290" s="165"/>
      <c r="J1290" s="165"/>
      <c r="K1290" s="178"/>
      <c r="L1290" s="165"/>
      <c r="M1290" s="165"/>
      <c r="N1290" s="165"/>
      <c r="O1290" s="165"/>
      <c r="P1290" s="165"/>
      <c r="Q1290" s="165"/>
      <c r="R1290" s="165"/>
      <c r="S1290" s="165"/>
      <c r="T1290" s="165"/>
      <c r="U1290" s="165"/>
      <c r="V1290" s="165"/>
      <c r="W1290" s="165"/>
      <c r="X1290" s="165"/>
      <c r="Y1290" s="165"/>
      <c r="Z1290" s="165"/>
      <c r="AA1290" s="165"/>
      <c r="AB1290" s="165"/>
      <c r="AC1290" s="165"/>
      <c r="AD1290" s="165"/>
      <c r="AE1290" s="165"/>
      <c r="AF1290" s="165"/>
      <c r="AG1290" s="165"/>
      <c r="AH1290" s="165"/>
      <c r="AI1290" s="165"/>
      <c r="AJ1290" s="165"/>
      <c r="AK1290" s="165"/>
      <c r="AL1290" s="165"/>
      <c r="AM1290" s="165"/>
      <c r="AN1290" s="165"/>
      <c r="AO1290" s="165"/>
      <c r="AP1290" s="165"/>
      <c r="AQ1290" s="165"/>
      <c r="AR1290" s="165"/>
      <c r="AS1290" s="165"/>
      <c r="AT1290" s="165"/>
      <c r="AU1290" s="165"/>
      <c r="AV1290" s="165"/>
      <c r="AW1290" s="165"/>
      <c r="AX1290" s="165"/>
      <c r="AY1290" s="165"/>
      <c r="AZ1290" s="165"/>
      <c r="BA1290" s="165"/>
      <c r="BB1290" s="165"/>
      <c r="BC1290" s="165"/>
      <c r="BD1290" s="165"/>
      <c r="BE1290" s="165"/>
      <c r="BF1290" s="165"/>
      <c r="BG1290" s="165"/>
      <c r="BH1290" s="165"/>
      <c r="BI1290" s="165"/>
      <c r="BJ1290" s="165"/>
      <c r="BK1290" s="165"/>
      <c r="BL1290" s="165"/>
      <c r="BM1290" s="165"/>
      <c r="BN1290" s="165"/>
      <c r="BO1290" s="165"/>
      <c r="BP1290" s="165"/>
      <c r="BQ1290" s="165"/>
      <c r="BR1290" s="165"/>
      <c r="BS1290" s="165"/>
      <c r="BT1290" s="165"/>
      <c r="BU1290" s="165"/>
      <c r="BV1290" s="165"/>
      <c r="BW1290" s="165"/>
      <c r="BX1290" s="165"/>
      <c r="BY1290" s="165"/>
      <c r="BZ1290" s="165"/>
      <c r="CA1290" s="165"/>
      <c r="CB1290" s="165"/>
      <c r="CC1290" s="165"/>
      <c r="CD1290" s="165"/>
      <c r="CE1290" s="165"/>
      <c r="CF1290" s="165"/>
      <c r="CG1290" s="165"/>
      <c r="CH1290" s="165"/>
      <c r="CI1290" s="165"/>
      <c r="CJ1290" s="165"/>
      <c r="CK1290" s="165"/>
      <c r="CL1290" s="165"/>
      <c r="CM1290" s="165"/>
      <c r="CN1290" s="165"/>
      <c r="CO1290" s="165"/>
      <c r="CP1290" s="165"/>
      <c r="CQ1290" s="165"/>
      <c r="CR1290" s="165"/>
      <c r="CS1290" s="165"/>
      <c r="CT1290" s="165"/>
    </row>
    <row r="1291" spans="1:98">
      <c r="A1291" s="165"/>
      <c r="B1291" s="165"/>
      <c r="C1291" s="165"/>
      <c r="D1291" s="165"/>
      <c r="E1291" s="165"/>
      <c r="F1291" s="165"/>
      <c r="G1291" s="165"/>
      <c r="H1291" s="178"/>
      <c r="I1291" s="165"/>
      <c r="J1291" s="165"/>
      <c r="K1291" s="178"/>
      <c r="L1291" s="165"/>
      <c r="M1291" s="165"/>
      <c r="N1291" s="165"/>
      <c r="O1291" s="165"/>
      <c r="P1291" s="165"/>
      <c r="Q1291" s="165"/>
      <c r="R1291" s="165"/>
      <c r="S1291" s="165"/>
      <c r="T1291" s="165"/>
      <c r="U1291" s="165"/>
      <c r="V1291" s="165"/>
      <c r="W1291" s="165"/>
      <c r="X1291" s="165"/>
      <c r="Y1291" s="165"/>
      <c r="Z1291" s="165"/>
      <c r="AA1291" s="165"/>
      <c r="AB1291" s="165"/>
      <c r="AC1291" s="165"/>
      <c r="AD1291" s="165"/>
      <c r="AE1291" s="165"/>
      <c r="AF1291" s="165"/>
      <c r="AG1291" s="165"/>
      <c r="AH1291" s="165"/>
      <c r="AI1291" s="165"/>
      <c r="AJ1291" s="165"/>
      <c r="AK1291" s="165"/>
      <c r="AL1291" s="165"/>
      <c r="AM1291" s="165"/>
      <c r="AN1291" s="165"/>
      <c r="AO1291" s="165"/>
      <c r="AP1291" s="165"/>
      <c r="AQ1291" s="165"/>
      <c r="AR1291" s="165"/>
      <c r="AS1291" s="165"/>
      <c r="AT1291" s="165"/>
      <c r="AU1291" s="165"/>
      <c r="AV1291" s="165"/>
      <c r="AW1291" s="165"/>
      <c r="AX1291" s="165"/>
      <c r="AY1291" s="165"/>
      <c r="AZ1291" s="165"/>
      <c r="BA1291" s="165"/>
      <c r="BB1291" s="165"/>
      <c r="BC1291" s="165"/>
      <c r="BD1291" s="165"/>
      <c r="BE1291" s="165"/>
      <c r="BF1291" s="165"/>
      <c r="BG1291" s="165"/>
      <c r="BH1291" s="165"/>
      <c r="BI1291" s="165"/>
      <c r="BJ1291" s="165"/>
      <c r="BK1291" s="165"/>
      <c r="BL1291" s="165"/>
      <c r="BM1291" s="165"/>
      <c r="BN1291" s="165"/>
      <c r="BO1291" s="165"/>
      <c r="BP1291" s="165"/>
      <c r="BQ1291" s="165"/>
      <c r="BR1291" s="165"/>
      <c r="BS1291" s="165"/>
      <c r="BT1291" s="165"/>
      <c r="BU1291" s="165"/>
      <c r="BV1291" s="165"/>
      <c r="BW1291" s="165"/>
      <c r="BX1291" s="165"/>
      <c r="BY1291" s="165"/>
      <c r="BZ1291" s="165"/>
      <c r="CA1291" s="165"/>
      <c r="CB1291" s="165"/>
      <c r="CC1291" s="165"/>
      <c r="CD1291" s="165"/>
      <c r="CE1291" s="165"/>
      <c r="CF1291" s="165"/>
      <c r="CG1291" s="165"/>
      <c r="CH1291" s="165"/>
      <c r="CI1291" s="165"/>
      <c r="CJ1291" s="165"/>
      <c r="CK1291" s="165"/>
      <c r="CL1291" s="165"/>
      <c r="CM1291" s="165"/>
      <c r="CN1291" s="165"/>
      <c r="CO1291" s="165"/>
      <c r="CP1291" s="165"/>
      <c r="CQ1291" s="165"/>
      <c r="CR1291" s="165"/>
      <c r="CS1291" s="165"/>
      <c r="CT1291" s="165"/>
    </row>
    <row r="1292" spans="1:98">
      <c r="A1292" s="165"/>
      <c r="B1292" s="165"/>
      <c r="C1292" s="165"/>
      <c r="D1292" s="165"/>
      <c r="E1292" s="165"/>
      <c r="F1292" s="165"/>
      <c r="G1292" s="165"/>
      <c r="H1292" s="178"/>
      <c r="I1292" s="165"/>
      <c r="J1292" s="165"/>
      <c r="K1292" s="178"/>
      <c r="L1292" s="165"/>
      <c r="M1292" s="165"/>
      <c r="N1292" s="165"/>
      <c r="O1292" s="165"/>
      <c r="P1292" s="165"/>
      <c r="Q1292" s="165"/>
      <c r="R1292" s="165"/>
      <c r="S1292" s="165"/>
      <c r="T1292" s="165"/>
      <c r="U1292" s="165"/>
      <c r="V1292" s="165"/>
      <c r="W1292" s="165"/>
      <c r="X1292" s="165"/>
      <c r="Y1292" s="165"/>
      <c r="Z1292" s="165"/>
      <c r="AA1292" s="165"/>
      <c r="AB1292" s="165"/>
      <c r="AC1292" s="165"/>
      <c r="AD1292" s="165"/>
      <c r="AE1292" s="165"/>
      <c r="AF1292" s="165"/>
      <c r="AG1292" s="165"/>
      <c r="AH1292" s="165"/>
      <c r="AI1292" s="165"/>
      <c r="AJ1292" s="165"/>
      <c r="AK1292" s="165"/>
      <c r="AL1292" s="165"/>
      <c r="AM1292" s="165"/>
      <c r="AN1292" s="165"/>
      <c r="AO1292" s="165"/>
      <c r="AP1292" s="165"/>
      <c r="AQ1292" s="165"/>
      <c r="AR1292" s="165"/>
      <c r="AS1292" s="165"/>
      <c r="AT1292" s="165"/>
      <c r="AU1292" s="165"/>
      <c r="AV1292" s="165"/>
      <c r="AW1292" s="165"/>
      <c r="AX1292" s="165"/>
      <c r="AY1292" s="165"/>
      <c r="AZ1292" s="165"/>
      <c r="BA1292" s="165"/>
      <c r="BB1292" s="165"/>
      <c r="BC1292" s="165"/>
      <c r="BD1292" s="165"/>
      <c r="BE1292" s="165"/>
      <c r="BF1292" s="165"/>
      <c r="BG1292" s="165"/>
      <c r="BH1292" s="165"/>
      <c r="BI1292" s="165"/>
      <c r="BJ1292" s="165"/>
      <c r="BK1292" s="165"/>
      <c r="BL1292" s="165"/>
      <c r="BM1292" s="165"/>
      <c r="BN1292" s="165"/>
      <c r="BO1292" s="165"/>
      <c r="BP1292" s="165"/>
      <c r="BQ1292" s="165"/>
      <c r="BR1292" s="165"/>
      <c r="BS1292" s="165"/>
      <c r="BT1292" s="165"/>
      <c r="BU1292" s="165"/>
      <c r="BV1292" s="165"/>
      <c r="BW1292" s="165"/>
      <c r="BX1292" s="165"/>
      <c r="BY1292" s="165"/>
      <c r="BZ1292" s="165"/>
      <c r="CA1292" s="165"/>
      <c r="CB1292" s="165"/>
      <c r="CC1292" s="165"/>
      <c r="CD1292" s="165"/>
      <c r="CE1292" s="165"/>
      <c r="CF1292" s="165"/>
      <c r="CG1292" s="165"/>
      <c r="CH1292" s="165"/>
      <c r="CI1292" s="165"/>
      <c r="CJ1292" s="165"/>
      <c r="CK1292" s="165"/>
      <c r="CL1292" s="165"/>
      <c r="CM1292" s="165"/>
      <c r="CN1292" s="165"/>
      <c r="CO1292" s="165"/>
      <c r="CP1292" s="165"/>
      <c r="CQ1292" s="165"/>
      <c r="CR1292" s="165"/>
      <c r="CS1292" s="165"/>
      <c r="CT1292" s="165"/>
    </row>
    <row r="1293" spans="1:98">
      <c r="A1293" s="165"/>
      <c r="B1293" s="165"/>
      <c r="C1293" s="165"/>
      <c r="D1293" s="165"/>
      <c r="E1293" s="165"/>
      <c r="F1293" s="165"/>
      <c r="G1293" s="165"/>
      <c r="H1293" s="178"/>
      <c r="I1293" s="165"/>
      <c r="J1293" s="165"/>
      <c r="K1293" s="178"/>
      <c r="L1293" s="165"/>
      <c r="M1293" s="165"/>
      <c r="N1293" s="165"/>
      <c r="O1293" s="165"/>
      <c r="P1293" s="165"/>
      <c r="Q1293" s="165"/>
      <c r="R1293" s="165"/>
      <c r="S1293" s="165"/>
      <c r="T1293" s="165"/>
      <c r="U1293" s="165"/>
      <c r="V1293" s="165"/>
      <c r="W1293" s="165"/>
      <c r="X1293" s="165"/>
      <c r="Y1293" s="165"/>
      <c r="Z1293" s="165"/>
      <c r="AA1293" s="165"/>
      <c r="AB1293" s="165"/>
      <c r="AC1293" s="165"/>
      <c r="AD1293" s="165"/>
      <c r="AE1293" s="165"/>
      <c r="AF1293" s="165"/>
      <c r="AG1293" s="165"/>
      <c r="AH1293" s="165"/>
      <c r="AI1293" s="165"/>
      <c r="AJ1293" s="165"/>
      <c r="AK1293" s="165"/>
      <c r="AL1293" s="165"/>
      <c r="AM1293" s="165"/>
      <c r="AN1293" s="165"/>
      <c r="AO1293" s="165"/>
      <c r="AP1293" s="165"/>
      <c r="AQ1293" s="165"/>
      <c r="AR1293" s="165"/>
      <c r="AS1293" s="165"/>
      <c r="AT1293" s="165"/>
      <c r="AU1293" s="165"/>
      <c r="AV1293" s="165"/>
      <c r="AW1293" s="165"/>
      <c r="AX1293" s="165"/>
      <c r="AY1293" s="165"/>
      <c r="AZ1293" s="165"/>
      <c r="BA1293" s="165"/>
      <c r="BB1293" s="165"/>
      <c r="BC1293" s="165"/>
      <c r="BD1293" s="165"/>
      <c r="BE1293" s="165"/>
      <c r="BF1293" s="165"/>
      <c r="BG1293" s="165"/>
      <c r="BH1293" s="165"/>
      <c r="BI1293" s="165"/>
      <c r="BJ1293" s="165"/>
      <c r="BK1293" s="165"/>
      <c r="BL1293" s="165"/>
      <c r="BM1293" s="165"/>
      <c r="BN1293" s="165"/>
      <c r="BO1293" s="165"/>
      <c r="BP1293" s="165"/>
      <c r="BQ1293" s="165"/>
      <c r="BR1293" s="165"/>
      <c r="BS1293" s="165"/>
      <c r="BT1293" s="165"/>
      <c r="BU1293" s="165"/>
      <c r="BV1293" s="165"/>
      <c r="BW1293" s="165"/>
      <c r="BX1293" s="165"/>
      <c r="BY1293" s="165"/>
      <c r="BZ1293" s="165"/>
      <c r="CA1293" s="165"/>
      <c r="CB1293" s="165"/>
      <c r="CC1293" s="165"/>
      <c r="CD1293" s="165"/>
      <c r="CE1293" s="165"/>
      <c r="CF1293" s="165"/>
      <c r="CG1293" s="165"/>
      <c r="CH1293" s="165"/>
      <c r="CI1293" s="165"/>
      <c r="CJ1293" s="165"/>
      <c r="CK1293" s="165"/>
      <c r="CL1293" s="165"/>
      <c r="CM1293" s="165"/>
      <c r="CN1293" s="165"/>
      <c r="CO1293" s="165"/>
      <c r="CP1293" s="165"/>
      <c r="CQ1293" s="165"/>
      <c r="CR1293" s="165"/>
      <c r="CS1293" s="165"/>
      <c r="CT1293" s="165"/>
    </row>
    <row r="1294" spans="1:98">
      <c r="A1294" s="165"/>
      <c r="B1294" s="165"/>
      <c r="C1294" s="165"/>
      <c r="D1294" s="165"/>
      <c r="E1294" s="165"/>
      <c r="F1294" s="165"/>
      <c r="G1294" s="165"/>
      <c r="H1294" s="178"/>
      <c r="I1294" s="165"/>
      <c r="J1294" s="165"/>
      <c r="K1294" s="178"/>
      <c r="L1294" s="165"/>
      <c r="M1294" s="165"/>
      <c r="N1294" s="165"/>
      <c r="O1294" s="165"/>
      <c r="P1294" s="165"/>
      <c r="Q1294" s="165"/>
      <c r="R1294" s="165"/>
      <c r="S1294" s="165"/>
      <c r="T1294" s="165"/>
      <c r="U1294" s="165"/>
      <c r="V1294" s="165"/>
      <c r="W1294" s="165"/>
      <c r="X1294" s="165"/>
      <c r="Y1294" s="165"/>
      <c r="Z1294" s="165"/>
      <c r="AA1294" s="165"/>
      <c r="AB1294" s="165"/>
      <c r="AC1294" s="165"/>
      <c r="AD1294" s="165"/>
      <c r="AE1294" s="165"/>
      <c r="AF1294" s="165"/>
      <c r="AG1294" s="165"/>
      <c r="AH1294" s="165"/>
      <c r="AI1294" s="165"/>
      <c r="AJ1294" s="165"/>
      <c r="AK1294" s="165"/>
      <c r="AL1294" s="165"/>
      <c r="AM1294" s="165"/>
      <c r="AN1294" s="165"/>
      <c r="AO1294" s="165"/>
      <c r="AP1294" s="165"/>
      <c r="AQ1294" s="165"/>
      <c r="AR1294" s="165"/>
      <c r="AS1294" s="165"/>
      <c r="AT1294" s="165"/>
      <c r="AU1294" s="165"/>
      <c r="AV1294" s="165"/>
      <c r="AW1294" s="165"/>
      <c r="AX1294" s="165"/>
      <c r="AY1294" s="165"/>
      <c r="AZ1294" s="165"/>
      <c r="BA1294" s="165"/>
      <c r="BB1294" s="165"/>
      <c r="BC1294" s="165"/>
      <c r="BD1294" s="165"/>
      <c r="BE1294" s="165"/>
      <c r="BF1294" s="165"/>
      <c r="BG1294" s="165"/>
      <c r="BH1294" s="165"/>
      <c r="BI1294" s="165"/>
      <c r="BJ1294" s="165"/>
      <c r="BK1294" s="165"/>
      <c r="BL1294" s="165"/>
      <c r="BM1294" s="165"/>
      <c r="BN1294" s="165"/>
      <c r="BO1294" s="165"/>
      <c r="BP1294" s="165"/>
      <c r="BQ1294" s="165"/>
      <c r="BR1294" s="165"/>
      <c r="BS1294" s="165"/>
      <c r="BT1294" s="165"/>
      <c r="BU1294" s="165"/>
      <c r="BV1294" s="165"/>
      <c r="BW1294" s="165"/>
      <c r="BX1294" s="165"/>
      <c r="BY1294" s="165"/>
      <c r="BZ1294" s="165"/>
      <c r="CA1294" s="165"/>
      <c r="CB1294" s="165"/>
      <c r="CC1294" s="165"/>
      <c r="CD1294" s="165"/>
      <c r="CE1294" s="165"/>
      <c r="CF1294" s="165"/>
      <c r="CG1294" s="165"/>
      <c r="CH1294" s="165"/>
      <c r="CI1294" s="165"/>
      <c r="CJ1294" s="165"/>
      <c r="CK1294" s="165"/>
      <c r="CL1294" s="165"/>
      <c r="CM1294" s="165"/>
      <c r="CN1294" s="165"/>
      <c r="CO1294" s="165"/>
      <c r="CP1294" s="165"/>
      <c r="CQ1294" s="165"/>
      <c r="CR1294" s="165"/>
      <c r="CS1294" s="165"/>
      <c r="CT1294" s="165"/>
    </row>
    <row r="1295" spans="1:98">
      <c r="A1295" s="165"/>
      <c r="B1295" s="165"/>
      <c r="C1295" s="165"/>
      <c r="D1295" s="165"/>
      <c r="E1295" s="165"/>
      <c r="F1295" s="165"/>
      <c r="G1295" s="165"/>
      <c r="H1295" s="178"/>
      <c r="I1295" s="165"/>
      <c r="J1295" s="165"/>
      <c r="K1295" s="178"/>
      <c r="L1295" s="165"/>
      <c r="M1295" s="165"/>
      <c r="N1295" s="165"/>
      <c r="O1295" s="165"/>
      <c r="P1295" s="165"/>
      <c r="Q1295" s="165"/>
      <c r="R1295" s="165"/>
      <c r="S1295" s="165"/>
      <c r="T1295" s="165"/>
      <c r="U1295" s="165"/>
      <c r="V1295" s="165"/>
      <c r="W1295" s="165"/>
      <c r="X1295" s="165"/>
      <c r="Y1295" s="165"/>
      <c r="Z1295" s="165"/>
      <c r="AA1295" s="165"/>
      <c r="AB1295" s="165"/>
      <c r="AC1295" s="165"/>
      <c r="AD1295" s="165"/>
      <c r="AE1295" s="165"/>
      <c r="AF1295" s="165"/>
      <c r="AG1295" s="165"/>
      <c r="AH1295" s="165"/>
      <c r="AI1295" s="165"/>
      <c r="AJ1295" s="165"/>
      <c r="AK1295" s="165"/>
      <c r="AL1295" s="165"/>
      <c r="AM1295" s="165"/>
      <c r="AN1295" s="165"/>
      <c r="AO1295" s="165"/>
      <c r="AP1295" s="165"/>
      <c r="AQ1295" s="165"/>
      <c r="AR1295" s="165"/>
      <c r="AS1295" s="165"/>
      <c r="AT1295" s="165"/>
      <c r="AU1295" s="165"/>
      <c r="AV1295" s="165"/>
      <c r="AW1295" s="165"/>
      <c r="AX1295" s="165"/>
      <c r="AY1295" s="165"/>
      <c r="AZ1295" s="165"/>
      <c r="BA1295" s="165"/>
      <c r="BB1295" s="165"/>
      <c r="BC1295" s="165"/>
      <c r="BD1295" s="165"/>
      <c r="BE1295" s="165"/>
      <c r="BF1295" s="165"/>
      <c r="BG1295" s="165"/>
      <c r="BH1295" s="165"/>
      <c r="BI1295" s="165"/>
      <c r="BJ1295" s="165"/>
      <c r="BK1295" s="165"/>
      <c r="BL1295" s="165"/>
      <c r="BM1295" s="165"/>
      <c r="BN1295" s="165"/>
      <c r="BO1295" s="165"/>
      <c r="BP1295" s="165"/>
      <c r="BQ1295" s="165"/>
      <c r="BR1295" s="165"/>
      <c r="BS1295" s="165"/>
      <c r="BT1295" s="165"/>
      <c r="BU1295" s="165"/>
      <c r="BV1295" s="165"/>
      <c r="BW1295" s="165"/>
      <c r="BX1295" s="165"/>
      <c r="BY1295" s="165"/>
      <c r="BZ1295" s="165"/>
      <c r="CA1295" s="165"/>
      <c r="CB1295" s="165"/>
      <c r="CC1295" s="165"/>
      <c r="CD1295" s="165"/>
      <c r="CE1295" s="165"/>
      <c r="CF1295" s="165"/>
      <c r="CG1295" s="165"/>
      <c r="CH1295" s="165"/>
      <c r="CI1295" s="165"/>
      <c r="CJ1295" s="165"/>
      <c r="CK1295" s="165"/>
      <c r="CL1295" s="165"/>
      <c r="CM1295" s="165"/>
      <c r="CN1295" s="165"/>
      <c r="CO1295" s="165"/>
      <c r="CP1295" s="165"/>
      <c r="CQ1295" s="165"/>
      <c r="CR1295" s="165"/>
      <c r="CS1295" s="165"/>
      <c r="CT1295" s="165"/>
    </row>
    <row r="1296" spans="1:98">
      <c r="A1296" s="165"/>
      <c r="B1296" s="165"/>
      <c r="C1296" s="165"/>
      <c r="D1296" s="165"/>
      <c r="E1296" s="165"/>
      <c r="F1296" s="165"/>
      <c r="G1296" s="165"/>
      <c r="H1296" s="178"/>
      <c r="I1296" s="165"/>
      <c r="J1296" s="165"/>
      <c r="K1296" s="178"/>
      <c r="L1296" s="165"/>
      <c r="M1296" s="165"/>
      <c r="N1296" s="165"/>
      <c r="O1296" s="165"/>
      <c r="P1296" s="165"/>
      <c r="Q1296" s="165"/>
      <c r="R1296" s="165"/>
      <c r="S1296" s="165"/>
      <c r="T1296" s="165"/>
      <c r="U1296" s="165"/>
      <c r="V1296" s="165"/>
      <c r="W1296" s="165"/>
      <c r="X1296" s="165"/>
      <c r="Y1296" s="165"/>
      <c r="Z1296" s="165"/>
      <c r="AA1296" s="165"/>
      <c r="AB1296" s="165"/>
      <c r="AC1296" s="165"/>
      <c r="AD1296" s="165"/>
      <c r="AE1296" s="165"/>
      <c r="AF1296" s="165"/>
      <c r="AG1296" s="165"/>
      <c r="AH1296" s="165"/>
      <c r="AI1296" s="165"/>
      <c r="AJ1296" s="165"/>
      <c r="AK1296" s="165"/>
      <c r="AL1296" s="165"/>
      <c r="AM1296" s="165"/>
      <c r="AN1296" s="165"/>
      <c r="AO1296" s="165"/>
      <c r="AP1296" s="165"/>
      <c r="AQ1296" s="165"/>
      <c r="AR1296" s="165"/>
      <c r="AS1296" s="165"/>
      <c r="AT1296" s="165"/>
      <c r="AU1296" s="165"/>
      <c r="AV1296" s="165"/>
      <c r="AW1296" s="165"/>
      <c r="AX1296" s="165"/>
      <c r="AY1296" s="165"/>
      <c r="AZ1296" s="165"/>
      <c r="BA1296" s="165"/>
      <c r="BB1296" s="165"/>
      <c r="BC1296" s="165"/>
      <c r="BD1296" s="165"/>
      <c r="BE1296" s="165"/>
      <c r="BF1296" s="165"/>
      <c r="BG1296" s="165"/>
      <c r="BH1296" s="165"/>
      <c r="BI1296" s="165"/>
      <c r="BJ1296" s="165"/>
      <c r="BK1296" s="165"/>
      <c r="BL1296" s="165"/>
      <c r="BM1296" s="165"/>
      <c r="BN1296" s="165"/>
      <c r="BO1296" s="165"/>
      <c r="BP1296" s="165"/>
      <c r="BQ1296" s="165"/>
      <c r="BR1296" s="165"/>
      <c r="BS1296" s="165"/>
      <c r="BT1296" s="165"/>
      <c r="BU1296" s="165"/>
      <c r="BV1296" s="165"/>
      <c r="BW1296" s="165"/>
      <c r="BX1296" s="165"/>
      <c r="BY1296" s="165"/>
      <c r="BZ1296" s="165"/>
      <c r="CA1296" s="165"/>
      <c r="CB1296" s="165"/>
      <c r="CC1296" s="165"/>
      <c r="CD1296" s="165"/>
      <c r="CE1296" s="165"/>
      <c r="CF1296" s="165"/>
      <c r="CG1296" s="165"/>
      <c r="CH1296" s="165"/>
      <c r="CI1296" s="165"/>
      <c r="CJ1296" s="165"/>
      <c r="CK1296" s="165"/>
      <c r="CL1296" s="165"/>
      <c r="CM1296" s="165"/>
      <c r="CN1296" s="165"/>
      <c r="CO1296" s="165"/>
      <c r="CP1296" s="165"/>
      <c r="CQ1296" s="165"/>
      <c r="CR1296" s="165"/>
      <c r="CS1296" s="165"/>
      <c r="CT1296" s="165"/>
    </row>
    <row r="1297" spans="1:98">
      <c r="A1297" s="165"/>
      <c r="B1297" s="165"/>
      <c r="C1297" s="165"/>
      <c r="D1297" s="165"/>
      <c r="E1297" s="165"/>
      <c r="F1297" s="165"/>
      <c r="G1297" s="165"/>
      <c r="H1297" s="178"/>
      <c r="I1297" s="165"/>
      <c r="J1297" s="165"/>
      <c r="K1297" s="178"/>
      <c r="L1297" s="165"/>
      <c r="M1297" s="165"/>
      <c r="N1297" s="165"/>
      <c r="O1297" s="165"/>
      <c r="P1297" s="165"/>
      <c r="Q1297" s="165"/>
      <c r="R1297" s="165"/>
      <c r="S1297" s="165"/>
      <c r="T1297" s="165"/>
      <c r="U1297" s="165"/>
      <c r="V1297" s="165"/>
      <c r="W1297" s="165"/>
      <c r="X1297" s="165"/>
      <c r="Y1297" s="165"/>
      <c r="Z1297" s="165"/>
      <c r="AA1297" s="165"/>
      <c r="AB1297" s="165"/>
      <c r="AC1297" s="165"/>
      <c r="AD1297" s="165"/>
      <c r="AE1297" s="165"/>
      <c r="AF1297" s="165"/>
      <c r="AG1297" s="165"/>
      <c r="AH1297" s="165"/>
      <c r="AI1297" s="165"/>
      <c r="AJ1297" s="165"/>
      <c r="AK1297" s="165"/>
      <c r="AL1297" s="165"/>
      <c r="AM1297" s="165"/>
      <c r="AN1297" s="165"/>
      <c r="AO1297" s="165"/>
      <c r="AP1297" s="165"/>
      <c r="AQ1297" s="165"/>
      <c r="AR1297" s="165"/>
      <c r="AS1297" s="165"/>
      <c r="AT1297" s="165"/>
      <c r="AU1297" s="165"/>
      <c r="AV1297" s="165"/>
      <c r="AW1297" s="165"/>
      <c r="AX1297" s="165"/>
      <c r="AY1297" s="165"/>
      <c r="AZ1297" s="165"/>
      <c r="BA1297" s="165"/>
      <c r="BB1297" s="165"/>
      <c r="BC1297" s="165"/>
      <c r="BD1297" s="165"/>
      <c r="BE1297" s="165"/>
      <c r="BF1297" s="165"/>
      <c r="BG1297" s="165"/>
      <c r="BH1297" s="165"/>
      <c r="BI1297" s="165"/>
      <c r="BJ1297" s="165"/>
      <c r="BK1297" s="165"/>
      <c r="BL1297" s="165"/>
      <c r="BM1297" s="165"/>
      <c r="BN1297" s="165"/>
      <c r="BO1297" s="165"/>
      <c r="BP1297" s="165"/>
      <c r="BQ1297" s="165"/>
      <c r="BR1297" s="165"/>
      <c r="BS1297" s="165"/>
      <c r="BT1297" s="165"/>
      <c r="BU1297" s="165"/>
      <c r="BV1297" s="165"/>
      <c r="BW1297" s="165"/>
      <c r="BX1297" s="165"/>
      <c r="BY1297" s="165"/>
      <c r="BZ1297" s="165"/>
      <c r="CA1297" s="165"/>
      <c r="CB1297" s="165"/>
      <c r="CC1297" s="165"/>
      <c r="CD1297" s="165"/>
      <c r="CE1297" s="165"/>
      <c r="CF1297" s="165"/>
      <c r="CG1297" s="165"/>
      <c r="CH1297" s="165"/>
      <c r="CI1297" s="165"/>
      <c r="CJ1297" s="165"/>
      <c r="CK1297" s="165"/>
      <c r="CL1297" s="165"/>
      <c r="CM1297" s="165"/>
      <c r="CN1297" s="165"/>
      <c r="CO1297" s="165"/>
      <c r="CP1297" s="165"/>
      <c r="CQ1297" s="165"/>
      <c r="CR1297" s="165"/>
      <c r="CS1297" s="165"/>
      <c r="CT1297" s="165"/>
    </row>
    <row r="1298" spans="1:98">
      <c r="A1298" s="165"/>
      <c r="B1298" s="165"/>
      <c r="C1298" s="165"/>
      <c r="D1298" s="165"/>
      <c r="E1298" s="165"/>
      <c r="F1298" s="165"/>
      <c r="G1298" s="165"/>
      <c r="H1298" s="178"/>
      <c r="I1298" s="165"/>
      <c r="J1298" s="165"/>
      <c r="K1298" s="178"/>
      <c r="L1298" s="165"/>
      <c r="M1298" s="165"/>
      <c r="N1298" s="165"/>
      <c r="O1298" s="165"/>
      <c r="P1298" s="165"/>
      <c r="Q1298" s="165"/>
      <c r="R1298" s="165"/>
      <c r="S1298" s="165"/>
      <c r="T1298" s="165"/>
      <c r="U1298" s="165"/>
      <c r="V1298" s="165"/>
      <c r="W1298" s="165"/>
      <c r="X1298" s="165"/>
      <c r="Y1298" s="165"/>
      <c r="Z1298" s="165"/>
      <c r="AA1298" s="165"/>
      <c r="AB1298" s="165"/>
      <c r="AC1298" s="165"/>
      <c r="AD1298" s="165"/>
      <c r="AE1298" s="165"/>
      <c r="AF1298" s="165"/>
      <c r="AG1298" s="165"/>
      <c r="AH1298" s="165"/>
      <c r="AI1298" s="165"/>
      <c r="AJ1298" s="165"/>
      <c r="AK1298" s="165"/>
      <c r="AL1298" s="165"/>
      <c r="AM1298" s="165"/>
      <c r="AN1298" s="165"/>
      <c r="AO1298" s="165"/>
      <c r="AP1298" s="165"/>
      <c r="AQ1298" s="165"/>
      <c r="AR1298" s="165"/>
      <c r="AS1298" s="165"/>
      <c r="AT1298" s="165"/>
      <c r="AU1298" s="165"/>
      <c r="AV1298" s="165"/>
      <c r="AW1298" s="165"/>
      <c r="AX1298" s="165"/>
      <c r="AY1298" s="165"/>
      <c r="AZ1298" s="165"/>
      <c r="BA1298" s="165"/>
      <c r="BB1298" s="165"/>
      <c r="BC1298" s="165"/>
      <c r="BD1298" s="165"/>
      <c r="BE1298" s="165"/>
      <c r="BF1298" s="165"/>
      <c r="BG1298" s="165"/>
      <c r="BH1298" s="165"/>
      <c r="BI1298" s="165"/>
      <c r="BJ1298" s="165"/>
      <c r="BK1298" s="165"/>
      <c r="BL1298" s="165"/>
      <c r="BM1298" s="165"/>
      <c r="BN1298" s="165"/>
      <c r="BO1298" s="165"/>
      <c r="BP1298" s="165"/>
      <c r="BQ1298" s="165"/>
      <c r="BR1298" s="165"/>
      <c r="BS1298" s="165"/>
      <c r="BT1298" s="165"/>
      <c r="BU1298" s="165"/>
      <c r="BV1298" s="165"/>
      <c r="BW1298" s="165"/>
      <c r="BX1298" s="165"/>
      <c r="BY1298" s="165"/>
      <c r="BZ1298" s="165"/>
      <c r="CA1298" s="165"/>
      <c r="CB1298" s="165"/>
      <c r="CC1298" s="165"/>
      <c r="CD1298" s="165"/>
      <c r="CE1298" s="165"/>
      <c r="CF1298" s="165"/>
      <c r="CG1298" s="165"/>
      <c r="CH1298" s="165"/>
      <c r="CI1298" s="165"/>
      <c r="CJ1298" s="165"/>
      <c r="CK1298" s="165"/>
      <c r="CL1298" s="165"/>
      <c r="CM1298" s="165"/>
      <c r="CN1298" s="165"/>
      <c r="CO1298" s="165"/>
      <c r="CP1298" s="165"/>
      <c r="CQ1298" s="165"/>
      <c r="CR1298" s="165"/>
      <c r="CS1298" s="165"/>
      <c r="CT1298" s="165"/>
    </row>
    <row r="1299" spans="1:98">
      <c r="A1299" s="165"/>
      <c r="B1299" s="165"/>
      <c r="C1299" s="165"/>
      <c r="D1299" s="165"/>
      <c r="E1299" s="165"/>
      <c r="F1299" s="165"/>
      <c r="G1299" s="165"/>
      <c r="H1299" s="178"/>
      <c r="I1299" s="165"/>
      <c r="J1299" s="165"/>
      <c r="K1299" s="178"/>
      <c r="L1299" s="165"/>
      <c r="M1299" s="165"/>
      <c r="N1299" s="165"/>
      <c r="O1299" s="165"/>
      <c r="P1299" s="165"/>
      <c r="Q1299" s="165"/>
      <c r="R1299" s="165"/>
      <c r="S1299" s="165"/>
      <c r="T1299" s="165"/>
      <c r="U1299" s="165"/>
      <c r="V1299" s="165"/>
      <c r="W1299" s="165"/>
      <c r="X1299" s="165"/>
      <c r="Y1299" s="165"/>
      <c r="Z1299" s="165"/>
      <c r="AA1299" s="165"/>
      <c r="AB1299" s="165"/>
      <c r="AC1299" s="165"/>
      <c r="AD1299" s="165"/>
      <c r="AE1299" s="165"/>
      <c r="AF1299" s="165"/>
      <c r="AG1299" s="165"/>
      <c r="AH1299" s="165"/>
      <c r="AI1299" s="165"/>
      <c r="AJ1299" s="165"/>
      <c r="AK1299" s="165"/>
      <c r="AL1299" s="165"/>
      <c r="AM1299" s="165"/>
      <c r="AN1299" s="165"/>
      <c r="AO1299" s="165"/>
      <c r="AP1299" s="165"/>
      <c r="AQ1299" s="165"/>
      <c r="AR1299" s="165"/>
      <c r="AS1299" s="165"/>
      <c r="AT1299" s="165"/>
      <c r="AU1299" s="165"/>
      <c r="AV1299" s="165"/>
      <c r="AW1299" s="165"/>
      <c r="AX1299" s="165"/>
      <c r="AY1299" s="165"/>
      <c r="AZ1299" s="165"/>
      <c r="BA1299" s="165"/>
      <c r="BB1299" s="165"/>
      <c r="BC1299" s="165"/>
      <c r="BD1299" s="165"/>
      <c r="BE1299" s="165"/>
      <c r="BF1299" s="165"/>
      <c r="BG1299" s="165"/>
      <c r="BH1299" s="165"/>
      <c r="BI1299" s="165"/>
      <c r="BJ1299" s="165"/>
      <c r="BK1299" s="165"/>
      <c r="BL1299" s="165"/>
      <c r="BM1299" s="165"/>
      <c r="BN1299" s="165"/>
      <c r="BO1299" s="165"/>
      <c r="BP1299" s="165"/>
      <c r="BQ1299" s="165"/>
      <c r="BR1299" s="165"/>
      <c r="BS1299" s="165"/>
      <c r="BT1299" s="165"/>
      <c r="BU1299" s="165"/>
      <c r="BV1299" s="165"/>
      <c r="BW1299" s="165"/>
      <c r="BX1299" s="165"/>
      <c r="BY1299" s="165"/>
      <c r="BZ1299" s="165"/>
      <c r="CA1299" s="165"/>
      <c r="CB1299" s="165"/>
      <c r="CC1299" s="165"/>
      <c r="CD1299" s="165"/>
      <c r="CE1299" s="165"/>
      <c r="CF1299" s="165"/>
      <c r="CG1299" s="165"/>
      <c r="CH1299" s="165"/>
      <c r="CI1299" s="165"/>
      <c r="CJ1299" s="165"/>
      <c r="CK1299" s="165"/>
      <c r="CL1299" s="165"/>
      <c r="CM1299" s="165"/>
      <c r="CN1299" s="165"/>
      <c r="CO1299" s="165"/>
      <c r="CP1299" s="165"/>
      <c r="CQ1299" s="165"/>
      <c r="CR1299" s="165"/>
      <c r="CS1299" s="165"/>
      <c r="CT1299" s="165"/>
    </row>
    <row r="1300" spans="1:98">
      <c r="A1300" s="165"/>
      <c r="B1300" s="165"/>
      <c r="C1300" s="165"/>
      <c r="D1300" s="165"/>
      <c r="E1300" s="165"/>
      <c r="F1300" s="165"/>
      <c r="G1300" s="165"/>
      <c r="H1300" s="178"/>
      <c r="I1300" s="165"/>
      <c r="J1300" s="165"/>
      <c r="K1300" s="178"/>
      <c r="L1300" s="165"/>
      <c r="M1300" s="165"/>
      <c r="N1300" s="165"/>
      <c r="O1300" s="165"/>
      <c r="P1300" s="165"/>
      <c r="Q1300" s="165"/>
      <c r="R1300" s="165"/>
      <c r="S1300" s="165"/>
      <c r="T1300" s="165"/>
      <c r="U1300" s="165"/>
      <c r="V1300" s="165"/>
      <c r="W1300" s="165"/>
      <c r="X1300" s="165"/>
      <c r="Y1300" s="165"/>
      <c r="Z1300" s="165"/>
      <c r="AA1300" s="165"/>
      <c r="AB1300" s="165"/>
      <c r="AC1300" s="165"/>
      <c r="AD1300" s="165"/>
      <c r="AE1300" s="165"/>
      <c r="AF1300" s="165"/>
      <c r="AG1300" s="165"/>
      <c r="AH1300" s="165"/>
      <c r="AI1300" s="165"/>
      <c r="AJ1300" s="165"/>
      <c r="AK1300" s="165"/>
      <c r="AL1300" s="165"/>
      <c r="AM1300" s="165"/>
      <c r="AN1300" s="165"/>
      <c r="AO1300" s="165"/>
      <c r="AP1300" s="165"/>
      <c r="AQ1300" s="165"/>
      <c r="AR1300" s="165"/>
      <c r="AS1300" s="165"/>
      <c r="AT1300" s="165"/>
      <c r="AU1300" s="165"/>
      <c r="AV1300" s="165"/>
      <c r="AW1300" s="165"/>
      <c r="AX1300" s="165"/>
      <c r="AY1300" s="165"/>
      <c r="AZ1300" s="165"/>
      <c r="BA1300" s="165"/>
      <c r="BB1300" s="165"/>
      <c r="BC1300" s="165"/>
      <c r="BD1300" s="165"/>
      <c r="BE1300" s="165"/>
      <c r="BF1300" s="165"/>
      <c r="BG1300" s="165"/>
      <c r="BH1300" s="165"/>
      <c r="BI1300" s="165"/>
      <c r="BJ1300" s="165"/>
      <c r="BK1300" s="165"/>
      <c r="BL1300" s="165"/>
      <c r="BM1300" s="165"/>
      <c r="BN1300" s="165"/>
      <c r="BO1300" s="165"/>
      <c r="BP1300" s="165"/>
      <c r="BQ1300" s="165"/>
      <c r="BR1300" s="165"/>
      <c r="BS1300" s="165"/>
      <c r="BT1300" s="165"/>
      <c r="BU1300" s="165"/>
      <c r="BV1300" s="165"/>
      <c r="BW1300" s="165"/>
      <c r="BX1300" s="165"/>
      <c r="BY1300" s="165"/>
      <c r="BZ1300" s="165"/>
      <c r="CA1300" s="165"/>
      <c r="CB1300" s="165"/>
      <c r="CC1300" s="165"/>
      <c r="CD1300" s="165"/>
      <c r="CE1300" s="165"/>
      <c r="CF1300" s="165"/>
      <c r="CG1300" s="165"/>
      <c r="CH1300" s="165"/>
      <c r="CI1300" s="165"/>
      <c r="CJ1300" s="165"/>
      <c r="CK1300" s="165"/>
      <c r="CL1300" s="165"/>
      <c r="CM1300" s="165"/>
      <c r="CN1300" s="165"/>
      <c r="CO1300" s="165"/>
      <c r="CP1300" s="165"/>
      <c r="CQ1300" s="165"/>
      <c r="CR1300" s="165"/>
      <c r="CS1300" s="165"/>
      <c r="CT1300" s="165"/>
    </row>
    <row r="1301" spans="1:98">
      <c r="A1301" s="165"/>
      <c r="B1301" s="165"/>
      <c r="C1301" s="165"/>
      <c r="D1301" s="165"/>
      <c r="E1301" s="165"/>
      <c r="F1301" s="165"/>
      <c r="G1301" s="165"/>
      <c r="H1301" s="178"/>
      <c r="I1301" s="165"/>
      <c r="J1301" s="165"/>
      <c r="K1301" s="178"/>
      <c r="L1301" s="165"/>
      <c r="M1301" s="165"/>
      <c r="N1301" s="165"/>
      <c r="O1301" s="165"/>
      <c r="P1301" s="165"/>
      <c r="Q1301" s="165"/>
      <c r="R1301" s="165"/>
      <c r="S1301" s="165"/>
      <c r="T1301" s="165"/>
      <c r="U1301" s="165"/>
      <c r="V1301" s="165"/>
      <c r="W1301" s="165"/>
      <c r="X1301" s="165"/>
      <c r="Y1301" s="165"/>
      <c r="Z1301" s="165"/>
      <c r="AA1301" s="165"/>
      <c r="AB1301" s="165"/>
      <c r="AC1301" s="165"/>
      <c r="AD1301" s="165"/>
      <c r="AE1301" s="165"/>
      <c r="AF1301" s="165"/>
      <c r="AG1301" s="165"/>
      <c r="AH1301" s="165"/>
      <c r="AI1301" s="165"/>
      <c r="AJ1301" s="165"/>
      <c r="AK1301" s="165"/>
      <c r="AL1301" s="165"/>
      <c r="AM1301" s="165"/>
      <c r="AN1301" s="165"/>
      <c r="AO1301" s="165"/>
      <c r="AP1301" s="165"/>
      <c r="AQ1301" s="165"/>
      <c r="AR1301" s="165"/>
      <c r="AS1301" s="165"/>
      <c r="AT1301" s="165"/>
      <c r="AU1301" s="165"/>
      <c r="AV1301" s="165"/>
      <c r="AW1301" s="165"/>
      <c r="AX1301" s="165"/>
      <c r="AY1301" s="165"/>
      <c r="AZ1301" s="165"/>
      <c r="BA1301" s="165"/>
      <c r="BB1301" s="165"/>
      <c r="BC1301" s="165"/>
      <c r="BD1301" s="165"/>
      <c r="BE1301" s="165"/>
      <c r="BF1301" s="165"/>
      <c r="BG1301" s="165"/>
      <c r="BH1301" s="165"/>
      <c r="BI1301" s="165"/>
      <c r="BJ1301" s="165"/>
      <c r="BK1301" s="165"/>
      <c r="BL1301" s="165"/>
      <c r="BM1301" s="165"/>
      <c r="BN1301" s="165"/>
      <c r="BO1301" s="165"/>
      <c r="BP1301" s="165"/>
      <c r="BQ1301" s="165"/>
      <c r="BR1301" s="165"/>
      <c r="BS1301" s="165"/>
      <c r="BT1301" s="165"/>
      <c r="BU1301" s="165"/>
      <c r="BV1301" s="165"/>
      <c r="BW1301" s="165"/>
      <c r="BX1301" s="165"/>
      <c r="BY1301" s="165"/>
      <c r="BZ1301" s="165"/>
      <c r="CA1301" s="165"/>
      <c r="CB1301" s="165"/>
      <c r="CC1301" s="165"/>
      <c r="CD1301" s="165"/>
      <c r="CE1301" s="165"/>
      <c r="CF1301" s="165"/>
      <c r="CG1301" s="165"/>
      <c r="CH1301" s="165"/>
      <c r="CI1301" s="165"/>
      <c r="CJ1301" s="165"/>
      <c r="CK1301" s="165"/>
      <c r="CL1301" s="165"/>
      <c r="CM1301" s="165"/>
      <c r="CN1301" s="165"/>
      <c r="CO1301" s="165"/>
      <c r="CP1301" s="165"/>
      <c r="CQ1301" s="165"/>
      <c r="CR1301" s="165"/>
      <c r="CS1301" s="165"/>
      <c r="CT1301" s="165"/>
    </row>
    <row r="1302" spans="1:98">
      <c r="A1302" s="165"/>
      <c r="B1302" s="165"/>
      <c r="C1302" s="165"/>
      <c r="D1302" s="165"/>
      <c r="E1302" s="165"/>
      <c r="F1302" s="165"/>
      <c r="G1302" s="165"/>
      <c r="H1302" s="178"/>
      <c r="I1302" s="165"/>
      <c r="J1302" s="165"/>
      <c r="K1302" s="178"/>
      <c r="L1302" s="165"/>
      <c r="M1302" s="165"/>
      <c r="N1302" s="165"/>
      <c r="O1302" s="165"/>
      <c r="P1302" s="165"/>
      <c r="Q1302" s="165"/>
      <c r="R1302" s="165"/>
      <c r="S1302" s="165"/>
      <c r="T1302" s="165"/>
      <c r="U1302" s="165"/>
      <c r="V1302" s="165"/>
      <c r="W1302" s="165"/>
      <c r="X1302" s="165"/>
      <c r="Y1302" s="165"/>
      <c r="Z1302" s="165"/>
      <c r="AA1302" s="165"/>
      <c r="AB1302" s="165"/>
      <c r="AC1302" s="165"/>
      <c r="AD1302" s="165"/>
      <c r="AE1302" s="165"/>
      <c r="AF1302" s="165"/>
      <c r="AG1302" s="165"/>
      <c r="AH1302" s="165"/>
      <c r="AI1302" s="165"/>
      <c r="AJ1302" s="165"/>
      <c r="AK1302" s="165"/>
      <c r="AL1302" s="165"/>
      <c r="AM1302" s="165"/>
      <c r="AN1302" s="165"/>
      <c r="AO1302" s="165"/>
      <c r="AP1302" s="165"/>
      <c r="AQ1302" s="165"/>
      <c r="AR1302" s="165"/>
      <c r="AS1302" s="165"/>
      <c r="AT1302" s="165"/>
      <c r="AU1302" s="165"/>
      <c r="AV1302" s="165"/>
      <c r="AW1302" s="165"/>
      <c r="AX1302" s="165"/>
      <c r="AY1302" s="165"/>
      <c r="AZ1302" s="165"/>
      <c r="BA1302" s="165"/>
      <c r="BB1302" s="165"/>
      <c r="BC1302" s="165"/>
      <c r="BD1302" s="165"/>
      <c r="BE1302" s="165"/>
      <c r="BF1302" s="165"/>
      <c r="BG1302" s="165"/>
      <c r="BH1302" s="165"/>
      <c r="BI1302" s="165"/>
      <c r="BJ1302" s="165"/>
      <c r="BK1302" s="165"/>
      <c r="BL1302" s="165"/>
      <c r="BM1302" s="165"/>
      <c r="BN1302" s="165"/>
      <c r="BO1302" s="165"/>
      <c r="BP1302" s="165"/>
      <c r="BQ1302" s="165"/>
      <c r="BR1302" s="165"/>
      <c r="BS1302" s="165"/>
      <c r="BT1302" s="165"/>
      <c r="BU1302" s="165"/>
      <c r="BV1302" s="165"/>
      <c r="BW1302" s="165"/>
      <c r="BX1302" s="165"/>
      <c r="BY1302" s="165"/>
      <c r="BZ1302" s="165"/>
      <c r="CA1302" s="165"/>
      <c r="CB1302" s="165"/>
      <c r="CC1302" s="165"/>
      <c r="CD1302" s="165"/>
      <c r="CE1302" s="165"/>
      <c r="CF1302" s="165"/>
      <c r="CG1302" s="165"/>
      <c r="CH1302" s="165"/>
      <c r="CI1302" s="165"/>
      <c r="CJ1302" s="165"/>
      <c r="CK1302" s="165"/>
      <c r="CL1302" s="165"/>
      <c r="CM1302" s="165"/>
      <c r="CN1302" s="165"/>
      <c r="CO1302" s="165"/>
      <c r="CP1302" s="165"/>
      <c r="CQ1302" s="165"/>
      <c r="CR1302" s="165"/>
      <c r="CS1302" s="165"/>
      <c r="CT1302" s="165"/>
    </row>
    <row r="1303" spans="1:98">
      <c r="A1303" s="165"/>
      <c r="B1303" s="165"/>
      <c r="C1303" s="165"/>
      <c r="D1303" s="165"/>
      <c r="E1303" s="165"/>
      <c r="F1303" s="165"/>
      <c r="G1303" s="165"/>
      <c r="H1303" s="178"/>
      <c r="I1303" s="165"/>
      <c r="J1303" s="165"/>
      <c r="K1303" s="178"/>
      <c r="L1303" s="165"/>
      <c r="M1303" s="165"/>
      <c r="N1303" s="165"/>
      <c r="O1303" s="165"/>
      <c r="P1303" s="165"/>
      <c r="Q1303" s="165"/>
      <c r="R1303" s="165"/>
      <c r="S1303" s="165"/>
      <c r="T1303" s="165"/>
      <c r="U1303" s="165"/>
      <c r="V1303" s="165"/>
      <c r="W1303" s="165"/>
      <c r="X1303" s="165"/>
      <c r="Y1303" s="165"/>
      <c r="Z1303" s="165"/>
      <c r="AA1303" s="165"/>
      <c r="AB1303" s="165"/>
      <c r="AC1303" s="165"/>
      <c r="AD1303" s="165"/>
      <c r="AE1303" s="165"/>
      <c r="AF1303" s="165"/>
      <c r="AG1303" s="165"/>
      <c r="AH1303" s="165"/>
      <c r="AI1303" s="165"/>
      <c r="AJ1303" s="165"/>
      <c r="AK1303" s="165"/>
      <c r="AL1303" s="165"/>
      <c r="AM1303" s="165"/>
      <c r="AN1303" s="165"/>
      <c r="AO1303" s="165"/>
      <c r="AP1303" s="165"/>
      <c r="AQ1303" s="165"/>
      <c r="AR1303" s="165"/>
      <c r="AS1303" s="165"/>
      <c r="AT1303" s="165"/>
      <c r="AU1303" s="165"/>
      <c r="AV1303" s="165"/>
      <c r="AW1303" s="165"/>
      <c r="AX1303" s="165"/>
      <c r="AY1303" s="165"/>
      <c r="AZ1303" s="165"/>
      <c r="BA1303" s="165"/>
      <c r="BB1303" s="165"/>
      <c r="BC1303" s="165"/>
      <c r="BD1303" s="165"/>
      <c r="BE1303" s="165"/>
      <c r="BF1303" s="165"/>
      <c r="BG1303" s="165"/>
      <c r="BH1303" s="165"/>
      <c r="BI1303" s="165"/>
      <c r="BJ1303" s="165"/>
      <c r="BK1303" s="165"/>
      <c r="BL1303" s="165"/>
      <c r="BM1303" s="165"/>
      <c r="BN1303" s="165"/>
      <c r="BO1303" s="165"/>
      <c r="BP1303" s="165"/>
      <c r="BQ1303" s="165"/>
      <c r="BR1303" s="165"/>
      <c r="BS1303" s="165"/>
      <c r="BT1303" s="165"/>
      <c r="BU1303" s="165"/>
      <c r="BV1303" s="165"/>
      <c r="BW1303" s="165"/>
      <c r="BX1303" s="165"/>
      <c r="BY1303" s="165"/>
      <c r="BZ1303" s="165"/>
      <c r="CA1303" s="165"/>
      <c r="CB1303" s="165"/>
      <c r="CC1303" s="165"/>
      <c r="CD1303" s="165"/>
      <c r="CE1303" s="165"/>
      <c r="CF1303" s="165"/>
      <c r="CG1303" s="165"/>
      <c r="CH1303" s="165"/>
      <c r="CI1303" s="165"/>
      <c r="CJ1303" s="165"/>
      <c r="CK1303" s="165"/>
      <c r="CL1303" s="165"/>
      <c r="CM1303" s="165"/>
      <c r="CN1303" s="165"/>
      <c r="CO1303" s="165"/>
      <c r="CP1303" s="165"/>
      <c r="CQ1303" s="165"/>
      <c r="CR1303" s="165"/>
      <c r="CS1303" s="165"/>
      <c r="CT1303" s="165"/>
    </row>
    <row r="1304" spans="1:98">
      <c r="A1304" s="165"/>
      <c r="B1304" s="165"/>
      <c r="C1304" s="165"/>
      <c r="D1304" s="165"/>
      <c r="E1304" s="165"/>
      <c r="F1304" s="165"/>
      <c r="G1304" s="165"/>
      <c r="H1304" s="178"/>
      <c r="I1304" s="165"/>
      <c r="J1304" s="165"/>
      <c r="K1304" s="178"/>
      <c r="L1304" s="165"/>
      <c r="M1304" s="165"/>
      <c r="N1304" s="165"/>
      <c r="O1304" s="165"/>
      <c r="P1304" s="165"/>
      <c r="Q1304" s="165"/>
      <c r="R1304" s="165"/>
      <c r="S1304" s="165"/>
      <c r="T1304" s="165"/>
      <c r="U1304" s="165"/>
      <c r="V1304" s="165"/>
      <c r="W1304" s="165"/>
      <c r="X1304" s="165"/>
      <c r="Y1304" s="165"/>
      <c r="Z1304" s="165"/>
      <c r="AA1304" s="165"/>
      <c r="AB1304" s="165"/>
      <c r="AC1304" s="165"/>
      <c r="AD1304" s="165"/>
      <c r="AE1304" s="165"/>
      <c r="AF1304" s="165"/>
      <c r="AG1304" s="165"/>
      <c r="AH1304" s="165"/>
      <c r="AI1304" s="165"/>
      <c r="AJ1304" s="165"/>
      <c r="AK1304" s="165"/>
      <c r="AL1304" s="165"/>
      <c r="AM1304" s="165"/>
      <c r="AN1304" s="165"/>
      <c r="AO1304" s="165"/>
      <c r="AP1304" s="165"/>
      <c r="AQ1304" s="165"/>
      <c r="AR1304" s="165"/>
      <c r="AS1304" s="165"/>
      <c r="AT1304" s="165"/>
      <c r="AU1304" s="165"/>
      <c r="AV1304" s="165"/>
      <c r="AW1304" s="165"/>
      <c r="AX1304" s="165"/>
      <c r="AY1304" s="165"/>
      <c r="AZ1304" s="165"/>
      <c r="BA1304" s="165"/>
      <c r="BB1304" s="165"/>
      <c r="BC1304" s="165"/>
      <c r="BD1304" s="165"/>
      <c r="BE1304" s="165"/>
      <c r="BF1304" s="165"/>
      <c r="BG1304" s="165"/>
      <c r="BH1304" s="165"/>
      <c r="BI1304" s="165"/>
      <c r="BJ1304" s="165"/>
      <c r="BK1304" s="165"/>
      <c r="BL1304" s="165"/>
      <c r="BM1304" s="165"/>
      <c r="BN1304" s="165"/>
      <c r="BO1304" s="165"/>
      <c r="BP1304" s="165"/>
      <c r="BQ1304" s="165"/>
      <c r="BR1304" s="165"/>
      <c r="BS1304" s="165"/>
      <c r="BT1304" s="165"/>
      <c r="BU1304" s="165"/>
      <c r="BV1304" s="165"/>
      <c r="BW1304" s="165"/>
      <c r="BX1304" s="165"/>
      <c r="BY1304" s="165"/>
      <c r="BZ1304" s="165"/>
      <c r="CA1304" s="165"/>
      <c r="CB1304" s="165"/>
      <c r="CC1304" s="165"/>
      <c r="CD1304" s="165"/>
      <c r="CE1304" s="165"/>
      <c r="CF1304" s="165"/>
      <c r="CG1304" s="165"/>
      <c r="CH1304" s="165"/>
      <c r="CI1304" s="165"/>
      <c r="CJ1304" s="165"/>
      <c r="CK1304" s="165"/>
      <c r="CL1304" s="165"/>
      <c r="CM1304" s="165"/>
      <c r="CN1304" s="165"/>
      <c r="CO1304" s="165"/>
      <c r="CP1304" s="165"/>
      <c r="CQ1304" s="165"/>
      <c r="CR1304" s="165"/>
      <c r="CS1304" s="165"/>
      <c r="CT1304" s="165"/>
    </row>
    <row r="1305" spans="1:98">
      <c r="A1305" s="165"/>
      <c r="B1305" s="165"/>
      <c r="C1305" s="165"/>
      <c r="D1305" s="165"/>
      <c r="E1305" s="165"/>
      <c r="F1305" s="165"/>
      <c r="G1305" s="165"/>
      <c r="H1305" s="178"/>
      <c r="I1305" s="165"/>
      <c r="J1305" s="165"/>
      <c r="K1305" s="178"/>
      <c r="L1305" s="165"/>
      <c r="M1305" s="165"/>
      <c r="N1305" s="165"/>
      <c r="O1305" s="165"/>
      <c r="P1305" s="165"/>
      <c r="Q1305" s="165"/>
      <c r="R1305" s="165"/>
      <c r="S1305" s="165"/>
      <c r="T1305" s="165"/>
      <c r="U1305" s="165"/>
      <c r="V1305" s="165"/>
      <c r="W1305" s="165"/>
      <c r="X1305" s="165"/>
      <c r="Y1305" s="165"/>
      <c r="Z1305" s="165"/>
      <c r="AA1305" s="165"/>
      <c r="AB1305" s="165"/>
      <c r="AC1305" s="165"/>
      <c r="AD1305" s="165"/>
      <c r="AE1305" s="165"/>
      <c r="AF1305" s="165"/>
      <c r="AG1305" s="165"/>
      <c r="AH1305" s="165"/>
      <c r="AI1305" s="165"/>
      <c r="AJ1305" s="165"/>
      <c r="AK1305" s="165"/>
      <c r="AL1305" s="165"/>
      <c r="AM1305" s="165"/>
      <c r="AN1305" s="165"/>
      <c r="AO1305" s="165"/>
      <c r="AP1305" s="165"/>
      <c r="AQ1305" s="165"/>
      <c r="AR1305" s="165"/>
      <c r="AS1305" s="165"/>
      <c r="AT1305" s="165"/>
      <c r="AU1305" s="165"/>
      <c r="AV1305" s="165"/>
      <c r="AW1305" s="165"/>
      <c r="AX1305" s="165"/>
      <c r="AY1305" s="165"/>
      <c r="AZ1305" s="165"/>
      <c r="BA1305" s="165"/>
      <c r="BB1305" s="165"/>
      <c r="BC1305" s="165"/>
      <c r="BD1305" s="165"/>
      <c r="BE1305" s="165"/>
      <c r="BF1305" s="165"/>
      <c r="BG1305" s="165"/>
      <c r="BH1305" s="165"/>
      <c r="BI1305" s="165"/>
      <c r="BJ1305" s="165"/>
      <c r="BK1305" s="165"/>
      <c r="BL1305" s="165"/>
      <c r="BM1305" s="165"/>
      <c r="BN1305" s="165"/>
      <c r="BO1305" s="165"/>
      <c r="BP1305" s="165"/>
      <c r="BQ1305" s="165"/>
      <c r="BR1305" s="165"/>
      <c r="BS1305" s="165"/>
      <c r="BT1305" s="165"/>
      <c r="BU1305" s="165"/>
      <c r="BV1305" s="165"/>
      <c r="BW1305" s="165"/>
      <c r="BX1305" s="165"/>
      <c r="BY1305" s="165"/>
      <c r="BZ1305" s="165"/>
      <c r="CA1305" s="165"/>
      <c r="CB1305" s="165"/>
      <c r="CC1305" s="165"/>
      <c r="CD1305" s="165"/>
      <c r="CE1305" s="165"/>
      <c r="CF1305" s="165"/>
      <c r="CG1305" s="165"/>
      <c r="CH1305" s="165"/>
      <c r="CI1305" s="165"/>
      <c r="CJ1305" s="165"/>
      <c r="CK1305" s="165"/>
      <c r="CL1305" s="165"/>
      <c r="CM1305" s="165"/>
      <c r="CN1305" s="165"/>
      <c r="CO1305" s="165"/>
      <c r="CP1305" s="165"/>
      <c r="CQ1305" s="165"/>
      <c r="CR1305" s="165"/>
      <c r="CS1305" s="165"/>
      <c r="CT1305" s="165"/>
    </row>
    <row r="1306" spans="1:98">
      <c r="A1306" s="165"/>
      <c r="B1306" s="165"/>
      <c r="C1306" s="165"/>
      <c r="D1306" s="165"/>
      <c r="E1306" s="165"/>
      <c r="F1306" s="165"/>
      <c r="G1306" s="165"/>
      <c r="H1306" s="178"/>
      <c r="I1306" s="165"/>
      <c r="J1306" s="165"/>
      <c r="K1306" s="178"/>
      <c r="L1306" s="165"/>
      <c r="M1306" s="165"/>
      <c r="N1306" s="165"/>
      <c r="O1306" s="165"/>
      <c r="P1306" s="165"/>
      <c r="Q1306" s="165"/>
      <c r="R1306" s="165"/>
      <c r="S1306" s="165"/>
      <c r="T1306" s="165"/>
      <c r="U1306" s="165"/>
      <c r="V1306" s="165"/>
      <c r="W1306" s="165"/>
      <c r="X1306" s="165"/>
      <c r="Y1306" s="165"/>
      <c r="Z1306" s="165"/>
      <c r="AA1306" s="165"/>
      <c r="AB1306" s="165"/>
      <c r="AC1306" s="165"/>
      <c r="AD1306" s="165"/>
      <c r="AE1306" s="165"/>
      <c r="AF1306" s="165"/>
      <c r="AG1306" s="165"/>
      <c r="AH1306" s="165"/>
      <c r="AI1306" s="165"/>
      <c r="AJ1306" s="165"/>
      <c r="AK1306" s="165"/>
      <c r="AL1306" s="165"/>
      <c r="AM1306" s="165"/>
      <c r="AN1306" s="165"/>
      <c r="AO1306" s="165"/>
      <c r="AP1306" s="165"/>
      <c r="AQ1306" s="165"/>
      <c r="AR1306" s="165"/>
      <c r="AS1306" s="165"/>
      <c r="AT1306" s="165"/>
      <c r="AU1306" s="165"/>
      <c r="AV1306" s="165"/>
      <c r="AW1306" s="165"/>
      <c r="AX1306" s="165"/>
      <c r="AY1306" s="165"/>
      <c r="AZ1306" s="165"/>
      <c r="BA1306" s="165"/>
      <c r="BB1306" s="165"/>
      <c r="BC1306" s="165"/>
      <c r="BD1306" s="165"/>
      <c r="BE1306" s="165"/>
      <c r="BF1306" s="165"/>
      <c r="BG1306" s="165"/>
      <c r="BH1306" s="165"/>
      <c r="BI1306" s="165"/>
      <c r="BJ1306" s="165"/>
      <c r="BK1306" s="165"/>
      <c r="BL1306" s="165"/>
      <c r="BM1306" s="165"/>
      <c r="BN1306" s="165"/>
      <c r="BO1306" s="165"/>
      <c r="BP1306" s="165"/>
      <c r="BQ1306" s="165"/>
      <c r="BR1306" s="165"/>
      <c r="BS1306" s="165"/>
      <c r="BT1306" s="165"/>
      <c r="BU1306" s="165"/>
      <c r="BV1306" s="165"/>
      <c r="BW1306" s="165"/>
      <c r="BX1306" s="165"/>
      <c r="BY1306" s="165"/>
      <c r="BZ1306" s="165"/>
      <c r="CA1306" s="165"/>
      <c r="CB1306" s="165"/>
      <c r="CC1306" s="165"/>
      <c r="CD1306" s="165"/>
      <c r="CE1306" s="165"/>
      <c r="CF1306" s="165"/>
      <c r="CG1306" s="165"/>
      <c r="CH1306" s="165"/>
      <c r="CI1306" s="165"/>
      <c r="CJ1306" s="165"/>
      <c r="CK1306" s="165"/>
      <c r="CL1306" s="165"/>
      <c r="CM1306" s="165"/>
      <c r="CN1306" s="165"/>
      <c r="CO1306" s="165"/>
      <c r="CP1306" s="165"/>
      <c r="CQ1306" s="165"/>
      <c r="CR1306" s="165"/>
      <c r="CS1306" s="165"/>
      <c r="CT1306" s="165"/>
    </row>
    <row r="1307" spans="1:98">
      <c r="A1307" s="165"/>
      <c r="B1307" s="165"/>
      <c r="C1307" s="165"/>
      <c r="D1307" s="165"/>
      <c r="E1307" s="165"/>
      <c r="F1307" s="165"/>
      <c r="G1307" s="165"/>
      <c r="H1307" s="178"/>
      <c r="I1307" s="165"/>
      <c r="J1307" s="165"/>
      <c r="K1307" s="178"/>
      <c r="L1307" s="165"/>
      <c r="M1307" s="165"/>
      <c r="N1307" s="165"/>
      <c r="O1307" s="165"/>
      <c r="P1307" s="165"/>
      <c r="Q1307" s="165"/>
      <c r="R1307" s="165"/>
      <c r="S1307" s="165"/>
      <c r="T1307" s="165"/>
      <c r="U1307" s="165"/>
      <c r="V1307" s="165"/>
      <c r="W1307" s="165"/>
      <c r="X1307" s="165"/>
      <c r="Y1307" s="165"/>
      <c r="Z1307" s="165"/>
      <c r="AA1307" s="165"/>
      <c r="AB1307" s="165"/>
      <c r="AC1307" s="165"/>
      <c r="AD1307" s="165"/>
      <c r="AE1307" s="165"/>
      <c r="AF1307" s="165"/>
      <c r="AG1307" s="165"/>
      <c r="AH1307" s="165"/>
      <c r="AI1307" s="165"/>
      <c r="AJ1307" s="165"/>
      <c r="AK1307" s="165"/>
      <c r="AL1307" s="165"/>
      <c r="AM1307" s="165"/>
      <c r="AN1307" s="165"/>
      <c r="AO1307" s="165"/>
      <c r="AP1307" s="165"/>
      <c r="AQ1307" s="165"/>
      <c r="AR1307" s="165"/>
      <c r="AS1307" s="165"/>
      <c r="AT1307" s="165"/>
      <c r="AU1307" s="165"/>
      <c r="AV1307" s="165"/>
      <c r="AW1307" s="165"/>
      <c r="AX1307" s="165"/>
      <c r="AY1307" s="165"/>
      <c r="AZ1307" s="165"/>
      <c r="BA1307" s="165"/>
      <c r="BB1307" s="165"/>
      <c r="BC1307" s="165"/>
      <c r="BD1307" s="165"/>
      <c r="BE1307" s="165"/>
      <c r="BF1307" s="165"/>
      <c r="BG1307" s="165"/>
      <c r="BH1307" s="165"/>
      <c r="BI1307" s="165"/>
      <c r="BJ1307" s="165"/>
      <c r="BK1307" s="165"/>
      <c r="BL1307" s="165"/>
      <c r="BM1307" s="165"/>
      <c r="BN1307" s="165"/>
      <c r="BO1307" s="165"/>
      <c r="BP1307" s="165"/>
      <c r="BQ1307" s="165"/>
      <c r="BR1307" s="165"/>
      <c r="BS1307" s="165"/>
      <c r="BT1307" s="165"/>
      <c r="BU1307" s="165"/>
      <c r="BV1307" s="165"/>
      <c r="BW1307" s="165"/>
      <c r="BX1307" s="165"/>
      <c r="BY1307" s="165"/>
      <c r="BZ1307" s="165"/>
      <c r="CA1307" s="165"/>
      <c r="CB1307" s="165"/>
      <c r="CC1307" s="165"/>
      <c r="CD1307" s="165"/>
      <c r="CE1307" s="165"/>
      <c r="CF1307" s="165"/>
      <c r="CG1307" s="165"/>
      <c r="CH1307" s="165"/>
      <c r="CI1307" s="165"/>
      <c r="CJ1307" s="165"/>
      <c r="CK1307" s="165"/>
      <c r="CL1307" s="165"/>
      <c r="CM1307" s="165"/>
      <c r="CN1307" s="165"/>
      <c r="CO1307" s="165"/>
      <c r="CP1307" s="165"/>
      <c r="CQ1307" s="165"/>
      <c r="CR1307" s="165"/>
      <c r="CS1307" s="165"/>
      <c r="CT1307" s="165"/>
    </row>
    <row r="1308" spans="1:98">
      <c r="A1308" s="165"/>
      <c r="B1308" s="165"/>
      <c r="C1308" s="165"/>
      <c r="D1308" s="165"/>
      <c r="E1308" s="165"/>
      <c r="F1308" s="165"/>
      <c r="G1308" s="165"/>
      <c r="H1308" s="178"/>
      <c r="I1308" s="165"/>
      <c r="J1308" s="165"/>
      <c r="K1308" s="178"/>
      <c r="L1308" s="165"/>
      <c r="M1308" s="165"/>
      <c r="N1308" s="165"/>
      <c r="O1308" s="165"/>
      <c r="P1308" s="165"/>
      <c r="Q1308" s="165"/>
      <c r="R1308" s="165"/>
      <c r="S1308" s="165"/>
      <c r="T1308" s="165"/>
      <c r="U1308" s="165"/>
      <c r="V1308" s="165"/>
      <c r="W1308" s="165"/>
      <c r="X1308" s="165"/>
      <c r="Y1308" s="165"/>
      <c r="Z1308" s="165"/>
      <c r="AA1308" s="165"/>
      <c r="AB1308" s="165"/>
      <c r="AC1308" s="165"/>
      <c r="AD1308" s="165"/>
      <c r="AE1308" s="165"/>
      <c r="AF1308" s="165"/>
      <c r="AG1308" s="165"/>
      <c r="AH1308" s="165"/>
      <c r="AI1308" s="165"/>
      <c r="AJ1308" s="165"/>
      <c r="AK1308" s="165"/>
      <c r="AL1308" s="165"/>
      <c r="AM1308" s="165"/>
      <c r="AN1308" s="165"/>
      <c r="AO1308" s="165"/>
      <c r="AP1308" s="165"/>
      <c r="AQ1308" s="165"/>
      <c r="AR1308" s="165"/>
      <c r="AS1308" s="165"/>
      <c r="AT1308" s="165"/>
      <c r="AU1308" s="165"/>
      <c r="AV1308" s="165"/>
      <c r="AW1308" s="165"/>
      <c r="AX1308" s="165"/>
      <c r="AY1308" s="165"/>
      <c r="AZ1308" s="165"/>
      <c r="BA1308" s="165"/>
      <c r="BB1308" s="165"/>
      <c r="BC1308" s="165"/>
      <c r="BD1308" s="165"/>
      <c r="BE1308" s="165"/>
      <c r="BF1308" s="165"/>
      <c r="BG1308" s="165"/>
      <c r="BH1308" s="165"/>
      <c r="BI1308" s="165"/>
      <c r="BJ1308" s="165"/>
      <c r="BK1308" s="165"/>
      <c r="BL1308" s="165"/>
      <c r="BM1308" s="165"/>
      <c r="BN1308" s="165"/>
      <c r="BO1308" s="165"/>
      <c r="BP1308" s="165"/>
      <c r="BQ1308" s="165"/>
      <c r="BR1308" s="165"/>
      <c r="BS1308" s="165"/>
      <c r="BT1308" s="165"/>
      <c r="BU1308" s="165"/>
      <c r="BV1308" s="165"/>
      <c r="BW1308" s="165"/>
      <c r="BX1308" s="165"/>
      <c r="BY1308" s="165"/>
      <c r="BZ1308" s="165"/>
      <c r="CA1308" s="165"/>
      <c r="CB1308" s="165"/>
      <c r="CC1308" s="165"/>
      <c r="CD1308" s="165"/>
      <c r="CE1308" s="165"/>
      <c r="CF1308" s="165"/>
      <c r="CG1308" s="165"/>
      <c r="CH1308" s="165"/>
      <c r="CI1308" s="165"/>
      <c r="CJ1308" s="165"/>
      <c r="CK1308" s="165"/>
      <c r="CL1308" s="165"/>
      <c r="CM1308" s="165"/>
      <c r="CN1308" s="165"/>
      <c r="CO1308" s="165"/>
      <c r="CP1308" s="165"/>
      <c r="CQ1308" s="165"/>
      <c r="CR1308" s="165"/>
      <c r="CS1308" s="165"/>
      <c r="CT1308" s="165"/>
    </row>
    <row r="1309" spans="1:98">
      <c r="A1309" s="165"/>
      <c r="B1309" s="165"/>
      <c r="C1309" s="165"/>
      <c r="D1309" s="165"/>
      <c r="E1309" s="165"/>
      <c r="F1309" s="165"/>
      <c r="G1309" s="165"/>
      <c r="H1309" s="178"/>
      <c r="I1309" s="165"/>
      <c r="J1309" s="165"/>
      <c r="K1309" s="178"/>
      <c r="L1309" s="165"/>
      <c r="M1309" s="165"/>
      <c r="N1309" s="165"/>
      <c r="O1309" s="165"/>
      <c r="P1309" s="165"/>
      <c r="Q1309" s="165"/>
      <c r="R1309" s="165"/>
      <c r="S1309" s="165"/>
      <c r="T1309" s="165"/>
      <c r="U1309" s="165"/>
      <c r="V1309" s="165"/>
      <c r="W1309" s="165"/>
      <c r="X1309" s="165"/>
      <c r="Y1309" s="165"/>
      <c r="Z1309" s="165"/>
      <c r="AA1309" s="165"/>
      <c r="AB1309" s="165"/>
      <c r="AC1309" s="165"/>
      <c r="AD1309" s="165"/>
      <c r="AE1309" s="165"/>
      <c r="AF1309" s="165"/>
      <c r="AG1309" s="165"/>
      <c r="AH1309" s="165"/>
      <c r="AI1309" s="165"/>
      <c r="AJ1309" s="165"/>
      <c r="AK1309" s="165"/>
      <c r="AL1309" s="165"/>
      <c r="AM1309" s="165"/>
      <c r="AN1309" s="165"/>
      <c r="AO1309" s="165"/>
      <c r="AP1309" s="165"/>
      <c r="AQ1309" s="165"/>
      <c r="AR1309" s="165"/>
      <c r="AS1309" s="165"/>
      <c r="AT1309" s="165"/>
      <c r="AU1309" s="165"/>
      <c r="AV1309" s="165"/>
      <c r="AW1309" s="165"/>
      <c r="AX1309" s="165"/>
      <c r="AY1309" s="165"/>
      <c r="AZ1309" s="165"/>
      <c r="BA1309" s="165"/>
      <c r="BB1309" s="165"/>
      <c r="BC1309" s="165"/>
      <c r="BD1309" s="165"/>
      <c r="BE1309" s="165"/>
      <c r="BF1309" s="165"/>
      <c r="BG1309" s="165"/>
      <c r="BH1309" s="165"/>
      <c r="BI1309" s="165"/>
      <c r="BJ1309" s="165"/>
      <c r="BK1309" s="165"/>
      <c r="BL1309" s="165"/>
      <c r="BM1309" s="165"/>
      <c r="BN1309" s="165"/>
      <c r="BO1309" s="165"/>
      <c r="BP1309" s="165"/>
      <c r="BQ1309" s="165"/>
      <c r="BR1309" s="165"/>
      <c r="BS1309" s="165"/>
      <c r="BT1309" s="165"/>
      <c r="BU1309" s="165"/>
      <c r="BV1309" s="165"/>
      <c r="BW1309" s="165"/>
      <c r="BX1309" s="165"/>
      <c r="BY1309" s="165"/>
      <c r="BZ1309" s="165"/>
      <c r="CA1309" s="165"/>
      <c r="CB1309" s="165"/>
      <c r="CC1309" s="165"/>
      <c r="CD1309" s="165"/>
      <c r="CE1309" s="165"/>
      <c r="CF1309" s="165"/>
      <c r="CG1309" s="165"/>
      <c r="CH1309" s="165"/>
      <c r="CI1309" s="165"/>
      <c r="CJ1309" s="165"/>
      <c r="CK1309" s="165"/>
      <c r="CL1309" s="165"/>
      <c r="CM1309" s="165"/>
      <c r="CN1309" s="165"/>
      <c r="CO1309" s="165"/>
      <c r="CP1309" s="165"/>
      <c r="CQ1309" s="165"/>
      <c r="CR1309" s="165"/>
      <c r="CS1309" s="165"/>
      <c r="CT1309" s="165"/>
    </row>
    <row r="1310" spans="1:98">
      <c r="A1310" s="165"/>
      <c r="B1310" s="165"/>
      <c r="C1310" s="165"/>
      <c r="D1310" s="165"/>
      <c r="E1310" s="165"/>
      <c r="F1310" s="165"/>
      <c r="G1310" s="165"/>
      <c r="H1310" s="178"/>
      <c r="I1310" s="165"/>
      <c r="J1310" s="165"/>
      <c r="K1310" s="178"/>
      <c r="L1310" s="165"/>
      <c r="M1310" s="165"/>
      <c r="N1310" s="165"/>
      <c r="O1310" s="165"/>
      <c r="P1310" s="165"/>
      <c r="Q1310" s="165"/>
      <c r="R1310" s="165"/>
      <c r="S1310" s="165"/>
      <c r="T1310" s="165"/>
      <c r="U1310" s="165"/>
      <c r="V1310" s="165"/>
      <c r="W1310" s="165"/>
      <c r="X1310" s="165"/>
      <c r="Y1310" s="165"/>
      <c r="Z1310" s="165"/>
      <c r="AA1310" s="165"/>
      <c r="AB1310" s="165"/>
      <c r="AC1310" s="165"/>
      <c r="AD1310" s="165"/>
      <c r="AE1310" s="165"/>
      <c r="AF1310" s="165"/>
      <c r="AG1310" s="165"/>
      <c r="AH1310" s="165"/>
      <c r="AI1310" s="165"/>
      <c r="AJ1310" s="165"/>
      <c r="AK1310" s="165"/>
      <c r="AL1310" s="165"/>
      <c r="AM1310" s="165"/>
      <c r="AN1310" s="165"/>
      <c r="AO1310" s="165"/>
      <c r="AP1310" s="165"/>
      <c r="AQ1310" s="165"/>
      <c r="AR1310" s="165"/>
      <c r="AS1310" s="165"/>
      <c r="AT1310" s="165"/>
      <c r="AU1310" s="165"/>
      <c r="AV1310" s="165"/>
      <c r="AW1310" s="165"/>
      <c r="AX1310" s="165"/>
      <c r="AY1310" s="165"/>
      <c r="AZ1310" s="165"/>
      <c r="BA1310" s="165"/>
      <c r="BB1310" s="165"/>
      <c r="BC1310" s="165"/>
      <c r="BD1310" s="165"/>
      <c r="BE1310" s="165"/>
      <c r="BF1310" s="165"/>
      <c r="BG1310" s="165"/>
      <c r="BH1310" s="165"/>
      <c r="BI1310" s="165"/>
      <c r="BJ1310" s="165"/>
      <c r="BK1310" s="165"/>
      <c r="BL1310" s="165"/>
      <c r="BM1310" s="165"/>
      <c r="BN1310" s="165"/>
      <c r="BO1310" s="165"/>
      <c r="BP1310" s="165"/>
      <c r="BQ1310" s="165"/>
      <c r="BR1310" s="165"/>
      <c r="BS1310" s="165"/>
      <c r="BT1310" s="165"/>
      <c r="BU1310" s="165"/>
      <c r="BV1310" s="165"/>
      <c r="BW1310" s="165"/>
      <c r="BX1310" s="165"/>
      <c r="BY1310" s="165"/>
      <c r="BZ1310" s="165"/>
      <c r="CA1310" s="165"/>
      <c r="CB1310" s="165"/>
      <c r="CC1310" s="165"/>
      <c r="CD1310" s="165"/>
      <c r="CE1310" s="165"/>
      <c r="CF1310" s="165"/>
      <c r="CG1310" s="165"/>
      <c r="CH1310" s="165"/>
      <c r="CI1310" s="165"/>
      <c r="CJ1310" s="165"/>
      <c r="CK1310" s="165"/>
      <c r="CL1310" s="165"/>
      <c r="CM1310" s="165"/>
      <c r="CN1310" s="165"/>
      <c r="CO1310" s="165"/>
      <c r="CP1310" s="165"/>
      <c r="CQ1310" s="165"/>
      <c r="CR1310" s="165"/>
      <c r="CS1310" s="165"/>
      <c r="CT1310" s="165"/>
    </row>
    <row r="1311" spans="1:98">
      <c r="A1311" s="165"/>
      <c r="B1311" s="165"/>
      <c r="C1311" s="165"/>
      <c r="D1311" s="165"/>
      <c r="E1311" s="165"/>
      <c r="F1311" s="165"/>
      <c r="G1311" s="165"/>
      <c r="H1311" s="178"/>
      <c r="I1311" s="165"/>
      <c r="J1311" s="165"/>
      <c r="K1311" s="178"/>
      <c r="L1311" s="165"/>
      <c r="M1311" s="165"/>
      <c r="N1311" s="165"/>
      <c r="O1311" s="165"/>
      <c r="P1311" s="165"/>
      <c r="Q1311" s="165"/>
      <c r="R1311" s="165"/>
      <c r="S1311" s="165"/>
      <c r="T1311" s="165"/>
      <c r="U1311" s="165"/>
      <c r="V1311" s="165"/>
      <c r="W1311" s="165"/>
      <c r="X1311" s="165"/>
      <c r="Y1311" s="165"/>
      <c r="Z1311" s="165"/>
      <c r="AA1311" s="165"/>
      <c r="AB1311" s="165"/>
      <c r="AC1311" s="165"/>
      <c r="AD1311" s="165"/>
      <c r="AE1311" s="165"/>
      <c r="AF1311" s="165"/>
      <c r="AG1311" s="165"/>
      <c r="AH1311" s="165"/>
      <c r="AI1311" s="165"/>
      <c r="AJ1311" s="165"/>
      <c r="AK1311" s="165"/>
      <c r="AL1311" s="165"/>
      <c r="AM1311" s="165"/>
      <c r="AN1311" s="165"/>
      <c r="AO1311" s="165"/>
      <c r="AP1311" s="165"/>
      <c r="AQ1311" s="165"/>
      <c r="AR1311" s="165"/>
      <c r="AS1311" s="165"/>
      <c r="AT1311" s="165"/>
      <c r="AU1311" s="165"/>
      <c r="AV1311" s="165"/>
      <c r="AW1311" s="165"/>
      <c r="AX1311" s="165"/>
      <c r="AY1311" s="165"/>
      <c r="AZ1311" s="165"/>
      <c r="BA1311" s="165"/>
      <c r="BB1311" s="165"/>
      <c r="BC1311" s="165"/>
      <c r="BD1311" s="165"/>
      <c r="BE1311" s="165"/>
      <c r="BF1311" s="165"/>
      <c r="BG1311" s="165"/>
      <c r="BH1311" s="165"/>
      <c r="BI1311" s="165"/>
      <c r="BJ1311" s="165"/>
      <c r="BK1311" s="165"/>
      <c r="BL1311" s="165"/>
      <c r="BM1311" s="165"/>
      <c r="BN1311" s="165"/>
      <c r="BO1311" s="165"/>
      <c r="BP1311" s="165"/>
      <c r="BQ1311" s="165"/>
      <c r="BR1311" s="165"/>
      <c r="BS1311" s="165"/>
      <c r="BT1311" s="165"/>
      <c r="BU1311" s="165"/>
      <c r="BV1311" s="165"/>
      <c r="BW1311" s="165"/>
      <c r="BX1311" s="165"/>
      <c r="BY1311" s="165"/>
      <c r="BZ1311" s="165"/>
      <c r="CA1311" s="165"/>
      <c r="CB1311" s="165"/>
      <c r="CC1311" s="165"/>
      <c r="CD1311" s="165"/>
      <c r="CE1311" s="165"/>
      <c r="CF1311" s="165"/>
      <c r="CG1311" s="165"/>
      <c r="CH1311" s="165"/>
      <c r="CI1311" s="165"/>
      <c r="CJ1311" s="165"/>
      <c r="CK1311" s="165"/>
      <c r="CL1311" s="165"/>
      <c r="CM1311" s="165"/>
      <c r="CN1311" s="165"/>
      <c r="CO1311" s="165"/>
      <c r="CP1311" s="165"/>
      <c r="CQ1311" s="165"/>
      <c r="CR1311" s="165"/>
      <c r="CS1311" s="165"/>
      <c r="CT1311" s="165"/>
    </row>
    <row r="1312" spans="1:98">
      <c r="A1312" s="165"/>
      <c r="B1312" s="165"/>
      <c r="C1312" s="165"/>
      <c r="D1312" s="165"/>
      <c r="E1312" s="165"/>
      <c r="F1312" s="165"/>
      <c r="G1312" s="165"/>
      <c r="H1312" s="178"/>
      <c r="I1312" s="165"/>
      <c r="J1312" s="165"/>
      <c r="K1312" s="178"/>
      <c r="L1312" s="165"/>
      <c r="M1312" s="165"/>
      <c r="N1312" s="165"/>
      <c r="O1312" s="165"/>
      <c r="P1312" s="165"/>
      <c r="Q1312" s="165"/>
      <c r="R1312" s="165"/>
      <c r="S1312" s="165"/>
      <c r="T1312" s="165"/>
      <c r="U1312" s="165"/>
      <c r="V1312" s="165"/>
      <c r="W1312" s="165"/>
      <c r="X1312" s="165"/>
      <c r="Y1312" s="165"/>
      <c r="Z1312" s="165"/>
      <c r="AA1312" s="165"/>
      <c r="AB1312" s="165"/>
      <c r="AC1312" s="165"/>
      <c r="AD1312" s="165"/>
      <c r="AE1312" s="165"/>
      <c r="AF1312" s="165"/>
      <c r="AG1312" s="165"/>
      <c r="AH1312" s="165"/>
      <c r="AI1312" s="165"/>
      <c r="AJ1312" s="165"/>
      <c r="AK1312" s="165"/>
      <c r="AL1312" s="165"/>
      <c r="AM1312" s="165"/>
      <c r="AN1312" s="165"/>
      <c r="AO1312" s="165"/>
      <c r="AP1312" s="165"/>
      <c r="AQ1312" s="165"/>
      <c r="AR1312" s="165"/>
      <c r="AS1312" s="165"/>
      <c r="AT1312" s="165"/>
      <c r="AU1312" s="165"/>
      <c r="AV1312" s="165"/>
      <c r="AW1312" s="165"/>
      <c r="AX1312" s="165"/>
      <c r="AY1312" s="165"/>
      <c r="AZ1312" s="165"/>
      <c r="BA1312" s="165"/>
      <c r="BB1312" s="165"/>
      <c r="BC1312" s="165"/>
      <c r="BD1312" s="165"/>
      <c r="BE1312" s="165"/>
      <c r="BF1312" s="165"/>
      <c r="BG1312" s="165"/>
      <c r="BH1312" s="165"/>
      <c r="BI1312" s="165"/>
      <c r="BJ1312" s="165"/>
      <c r="BK1312" s="165"/>
      <c r="BL1312" s="165"/>
      <c r="BM1312" s="165"/>
      <c r="BN1312" s="165"/>
      <c r="BO1312" s="165"/>
      <c r="BP1312" s="165"/>
      <c r="BQ1312" s="165"/>
      <c r="BR1312" s="165"/>
      <c r="BS1312" s="165"/>
      <c r="BT1312" s="165"/>
      <c r="BU1312" s="165"/>
      <c r="BV1312" s="165"/>
      <c r="BW1312" s="165"/>
      <c r="BX1312" s="165"/>
      <c r="BY1312" s="165"/>
      <c r="BZ1312" s="165"/>
      <c r="CA1312" s="165"/>
      <c r="CB1312" s="165"/>
      <c r="CC1312" s="165"/>
      <c r="CD1312" s="165"/>
      <c r="CE1312" s="165"/>
      <c r="CF1312" s="165"/>
      <c r="CG1312" s="165"/>
      <c r="CH1312" s="165"/>
      <c r="CI1312" s="165"/>
      <c r="CJ1312" s="165"/>
      <c r="CK1312" s="165"/>
      <c r="CL1312" s="165"/>
      <c r="CM1312" s="165"/>
      <c r="CN1312" s="165"/>
      <c r="CO1312" s="165"/>
      <c r="CP1312" s="165"/>
      <c r="CQ1312" s="165"/>
      <c r="CR1312" s="165"/>
      <c r="CS1312" s="165"/>
      <c r="CT1312" s="165"/>
    </row>
    <row r="1313" spans="1:98">
      <c r="A1313" s="165"/>
      <c r="B1313" s="165"/>
      <c r="C1313" s="165"/>
      <c r="D1313" s="165"/>
      <c r="E1313" s="165"/>
      <c r="F1313" s="165"/>
      <c r="G1313" s="165"/>
      <c r="H1313" s="178"/>
      <c r="I1313" s="165"/>
      <c r="J1313" s="165"/>
      <c r="K1313" s="178"/>
      <c r="L1313" s="165"/>
      <c r="M1313" s="165"/>
      <c r="N1313" s="165"/>
      <c r="O1313" s="165"/>
      <c r="P1313" s="165"/>
      <c r="Q1313" s="165"/>
      <c r="R1313" s="165"/>
      <c r="S1313" s="165"/>
      <c r="T1313" s="165"/>
      <c r="U1313" s="165"/>
      <c r="V1313" s="165"/>
      <c r="W1313" s="165"/>
      <c r="X1313" s="165"/>
      <c r="Y1313" s="165"/>
      <c r="Z1313" s="165"/>
      <c r="AA1313" s="165"/>
      <c r="AB1313" s="165"/>
      <c r="AC1313" s="165"/>
      <c r="AD1313" s="165"/>
      <c r="AE1313" s="165"/>
      <c r="AF1313" s="165"/>
      <c r="AG1313" s="165"/>
      <c r="AH1313" s="165"/>
      <c r="AI1313" s="165"/>
      <c r="AJ1313" s="165"/>
      <c r="AK1313" s="165"/>
      <c r="AL1313" s="165"/>
      <c r="AM1313" s="165"/>
      <c r="AN1313" s="165"/>
      <c r="AO1313" s="165"/>
      <c r="AP1313" s="165"/>
      <c r="AQ1313" s="165"/>
      <c r="AR1313" s="165"/>
      <c r="AS1313" s="165"/>
      <c r="AT1313" s="165"/>
      <c r="AU1313" s="165"/>
      <c r="AV1313" s="165"/>
      <c r="AW1313" s="165"/>
      <c r="AX1313" s="165"/>
      <c r="AY1313" s="165"/>
      <c r="AZ1313" s="165"/>
      <c r="BA1313" s="165"/>
      <c r="BB1313" s="165"/>
      <c r="BC1313" s="165"/>
      <c r="BD1313" s="165"/>
      <c r="BE1313" s="165"/>
      <c r="BF1313" s="165"/>
      <c r="BG1313" s="165"/>
      <c r="BH1313" s="165"/>
      <c r="BI1313" s="165"/>
      <c r="BJ1313" s="165"/>
      <c r="BK1313" s="165"/>
      <c r="BL1313" s="165"/>
      <c r="BM1313" s="165"/>
      <c r="BN1313" s="165"/>
      <c r="BO1313" s="165"/>
      <c r="BP1313" s="165"/>
      <c r="BQ1313" s="165"/>
      <c r="BR1313" s="165"/>
      <c r="BS1313" s="165"/>
      <c r="BT1313" s="165"/>
      <c r="BU1313" s="165"/>
      <c r="BV1313" s="165"/>
      <c r="BW1313" s="165"/>
      <c r="BX1313" s="165"/>
      <c r="BY1313" s="165"/>
      <c r="BZ1313" s="165"/>
      <c r="CA1313" s="165"/>
      <c r="CB1313" s="165"/>
      <c r="CC1313" s="165"/>
      <c r="CD1313" s="165"/>
      <c r="CE1313" s="165"/>
      <c r="CF1313" s="165"/>
      <c r="CG1313" s="165"/>
      <c r="CH1313" s="165"/>
      <c r="CI1313" s="165"/>
      <c r="CJ1313" s="165"/>
      <c r="CK1313" s="165"/>
      <c r="CL1313" s="165"/>
      <c r="CM1313" s="165"/>
      <c r="CN1313" s="165"/>
      <c r="CO1313" s="165"/>
      <c r="CP1313" s="165"/>
      <c r="CQ1313" s="165"/>
      <c r="CR1313" s="165"/>
      <c r="CS1313" s="165"/>
      <c r="CT1313" s="165"/>
    </row>
    <row r="1314" spans="1:98">
      <c r="A1314" s="165"/>
      <c r="B1314" s="165"/>
      <c r="C1314" s="165"/>
      <c r="D1314" s="165"/>
      <c r="E1314" s="165"/>
      <c r="F1314" s="165"/>
      <c r="G1314" s="165"/>
      <c r="H1314" s="178"/>
      <c r="I1314" s="165"/>
      <c r="J1314" s="165"/>
      <c r="K1314" s="178"/>
      <c r="L1314" s="165"/>
      <c r="M1314" s="165"/>
      <c r="N1314" s="165"/>
      <c r="O1314" s="165"/>
      <c r="P1314" s="165"/>
      <c r="Q1314" s="165"/>
      <c r="R1314" s="165"/>
      <c r="S1314" s="165"/>
      <c r="T1314" s="165"/>
      <c r="U1314" s="165"/>
      <c r="V1314" s="165"/>
      <c r="W1314" s="165"/>
      <c r="X1314" s="165"/>
      <c r="Y1314" s="165"/>
      <c r="Z1314" s="165"/>
      <c r="AA1314" s="165"/>
      <c r="AB1314" s="165"/>
      <c r="AC1314" s="165"/>
      <c r="AD1314" s="165"/>
      <c r="AE1314" s="165"/>
      <c r="AF1314" s="165"/>
      <c r="AG1314" s="165"/>
      <c r="AH1314" s="165"/>
      <c r="AI1314" s="165"/>
      <c r="AJ1314" s="165"/>
      <c r="AK1314" s="165"/>
      <c r="AL1314" s="165"/>
      <c r="AM1314" s="165"/>
      <c r="AN1314" s="165"/>
      <c r="AO1314" s="165"/>
      <c r="AP1314" s="165"/>
      <c r="AQ1314" s="165"/>
      <c r="AR1314" s="165"/>
      <c r="AS1314" s="165"/>
      <c r="AT1314" s="165"/>
      <c r="AU1314" s="165"/>
      <c r="AV1314" s="165"/>
      <c r="AW1314" s="165"/>
      <c r="AX1314" s="165"/>
      <c r="AY1314" s="165"/>
      <c r="AZ1314" s="165"/>
      <c r="BA1314" s="165"/>
      <c r="BB1314" s="165"/>
      <c r="BC1314" s="165"/>
      <c r="BD1314" s="165"/>
      <c r="BE1314" s="165"/>
      <c r="BF1314" s="165"/>
      <c r="BG1314" s="165"/>
      <c r="BH1314" s="165"/>
      <c r="BI1314" s="165"/>
      <c r="BJ1314" s="165"/>
      <c r="BK1314" s="165"/>
      <c r="BL1314" s="165"/>
      <c r="BM1314" s="165"/>
      <c r="BN1314" s="165"/>
      <c r="BO1314" s="165"/>
      <c r="BP1314" s="165"/>
      <c r="BQ1314" s="165"/>
      <c r="BR1314" s="165"/>
      <c r="BS1314" s="165"/>
      <c r="BT1314" s="165"/>
      <c r="BU1314" s="165"/>
      <c r="BV1314" s="165"/>
      <c r="BW1314" s="165"/>
      <c r="BX1314" s="165"/>
      <c r="BY1314" s="165"/>
      <c r="BZ1314" s="165"/>
      <c r="CA1314" s="165"/>
      <c r="CB1314" s="165"/>
      <c r="CC1314" s="165"/>
      <c r="CD1314" s="165"/>
      <c r="CE1314" s="165"/>
      <c r="CF1314" s="165"/>
      <c r="CG1314" s="165"/>
      <c r="CH1314" s="165"/>
      <c r="CI1314" s="165"/>
      <c r="CJ1314" s="165"/>
      <c r="CK1314" s="165"/>
      <c r="CL1314" s="165"/>
      <c r="CM1314" s="165"/>
      <c r="CN1314" s="165"/>
      <c r="CO1314" s="165"/>
      <c r="CP1314" s="165"/>
      <c r="CQ1314" s="165"/>
      <c r="CR1314" s="165"/>
      <c r="CS1314" s="165"/>
      <c r="CT1314" s="165"/>
    </row>
    <row r="1315" spans="1:98">
      <c r="A1315" s="165"/>
      <c r="B1315" s="165"/>
      <c r="C1315" s="165"/>
      <c r="D1315" s="165"/>
      <c r="E1315" s="165"/>
      <c r="F1315" s="165"/>
      <c r="G1315" s="165"/>
      <c r="H1315" s="178"/>
      <c r="I1315" s="165"/>
      <c r="J1315" s="165"/>
      <c r="K1315" s="178"/>
      <c r="L1315" s="165"/>
      <c r="M1315" s="165"/>
      <c r="N1315" s="165"/>
      <c r="O1315" s="165"/>
      <c r="P1315" s="165"/>
      <c r="Q1315" s="165"/>
      <c r="R1315" s="165"/>
      <c r="S1315" s="165"/>
      <c r="T1315" s="165"/>
      <c r="U1315" s="165"/>
      <c r="V1315" s="165"/>
      <c r="W1315" s="165"/>
      <c r="X1315" s="165"/>
      <c r="Y1315" s="165"/>
      <c r="Z1315" s="165"/>
      <c r="AA1315" s="165"/>
      <c r="AB1315" s="165"/>
      <c r="AC1315" s="165"/>
      <c r="AD1315" s="165"/>
      <c r="AE1315" s="165"/>
      <c r="AF1315" s="165"/>
      <c r="AG1315" s="165"/>
      <c r="AH1315" s="165"/>
      <c r="AI1315" s="165"/>
      <c r="AJ1315" s="165"/>
      <c r="AK1315" s="165"/>
      <c r="AL1315" s="165"/>
      <c r="AM1315" s="165"/>
      <c r="AN1315" s="165"/>
      <c r="AO1315" s="165"/>
      <c r="AP1315" s="165"/>
      <c r="AQ1315" s="165"/>
      <c r="AR1315" s="165"/>
      <c r="AS1315" s="165"/>
      <c r="AT1315" s="165"/>
      <c r="AU1315" s="165"/>
      <c r="AV1315" s="165"/>
      <c r="AW1315" s="165"/>
      <c r="AX1315" s="165"/>
      <c r="AY1315" s="165"/>
      <c r="AZ1315" s="165"/>
      <c r="BA1315" s="165"/>
      <c r="BB1315" s="165"/>
      <c r="BC1315" s="165"/>
      <c r="BD1315" s="165"/>
      <c r="BE1315" s="165"/>
      <c r="BF1315" s="165"/>
      <c r="BG1315" s="165"/>
      <c r="BH1315" s="165"/>
      <c r="BI1315" s="165"/>
      <c r="BJ1315" s="165"/>
      <c r="BK1315" s="165"/>
      <c r="BL1315" s="165"/>
      <c r="BM1315" s="165"/>
      <c r="BN1315" s="165"/>
      <c r="BO1315" s="165"/>
      <c r="BP1315" s="165"/>
      <c r="BQ1315" s="165"/>
      <c r="BR1315" s="165"/>
      <c r="BS1315" s="165"/>
      <c r="BT1315" s="165"/>
      <c r="BU1315" s="165"/>
      <c r="BV1315" s="165"/>
      <c r="BW1315" s="165"/>
      <c r="BX1315" s="165"/>
      <c r="BY1315" s="165"/>
      <c r="BZ1315" s="165"/>
      <c r="CA1315" s="165"/>
      <c r="CB1315" s="165"/>
      <c r="CC1315" s="165"/>
      <c r="CD1315" s="165"/>
      <c r="CE1315" s="165"/>
      <c r="CF1315" s="165"/>
      <c r="CG1315" s="165"/>
      <c r="CH1315" s="165"/>
      <c r="CI1315" s="165"/>
      <c r="CJ1315" s="165"/>
      <c r="CK1315" s="165"/>
      <c r="CL1315" s="165"/>
      <c r="CM1315" s="165"/>
      <c r="CN1315" s="165"/>
      <c r="CO1315" s="165"/>
      <c r="CP1315" s="165"/>
      <c r="CQ1315" s="165"/>
      <c r="CR1315" s="165"/>
      <c r="CS1315" s="165"/>
      <c r="CT1315" s="165"/>
    </row>
    <row r="1316" spans="1:98">
      <c r="A1316" s="165"/>
      <c r="B1316" s="165"/>
      <c r="C1316" s="165"/>
      <c r="D1316" s="165"/>
      <c r="E1316" s="165"/>
      <c r="F1316" s="165"/>
      <c r="G1316" s="165"/>
      <c r="H1316" s="178"/>
      <c r="I1316" s="165"/>
      <c r="J1316" s="165"/>
      <c r="K1316" s="178"/>
      <c r="L1316" s="165"/>
      <c r="M1316" s="165"/>
      <c r="N1316" s="165"/>
      <c r="O1316" s="165"/>
      <c r="P1316" s="165"/>
      <c r="Q1316" s="165"/>
      <c r="R1316" s="165"/>
      <c r="S1316" s="165"/>
      <c r="T1316" s="165"/>
      <c r="U1316" s="165"/>
      <c r="V1316" s="165"/>
      <c r="W1316" s="165"/>
      <c r="X1316" s="165"/>
      <c r="Y1316" s="165"/>
      <c r="Z1316" s="165"/>
      <c r="AA1316" s="165"/>
      <c r="AB1316" s="165"/>
      <c r="AC1316" s="165"/>
      <c r="AD1316" s="165"/>
      <c r="AE1316" s="165"/>
      <c r="AF1316" s="165"/>
      <c r="AG1316" s="165"/>
      <c r="AH1316" s="165"/>
      <c r="AI1316" s="165"/>
      <c r="AJ1316" s="165"/>
      <c r="AK1316" s="165"/>
      <c r="AL1316" s="165"/>
      <c r="AM1316" s="165"/>
      <c r="AN1316" s="165"/>
      <c r="AO1316" s="165"/>
      <c r="AP1316" s="165"/>
      <c r="AQ1316" s="165"/>
      <c r="AR1316" s="165"/>
      <c r="AS1316" s="165"/>
      <c r="AT1316" s="165"/>
      <c r="AU1316" s="165"/>
      <c r="AV1316" s="165"/>
      <c r="AW1316" s="165"/>
      <c r="AX1316" s="165"/>
      <c r="AY1316" s="165"/>
      <c r="AZ1316" s="165"/>
      <c r="BA1316" s="165"/>
      <c r="BB1316" s="165"/>
      <c r="BC1316" s="165"/>
      <c r="BD1316" s="165"/>
      <c r="BE1316" s="165"/>
      <c r="BF1316" s="165"/>
      <c r="BG1316" s="165"/>
      <c r="BH1316" s="165"/>
      <c r="BI1316" s="165"/>
      <c r="BJ1316" s="165"/>
      <c r="BK1316" s="165"/>
      <c r="BL1316" s="165"/>
      <c r="BM1316" s="165"/>
      <c r="BN1316" s="165"/>
      <c r="BO1316" s="165"/>
      <c r="BP1316" s="165"/>
      <c r="BQ1316" s="165"/>
      <c r="BR1316" s="165"/>
      <c r="BS1316" s="165"/>
      <c r="BT1316" s="165"/>
      <c r="BU1316" s="165"/>
      <c r="BV1316" s="165"/>
      <c r="BW1316" s="165"/>
      <c r="BX1316" s="165"/>
      <c r="BY1316" s="165"/>
      <c r="BZ1316" s="165"/>
      <c r="CA1316" s="165"/>
      <c r="CB1316" s="165"/>
      <c r="CC1316" s="165"/>
      <c r="CD1316" s="165"/>
      <c r="CE1316" s="165"/>
      <c r="CF1316" s="165"/>
      <c r="CG1316" s="165"/>
      <c r="CH1316" s="165"/>
      <c r="CI1316" s="165"/>
      <c r="CJ1316" s="165"/>
      <c r="CK1316" s="165"/>
      <c r="CL1316" s="165"/>
      <c r="CM1316" s="165"/>
      <c r="CN1316" s="165"/>
      <c r="CO1316" s="165"/>
      <c r="CP1316" s="165"/>
      <c r="CQ1316" s="165"/>
      <c r="CR1316" s="165"/>
      <c r="CS1316" s="165"/>
      <c r="CT1316" s="165"/>
    </row>
    <row r="1317" spans="1:98">
      <c r="A1317" s="165"/>
      <c r="B1317" s="165"/>
      <c r="C1317" s="165"/>
      <c r="D1317" s="165"/>
      <c r="E1317" s="165"/>
      <c r="F1317" s="165"/>
      <c r="G1317" s="165"/>
      <c r="H1317" s="178"/>
      <c r="I1317" s="165"/>
      <c r="J1317" s="165"/>
      <c r="K1317" s="178"/>
      <c r="L1317" s="165"/>
      <c r="M1317" s="165"/>
      <c r="N1317" s="165"/>
      <c r="O1317" s="165"/>
      <c r="P1317" s="165"/>
      <c r="Q1317" s="165"/>
      <c r="R1317" s="165"/>
      <c r="S1317" s="165"/>
      <c r="T1317" s="165"/>
      <c r="U1317" s="165"/>
      <c r="V1317" s="165"/>
      <c r="W1317" s="165"/>
      <c r="X1317" s="165"/>
      <c r="Y1317" s="165"/>
      <c r="Z1317" s="165"/>
      <c r="AA1317" s="165"/>
      <c r="AB1317" s="165"/>
      <c r="AC1317" s="165"/>
      <c r="AD1317" s="165"/>
      <c r="AE1317" s="165"/>
      <c r="AF1317" s="165"/>
      <c r="AG1317" s="165"/>
      <c r="AH1317" s="165"/>
      <c r="AI1317" s="165"/>
      <c r="AJ1317" s="165"/>
      <c r="AK1317" s="165"/>
      <c r="AL1317" s="165"/>
      <c r="AM1317" s="165"/>
      <c r="AN1317" s="165"/>
      <c r="AO1317" s="165"/>
      <c r="AP1317" s="165"/>
      <c r="AQ1317" s="165"/>
      <c r="AR1317" s="165"/>
      <c r="AS1317" s="165"/>
      <c r="AT1317" s="165"/>
      <c r="AU1317" s="165"/>
      <c r="AV1317" s="165"/>
      <c r="AW1317" s="165"/>
      <c r="AX1317" s="165"/>
      <c r="AY1317" s="165"/>
      <c r="AZ1317" s="165"/>
      <c r="BA1317" s="165"/>
      <c r="BB1317" s="165"/>
      <c r="BC1317" s="165"/>
      <c r="BD1317" s="165"/>
      <c r="BE1317" s="165"/>
      <c r="BF1317" s="165"/>
      <c r="BG1317" s="165"/>
      <c r="BH1317" s="165"/>
      <c r="BI1317" s="165"/>
      <c r="BJ1317" s="165"/>
      <c r="BK1317" s="165"/>
      <c r="BL1317" s="165"/>
      <c r="BM1317" s="165"/>
      <c r="BN1317" s="165"/>
      <c r="BO1317" s="165"/>
      <c r="BP1317" s="165"/>
      <c r="BQ1317" s="165"/>
      <c r="BR1317" s="165"/>
      <c r="BS1317" s="165"/>
      <c r="BT1317" s="165"/>
      <c r="BU1317" s="165"/>
      <c r="BV1317" s="165"/>
      <c r="BW1317" s="165"/>
      <c r="BX1317" s="165"/>
      <c r="BY1317" s="165"/>
      <c r="BZ1317" s="165"/>
      <c r="CA1317" s="165"/>
      <c r="CB1317" s="165"/>
      <c r="CC1317" s="165"/>
      <c r="CD1317" s="165"/>
      <c r="CE1317" s="165"/>
      <c r="CF1317" s="165"/>
      <c r="CG1317" s="165"/>
      <c r="CH1317" s="165"/>
      <c r="CI1317" s="165"/>
      <c r="CJ1317" s="165"/>
      <c r="CK1317" s="165"/>
      <c r="CL1317" s="165"/>
      <c r="CM1317" s="165"/>
      <c r="CN1317" s="165"/>
      <c r="CO1317" s="165"/>
      <c r="CP1317" s="165"/>
      <c r="CQ1317" s="165"/>
      <c r="CR1317" s="165"/>
      <c r="CS1317" s="165"/>
      <c r="CT1317" s="165"/>
    </row>
    <row r="1318" spans="1:98">
      <c r="A1318" s="165"/>
      <c r="B1318" s="165"/>
      <c r="C1318" s="165"/>
      <c r="D1318" s="165"/>
      <c r="E1318" s="165"/>
      <c r="F1318" s="165"/>
      <c r="G1318" s="165"/>
      <c r="H1318" s="178"/>
      <c r="I1318" s="165"/>
      <c r="J1318" s="165"/>
      <c r="K1318" s="178"/>
      <c r="L1318" s="165"/>
      <c r="M1318" s="165"/>
      <c r="N1318" s="165"/>
      <c r="O1318" s="165"/>
      <c r="P1318" s="165"/>
      <c r="Q1318" s="165"/>
      <c r="R1318" s="165"/>
      <c r="S1318" s="165"/>
      <c r="T1318" s="165"/>
      <c r="U1318" s="165"/>
      <c r="V1318" s="165"/>
      <c r="W1318" s="165"/>
      <c r="X1318" s="165"/>
      <c r="Y1318" s="165"/>
      <c r="Z1318" s="165"/>
      <c r="AA1318" s="165"/>
      <c r="AB1318" s="165"/>
      <c r="AC1318" s="165"/>
      <c r="AD1318" s="165"/>
      <c r="AE1318" s="165"/>
      <c r="AF1318" s="165"/>
      <c r="AG1318" s="165"/>
      <c r="AH1318" s="165"/>
      <c r="AI1318" s="165"/>
      <c r="AJ1318" s="165"/>
      <c r="AK1318" s="165"/>
      <c r="AL1318" s="165"/>
      <c r="AM1318" s="165"/>
      <c r="AN1318" s="165"/>
      <c r="AO1318" s="165"/>
      <c r="AP1318" s="165"/>
      <c r="AQ1318" s="165"/>
      <c r="AR1318" s="165"/>
      <c r="AS1318" s="165"/>
      <c r="AT1318" s="165"/>
      <c r="AU1318" s="165"/>
      <c r="AV1318" s="165"/>
      <c r="AW1318" s="165"/>
      <c r="AX1318" s="165"/>
      <c r="AY1318" s="165"/>
      <c r="AZ1318" s="165"/>
      <c r="BA1318" s="165"/>
      <c r="BB1318" s="165"/>
      <c r="BC1318" s="165"/>
      <c r="BD1318" s="165"/>
      <c r="BE1318" s="165"/>
      <c r="BF1318" s="165"/>
      <c r="BG1318" s="165"/>
      <c r="BH1318" s="165"/>
      <c r="BI1318" s="165"/>
      <c r="BJ1318" s="165"/>
      <c r="BK1318" s="165"/>
      <c r="BL1318" s="165"/>
      <c r="BM1318" s="165"/>
      <c r="BN1318" s="165"/>
      <c r="BO1318" s="165"/>
      <c r="BP1318" s="165"/>
      <c r="BQ1318" s="165"/>
      <c r="BR1318" s="165"/>
      <c r="BS1318" s="165"/>
      <c r="BT1318" s="165"/>
      <c r="BU1318" s="165"/>
      <c r="BV1318" s="165"/>
      <c r="BW1318" s="165"/>
      <c r="BX1318" s="165"/>
      <c r="BY1318" s="165"/>
      <c r="BZ1318" s="165"/>
      <c r="CA1318" s="165"/>
      <c r="CB1318" s="165"/>
      <c r="CC1318" s="165"/>
      <c r="CD1318" s="165"/>
      <c r="CE1318" s="165"/>
      <c r="CF1318" s="165"/>
      <c r="CG1318" s="165"/>
      <c r="CH1318" s="165"/>
      <c r="CI1318" s="165"/>
      <c r="CJ1318" s="165"/>
      <c r="CK1318" s="165"/>
      <c r="CL1318" s="165"/>
      <c r="CM1318" s="165"/>
      <c r="CN1318" s="165"/>
      <c r="CO1318" s="165"/>
      <c r="CP1318" s="165"/>
      <c r="CQ1318" s="165"/>
      <c r="CR1318" s="165"/>
      <c r="CS1318" s="165"/>
      <c r="CT1318" s="165"/>
    </row>
    <row r="1319" spans="1:98">
      <c r="A1319" s="165"/>
      <c r="B1319" s="165"/>
      <c r="C1319" s="165"/>
      <c r="D1319" s="165"/>
      <c r="E1319" s="165"/>
      <c r="F1319" s="165"/>
      <c r="G1319" s="165"/>
      <c r="H1319" s="178"/>
      <c r="I1319" s="165"/>
      <c r="J1319" s="165"/>
      <c r="K1319" s="178"/>
      <c r="L1319" s="165"/>
      <c r="M1319" s="165"/>
      <c r="N1319" s="165"/>
      <c r="O1319" s="165"/>
      <c r="P1319" s="165"/>
      <c r="Q1319" s="165"/>
      <c r="R1319" s="165"/>
      <c r="S1319" s="165"/>
      <c r="T1319" s="165"/>
      <c r="U1319" s="165"/>
      <c r="V1319" s="165"/>
      <c r="W1319" s="165"/>
      <c r="X1319" s="165"/>
      <c r="Y1319" s="165"/>
      <c r="Z1319" s="165"/>
      <c r="AA1319" s="165"/>
      <c r="AB1319" s="165"/>
      <c r="AC1319" s="165"/>
      <c r="AD1319" s="165"/>
      <c r="AE1319" s="165"/>
      <c r="AF1319" s="165"/>
      <c r="AG1319" s="165"/>
      <c r="AH1319" s="165"/>
      <c r="AI1319" s="165"/>
      <c r="AJ1319" s="165"/>
      <c r="AK1319" s="165"/>
      <c r="AL1319" s="165"/>
      <c r="AM1319" s="165"/>
      <c r="AN1319" s="165"/>
      <c r="AO1319" s="165"/>
      <c r="AP1319" s="165"/>
      <c r="AQ1319" s="165"/>
      <c r="AR1319" s="165"/>
      <c r="AS1319" s="165"/>
      <c r="AT1319" s="165"/>
      <c r="AU1319" s="165"/>
      <c r="AV1319" s="165"/>
      <c r="AW1319" s="165"/>
      <c r="AX1319" s="165"/>
      <c r="AY1319" s="165"/>
      <c r="AZ1319" s="165"/>
      <c r="BA1319" s="165"/>
      <c r="BB1319" s="165"/>
      <c r="BC1319" s="165"/>
      <c r="BD1319" s="165"/>
      <c r="BE1319" s="165"/>
      <c r="BF1319" s="165"/>
      <c r="BG1319" s="165"/>
      <c r="BH1319" s="165"/>
      <c r="BI1319" s="165"/>
      <c r="BJ1319" s="165"/>
      <c r="BK1319" s="165"/>
      <c r="BL1319" s="165"/>
      <c r="BM1319" s="165"/>
      <c r="BN1319" s="165"/>
      <c r="BO1319" s="165"/>
      <c r="BP1319" s="165"/>
      <c r="BQ1319" s="165"/>
      <c r="BR1319" s="165"/>
      <c r="BS1319" s="165"/>
      <c r="BT1319" s="165"/>
      <c r="BU1319" s="165"/>
      <c r="BV1319" s="165"/>
      <c r="BW1319" s="165"/>
      <c r="BX1319" s="165"/>
      <c r="BY1319" s="165"/>
      <c r="BZ1319" s="165"/>
      <c r="CA1319" s="165"/>
      <c r="CB1319" s="165"/>
      <c r="CC1319" s="165"/>
      <c r="CD1319" s="165"/>
      <c r="CE1319" s="165"/>
      <c r="CF1319" s="165"/>
      <c r="CG1319" s="165"/>
      <c r="CH1319" s="165"/>
      <c r="CI1319" s="165"/>
      <c r="CJ1319" s="165"/>
      <c r="CK1319" s="165"/>
      <c r="CL1319" s="165"/>
      <c r="CM1319" s="165"/>
      <c r="CN1319" s="165"/>
      <c r="CO1319" s="165"/>
      <c r="CP1319" s="165"/>
      <c r="CQ1319" s="165"/>
      <c r="CR1319" s="165"/>
      <c r="CS1319" s="165"/>
      <c r="CT1319" s="165"/>
    </row>
    <row r="1320" spans="1:98">
      <c r="A1320" s="165"/>
      <c r="B1320" s="165"/>
      <c r="C1320" s="165"/>
      <c r="D1320" s="165"/>
      <c r="E1320" s="165"/>
      <c r="F1320" s="165"/>
      <c r="G1320" s="165"/>
      <c r="H1320" s="178"/>
      <c r="I1320" s="165"/>
      <c r="J1320" s="165"/>
      <c r="K1320" s="178"/>
      <c r="L1320" s="165"/>
      <c r="M1320" s="165"/>
      <c r="N1320" s="165"/>
      <c r="O1320" s="165"/>
      <c r="P1320" s="165"/>
      <c r="Q1320" s="165"/>
      <c r="R1320" s="165"/>
      <c r="S1320" s="165"/>
      <c r="T1320" s="165"/>
      <c r="U1320" s="165"/>
      <c r="V1320" s="165"/>
      <c r="W1320" s="165"/>
      <c r="X1320" s="165"/>
      <c r="Y1320" s="165"/>
      <c r="Z1320" s="165"/>
      <c r="AA1320" s="165"/>
      <c r="AB1320" s="165"/>
      <c r="AC1320" s="165"/>
      <c r="AD1320" s="165"/>
      <c r="AE1320" s="165"/>
      <c r="AF1320" s="165"/>
      <c r="AG1320" s="165"/>
      <c r="AH1320" s="165"/>
      <c r="AI1320" s="165"/>
      <c r="AJ1320" s="165"/>
      <c r="AK1320" s="165"/>
      <c r="AL1320" s="165"/>
      <c r="AM1320" s="165"/>
      <c r="AN1320" s="165"/>
      <c r="AO1320" s="165"/>
      <c r="AP1320" s="165"/>
      <c r="AQ1320" s="165"/>
      <c r="AR1320" s="165"/>
      <c r="AS1320" s="165"/>
      <c r="AT1320" s="165"/>
      <c r="AU1320" s="165"/>
      <c r="AV1320" s="165"/>
      <c r="AW1320" s="165"/>
      <c r="AX1320" s="165"/>
      <c r="AY1320" s="165"/>
      <c r="AZ1320" s="165"/>
      <c r="BA1320" s="165"/>
      <c r="BB1320" s="165"/>
      <c r="BC1320" s="165"/>
      <c r="BD1320" s="165"/>
      <c r="BE1320" s="165"/>
      <c r="BF1320" s="165"/>
      <c r="BG1320" s="165"/>
      <c r="BH1320" s="165"/>
      <c r="BI1320" s="165"/>
      <c r="BJ1320" s="165"/>
      <c r="BK1320" s="165"/>
      <c r="BL1320" s="165"/>
      <c r="BM1320" s="165"/>
      <c r="BN1320" s="165"/>
      <c r="BO1320" s="165"/>
      <c r="BP1320" s="165"/>
      <c r="BQ1320" s="165"/>
      <c r="BR1320" s="165"/>
      <c r="BS1320" s="165"/>
      <c r="BT1320" s="165"/>
      <c r="BU1320" s="165"/>
      <c r="BV1320" s="165"/>
      <c r="BW1320" s="165"/>
      <c r="BX1320" s="165"/>
      <c r="BY1320" s="165"/>
      <c r="BZ1320" s="165"/>
      <c r="CA1320" s="165"/>
      <c r="CB1320" s="165"/>
      <c r="CC1320" s="165"/>
      <c r="CD1320" s="165"/>
      <c r="CE1320" s="165"/>
      <c r="CF1320" s="165"/>
      <c r="CG1320" s="165"/>
      <c r="CH1320" s="165"/>
      <c r="CI1320" s="165"/>
      <c r="CJ1320" s="165"/>
      <c r="CK1320" s="165"/>
      <c r="CL1320" s="165"/>
      <c r="CM1320" s="165"/>
      <c r="CN1320" s="165"/>
      <c r="CO1320" s="165"/>
      <c r="CP1320" s="165"/>
      <c r="CQ1320" s="165"/>
      <c r="CR1320" s="165"/>
      <c r="CS1320" s="165"/>
      <c r="CT1320" s="165"/>
    </row>
    <row r="1321" spans="1:98">
      <c r="A1321" s="165"/>
      <c r="B1321" s="165"/>
      <c r="C1321" s="165"/>
      <c r="D1321" s="165"/>
      <c r="E1321" s="165"/>
      <c r="F1321" s="165"/>
      <c r="G1321" s="165"/>
      <c r="H1321" s="178"/>
      <c r="I1321" s="165"/>
      <c r="J1321" s="165"/>
      <c r="K1321" s="178"/>
      <c r="L1321" s="165"/>
      <c r="M1321" s="165"/>
      <c r="N1321" s="165"/>
      <c r="O1321" s="165"/>
      <c r="P1321" s="165"/>
      <c r="Q1321" s="165"/>
      <c r="R1321" s="165"/>
      <c r="S1321" s="165"/>
      <c r="T1321" s="165"/>
      <c r="U1321" s="165"/>
      <c r="V1321" s="165"/>
      <c r="W1321" s="165"/>
      <c r="X1321" s="165"/>
      <c r="Y1321" s="165"/>
      <c r="Z1321" s="165"/>
      <c r="AA1321" s="165"/>
      <c r="AB1321" s="165"/>
      <c r="AC1321" s="165"/>
      <c r="AD1321" s="165"/>
      <c r="AE1321" s="165"/>
      <c r="AF1321" s="165"/>
      <c r="AG1321" s="165"/>
      <c r="AH1321" s="165"/>
      <c r="AI1321" s="165"/>
      <c r="AJ1321" s="165"/>
      <c r="AK1321" s="165"/>
      <c r="AL1321" s="165"/>
      <c r="AM1321" s="165"/>
      <c r="AN1321" s="165"/>
      <c r="AO1321" s="165"/>
      <c r="AP1321" s="165"/>
      <c r="AQ1321" s="165"/>
      <c r="AR1321" s="165"/>
      <c r="AS1321" s="165"/>
      <c r="AT1321" s="165"/>
      <c r="AU1321" s="165"/>
      <c r="AV1321" s="165"/>
      <c r="AW1321" s="165"/>
      <c r="AX1321" s="165"/>
      <c r="AY1321" s="165"/>
      <c r="AZ1321" s="165"/>
      <c r="BA1321" s="165"/>
      <c r="BB1321" s="165"/>
      <c r="BC1321" s="165"/>
      <c r="BD1321" s="165"/>
      <c r="BE1321" s="165"/>
      <c r="BF1321" s="165"/>
      <c r="BG1321" s="165"/>
      <c r="BH1321" s="165"/>
      <c r="BI1321" s="165"/>
      <c r="BJ1321" s="165"/>
      <c r="BK1321" s="165"/>
      <c r="BL1321" s="165"/>
      <c r="BM1321" s="165"/>
      <c r="BN1321" s="165"/>
      <c r="BO1321" s="165"/>
      <c r="BP1321" s="165"/>
      <c r="BQ1321" s="165"/>
      <c r="BR1321" s="165"/>
      <c r="BS1321" s="165"/>
      <c r="BT1321" s="165"/>
      <c r="BU1321" s="165"/>
      <c r="BV1321" s="165"/>
      <c r="BW1321" s="165"/>
      <c r="BX1321" s="165"/>
      <c r="BY1321" s="165"/>
      <c r="BZ1321" s="165"/>
      <c r="CA1321" s="165"/>
      <c r="CB1321" s="165"/>
      <c r="CC1321" s="165"/>
      <c r="CD1321" s="165"/>
      <c r="CE1321" s="165"/>
      <c r="CF1321" s="165"/>
      <c r="CG1321" s="165"/>
      <c r="CH1321" s="165"/>
      <c r="CI1321" s="165"/>
      <c r="CJ1321" s="165"/>
      <c r="CK1321" s="165"/>
      <c r="CL1321" s="165"/>
      <c r="CM1321" s="165"/>
      <c r="CN1321" s="165"/>
      <c r="CO1321" s="165"/>
      <c r="CP1321" s="165"/>
      <c r="CQ1321" s="165"/>
      <c r="CR1321" s="165"/>
      <c r="CS1321" s="165"/>
      <c r="CT1321" s="165"/>
    </row>
    <row r="1322" spans="1:98">
      <c r="A1322" s="165"/>
      <c r="B1322" s="165"/>
      <c r="C1322" s="165"/>
      <c r="D1322" s="165"/>
      <c r="E1322" s="165"/>
      <c r="F1322" s="165"/>
      <c r="G1322" s="165"/>
      <c r="H1322" s="178"/>
      <c r="I1322" s="165"/>
      <c r="J1322" s="165"/>
      <c r="K1322" s="178"/>
      <c r="L1322" s="165"/>
      <c r="M1322" s="165"/>
      <c r="N1322" s="165"/>
      <c r="O1322" s="165"/>
      <c r="P1322" s="165"/>
      <c r="Q1322" s="165"/>
      <c r="R1322" s="165"/>
      <c r="S1322" s="165"/>
      <c r="T1322" s="165"/>
      <c r="U1322" s="165"/>
      <c r="V1322" s="165"/>
      <c r="W1322" s="165"/>
      <c r="X1322" s="165"/>
      <c r="Y1322" s="165"/>
      <c r="Z1322" s="165"/>
      <c r="AA1322" s="165"/>
      <c r="AB1322" s="165"/>
      <c r="AC1322" s="165"/>
      <c r="AD1322" s="165"/>
      <c r="AE1322" s="165"/>
      <c r="AF1322" s="165"/>
      <c r="AG1322" s="165"/>
      <c r="AH1322" s="165"/>
      <c r="AI1322" s="165"/>
      <c r="AJ1322" s="165"/>
      <c r="AK1322" s="165"/>
      <c r="AL1322" s="165"/>
      <c r="AM1322" s="165"/>
      <c r="AN1322" s="165"/>
      <c r="AO1322" s="165"/>
      <c r="AP1322" s="165"/>
      <c r="AQ1322" s="165"/>
      <c r="AR1322" s="165"/>
      <c r="AS1322" s="165"/>
      <c r="AT1322" s="165"/>
      <c r="AU1322" s="165"/>
      <c r="AV1322" s="165"/>
      <c r="AW1322" s="165"/>
      <c r="AX1322" s="165"/>
      <c r="AY1322" s="165"/>
      <c r="AZ1322" s="165"/>
      <c r="BA1322" s="165"/>
      <c r="BB1322" s="165"/>
      <c r="BC1322" s="165"/>
      <c r="BD1322" s="165"/>
      <c r="BE1322" s="165"/>
      <c r="BF1322" s="165"/>
      <c r="BG1322" s="165"/>
      <c r="BH1322" s="165"/>
      <c r="BI1322" s="165"/>
      <c r="BJ1322" s="165"/>
      <c r="BK1322" s="165"/>
      <c r="BL1322" s="165"/>
      <c r="BM1322" s="165"/>
      <c r="BN1322" s="165"/>
      <c r="BO1322" s="165"/>
      <c r="BP1322" s="165"/>
      <c r="BQ1322" s="165"/>
      <c r="BR1322" s="165"/>
      <c r="BS1322" s="165"/>
      <c r="BT1322" s="165"/>
      <c r="BU1322" s="165"/>
      <c r="BV1322" s="165"/>
      <c r="BW1322" s="165"/>
      <c r="BX1322" s="165"/>
      <c r="BY1322" s="165"/>
      <c r="BZ1322" s="165"/>
      <c r="CA1322" s="165"/>
      <c r="CB1322" s="165"/>
      <c r="CC1322" s="165"/>
      <c r="CD1322" s="165"/>
      <c r="CE1322" s="165"/>
      <c r="CF1322" s="165"/>
      <c r="CG1322" s="165"/>
      <c r="CH1322" s="165"/>
      <c r="CI1322" s="165"/>
      <c r="CJ1322" s="165"/>
      <c r="CK1322" s="165"/>
      <c r="CL1322" s="165"/>
      <c r="CM1322" s="165"/>
      <c r="CN1322" s="165"/>
      <c r="CO1322" s="165"/>
      <c r="CP1322" s="165"/>
      <c r="CQ1322" s="165"/>
      <c r="CR1322" s="165"/>
      <c r="CS1322" s="165"/>
      <c r="CT1322" s="165"/>
    </row>
    <row r="1323" spans="1:98">
      <c r="A1323" s="165"/>
      <c r="B1323" s="165"/>
      <c r="C1323" s="165"/>
      <c r="D1323" s="165"/>
      <c r="E1323" s="165"/>
      <c r="F1323" s="165"/>
      <c r="G1323" s="165"/>
      <c r="H1323" s="178"/>
      <c r="I1323" s="165"/>
      <c r="J1323" s="165"/>
      <c r="K1323" s="178"/>
      <c r="L1323" s="165"/>
      <c r="M1323" s="165"/>
      <c r="N1323" s="165"/>
      <c r="O1323" s="165"/>
      <c r="P1323" s="165"/>
      <c r="Q1323" s="165"/>
      <c r="R1323" s="165"/>
      <c r="S1323" s="165"/>
      <c r="T1323" s="165"/>
      <c r="U1323" s="165"/>
      <c r="V1323" s="165"/>
      <c r="W1323" s="165"/>
      <c r="X1323" s="165"/>
      <c r="Y1323" s="165"/>
      <c r="Z1323" s="165"/>
      <c r="AA1323" s="165"/>
      <c r="AB1323" s="165"/>
      <c r="AC1323" s="165"/>
      <c r="AD1323" s="165"/>
      <c r="AE1323" s="165"/>
      <c r="AF1323" s="165"/>
      <c r="AG1323" s="165"/>
      <c r="AH1323" s="165"/>
      <c r="AI1323" s="165"/>
      <c r="AJ1323" s="165"/>
      <c r="AK1323" s="165"/>
      <c r="AL1323" s="165"/>
      <c r="AM1323" s="165"/>
      <c r="AN1323" s="165"/>
      <c r="AO1323" s="165"/>
      <c r="AP1323" s="165"/>
      <c r="AQ1323" s="165"/>
      <c r="AR1323" s="165"/>
      <c r="AS1323" s="165"/>
      <c r="AT1323" s="165"/>
      <c r="AU1323" s="165"/>
      <c r="AV1323" s="165"/>
      <c r="AW1323" s="165"/>
      <c r="AX1323" s="165"/>
      <c r="AY1323" s="165"/>
      <c r="AZ1323" s="165"/>
      <c r="BA1323" s="165"/>
      <c r="BB1323" s="165"/>
      <c r="BC1323" s="165"/>
      <c r="BD1323" s="165"/>
      <c r="BE1323" s="165"/>
      <c r="BF1323" s="165"/>
      <c r="BG1323" s="165"/>
      <c r="BH1323" s="165"/>
      <c r="BI1323" s="165"/>
      <c r="BJ1323" s="165"/>
      <c r="BK1323" s="165"/>
      <c r="BL1323" s="165"/>
      <c r="BM1323" s="165"/>
      <c r="BN1323" s="165"/>
      <c r="BO1323" s="165"/>
      <c r="BP1323" s="165"/>
      <c r="BQ1323" s="165"/>
      <c r="BR1323" s="165"/>
      <c r="BS1323" s="165"/>
      <c r="BT1323" s="165"/>
      <c r="BU1323" s="165"/>
      <c r="BV1323" s="165"/>
      <c r="BW1323" s="165"/>
      <c r="BX1323" s="165"/>
      <c r="BY1323" s="165"/>
      <c r="BZ1323" s="165"/>
      <c r="CA1323" s="165"/>
      <c r="CB1323" s="165"/>
      <c r="CC1323" s="165"/>
      <c r="CD1323" s="165"/>
      <c r="CE1323" s="165"/>
      <c r="CF1323" s="165"/>
      <c r="CG1323" s="165"/>
      <c r="CH1323" s="165"/>
      <c r="CI1323" s="165"/>
      <c r="CJ1323" s="165"/>
      <c r="CK1323" s="165"/>
      <c r="CL1323" s="165"/>
      <c r="CM1323" s="165"/>
      <c r="CN1323" s="165"/>
      <c r="CO1323" s="165"/>
      <c r="CP1323" s="165"/>
      <c r="CQ1323" s="165"/>
      <c r="CR1323" s="165"/>
      <c r="CS1323" s="165"/>
      <c r="CT1323" s="165"/>
    </row>
    <row r="1324" spans="1:98">
      <c r="A1324" s="165"/>
      <c r="B1324" s="165"/>
      <c r="C1324" s="165"/>
      <c r="D1324" s="165"/>
      <c r="E1324" s="165"/>
      <c r="F1324" s="165"/>
      <c r="G1324" s="165"/>
      <c r="H1324" s="178"/>
      <c r="I1324" s="165"/>
      <c r="J1324" s="165"/>
      <c r="K1324" s="178"/>
      <c r="L1324" s="165"/>
      <c r="M1324" s="165"/>
      <c r="N1324" s="165"/>
      <c r="O1324" s="165"/>
      <c r="P1324" s="165"/>
      <c r="Q1324" s="165"/>
      <c r="R1324" s="165"/>
      <c r="S1324" s="165"/>
      <c r="T1324" s="165"/>
      <c r="U1324" s="165"/>
      <c r="V1324" s="165"/>
      <c r="W1324" s="165"/>
      <c r="X1324" s="165"/>
      <c r="Y1324" s="165"/>
      <c r="Z1324" s="165"/>
      <c r="AA1324" s="165"/>
      <c r="AB1324" s="165"/>
      <c r="AC1324" s="165"/>
      <c r="AD1324" s="165"/>
      <c r="AE1324" s="165"/>
      <c r="AF1324" s="165"/>
      <c r="AG1324" s="165"/>
      <c r="AH1324" s="165"/>
      <c r="AI1324" s="165"/>
      <c r="AJ1324" s="165"/>
      <c r="AK1324" s="165"/>
      <c r="AL1324" s="165"/>
      <c r="AM1324" s="165"/>
      <c r="AN1324" s="165"/>
      <c r="AO1324" s="165"/>
      <c r="AP1324" s="165"/>
      <c r="AQ1324" s="165"/>
      <c r="AR1324" s="165"/>
      <c r="AS1324" s="165"/>
      <c r="AT1324" s="165"/>
      <c r="AU1324" s="165"/>
      <c r="AV1324" s="165"/>
      <c r="AW1324" s="165"/>
      <c r="AX1324" s="165"/>
      <c r="AY1324" s="165"/>
      <c r="AZ1324" s="165"/>
      <c r="BA1324" s="165"/>
      <c r="BB1324" s="165"/>
      <c r="BC1324" s="165"/>
      <c r="BD1324" s="165"/>
      <c r="BE1324" s="165"/>
      <c r="BF1324" s="165"/>
      <c r="BG1324" s="165"/>
      <c r="BH1324" s="165"/>
      <c r="BI1324" s="165"/>
      <c r="BJ1324" s="165"/>
      <c r="BK1324" s="165"/>
      <c r="BL1324" s="165"/>
      <c r="BM1324" s="165"/>
      <c r="BN1324" s="165"/>
      <c r="BO1324" s="165"/>
      <c r="BP1324" s="165"/>
      <c r="BQ1324" s="165"/>
      <c r="BR1324" s="165"/>
      <c r="BS1324" s="165"/>
      <c r="BT1324" s="165"/>
      <c r="BU1324" s="165"/>
      <c r="BV1324" s="165"/>
      <c r="BW1324" s="165"/>
      <c r="BX1324" s="165"/>
      <c r="BY1324" s="165"/>
      <c r="BZ1324" s="165"/>
      <c r="CA1324" s="165"/>
      <c r="CB1324" s="165"/>
      <c r="CC1324" s="165"/>
      <c r="CD1324" s="165"/>
      <c r="CE1324" s="165"/>
      <c r="CF1324" s="165"/>
      <c r="CG1324" s="165"/>
      <c r="CH1324" s="165"/>
      <c r="CI1324" s="165"/>
      <c r="CJ1324" s="165"/>
      <c r="CK1324" s="165"/>
      <c r="CL1324" s="165"/>
      <c r="CM1324" s="165"/>
      <c r="CN1324" s="165"/>
      <c r="CO1324" s="165"/>
      <c r="CP1324" s="165"/>
      <c r="CQ1324" s="165"/>
      <c r="CR1324" s="165"/>
      <c r="CS1324" s="165"/>
      <c r="CT1324" s="165"/>
    </row>
    <row r="1325" spans="1:98">
      <c r="A1325" s="165"/>
      <c r="B1325" s="165"/>
      <c r="C1325" s="165"/>
      <c r="D1325" s="165"/>
      <c r="E1325" s="165"/>
      <c r="F1325" s="165"/>
      <c r="G1325" s="165"/>
      <c r="H1325" s="178"/>
      <c r="I1325" s="165"/>
      <c r="J1325" s="165"/>
      <c r="K1325" s="178"/>
      <c r="L1325" s="165"/>
      <c r="M1325" s="165"/>
      <c r="N1325" s="165"/>
      <c r="O1325" s="165"/>
      <c r="P1325" s="165"/>
      <c r="Q1325" s="165"/>
      <c r="R1325" s="165"/>
      <c r="S1325" s="165"/>
      <c r="T1325" s="165"/>
      <c r="U1325" s="165"/>
      <c r="V1325" s="165"/>
      <c r="W1325" s="165"/>
      <c r="X1325" s="165"/>
      <c r="Y1325" s="165"/>
      <c r="Z1325" s="165"/>
      <c r="AA1325" s="165"/>
      <c r="AB1325" s="165"/>
      <c r="AC1325" s="165"/>
      <c r="AD1325" s="165"/>
      <c r="AE1325" s="165"/>
      <c r="AF1325" s="165"/>
      <c r="AG1325" s="165"/>
      <c r="AH1325" s="165"/>
      <c r="AI1325" s="165"/>
      <c r="AJ1325" s="165"/>
      <c r="AK1325" s="165"/>
      <c r="AL1325" s="165"/>
      <c r="AM1325" s="165"/>
      <c r="AN1325" s="165"/>
      <c r="AO1325" s="165"/>
      <c r="AP1325" s="165"/>
      <c r="AQ1325" s="165"/>
      <c r="AR1325" s="165"/>
      <c r="AS1325" s="165"/>
      <c r="AT1325" s="165"/>
      <c r="AU1325" s="165"/>
      <c r="AV1325" s="165"/>
      <c r="AW1325" s="165"/>
      <c r="AX1325" s="165"/>
      <c r="AY1325" s="165"/>
      <c r="AZ1325" s="165"/>
      <c r="BA1325" s="165"/>
      <c r="BB1325" s="165"/>
      <c r="BC1325" s="165"/>
      <c r="BD1325" s="165"/>
      <c r="BE1325" s="165"/>
      <c r="BF1325" s="165"/>
      <c r="BG1325" s="165"/>
      <c r="BH1325" s="165"/>
      <c r="BI1325" s="165"/>
      <c r="BJ1325" s="165"/>
      <c r="BK1325" s="165"/>
      <c r="BL1325" s="165"/>
      <c r="BM1325" s="165"/>
      <c r="BN1325" s="165"/>
      <c r="BO1325" s="165"/>
      <c r="BP1325" s="165"/>
      <c r="BQ1325" s="165"/>
      <c r="BR1325" s="165"/>
      <c r="BS1325" s="165"/>
      <c r="BT1325" s="165"/>
      <c r="BU1325" s="165"/>
      <c r="BV1325" s="165"/>
      <c r="BW1325" s="165"/>
      <c r="BX1325" s="165"/>
      <c r="BY1325" s="165"/>
      <c r="BZ1325" s="165"/>
      <c r="CA1325" s="165"/>
      <c r="CB1325" s="165"/>
      <c r="CC1325" s="165"/>
      <c r="CD1325" s="165"/>
      <c r="CE1325" s="165"/>
      <c r="CF1325" s="165"/>
      <c r="CG1325" s="165"/>
      <c r="CH1325" s="165"/>
      <c r="CI1325" s="165"/>
      <c r="CJ1325" s="165"/>
      <c r="CK1325" s="165"/>
      <c r="CL1325" s="165"/>
      <c r="CM1325" s="165"/>
      <c r="CN1325" s="165"/>
      <c r="CO1325" s="165"/>
      <c r="CP1325" s="165"/>
      <c r="CQ1325" s="165"/>
      <c r="CR1325" s="165"/>
      <c r="CS1325" s="165"/>
      <c r="CT1325" s="165"/>
    </row>
    <row r="1326" spans="1:98">
      <c r="A1326" s="165"/>
      <c r="B1326" s="165"/>
      <c r="C1326" s="165"/>
      <c r="D1326" s="165"/>
      <c r="E1326" s="165"/>
      <c r="F1326" s="165"/>
      <c r="G1326" s="165"/>
      <c r="H1326" s="178"/>
      <c r="I1326" s="165"/>
      <c r="J1326" s="165"/>
      <c r="K1326" s="178"/>
      <c r="L1326" s="165"/>
      <c r="M1326" s="165"/>
      <c r="N1326" s="165"/>
      <c r="O1326" s="165"/>
      <c r="P1326" s="165"/>
      <c r="Q1326" s="165"/>
      <c r="R1326" s="165"/>
      <c r="S1326" s="165"/>
      <c r="T1326" s="165"/>
      <c r="U1326" s="165"/>
      <c r="V1326" s="165"/>
      <c r="W1326" s="165"/>
      <c r="X1326" s="165"/>
      <c r="Y1326" s="165"/>
      <c r="Z1326" s="165"/>
      <c r="AA1326" s="165"/>
      <c r="AB1326" s="165"/>
      <c r="AC1326" s="165"/>
      <c r="AD1326" s="165"/>
      <c r="AE1326" s="165"/>
      <c r="AF1326" s="165"/>
      <c r="AG1326" s="165"/>
      <c r="AH1326" s="165"/>
      <c r="AI1326" s="165"/>
      <c r="AJ1326" s="165"/>
      <c r="AK1326" s="165"/>
      <c r="AL1326" s="165"/>
      <c r="AM1326" s="165"/>
      <c r="AN1326" s="165"/>
      <c r="AO1326" s="165"/>
      <c r="AP1326" s="165"/>
      <c r="AQ1326" s="165"/>
      <c r="AR1326" s="165"/>
      <c r="AS1326" s="165"/>
      <c r="AT1326" s="165"/>
      <c r="AU1326" s="165"/>
      <c r="AV1326" s="165"/>
      <c r="AW1326" s="165"/>
      <c r="AX1326" s="165"/>
      <c r="AY1326" s="165"/>
      <c r="AZ1326" s="165"/>
      <c r="BA1326" s="165"/>
      <c r="BB1326" s="165"/>
      <c r="BC1326" s="165"/>
      <c r="BD1326" s="165"/>
      <c r="BE1326" s="165"/>
      <c r="BF1326" s="165"/>
      <c r="BG1326" s="165"/>
      <c r="BH1326" s="165"/>
      <c r="BI1326" s="165"/>
      <c r="BJ1326" s="165"/>
      <c r="BK1326" s="165"/>
      <c r="BL1326" s="165"/>
      <c r="BM1326" s="165"/>
      <c r="BN1326" s="165"/>
      <c r="BO1326" s="165"/>
      <c r="BP1326" s="165"/>
      <c r="BQ1326" s="165"/>
      <c r="BR1326" s="165"/>
      <c r="BS1326" s="165"/>
      <c r="BT1326" s="165"/>
      <c r="BU1326" s="165"/>
      <c r="BV1326" s="165"/>
      <c r="BW1326" s="165"/>
      <c r="BX1326" s="165"/>
      <c r="BY1326" s="165"/>
      <c r="BZ1326" s="165"/>
      <c r="CA1326" s="165"/>
      <c r="CB1326" s="165"/>
      <c r="CC1326" s="165"/>
      <c r="CD1326" s="165"/>
      <c r="CE1326" s="165"/>
      <c r="CF1326" s="165"/>
      <c r="CG1326" s="165"/>
      <c r="CH1326" s="165"/>
      <c r="CI1326" s="165"/>
      <c r="CJ1326" s="165"/>
      <c r="CK1326" s="165"/>
      <c r="CL1326" s="165"/>
      <c r="CM1326" s="165"/>
      <c r="CN1326" s="165"/>
      <c r="CO1326" s="165"/>
      <c r="CP1326" s="165"/>
      <c r="CQ1326" s="165"/>
      <c r="CR1326" s="165"/>
      <c r="CS1326" s="165"/>
      <c r="CT1326" s="165"/>
    </row>
    <row r="1327" spans="1:98">
      <c r="A1327" s="165"/>
      <c r="B1327" s="165"/>
      <c r="C1327" s="165"/>
      <c r="D1327" s="165"/>
      <c r="E1327" s="165"/>
      <c r="F1327" s="165"/>
      <c r="G1327" s="165"/>
      <c r="H1327" s="178"/>
      <c r="I1327" s="165"/>
      <c r="J1327" s="165"/>
      <c r="K1327" s="178"/>
      <c r="L1327" s="165"/>
      <c r="M1327" s="165"/>
      <c r="N1327" s="165"/>
      <c r="O1327" s="165"/>
      <c r="P1327" s="165"/>
      <c r="Q1327" s="165"/>
      <c r="R1327" s="165"/>
      <c r="S1327" s="165"/>
      <c r="T1327" s="165"/>
      <c r="U1327" s="165"/>
      <c r="V1327" s="165"/>
      <c r="W1327" s="165"/>
      <c r="X1327" s="165"/>
      <c r="Y1327" s="165"/>
      <c r="Z1327" s="165"/>
      <c r="AA1327" s="165"/>
      <c r="AB1327" s="165"/>
      <c r="AC1327" s="165"/>
      <c r="AD1327" s="165"/>
      <c r="AE1327" s="165"/>
      <c r="AF1327" s="165"/>
      <c r="AG1327" s="165"/>
      <c r="AH1327" s="165"/>
      <c r="AI1327" s="165"/>
      <c r="AJ1327" s="165"/>
      <c r="AK1327" s="165"/>
      <c r="AL1327" s="165"/>
      <c r="AM1327" s="165"/>
      <c r="AN1327" s="165"/>
      <c r="AO1327" s="165"/>
      <c r="AP1327" s="165"/>
      <c r="AQ1327" s="165"/>
      <c r="AR1327" s="165"/>
      <c r="AS1327" s="165"/>
      <c r="AT1327" s="165"/>
      <c r="AU1327" s="165"/>
      <c r="AV1327" s="165"/>
      <c r="AW1327" s="165"/>
      <c r="AX1327" s="165"/>
      <c r="AY1327" s="165"/>
      <c r="AZ1327" s="165"/>
      <c r="BA1327" s="165"/>
      <c r="BB1327" s="165"/>
      <c r="BC1327" s="165"/>
      <c r="BD1327" s="165"/>
      <c r="BE1327" s="165"/>
      <c r="BF1327" s="165"/>
      <c r="BG1327" s="165"/>
      <c r="BH1327" s="165"/>
      <c r="BI1327" s="165"/>
      <c r="BJ1327" s="165"/>
      <c r="BK1327" s="165"/>
      <c r="BL1327" s="165"/>
      <c r="BM1327" s="165"/>
      <c r="BN1327" s="165"/>
      <c r="BO1327" s="165"/>
      <c r="BP1327" s="165"/>
      <c r="BQ1327" s="165"/>
      <c r="BR1327" s="165"/>
      <c r="BS1327" s="165"/>
      <c r="BT1327" s="165"/>
      <c r="BU1327" s="165"/>
      <c r="BV1327" s="165"/>
      <c r="BW1327" s="165"/>
      <c r="BX1327" s="165"/>
      <c r="BY1327" s="165"/>
      <c r="BZ1327" s="165"/>
      <c r="CA1327" s="165"/>
      <c r="CB1327" s="165"/>
      <c r="CC1327" s="165"/>
      <c r="CD1327" s="165"/>
      <c r="CE1327" s="165"/>
      <c r="CF1327" s="165"/>
      <c r="CG1327" s="165"/>
      <c r="CH1327" s="165"/>
      <c r="CI1327" s="165"/>
      <c r="CJ1327" s="165"/>
      <c r="CK1327" s="165"/>
      <c r="CL1327" s="165"/>
      <c r="CM1327" s="165"/>
      <c r="CN1327" s="165"/>
      <c r="CO1327" s="165"/>
      <c r="CP1327" s="165"/>
      <c r="CQ1327" s="165"/>
      <c r="CR1327" s="165"/>
      <c r="CS1327" s="165"/>
      <c r="CT1327" s="165"/>
    </row>
    <row r="1328" spans="1:98">
      <c r="A1328" s="165"/>
      <c r="B1328" s="165"/>
      <c r="C1328" s="165"/>
      <c r="D1328" s="165"/>
      <c r="E1328" s="165"/>
      <c r="F1328" s="165"/>
      <c r="G1328" s="165"/>
      <c r="H1328" s="178"/>
      <c r="I1328" s="165"/>
      <c r="J1328" s="165"/>
      <c r="K1328" s="178"/>
      <c r="L1328" s="165"/>
      <c r="M1328" s="165"/>
      <c r="N1328" s="165"/>
      <c r="O1328" s="165"/>
      <c r="P1328" s="165"/>
      <c r="Q1328" s="165"/>
      <c r="R1328" s="165"/>
      <c r="S1328" s="165"/>
      <c r="T1328" s="165"/>
      <c r="U1328" s="165"/>
      <c r="V1328" s="165"/>
      <c r="W1328" s="165"/>
      <c r="X1328" s="165"/>
      <c r="Y1328" s="165"/>
      <c r="Z1328" s="165"/>
      <c r="AA1328" s="165"/>
      <c r="AB1328" s="165"/>
      <c r="AC1328" s="165"/>
      <c r="AD1328" s="165"/>
      <c r="AE1328" s="165"/>
      <c r="AF1328" s="165"/>
      <c r="AG1328" s="165"/>
      <c r="AH1328" s="165"/>
      <c r="AI1328" s="165"/>
      <c r="AJ1328" s="165"/>
      <c r="AK1328" s="165"/>
      <c r="AL1328" s="165"/>
      <c r="AM1328" s="165"/>
      <c r="AN1328" s="165"/>
      <c r="AO1328" s="165"/>
      <c r="AP1328" s="165"/>
      <c r="AQ1328" s="165"/>
      <c r="AR1328" s="165"/>
      <c r="AS1328" s="165"/>
      <c r="AT1328" s="165"/>
      <c r="AU1328" s="165"/>
      <c r="AV1328" s="165"/>
      <c r="AW1328" s="165"/>
      <c r="AX1328" s="165"/>
      <c r="AY1328" s="165"/>
      <c r="AZ1328" s="165"/>
      <c r="BA1328" s="165"/>
      <c r="BB1328" s="165"/>
      <c r="BC1328" s="165"/>
      <c r="BD1328" s="165"/>
      <c r="BE1328" s="165"/>
      <c r="BF1328" s="165"/>
      <c r="BG1328" s="165"/>
      <c r="BH1328" s="165"/>
      <c r="BI1328" s="165"/>
      <c r="BJ1328" s="165"/>
      <c r="BK1328" s="165"/>
      <c r="BL1328" s="165"/>
      <c r="BM1328" s="165"/>
      <c r="BN1328" s="165"/>
      <c r="BO1328" s="165"/>
      <c r="BP1328" s="165"/>
      <c r="BQ1328" s="165"/>
      <c r="BR1328" s="165"/>
      <c r="BS1328" s="165"/>
      <c r="BT1328" s="165"/>
      <c r="BU1328" s="165"/>
      <c r="BV1328" s="165"/>
      <c r="BW1328" s="165"/>
      <c r="BX1328" s="165"/>
      <c r="BY1328" s="165"/>
      <c r="BZ1328" s="165"/>
      <c r="CA1328" s="165"/>
      <c r="CB1328" s="165"/>
      <c r="CC1328" s="165"/>
      <c r="CD1328" s="165"/>
      <c r="CE1328" s="165"/>
      <c r="CF1328" s="165"/>
      <c r="CG1328" s="165"/>
      <c r="CH1328" s="165"/>
      <c r="CI1328" s="165"/>
      <c r="CJ1328" s="165"/>
      <c r="CK1328" s="165"/>
      <c r="CL1328" s="165"/>
      <c r="CM1328" s="165"/>
      <c r="CN1328" s="165"/>
      <c r="CO1328" s="165"/>
      <c r="CP1328" s="165"/>
      <c r="CQ1328" s="165"/>
      <c r="CR1328" s="165"/>
      <c r="CS1328" s="165"/>
      <c r="CT1328" s="165"/>
    </row>
    <row r="1329" spans="1:98">
      <c r="A1329" s="165"/>
      <c r="B1329" s="165"/>
      <c r="C1329" s="165"/>
      <c r="D1329" s="165"/>
      <c r="E1329" s="165"/>
      <c r="F1329" s="165"/>
      <c r="G1329" s="165"/>
      <c r="H1329" s="178"/>
      <c r="I1329" s="165"/>
      <c r="J1329" s="165"/>
      <c r="K1329" s="178"/>
      <c r="L1329" s="165"/>
      <c r="M1329" s="165"/>
      <c r="N1329" s="165"/>
      <c r="O1329" s="165"/>
      <c r="P1329" s="165"/>
      <c r="Q1329" s="165"/>
      <c r="R1329" s="165"/>
      <c r="S1329" s="165"/>
      <c r="T1329" s="165"/>
      <c r="U1329" s="165"/>
      <c r="V1329" s="165"/>
      <c r="W1329" s="165"/>
      <c r="X1329" s="165"/>
      <c r="Y1329" s="165"/>
      <c r="Z1329" s="165"/>
      <c r="AA1329" s="165"/>
      <c r="AB1329" s="165"/>
      <c r="AC1329" s="165"/>
      <c r="AD1329" s="165"/>
      <c r="AE1329" s="165"/>
      <c r="AF1329" s="165"/>
      <c r="AG1329" s="165"/>
      <c r="AH1329" s="165"/>
      <c r="AI1329" s="165"/>
      <c r="AJ1329" s="165"/>
      <c r="AK1329" s="165"/>
      <c r="AL1329" s="165"/>
      <c r="AM1329" s="165"/>
      <c r="AN1329" s="165"/>
      <c r="AO1329" s="165"/>
      <c r="AP1329" s="165"/>
      <c r="AQ1329" s="165"/>
      <c r="AR1329" s="165"/>
      <c r="AS1329" s="165"/>
      <c r="AT1329" s="165"/>
      <c r="AU1329" s="165"/>
      <c r="AV1329" s="165"/>
      <c r="AW1329" s="165"/>
      <c r="AX1329" s="165"/>
      <c r="AY1329" s="165"/>
      <c r="AZ1329" s="165"/>
      <c r="BA1329" s="165"/>
      <c r="BB1329" s="165"/>
      <c r="BC1329" s="165"/>
      <c r="BD1329" s="165"/>
      <c r="BE1329" s="165"/>
      <c r="BF1329" s="165"/>
      <c r="BG1329" s="165"/>
      <c r="BH1329" s="165"/>
      <c r="BI1329" s="165"/>
      <c r="BJ1329" s="165"/>
      <c r="BK1329" s="165"/>
      <c r="BL1329" s="165"/>
      <c r="BM1329" s="165"/>
      <c r="BN1329" s="165"/>
      <c r="BO1329" s="165"/>
      <c r="BP1329" s="165"/>
      <c r="BQ1329" s="165"/>
      <c r="BR1329" s="165"/>
      <c r="BS1329" s="165"/>
      <c r="BT1329" s="165"/>
      <c r="BU1329" s="165"/>
      <c r="BV1329" s="165"/>
      <c r="BW1329" s="165"/>
      <c r="BX1329" s="165"/>
      <c r="BY1329" s="165"/>
      <c r="BZ1329" s="165"/>
      <c r="CA1329" s="165"/>
      <c r="CB1329" s="165"/>
      <c r="CC1329" s="165"/>
      <c r="CD1329" s="165"/>
      <c r="CE1329" s="165"/>
      <c r="CF1329" s="165"/>
      <c r="CG1329" s="165"/>
      <c r="CH1329" s="165"/>
      <c r="CI1329" s="165"/>
      <c r="CJ1329" s="165"/>
      <c r="CK1329" s="165"/>
      <c r="CL1329" s="165"/>
      <c r="CM1329" s="165"/>
      <c r="CN1329" s="165"/>
      <c r="CO1329" s="165"/>
      <c r="CP1329" s="165"/>
      <c r="CQ1329" s="165"/>
      <c r="CR1329" s="165"/>
      <c r="CS1329" s="165"/>
      <c r="CT1329" s="165"/>
    </row>
    <row r="1330" spans="1:98">
      <c r="A1330" s="165"/>
      <c r="B1330" s="165"/>
      <c r="C1330" s="165"/>
      <c r="D1330" s="165"/>
      <c r="E1330" s="165"/>
      <c r="F1330" s="165"/>
      <c r="G1330" s="165"/>
      <c r="H1330" s="178"/>
      <c r="I1330" s="165"/>
      <c r="J1330" s="165"/>
      <c r="K1330" s="178"/>
      <c r="L1330" s="165"/>
      <c r="M1330" s="165"/>
      <c r="N1330" s="165"/>
      <c r="O1330" s="165"/>
      <c r="P1330" s="165"/>
      <c r="Q1330" s="165"/>
      <c r="R1330" s="165"/>
      <c r="S1330" s="165"/>
      <c r="T1330" s="165"/>
      <c r="U1330" s="165"/>
      <c r="V1330" s="165"/>
      <c r="W1330" s="165"/>
      <c r="X1330" s="165"/>
      <c r="Y1330" s="165"/>
      <c r="Z1330" s="165"/>
      <c r="AA1330" s="165"/>
      <c r="AB1330" s="165"/>
      <c r="AC1330" s="165"/>
      <c r="AD1330" s="165"/>
      <c r="AE1330" s="165"/>
      <c r="AF1330" s="165"/>
      <c r="AG1330" s="165"/>
      <c r="AH1330" s="165"/>
      <c r="AI1330" s="165"/>
      <c r="AJ1330" s="165"/>
      <c r="AK1330" s="165"/>
      <c r="AL1330" s="165"/>
      <c r="AM1330" s="165"/>
      <c r="AN1330" s="165"/>
      <c r="AO1330" s="165"/>
      <c r="AP1330" s="165"/>
      <c r="AQ1330" s="165"/>
      <c r="AR1330" s="165"/>
      <c r="AS1330" s="165"/>
      <c r="AT1330" s="165"/>
      <c r="AU1330" s="165"/>
      <c r="AV1330" s="165"/>
      <c r="AW1330" s="165"/>
      <c r="AX1330" s="165"/>
      <c r="AY1330" s="165"/>
      <c r="AZ1330" s="165"/>
      <c r="BA1330" s="165"/>
      <c r="BB1330" s="165"/>
      <c r="BC1330" s="165"/>
      <c r="BD1330" s="165"/>
      <c r="BE1330" s="165"/>
      <c r="BF1330" s="165"/>
      <c r="BG1330" s="165"/>
      <c r="BH1330" s="165"/>
      <c r="BI1330" s="165"/>
      <c r="BJ1330" s="165"/>
      <c r="BK1330" s="165"/>
      <c r="BL1330" s="165"/>
      <c r="BM1330" s="165"/>
      <c r="BN1330" s="165"/>
      <c r="BO1330" s="165"/>
      <c r="BP1330" s="165"/>
      <c r="BQ1330" s="165"/>
      <c r="BR1330" s="165"/>
      <c r="BS1330" s="165"/>
      <c r="BT1330" s="165"/>
      <c r="BU1330" s="165"/>
      <c r="BV1330" s="165"/>
      <c r="BW1330" s="165"/>
      <c r="BX1330" s="165"/>
      <c r="BY1330" s="165"/>
      <c r="BZ1330" s="165"/>
      <c r="CA1330" s="165"/>
      <c r="CB1330" s="165"/>
      <c r="CC1330" s="165"/>
      <c r="CD1330" s="165"/>
      <c r="CE1330" s="165"/>
      <c r="CF1330" s="165"/>
      <c r="CG1330" s="165"/>
      <c r="CH1330" s="165"/>
      <c r="CI1330" s="165"/>
      <c r="CJ1330" s="165"/>
      <c r="CK1330" s="165"/>
      <c r="CL1330" s="165"/>
      <c r="CM1330" s="165"/>
      <c r="CN1330" s="165"/>
      <c r="CO1330" s="165"/>
      <c r="CP1330" s="165"/>
      <c r="CQ1330" s="165"/>
      <c r="CR1330" s="165"/>
      <c r="CS1330" s="165"/>
      <c r="CT1330" s="165"/>
    </row>
    <row r="1331" spans="1:98">
      <c r="A1331" s="165"/>
      <c r="B1331" s="165"/>
      <c r="C1331" s="165"/>
      <c r="D1331" s="165"/>
      <c r="E1331" s="165"/>
      <c r="F1331" s="165"/>
      <c r="G1331" s="165"/>
      <c r="H1331" s="178"/>
      <c r="I1331" s="165"/>
      <c r="J1331" s="165"/>
      <c r="K1331" s="178"/>
      <c r="L1331" s="165"/>
      <c r="M1331" s="165"/>
      <c r="N1331" s="165"/>
      <c r="O1331" s="165"/>
      <c r="P1331" s="165"/>
      <c r="Q1331" s="165"/>
      <c r="R1331" s="165"/>
      <c r="S1331" s="165"/>
      <c r="T1331" s="165"/>
      <c r="U1331" s="165"/>
      <c r="V1331" s="165"/>
      <c r="W1331" s="165"/>
      <c r="X1331" s="165"/>
      <c r="Y1331" s="165"/>
      <c r="Z1331" s="165"/>
      <c r="AA1331" s="165"/>
      <c r="AB1331" s="165"/>
      <c r="AC1331" s="165"/>
      <c r="AD1331" s="165"/>
      <c r="AE1331" s="165"/>
      <c r="AF1331" s="165"/>
      <c r="AG1331" s="165"/>
      <c r="AH1331" s="165"/>
      <c r="AI1331" s="165"/>
      <c r="AJ1331" s="165"/>
      <c r="AK1331" s="165"/>
      <c r="AL1331" s="165"/>
      <c r="AM1331" s="165"/>
      <c r="AN1331" s="165"/>
      <c r="AO1331" s="165"/>
      <c r="AP1331" s="165"/>
      <c r="AQ1331" s="165"/>
      <c r="AR1331" s="165"/>
      <c r="AS1331" s="165"/>
      <c r="AT1331" s="165"/>
      <c r="AU1331" s="165"/>
      <c r="AV1331" s="165"/>
      <c r="AW1331" s="165"/>
      <c r="AX1331" s="165"/>
      <c r="AY1331" s="165"/>
      <c r="AZ1331" s="165"/>
      <c r="BA1331" s="165"/>
      <c r="BB1331" s="165"/>
      <c r="BC1331" s="165"/>
      <c r="BD1331" s="165"/>
      <c r="BE1331" s="165"/>
      <c r="BF1331" s="165"/>
      <c r="BG1331" s="165"/>
      <c r="BH1331" s="165"/>
      <c r="BI1331" s="165"/>
      <c r="BJ1331" s="165"/>
      <c r="BK1331" s="165"/>
      <c r="BL1331" s="165"/>
      <c r="BM1331" s="165"/>
      <c r="BN1331" s="165"/>
      <c r="BO1331" s="165"/>
      <c r="BP1331" s="165"/>
      <c r="BQ1331" s="165"/>
      <c r="BR1331" s="165"/>
      <c r="BS1331" s="165"/>
      <c r="BT1331" s="165"/>
      <c r="BU1331" s="165"/>
      <c r="BV1331" s="165"/>
      <c r="BW1331" s="165"/>
      <c r="BX1331" s="165"/>
      <c r="BY1331" s="165"/>
      <c r="BZ1331" s="165"/>
      <c r="CA1331" s="165"/>
      <c r="CB1331" s="165"/>
      <c r="CC1331" s="165"/>
      <c r="CD1331" s="165"/>
      <c r="CE1331" s="165"/>
      <c r="CF1331" s="165"/>
      <c r="CG1331" s="165"/>
      <c r="CH1331" s="165"/>
      <c r="CI1331" s="165"/>
      <c r="CJ1331" s="165"/>
      <c r="CK1331" s="165"/>
      <c r="CL1331" s="165"/>
      <c r="CM1331" s="165"/>
      <c r="CN1331" s="165"/>
      <c r="CO1331" s="165"/>
      <c r="CP1331" s="165"/>
      <c r="CQ1331" s="165"/>
      <c r="CR1331" s="165"/>
      <c r="CS1331" s="165"/>
      <c r="CT1331" s="165"/>
    </row>
    <row r="1332" spans="1:98">
      <c r="A1332" s="165"/>
      <c r="B1332" s="165"/>
      <c r="C1332" s="165"/>
      <c r="D1332" s="165"/>
      <c r="E1332" s="165"/>
      <c r="F1332" s="165"/>
      <c r="G1332" s="165"/>
      <c r="H1332" s="178"/>
      <c r="I1332" s="165"/>
      <c r="J1332" s="165"/>
      <c r="K1332" s="178"/>
      <c r="L1332" s="165"/>
      <c r="M1332" s="165"/>
      <c r="N1332" s="165"/>
      <c r="O1332" s="165"/>
      <c r="P1332" s="165"/>
      <c r="Q1332" s="165"/>
      <c r="R1332" s="165"/>
      <c r="S1332" s="165"/>
      <c r="T1332" s="165"/>
      <c r="U1332" s="165"/>
      <c r="V1332" s="165"/>
      <c r="W1332" s="165"/>
      <c r="X1332" s="165"/>
      <c r="Y1332" s="165"/>
      <c r="Z1332" s="165"/>
      <c r="AA1332" s="165"/>
      <c r="AB1332" s="165"/>
      <c r="AC1332" s="165"/>
      <c r="AD1332" s="165"/>
      <c r="AE1332" s="165"/>
      <c r="AF1332" s="165"/>
      <c r="AG1332" s="165"/>
      <c r="AH1332" s="165"/>
      <c r="AI1332" s="165"/>
      <c r="AJ1332" s="165"/>
      <c r="AK1332" s="165"/>
      <c r="AL1332" s="165"/>
      <c r="AM1332" s="165"/>
      <c r="AN1332" s="165"/>
      <c r="AO1332" s="165"/>
      <c r="AP1332" s="165"/>
      <c r="AQ1332" s="165"/>
      <c r="AR1332" s="165"/>
      <c r="AS1332" s="165"/>
      <c r="AT1332" s="165"/>
      <c r="AU1332" s="165"/>
      <c r="AV1332" s="165"/>
      <c r="AW1332" s="165"/>
      <c r="AX1332" s="165"/>
      <c r="AY1332" s="165"/>
      <c r="AZ1332" s="165"/>
      <c r="BA1332" s="165"/>
      <c r="BB1332" s="165"/>
      <c r="BC1332" s="165"/>
      <c r="BD1332" s="165"/>
      <c r="BE1332" s="165"/>
      <c r="BF1332" s="165"/>
      <c r="BG1332" s="165"/>
      <c r="BH1332" s="165"/>
      <c r="BI1332" s="165"/>
      <c r="BJ1332" s="165"/>
      <c r="BK1332" s="165"/>
      <c r="BL1332" s="165"/>
      <c r="BM1332" s="165"/>
      <c r="BN1332" s="165"/>
      <c r="BO1332" s="165"/>
      <c r="BP1332" s="165"/>
      <c r="BQ1332" s="165"/>
      <c r="BR1332" s="165"/>
      <c r="BS1332" s="165"/>
      <c r="BT1332" s="165"/>
      <c r="BU1332" s="165"/>
      <c r="BV1332" s="165"/>
      <c r="BW1332" s="165"/>
      <c r="BX1332" s="165"/>
      <c r="BY1332" s="165"/>
      <c r="BZ1332" s="165"/>
      <c r="CA1332" s="165"/>
      <c r="CB1332" s="165"/>
      <c r="CC1332" s="165"/>
      <c r="CD1332" s="165"/>
      <c r="CE1332" s="165"/>
      <c r="CF1332" s="165"/>
      <c r="CG1332" s="165"/>
      <c r="CH1332" s="165"/>
      <c r="CI1332" s="165"/>
      <c r="CJ1332" s="165"/>
      <c r="CK1332" s="165"/>
      <c r="CL1332" s="165"/>
      <c r="CM1332" s="165"/>
      <c r="CN1332" s="165"/>
      <c r="CO1332" s="165"/>
      <c r="CP1332" s="165"/>
      <c r="CQ1332" s="165"/>
      <c r="CR1332" s="165"/>
      <c r="CS1332" s="165"/>
      <c r="CT1332" s="165"/>
    </row>
    <row r="1333" spans="1:98">
      <c r="A1333" s="165"/>
      <c r="B1333" s="165"/>
      <c r="C1333" s="165"/>
      <c r="D1333" s="165"/>
      <c r="E1333" s="165"/>
      <c r="F1333" s="165"/>
      <c r="G1333" s="165"/>
      <c r="H1333" s="178"/>
      <c r="I1333" s="165"/>
      <c r="J1333" s="165"/>
      <c r="K1333" s="178"/>
      <c r="L1333" s="165"/>
      <c r="M1333" s="165"/>
      <c r="N1333" s="165"/>
      <c r="O1333" s="165"/>
      <c r="P1333" s="165"/>
      <c r="Q1333" s="165"/>
      <c r="R1333" s="165"/>
      <c r="S1333" s="165"/>
      <c r="T1333" s="165"/>
      <c r="U1333" s="165"/>
      <c r="V1333" s="165"/>
      <c r="W1333" s="165"/>
      <c r="X1333" s="165"/>
      <c r="Y1333" s="165"/>
      <c r="Z1333" s="165"/>
      <c r="AA1333" s="165"/>
      <c r="AB1333" s="165"/>
      <c r="AC1333" s="165"/>
      <c r="AD1333" s="165"/>
      <c r="AE1333" s="165"/>
      <c r="AF1333" s="165"/>
      <c r="AG1333" s="165"/>
      <c r="AH1333" s="165"/>
      <c r="AI1333" s="165"/>
      <c r="AJ1333" s="165"/>
      <c r="AK1333" s="165"/>
      <c r="AL1333" s="165"/>
      <c r="AM1333" s="165"/>
      <c r="AN1333" s="165"/>
      <c r="AO1333" s="165"/>
      <c r="AP1333" s="165"/>
      <c r="AQ1333" s="165"/>
      <c r="AR1333" s="165"/>
      <c r="AS1333" s="165"/>
      <c r="AT1333" s="165"/>
      <c r="AU1333" s="165"/>
      <c r="AV1333" s="165"/>
      <c r="AW1333" s="165"/>
      <c r="AX1333" s="165"/>
      <c r="AY1333" s="165"/>
      <c r="AZ1333" s="165"/>
      <c r="BA1333" s="165"/>
      <c r="BB1333" s="165"/>
      <c r="BC1333" s="165"/>
      <c r="BD1333" s="165"/>
      <c r="BE1333" s="165"/>
      <c r="BF1333" s="165"/>
      <c r="BG1333" s="165"/>
      <c r="BH1333" s="165"/>
      <c r="BI1333" s="165"/>
      <c r="BJ1333" s="165"/>
      <c r="BK1333" s="165"/>
      <c r="BL1333" s="165"/>
      <c r="BM1333" s="165"/>
      <c r="BN1333" s="165"/>
      <c r="BO1333" s="165"/>
      <c r="BP1333" s="165"/>
      <c r="BQ1333" s="165"/>
      <c r="BR1333" s="165"/>
      <c r="BS1333" s="165"/>
      <c r="BT1333" s="165"/>
      <c r="BU1333" s="165"/>
      <c r="BV1333" s="165"/>
      <c r="BW1333" s="165"/>
      <c r="BX1333" s="165"/>
      <c r="BY1333" s="165"/>
      <c r="BZ1333" s="165"/>
      <c r="CA1333" s="165"/>
      <c r="CB1333" s="165"/>
      <c r="CC1333" s="165"/>
      <c r="CD1333" s="165"/>
      <c r="CE1333" s="165"/>
      <c r="CF1333" s="165"/>
      <c r="CG1333" s="165"/>
      <c r="CH1333" s="165"/>
      <c r="CI1333" s="165"/>
      <c r="CJ1333" s="165"/>
      <c r="CK1333" s="165"/>
      <c r="CL1333" s="165"/>
      <c r="CM1333" s="165"/>
      <c r="CN1333" s="165"/>
      <c r="CO1333" s="165"/>
      <c r="CP1333" s="165"/>
      <c r="CQ1333" s="165"/>
      <c r="CR1333" s="165"/>
      <c r="CS1333" s="165"/>
      <c r="CT1333" s="165"/>
    </row>
    <row r="1334" spans="1:98">
      <c r="A1334" s="165"/>
      <c r="B1334" s="165"/>
      <c r="C1334" s="165"/>
      <c r="D1334" s="165"/>
      <c r="E1334" s="165"/>
      <c r="F1334" s="165"/>
      <c r="G1334" s="165"/>
      <c r="H1334" s="178"/>
      <c r="I1334" s="165"/>
      <c r="J1334" s="165"/>
      <c r="K1334" s="178"/>
      <c r="L1334" s="165"/>
      <c r="M1334" s="165"/>
      <c r="N1334" s="165"/>
      <c r="O1334" s="165"/>
      <c r="P1334" s="165"/>
      <c r="Q1334" s="165"/>
      <c r="R1334" s="165"/>
      <c r="S1334" s="165"/>
      <c r="T1334" s="165"/>
      <c r="U1334" s="165"/>
      <c r="V1334" s="165"/>
      <c r="W1334" s="165"/>
      <c r="X1334" s="165"/>
      <c r="Y1334" s="165"/>
      <c r="Z1334" s="165"/>
      <c r="AA1334" s="165"/>
      <c r="AB1334" s="165"/>
      <c r="AC1334" s="165"/>
      <c r="AD1334" s="165"/>
      <c r="AE1334" s="165"/>
      <c r="AF1334" s="165"/>
      <c r="AG1334" s="165"/>
      <c r="AH1334" s="165"/>
      <c r="AI1334" s="165"/>
      <c r="AJ1334" s="165"/>
      <c r="AK1334" s="165"/>
      <c r="AL1334" s="165"/>
      <c r="AM1334" s="165"/>
      <c r="AN1334" s="165"/>
      <c r="AO1334" s="165"/>
      <c r="AP1334" s="165"/>
      <c r="AQ1334" s="165"/>
      <c r="AR1334" s="165"/>
      <c r="AS1334" s="165"/>
      <c r="AT1334" s="165"/>
      <c r="AU1334" s="165"/>
      <c r="AV1334" s="165"/>
      <c r="AW1334" s="165"/>
      <c r="AX1334" s="165"/>
      <c r="AY1334" s="165"/>
      <c r="AZ1334" s="165"/>
      <c r="BA1334" s="165"/>
      <c r="BB1334" s="165"/>
      <c r="BC1334" s="165"/>
      <c r="BD1334" s="165"/>
      <c r="BE1334" s="165"/>
      <c r="BF1334" s="165"/>
      <c r="BG1334" s="165"/>
      <c r="BH1334" s="165"/>
      <c r="BI1334" s="165"/>
      <c r="BJ1334" s="165"/>
      <c r="BK1334" s="165"/>
      <c r="BL1334" s="165"/>
      <c r="BM1334" s="165"/>
      <c r="BN1334" s="165"/>
      <c r="BO1334" s="165"/>
      <c r="BP1334" s="165"/>
      <c r="BQ1334" s="165"/>
      <c r="BR1334" s="165"/>
      <c r="BS1334" s="165"/>
      <c r="BT1334" s="165"/>
      <c r="BU1334" s="165"/>
      <c r="BV1334" s="165"/>
      <c r="BW1334" s="165"/>
      <c r="BX1334" s="165"/>
      <c r="BY1334" s="165"/>
      <c r="BZ1334" s="165"/>
      <c r="CA1334" s="165"/>
      <c r="CB1334" s="165"/>
      <c r="CC1334" s="165"/>
      <c r="CD1334" s="165"/>
      <c r="CE1334" s="165"/>
      <c r="CF1334" s="165"/>
      <c r="CG1334" s="165"/>
      <c r="CH1334" s="165"/>
      <c r="CI1334" s="165"/>
      <c r="CJ1334" s="165"/>
      <c r="CK1334" s="165"/>
      <c r="CL1334" s="165"/>
      <c r="CM1334" s="165"/>
      <c r="CN1334" s="165"/>
      <c r="CO1334" s="165"/>
      <c r="CP1334" s="165"/>
      <c r="CQ1334" s="165"/>
      <c r="CR1334" s="165"/>
      <c r="CS1334" s="165"/>
      <c r="CT1334" s="165"/>
    </row>
    <row r="1335" spans="1:98">
      <c r="A1335" s="165"/>
      <c r="B1335" s="165"/>
      <c r="C1335" s="165"/>
      <c r="D1335" s="165"/>
      <c r="E1335" s="165"/>
      <c r="F1335" s="165"/>
      <c r="G1335" s="165"/>
      <c r="H1335" s="178"/>
      <c r="I1335" s="165"/>
      <c r="J1335" s="165"/>
      <c r="K1335" s="178"/>
      <c r="L1335" s="165"/>
      <c r="M1335" s="165"/>
      <c r="N1335" s="165"/>
      <c r="O1335" s="165"/>
      <c r="P1335" s="165"/>
      <c r="Q1335" s="165"/>
      <c r="R1335" s="165"/>
      <c r="S1335" s="165"/>
      <c r="T1335" s="165"/>
      <c r="U1335" s="165"/>
      <c r="V1335" s="165"/>
      <c r="W1335" s="165"/>
      <c r="X1335" s="165"/>
      <c r="Y1335" s="165"/>
      <c r="Z1335" s="165"/>
      <c r="AA1335" s="165"/>
      <c r="AB1335" s="165"/>
      <c r="AC1335" s="165"/>
      <c r="AD1335" s="165"/>
      <c r="AE1335" s="165"/>
      <c r="AF1335" s="165"/>
      <c r="AG1335" s="165"/>
      <c r="AH1335" s="165"/>
      <c r="AI1335" s="165"/>
      <c r="AJ1335" s="165"/>
      <c r="AK1335" s="165"/>
      <c r="AL1335" s="165"/>
      <c r="AM1335" s="165"/>
      <c r="AN1335" s="165"/>
      <c r="AO1335" s="165"/>
      <c r="AP1335" s="165"/>
      <c r="AQ1335" s="165"/>
      <c r="AR1335" s="165"/>
      <c r="AS1335" s="165"/>
      <c r="AT1335" s="165"/>
      <c r="AU1335" s="165"/>
      <c r="AV1335" s="165"/>
      <c r="AW1335" s="165"/>
      <c r="AX1335" s="165"/>
      <c r="AY1335" s="165"/>
      <c r="AZ1335" s="165"/>
      <c r="BA1335" s="165"/>
      <c r="BB1335" s="165"/>
      <c r="BC1335" s="165"/>
      <c r="BD1335" s="165"/>
      <c r="BE1335" s="165"/>
      <c r="BF1335" s="165"/>
      <c r="BG1335" s="165"/>
      <c r="BH1335" s="165"/>
      <c r="BI1335" s="165"/>
      <c r="BJ1335" s="165"/>
      <c r="BK1335" s="165"/>
      <c r="BL1335" s="165"/>
      <c r="BM1335" s="165"/>
      <c r="BN1335" s="165"/>
      <c r="BO1335" s="165"/>
      <c r="BP1335" s="165"/>
      <c r="BQ1335" s="165"/>
      <c r="BR1335" s="165"/>
      <c r="BS1335" s="165"/>
      <c r="BT1335" s="165"/>
      <c r="BU1335" s="165"/>
      <c r="BV1335" s="165"/>
      <c r="BW1335" s="165"/>
      <c r="BX1335" s="165"/>
      <c r="BY1335" s="165"/>
      <c r="BZ1335" s="165"/>
      <c r="CA1335" s="165"/>
      <c r="CB1335" s="165"/>
      <c r="CC1335" s="165"/>
      <c r="CD1335" s="165"/>
      <c r="CE1335" s="165"/>
      <c r="CF1335" s="165"/>
      <c r="CG1335" s="165"/>
      <c r="CH1335" s="165"/>
      <c r="CI1335" s="165"/>
      <c r="CJ1335" s="165"/>
      <c r="CK1335" s="165"/>
      <c r="CL1335" s="165"/>
      <c r="CM1335" s="165"/>
      <c r="CN1335" s="165"/>
      <c r="CO1335" s="165"/>
      <c r="CP1335" s="165"/>
      <c r="CQ1335" s="165"/>
      <c r="CR1335" s="165"/>
      <c r="CS1335" s="165"/>
      <c r="CT1335" s="165"/>
    </row>
    <row r="1336" spans="1:98">
      <c r="A1336" s="165"/>
      <c r="B1336" s="165"/>
      <c r="C1336" s="165"/>
      <c r="D1336" s="165"/>
      <c r="E1336" s="165"/>
      <c r="F1336" s="165"/>
      <c r="G1336" s="165"/>
      <c r="H1336" s="178"/>
      <c r="I1336" s="165"/>
      <c r="J1336" s="165"/>
      <c r="K1336" s="178"/>
      <c r="L1336" s="165"/>
      <c r="M1336" s="165"/>
      <c r="N1336" s="165"/>
      <c r="O1336" s="165"/>
      <c r="P1336" s="165"/>
      <c r="Q1336" s="165"/>
      <c r="R1336" s="165"/>
      <c r="S1336" s="165"/>
      <c r="T1336" s="165"/>
      <c r="U1336" s="165"/>
      <c r="V1336" s="165"/>
      <c r="W1336" s="165"/>
      <c r="X1336" s="165"/>
      <c r="Y1336" s="165"/>
      <c r="Z1336" s="165"/>
      <c r="AA1336" s="165"/>
      <c r="AB1336" s="165"/>
      <c r="AC1336" s="165"/>
      <c r="AD1336" s="165"/>
      <c r="AE1336" s="165"/>
      <c r="AF1336" s="165"/>
      <c r="AG1336" s="165"/>
      <c r="AH1336" s="165"/>
      <c r="AI1336" s="165"/>
      <c r="AJ1336" s="165"/>
      <c r="AK1336" s="165"/>
      <c r="AL1336" s="165"/>
      <c r="AM1336" s="165"/>
      <c r="AN1336" s="165"/>
      <c r="AO1336" s="165"/>
      <c r="AP1336" s="165"/>
      <c r="AQ1336" s="165"/>
      <c r="AR1336" s="165"/>
      <c r="AS1336" s="165"/>
      <c r="AT1336" s="165"/>
      <c r="AU1336" s="165"/>
      <c r="AV1336" s="165"/>
      <c r="AW1336" s="165"/>
      <c r="AX1336" s="165"/>
      <c r="AY1336" s="165"/>
      <c r="AZ1336" s="165"/>
      <c r="BA1336" s="165"/>
      <c r="BB1336" s="165"/>
      <c r="BC1336" s="165"/>
      <c r="BD1336" s="165"/>
      <c r="BE1336" s="165"/>
      <c r="BF1336" s="165"/>
      <c r="BG1336" s="165"/>
      <c r="BH1336" s="165"/>
      <c r="BI1336" s="165"/>
      <c r="BJ1336" s="165"/>
      <c r="BK1336" s="165"/>
      <c r="BL1336" s="165"/>
      <c r="BM1336" s="165"/>
      <c r="BN1336" s="165"/>
      <c r="BO1336" s="165"/>
      <c r="BP1336" s="165"/>
      <c r="BQ1336" s="165"/>
      <c r="BR1336" s="165"/>
      <c r="BS1336" s="165"/>
      <c r="BT1336" s="165"/>
      <c r="BU1336" s="165"/>
      <c r="BV1336" s="165"/>
      <c r="BW1336" s="165"/>
      <c r="BX1336" s="165"/>
      <c r="BY1336" s="165"/>
      <c r="BZ1336" s="165"/>
      <c r="CA1336" s="165"/>
      <c r="CB1336" s="165"/>
      <c r="CC1336" s="165"/>
      <c r="CD1336" s="165"/>
      <c r="CE1336" s="165"/>
      <c r="CF1336" s="165"/>
      <c r="CG1336" s="165"/>
      <c r="CH1336" s="165"/>
      <c r="CI1336" s="165"/>
      <c r="CJ1336" s="165"/>
      <c r="CK1336" s="165"/>
      <c r="CL1336" s="165"/>
      <c r="CM1336" s="165"/>
      <c r="CN1336" s="165"/>
      <c r="CO1336" s="165"/>
      <c r="CP1336" s="165"/>
      <c r="CQ1336" s="165"/>
      <c r="CR1336" s="165"/>
      <c r="CS1336" s="165"/>
      <c r="CT1336" s="165"/>
    </row>
    <row r="1337" spans="1:98">
      <c r="A1337" s="165"/>
      <c r="B1337" s="165"/>
      <c r="C1337" s="165"/>
      <c r="D1337" s="165"/>
      <c r="E1337" s="165"/>
      <c r="F1337" s="165"/>
      <c r="G1337" s="165"/>
      <c r="H1337" s="178"/>
      <c r="I1337" s="165"/>
      <c r="J1337" s="165"/>
      <c r="K1337" s="178"/>
      <c r="L1337" s="165"/>
      <c r="M1337" s="165"/>
      <c r="N1337" s="165"/>
      <c r="O1337" s="165"/>
      <c r="P1337" s="165"/>
      <c r="Q1337" s="165"/>
      <c r="R1337" s="165"/>
      <c r="S1337" s="165"/>
      <c r="T1337" s="165"/>
      <c r="U1337" s="165"/>
      <c r="V1337" s="165"/>
      <c r="W1337" s="165"/>
      <c r="X1337" s="165"/>
      <c r="Y1337" s="165"/>
      <c r="Z1337" s="165"/>
      <c r="AA1337" s="165"/>
      <c r="AB1337" s="165"/>
      <c r="AC1337" s="165"/>
      <c r="AD1337" s="165"/>
      <c r="AE1337" s="165"/>
      <c r="AF1337" s="165"/>
      <c r="AG1337" s="165"/>
      <c r="AH1337" s="165"/>
      <c r="AI1337" s="165"/>
      <c r="AJ1337" s="165"/>
      <c r="AK1337" s="165"/>
      <c r="AL1337" s="165"/>
      <c r="AM1337" s="165"/>
      <c r="AN1337" s="165"/>
      <c r="AO1337" s="165"/>
      <c r="AP1337" s="165"/>
      <c r="AQ1337" s="165"/>
      <c r="AR1337" s="165"/>
      <c r="AS1337" s="165"/>
      <c r="AT1337" s="165"/>
      <c r="AU1337" s="165"/>
      <c r="AV1337" s="165"/>
      <c r="AW1337" s="165"/>
      <c r="AX1337" s="165"/>
      <c r="AY1337" s="165"/>
      <c r="AZ1337" s="165"/>
      <c r="BA1337" s="165"/>
      <c r="BB1337" s="165"/>
      <c r="BC1337" s="165"/>
      <c r="BD1337" s="165"/>
      <c r="BE1337" s="165"/>
      <c r="BF1337" s="165"/>
      <c r="BG1337" s="165"/>
      <c r="BH1337" s="165"/>
      <c r="BI1337" s="165"/>
      <c r="BJ1337" s="165"/>
      <c r="BK1337" s="165"/>
      <c r="BL1337" s="165"/>
      <c r="BM1337" s="165"/>
      <c r="BN1337" s="165"/>
      <c r="BO1337" s="165"/>
      <c r="BP1337" s="165"/>
      <c r="BQ1337" s="165"/>
      <c r="BR1337" s="165"/>
      <c r="BS1337" s="165"/>
      <c r="BT1337" s="165"/>
      <c r="BU1337" s="165"/>
      <c r="BV1337" s="165"/>
      <c r="BW1337" s="165"/>
      <c r="BX1337" s="165"/>
      <c r="BY1337" s="165"/>
      <c r="BZ1337" s="165"/>
      <c r="CA1337" s="165"/>
      <c r="CB1337" s="165"/>
      <c r="CC1337" s="165"/>
      <c r="CD1337" s="165"/>
      <c r="CE1337" s="165"/>
      <c r="CF1337" s="165"/>
      <c r="CG1337" s="165"/>
      <c r="CH1337" s="165"/>
      <c r="CI1337" s="165"/>
      <c r="CJ1337" s="165"/>
      <c r="CK1337" s="165"/>
      <c r="CL1337" s="165"/>
      <c r="CM1337" s="165"/>
      <c r="CN1337" s="165"/>
      <c r="CO1337" s="165"/>
      <c r="CP1337" s="165"/>
      <c r="CQ1337" s="165"/>
      <c r="CR1337" s="165"/>
      <c r="CS1337" s="165"/>
      <c r="CT1337" s="165"/>
    </row>
    <row r="1338" spans="1:98">
      <c r="A1338" s="165"/>
      <c r="B1338" s="165"/>
      <c r="C1338" s="165"/>
      <c r="D1338" s="165"/>
      <c r="E1338" s="165"/>
      <c r="F1338" s="165"/>
      <c r="G1338" s="165"/>
      <c r="H1338" s="178"/>
      <c r="I1338" s="165"/>
      <c r="J1338" s="165"/>
      <c r="K1338" s="178"/>
      <c r="L1338" s="165"/>
      <c r="M1338" s="165"/>
      <c r="N1338" s="165"/>
      <c r="O1338" s="165"/>
      <c r="P1338" s="165"/>
      <c r="Q1338" s="165"/>
      <c r="R1338" s="165"/>
      <c r="S1338" s="165"/>
      <c r="T1338" s="165"/>
      <c r="U1338" s="165"/>
      <c r="V1338" s="165"/>
      <c r="W1338" s="165"/>
      <c r="X1338" s="165"/>
      <c r="Y1338" s="165"/>
      <c r="Z1338" s="165"/>
      <c r="AA1338" s="165"/>
      <c r="AB1338" s="165"/>
      <c r="AC1338" s="165"/>
      <c r="AD1338" s="165"/>
      <c r="AE1338" s="165"/>
      <c r="AF1338" s="165"/>
      <c r="AG1338" s="165"/>
      <c r="AH1338" s="165"/>
      <c r="AI1338" s="165"/>
      <c r="AJ1338" s="165"/>
      <c r="AK1338" s="165"/>
      <c r="AL1338" s="165"/>
      <c r="AM1338" s="165"/>
      <c r="AN1338" s="165"/>
      <c r="AO1338" s="165"/>
      <c r="AP1338" s="165"/>
      <c r="AQ1338" s="165"/>
      <c r="AR1338" s="165"/>
      <c r="AS1338" s="165"/>
      <c r="AT1338" s="165"/>
      <c r="AU1338" s="165"/>
      <c r="AV1338" s="165"/>
      <c r="AW1338" s="165"/>
      <c r="AX1338" s="165"/>
      <c r="AY1338" s="165"/>
      <c r="AZ1338" s="165"/>
      <c r="BA1338" s="165"/>
      <c r="BB1338" s="165"/>
      <c r="BC1338" s="165"/>
      <c r="BD1338" s="165"/>
      <c r="BE1338" s="165"/>
      <c r="BF1338" s="165"/>
      <c r="BG1338" s="165"/>
      <c r="BH1338" s="165"/>
      <c r="BI1338" s="165"/>
      <c r="BJ1338" s="165"/>
      <c r="BK1338" s="165"/>
      <c r="BL1338" s="165"/>
      <c r="BM1338" s="165"/>
      <c r="BN1338" s="165"/>
      <c r="BO1338" s="165"/>
      <c r="BP1338" s="165"/>
      <c r="BQ1338" s="165"/>
      <c r="BR1338" s="165"/>
      <c r="BS1338" s="165"/>
      <c r="BT1338" s="165"/>
      <c r="BU1338" s="165"/>
      <c r="BV1338" s="165"/>
      <c r="BW1338" s="165"/>
      <c r="BX1338" s="165"/>
      <c r="BY1338" s="165"/>
      <c r="BZ1338" s="165"/>
      <c r="CA1338" s="165"/>
      <c r="CB1338" s="165"/>
      <c r="CC1338" s="165"/>
      <c r="CD1338" s="165"/>
      <c r="CE1338" s="165"/>
      <c r="CF1338" s="165"/>
      <c r="CG1338" s="165"/>
      <c r="CH1338" s="165"/>
      <c r="CI1338" s="165"/>
      <c r="CJ1338" s="165"/>
      <c r="CK1338" s="165"/>
      <c r="CL1338" s="165"/>
      <c r="CM1338" s="165"/>
      <c r="CN1338" s="165"/>
      <c r="CO1338" s="165"/>
      <c r="CP1338" s="165"/>
      <c r="CQ1338" s="165"/>
      <c r="CR1338" s="165"/>
      <c r="CS1338" s="165"/>
      <c r="CT1338" s="165"/>
    </row>
    <row r="1339" spans="1:98">
      <c r="A1339" s="165"/>
      <c r="B1339" s="165"/>
      <c r="C1339" s="165"/>
      <c r="D1339" s="165"/>
      <c r="E1339" s="165"/>
      <c r="F1339" s="165"/>
      <c r="G1339" s="165"/>
      <c r="H1339" s="178"/>
      <c r="I1339" s="165"/>
      <c r="J1339" s="165"/>
      <c r="K1339" s="178"/>
      <c r="L1339" s="165"/>
      <c r="M1339" s="165"/>
      <c r="N1339" s="165"/>
      <c r="O1339" s="165"/>
      <c r="P1339" s="165"/>
      <c r="Q1339" s="165"/>
      <c r="R1339" s="165"/>
      <c r="S1339" s="165"/>
      <c r="T1339" s="165"/>
      <c r="U1339" s="165"/>
      <c r="V1339" s="165"/>
      <c r="W1339" s="165"/>
      <c r="X1339" s="165"/>
      <c r="Y1339" s="165"/>
      <c r="Z1339" s="165"/>
      <c r="AA1339" s="165"/>
      <c r="AB1339" s="165"/>
      <c r="AC1339" s="165"/>
      <c r="AD1339" s="165"/>
      <c r="AE1339" s="165"/>
      <c r="AF1339" s="165"/>
      <c r="AG1339" s="165"/>
      <c r="AH1339" s="165"/>
      <c r="AI1339" s="165"/>
      <c r="AJ1339" s="165"/>
      <c r="AK1339" s="165"/>
      <c r="AL1339" s="165"/>
      <c r="AM1339" s="165"/>
      <c r="AN1339" s="165"/>
      <c r="AO1339" s="165"/>
      <c r="AP1339" s="165"/>
      <c r="AQ1339" s="165"/>
      <c r="AR1339" s="165"/>
      <c r="AS1339" s="165"/>
      <c r="AT1339" s="165"/>
      <c r="AU1339" s="165"/>
      <c r="AV1339" s="165"/>
      <c r="AW1339" s="165"/>
      <c r="AX1339" s="165"/>
      <c r="AY1339" s="165"/>
      <c r="AZ1339" s="165"/>
      <c r="BA1339" s="165"/>
      <c r="BB1339" s="165"/>
      <c r="BC1339" s="165"/>
      <c r="BD1339" s="165"/>
      <c r="BE1339" s="165"/>
      <c r="BF1339" s="165"/>
      <c r="BG1339" s="165"/>
      <c r="BH1339" s="165"/>
      <c r="BI1339" s="165"/>
      <c r="BJ1339" s="165"/>
      <c r="BK1339" s="165"/>
      <c r="BL1339" s="165"/>
      <c r="BM1339" s="165"/>
      <c r="BN1339" s="165"/>
      <c r="BO1339" s="165"/>
      <c r="BP1339" s="165"/>
      <c r="BQ1339" s="165"/>
      <c r="BR1339" s="165"/>
      <c r="BS1339" s="165"/>
      <c r="BT1339" s="165"/>
      <c r="BU1339" s="165"/>
      <c r="BV1339" s="165"/>
      <c r="BW1339" s="165"/>
      <c r="BX1339" s="165"/>
      <c r="BY1339" s="165"/>
      <c r="BZ1339" s="165"/>
      <c r="CA1339" s="165"/>
      <c r="CB1339" s="165"/>
      <c r="CC1339" s="165"/>
      <c r="CD1339" s="165"/>
      <c r="CE1339" s="165"/>
      <c r="CF1339" s="165"/>
      <c r="CG1339" s="165"/>
      <c r="CH1339" s="165"/>
      <c r="CI1339" s="165"/>
      <c r="CJ1339" s="165"/>
      <c r="CK1339" s="165"/>
      <c r="CL1339" s="165"/>
      <c r="CM1339" s="165"/>
      <c r="CN1339" s="165"/>
      <c r="CO1339" s="165"/>
      <c r="CP1339" s="165"/>
      <c r="CQ1339" s="165"/>
      <c r="CR1339" s="165"/>
      <c r="CS1339" s="165"/>
      <c r="CT1339" s="165"/>
    </row>
    <row r="1340" spans="1:98">
      <c r="A1340" s="165"/>
      <c r="B1340" s="165"/>
      <c r="C1340" s="165"/>
      <c r="D1340" s="165"/>
      <c r="E1340" s="165"/>
      <c r="F1340" s="165"/>
      <c r="G1340" s="165"/>
      <c r="H1340" s="178"/>
      <c r="I1340" s="165"/>
      <c r="J1340" s="165"/>
      <c r="K1340" s="178"/>
      <c r="L1340" s="165"/>
      <c r="M1340" s="165"/>
      <c r="N1340" s="165"/>
      <c r="O1340" s="165"/>
      <c r="P1340" s="165"/>
      <c r="Q1340" s="165"/>
      <c r="R1340" s="165"/>
      <c r="S1340" s="165"/>
      <c r="T1340" s="165"/>
      <c r="U1340" s="165"/>
      <c r="V1340" s="165"/>
      <c r="W1340" s="165"/>
      <c r="X1340" s="165"/>
      <c r="Y1340" s="165"/>
      <c r="Z1340" s="165"/>
      <c r="AA1340" s="165"/>
      <c r="AB1340" s="165"/>
      <c r="AC1340" s="165"/>
      <c r="AD1340" s="165"/>
      <c r="AE1340" s="165"/>
      <c r="AF1340" s="165"/>
      <c r="AG1340" s="165"/>
      <c r="AH1340" s="165"/>
      <c r="AI1340" s="165"/>
      <c r="AJ1340" s="165"/>
      <c r="AK1340" s="165"/>
      <c r="AL1340" s="165"/>
      <c r="AM1340" s="165"/>
      <c r="AN1340" s="165"/>
      <c r="AO1340" s="165"/>
      <c r="AP1340" s="165"/>
      <c r="AQ1340" s="165"/>
      <c r="AR1340" s="165"/>
      <c r="AS1340" s="165"/>
      <c r="AT1340" s="165"/>
      <c r="AU1340" s="165"/>
      <c r="AV1340" s="165"/>
      <c r="AW1340" s="165"/>
      <c r="AX1340" s="165"/>
      <c r="AY1340" s="165"/>
      <c r="AZ1340" s="165"/>
      <c r="BA1340" s="165"/>
      <c r="BB1340" s="165"/>
      <c r="BC1340" s="165"/>
      <c r="BD1340" s="165"/>
      <c r="BE1340" s="165"/>
      <c r="BF1340" s="165"/>
      <c r="BG1340" s="165"/>
      <c r="BH1340" s="165"/>
      <c r="BI1340" s="165"/>
      <c r="BJ1340" s="165"/>
      <c r="BK1340" s="165"/>
      <c r="BL1340" s="165"/>
      <c r="BM1340" s="165"/>
      <c r="BN1340" s="165"/>
      <c r="BO1340" s="165"/>
      <c r="BP1340" s="165"/>
      <c r="BQ1340" s="165"/>
      <c r="BR1340" s="165"/>
      <c r="BS1340" s="165"/>
      <c r="BT1340" s="165"/>
      <c r="BU1340" s="165"/>
      <c r="BV1340" s="165"/>
      <c r="BW1340" s="165"/>
      <c r="BX1340" s="165"/>
      <c r="BY1340" s="165"/>
      <c r="BZ1340" s="165"/>
      <c r="CA1340" s="165"/>
      <c r="CB1340" s="165"/>
      <c r="CC1340" s="165"/>
      <c r="CD1340" s="165"/>
      <c r="CE1340" s="165"/>
      <c r="CF1340" s="165"/>
      <c r="CG1340" s="165"/>
      <c r="CH1340" s="165"/>
      <c r="CI1340" s="165"/>
      <c r="CJ1340" s="165"/>
      <c r="CK1340" s="165"/>
      <c r="CL1340" s="165"/>
      <c r="CM1340" s="165"/>
      <c r="CN1340" s="165"/>
      <c r="CO1340" s="165"/>
      <c r="CP1340" s="165"/>
      <c r="CQ1340" s="165"/>
      <c r="CR1340" s="165"/>
      <c r="CS1340" s="165"/>
      <c r="CT1340" s="165"/>
    </row>
    <row r="1341" spans="1:98">
      <c r="A1341" s="165"/>
      <c r="B1341" s="165"/>
      <c r="C1341" s="165"/>
      <c r="D1341" s="165"/>
      <c r="E1341" s="165"/>
      <c r="F1341" s="165"/>
      <c r="G1341" s="165"/>
      <c r="H1341" s="178"/>
      <c r="I1341" s="165"/>
      <c r="J1341" s="165"/>
      <c r="K1341" s="178"/>
      <c r="L1341" s="165"/>
      <c r="M1341" s="165"/>
      <c r="N1341" s="165"/>
      <c r="O1341" s="165"/>
      <c r="P1341" s="165"/>
      <c r="Q1341" s="165"/>
      <c r="R1341" s="165"/>
      <c r="S1341" s="165"/>
      <c r="T1341" s="165"/>
      <c r="U1341" s="165"/>
      <c r="V1341" s="165"/>
      <c r="W1341" s="165"/>
      <c r="X1341" s="165"/>
      <c r="Y1341" s="165"/>
      <c r="Z1341" s="165"/>
      <c r="AA1341" s="165"/>
      <c r="AB1341" s="165"/>
      <c r="AC1341" s="165"/>
      <c r="AD1341" s="165"/>
      <c r="AE1341" s="165"/>
      <c r="AF1341" s="165"/>
      <c r="AG1341" s="165"/>
      <c r="AH1341" s="165"/>
      <c r="AI1341" s="165"/>
      <c r="AJ1341" s="165"/>
      <c r="AK1341" s="165"/>
      <c r="AL1341" s="165"/>
      <c r="AM1341" s="165"/>
      <c r="AN1341" s="165"/>
      <c r="AO1341" s="165"/>
      <c r="AP1341" s="165"/>
      <c r="AQ1341" s="165"/>
      <c r="AR1341" s="165"/>
      <c r="AS1341" s="165"/>
      <c r="AT1341" s="165"/>
      <c r="AU1341" s="165"/>
      <c r="AV1341" s="165"/>
      <c r="AW1341" s="165"/>
      <c r="AX1341" s="165"/>
      <c r="AY1341" s="165"/>
      <c r="AZ1341" s="165"/>
      <c r="BA1341" s="165"/>
      <c r="BB1341" s="165"/>
      <c r="BC1341" s="165"/>
      <c r="BD1341" s="165"/>
      <c r="BE1341" s="165"/>
      <c r="BF1341" s="165"/>
      <c r="BG1341" s="165"/>
      <c r="BH1341" s="165"/>
      <c r="BI1341" s="165"/>
      <c r="BJ1341" s="165"/>
      <c r="BK1341" s="165"/>
      <c r="BL1341" s="165"/>
      <c r="BM1341" s="165"/>
      <c r="BN1341" s="165"/>
      <c r="BO1341" s="165"/>
      <c r="BP1341" s="165"/>
      <c r="BQ1341" s="165"/>
      <c r="BR1341" s="165"/>
      <c r="BS1341" s="165"/>
      <c r="BT1341" s="165"/>
      <c r="BU1341" s="165"/>
      <c r="BV1341" s="165"/>
      <c r="BW1341" s="165"/>
      <c r="BX1341" s="165"/>
      <c r="BY1341" s="165"/>
      <c r="BZ1341" s="165"/>
      <c r="CA1341" s="165"/>
      <c r="CB1341" s="165"/>
      <c r="CC1341" s="165"/>
      <c r="CD1341" s="165"/>
      <c r="CE1341" s="165"/>
      <c r="CF1341" s="165"/>
      <c r="CG1341" s="165"/>
      <c r="CH1341" s="165"/>
      <c r="CI1341" s="165"/>
      <c r="CJ1341" s="165"/>
      <c r="CK1341" s="165"/>
      <c r="CL1341" s="165"/>
      <c r="CM1341" s="165"/>
      <c r="CN1341" s="165"/>
      <c r="CO1341" s="165"/>
      <c r="CP1341" s="165"/>
      <c r="CQ1341" s="165"/>
      <c r="CR1341" s="165"/>
      <c r="CS1341" s="165"/>
      <c r="CT1341" s="165"/>
    </row>
    <row r="1342" spans="1:98">
      <c r="A1342" s="165"/>
      <c r="B1342" s="165"/>
      <c r="C1342" s="165"/>
      <c r="D1342" s="165"/>
      <c r="E1342" s="165"/>
      <c r="F1342" s="165"/>
      <c r="G1342" s="165"/>
      <c r="H1342" s="178"/>
      <c r="I1342" s="165"/>
      <c r="J1342" s="165"/>
      <c r="K1342" s="178"/>
      <c r="L1342" s="165"/>
      <c r="M1342" s="165"/>
      <c r="N1342" s="165"/>
      <c r="O1342" s="165"/>
      <c r="P1342" s="165"/>
      <c r="Q1342" s="165"/>
      <c r="R1342" s="165"/>
      <c r="S1342" s="165"/>
      <c r="T1342" s="165"/>
      <c r="U1342" s="165"/>
      <c r="V1342" s="165"/>
      <c r="W1342" s="165"/>
      <c r="X1342" s="165"/>
      <c r="Y1342" s="165"/>
      <c r="Z1342" s="165"/>
      <c r="AA1342" s="165"/>
      <c r="AB1342" s="165"/>
      <c r="AC1342" s="165"/>
      <c r="AD1342" s="165"/>
      <c r="AE1342" s="165"/>
      <c r="AF1342" s="165"/>
      <c r="AG1342" s="165"/>
      <c r="AH1342" s="165"/>
      <c r="AI1342" s="165"/>
      <c r="AJ1342" s="165"/>
      <c r="AK1342" s="165"/>
      <c r="AL1342" s="165"/>
      <c r="AM1342" s="165"/>
      <c r="AN1342" s="165"/>
      <c r="AO1342" s="165"/>
      <c r="AP1342" s="165"/>
      <c r="AQ1342" s="165"/>
      <c r="AR1342" s="165"/>
      <c r="AS1342" s="165"/>
      <c r="AT1342" s="165"/>
      <c r="AU1342" s="165"/>
      <c r="AV1342" s="165"/>
      <c r="AW1342" s="165"/>
      <c r="AX1342" s="165"/>
      <c r="AY1342" s="165"/>
      <c r="AZ1342" s="165"/>
      <c r="BA1342" s="165"/>
      <c r="BB1342" s="165"/>
      <c r="BC1342" s="165"/>
      <c r="BD1342" s="165"/>
      <c r="BE1342" s="165"/>
      <c r="BF1342" s="165"/>
      <c r="BG1342" s="165"/>
      <c r="BH1342" s="165"/>
      <c r="BI1342" s="165"/>
      <c r="BJ1342" s="165"/>
      <c r="BK1342" s="165"/>
      <c r="BL1342" s="165"/>
      <c r="BM1342" s="165"/>
      <c r="BN1342" s="165"/>
      <c r="BO1342" s="165"/>
      <c r="BP1342" s="165"/>
      <c r="BQ1342" s="165"/>
      <c r="BR1342" s="165"/>
      <c r="BS1342" s="165"/>
      <c r="BT1342" s="165"/>
      <c r="BU1342" s="165"/>
      <c r="BV1342" s="165"/>
      <c r="BW1342" s="165"/>
      <c r="BX1342" s="165"/>
      <c r="BY1342" s="165"/>
      <c r="BZ1342" s="165"/>
      <c r="CA1342" s="165"/>
      <c r="CB1342" s="165"/>
      <c r="CC1342" s="165"/>
      <c r="CD1342" s="165"/>
      <c r="CE1342" s="165"/>
      <c r="CF1342" s="165"/>
      <c r="CG1342" s="165"/>
      <c r="CH1342" s="165"/>
      <c r="CI1342" s="165"/>
      <c r="CJ1342" s="165"/>
      <c r="CK1342" s="165"/>
      <c r="CL1342" s="165"/>
      <c r="CM1342" s="165"/>
      <c r="CN1342" s="165"/>
      <c r="CO1342" s="165"/>
      <c r="CP1342" s="165"/>
      <c r="CQ1342" s="165"/>
      <c r="CR1342" s="165"/>
      <c r="CS1342" s="165"/>
      <c r="CT1342" s="165"/>
    </row>
    <row r="1343" spans="1:98">
      <c r="A1343" s="165"/>
      <c r="B1343" s="165"/>
      <c r="C1343" s="165"/>
      <c r="D1343" s="165"/>
      <c r="E1343" s="165"/>
      <c r="F1343" s="165"/>
      <c r="G1343" s="165"/>
      <c r="H1343" s="178"/>
      <c r="I1343" s="165"/>
      <c r="J1343" s="165"/>
      <c r="K1343" s="178"/>
      <c r="L1343" s="165"/>
      <c r="M1343" s="165"/>
      <c r="N1343" s="165"/>
      <c r="O1343" s="165"/>
      <c r="P1343" s="165"/>
      <c r="Q1343" s="165"/>
      <c r="R1343" s="165"/>
      <c r="S1343" s="165"/>
      <c r="T1343" s="165"/>
      <c r="U1343" s="165"/>
      <c r="V1343" s="165"/>
      <c r="W1343" s="165"/>
      <c r="X1343" s="165"/>
      <c r="Y1343" s="165"/>
      <c r="Z1343" s="165"/>
      <c r="AA1343" s="165"/>
      <c r="AB1343" s="165"/>
      <c r="AC1343" s="165"/>
      <c r="AD1343" s="165"/>
      <c r="AE1343" s="165"/>
      <c r="AF1343" s="165"/>
      <c r="AG1343" s="165"/>
      <c r="AH1343" s="165"/>
      <c r="AI1343" s="165"/>
      <c r="AJ1343" s="165"/>
      <c r="AK1343" s="165"/>
      <c r="AL1343" s="165"/>
      <c r="AM1343" s="165"/>
      <c r="AN1343" s="165"/>
      <c r="AO1343" s="165"/>
      <c r="AP1343" s="165"/>
      <c r="AQ1343" s="165"/>
      <c r="AR1343" s="165"/>
      <c r="AS1343" s="165"/>
      <c r="AT1343" s="165"/>
      <c r="AU1343" s="165"/>
      <c r="AV1343" s="165"/>
      <c r="AW1343" s="165"/>
      <c r="AX1343" s="165"/>
      <c r="AY1343" s="165"/>
      <c r="AZ1343" s="165"/>
      <c r="BA1343" s="165"/>
      <c r="BB1343" s="165"/>
      <c r="BC1343" s="165"/>
      <c r="BD1343" s="165"/>
      <c r="BE1343" s="165"/>
      <c r="BF1343" s="165"/>
      <c r="BG1343" s="165"/>
      <c r="BH1343" s="165"/>
      <c r="BI1343" s="165"/>
      <c r="BJ1343" s="165"/>
      <c r="BK1343" s="165"/>
      <c r="BL1343" s="165"/>
      <c r="BM1343" s="165"/>
      <c r="BN1343" s="165"/>
      <c r="BO1343" s="165"/>
      <c r="BP1343" s="165"/>
      <c r="BQ1343" s="165"/>
      <c r="BR1343" s="165"/>
      <c r="BS1343" s="165"/>
      <c r="BT1343" s="165"/>
      <c r="BU1343" s="165"/>
      <c r="BV1343" s="165"/>
      <c r="BW1343" s="165"/>
      <c r="BX1343" s="165"/>
      <c r="BY1343" s="165"/>
      <c r="BZ1343" s="165"/>
      <c r="CA1343" s="165"/>
      <c r="CB1343" s="165"/>
      <c r="CC1343" s="165"/>
      <c r="CD1343" s="165"/>
      <c r="CE1343" s="165"/>
      <c r="CF1343" s="165"/>
      <c r="CG1343" s="165"/>
      <c r="CH1343" s="165"/>
      <c r="CI1343" s="165"/>
      <c r="CJ1343" s="165"/>
      <c r="CK1343" s="165"/>
      <c r="CL1343" s="165"/>
      <c r="CM1343" s="165"/>
      <c r="CN1343" s="165"/>
      <c r="CO1343" s="165"/>
      <c r="CP1343" s="165"/>
      <c r="CQ1343" s="165"/>
      <c r="CR1343" s="165"/>
      <c r="CS1343" s="165"/>
      <c r="CT1343" s="165"/>
    </row>
    <row r="1344" spans="1:98">
      <c r="A1344" s="165"/>
      <c r="B1344" s="165"/>
      <c r="C1344" s="165"/>
      <c r="D1344" s="165"/>
      <c r="E1344" s="165"/>
      <c r="F1344" s="165"/>
      <c r="G1344" s="165"/>
      <c r="H1344" s="178"/>
      <c r="I1344" s="165"/>
      <c r="J1344" s="165"/>
      <c r="K1344" s="178"/>
      <c r="L1344" s="165"/>
      <c r="M1344" s="165"/>
      <c r="N1344" s="165"/>
      <c r="O1344" s="165"/>
      <c r="P1344" s="165"/>
      <c r="Q1344" s="165"/>
      <c r="R1344" s="165"/>
      <c r="S1344" s="165"/>
      <c r="T1344" s="165"/>
      <c r="U1344" s="165"/>
      <c r="V1344" s="165"/>
      <c r="W1344" s="165"/>
      <c r="X1344" s="165"/>
      <c r="Y1344" s="165"/>
      <c r="Z1344" s="165"/>
      <c r="AA1344" s="165"/>
      <c r="AB1344" s="165"/>
      <c r="AC1344" s="165"/>
      <c r="AD1344" s="165"/>
      <c r="AE1344" s="165"/>
      <c r="AF1344" s="165"/>
      <c r="AG1344" s="165"/>
      <c r="AH1344" s="165"/>
      <c r="AI1344" s="165"/>
      <c r="AJ1344" s="165"/>
      <c r="AK1344" s="165"/>
      <c r="AL1344" s="165"/>
      <c r="AM1344" s="165"/>
      <c r="AN1344" s="165"/>
      <c r="AO1344" s="165"/>
      <c r="AP1344" s="165"/>
      <c r="AQ1344" s="165"/>
      <c r="AR1344" s="165"/>
      <c r="AS1344" s="165"/>
      <c r="AT1344" s="165"/>
      <c r="AU1344" s="165"/>
      <c r="AV1344" s="165"/>
      <c r="AW1344" s="165"/>
      <c r="AX1344" s="165"/>
      <c r="AY1344" s="165"/>
      <c r="AZ1344" s="165"/>
      <c r="BA1344" s="165"/>
      <c r="BB1344" s="165"/>
      <c r="BC1344" s="165"/>
      <c r="BD1344" s="165"/>
      <c r="BE1344" s="165"/>
      <c r="BF1344" s="165"/>
      <c r="BG1344" s="165"/>
      <c r="BH1344" s="165"/>
      <c r="BI1344" s="165"/>
      <c r="BJ1344" s="165"/>
      <c r="BK1344" s="165"/>
      <c r="BL1344" s="165"/>
      <c r="BM1344" s="165"/>
      <c r="BN1344" s="165"/>
      <c r="BO1344" s="165"/>
      <c r="BP1344" s="165"/>
      <c r="BQ1344" s="165"/>
      <c r="BR1344" s="165"/>
      <c r="BS1344" s="165"/>
      <c r="BT1344" s="165"/>
      <c r="BU1344" s="165"/>
      <c r="BV1344" s="165"/>
      <c r="BW1344" s="165"/>
      <c r="BX1344" s="165"/>
      <c r="BY1344" s="165"/>
      <c r="BZ1344" s="165"/>
      <c r="CA1344" s="165"/>
      <c r="CB1344" s="165"/>
      <c r="CC1344" s="165"/>
      <c r="CD1344" s="165"/>
      <c r="CE1344" s="165"/>
      <c r="CF1344" s="165"/>
      <c r="CG1344" s="165"/>
      <c r="CH1344" s="165"/>
      <c r="CI1344" s="165"/>
      <c r="CJ1344" s="165"/>
      <c r="CK1344" s="165"/>
      <c r="CL1344" s="165"/>
      <c r="CM1344" s="165"/>
      <c r="CN1344" s="165"/>
      <c r="CO1344" s="165"/>
      <c r="CP1344" s="165"/>
      <c r="CQ1344" s="165"/>
      <c r="CR1344" s="165"/>
      <c r="CS1344" s="165"/>
      <c r="CT1344" s="165"/>
    </row>
    <row r="1345" spans="1:98">
      <c r="A1345" s="165"/>
      <c r="B1345" s="165"/>
      <c r="C1345" s="165"/>
      <c r="D1345" s="165"/>
      <c r="E1345" s="165"/>
      <c r="F1345" s="165"/>
      <c r="G1345" s="165"/>
      <c r="H1345" s="178"/>
      <c r="I1345" s="165"/>
      <c r="J1345" s="165"/>
      <c r="K1345" s="178"/>
      <c r="L1345" s="165"/>
      <c r="M1345" s="165"/>
      <c r="N1345" s="165"/>
      <c r="O1345" s="165"/>
      <c r="P1345" s="165"/>
      <c r="Q1345" s="165"/>
      <c r="R1345" s="165"/>
      <c r="S1345" s="165"/>
      <c r="T1345" s="165"/>
      <c r="U1345" s="165"/>
      <c r="V1345" s="165"/>
      <c r="W1345" s="165"/>
      <c r="X1345" s="165"/>
      <c r="Y1345" s="165"/>
      <c r="Z1345" s="165"/>
      <c r="AA1345" s="165"/>
      <c r="AB1345" s="165"/>
      <c r="AC1345" s="165"/>
      <c r="AD1345" s="165"/>
      <c r="AE1345" s="165"/>
      <c r="AF1345" s="165"/>
      <c r="AG1345" s="165"/>
      <c r="AH1345" s="165"/>
      <c r="AI1345" s="165"/>
      <c r="AJ1345" s="165"/>
      <c r="AK1345" s="165"/>
      <c r="AL1345" s="165"/>
      <c r="AM1345" s="165"/>
      <c r="AN1345" s="165"/>
      <c r="AO1345" s="165"/>
      <c r="AP1345" s="165"/>
      <c r="AQ1345" s="165"/>
      <c r="AR1345" s="165"/>
      <c r="AS1345" s="165"/>
      <c r="AT1345" s="165"/>
      <c r="AU1345" s="165"/>
      <c r="AV1345" s="165"/>
      <c r="AW1345" s="165"/>
      <c r="AX1345" s="165"/>
      <c r="AY1345" s="165"/>
      <c r="AZ1345" s="165"/>
      <c r="BA1345" s="165"/>
      <c r="BB1345" s="165"/>
      <c r="BC1345" s="165"/>
      <c r="BD1345" s="165"/>
      <c r="BE1345" s="165"/>
      <c r="BF1345" s="165"/>
      <c r="BG1345" s="165"/>
      <c r="BH1345" s="165"/>
      <c r="BI1345" s="165"/>
      <c r="BJ1345" s="165"/>
      <c r="BK1345" s="165"/>
      <c r="BL1345" s="165"/>
      <c r="BM1345" s="165"/>
      <c r="BN1345" s="165"/>
      <c r="BO1345" s="165"/>
      <c r="BP1345" s="165"/>
      <c r="BQ1345" s="165"/>
      <c r="BR1345" s="165"/>
      <c r="BS1345" s="165"/>
      <c r="BT1345" s="165"/>
      <c r="BU1345" s="165"/>
      <c r="BV1345" s="165"/>
      <c r="BW1345" s="165"/>
      <c r="BX1345" s="165"/>
      <c r="BY1345" s="165"/>
      <c r="BZ1345" s="165"/>
      <c r="CA1345" s="165"/>
      <c r="CB1345" s="165"/>
      <c r="CC1345" s="165"/>
      <c r="CD1345" s="165"/>
      <c r="CE1345" s="165"/>
      <c r="CF1345" s="165"/>
      <c r="CG1345" s="165"/>
      <c r="CH1345" s="165"/>
      <c r="CI1345" s="165"/>
      <c r="CJ1345" s="165"/>
      <c r="CK1345" s="165"/>
      <c r="CL1345" s="165"/>
      <c r="CM1345" s="165"/>
      <c r="CN1345" s="165"/>
      <c r="CO1345" s="165"/>
      <c r="CP1345" s="165"/>
      <c r="CQ1345" s="165"/>
      <c r="CR1345" s="165"/>
      <c r="CS1345" s="165"/>
      <c r="CT1345" s="165"/>
    </row>
    <row r="1346" spans="1:98">
      <c r="A1346" s="165"/>
      <c r="B1346" s="165"/>
      <c r="C1346" s="165"/>
      <c r="D1346" s="165"/>
      <c r="E1346" s="165"/>
      <c r="F1346" s="165"/>
      <c r="G1346" s="165"/>
      <c r="H1346" s="178"/>
      <c r="I1346" s="165"/>
      <c r="J1346" s="165"/>
      <c r="K1346" s="178"/>
      <c r="L1346" s="165"/>
      <c r="M1346" s="165"/>
      <c r="N1346" s="165"/>
      <c r="O1346" s="165"/>
      <c r="P1346" s="165"/>
      <c r="Q1346" s="165"/>
      <c r="R1346" s="165"/>
      <c r="S1346" s="165"/>
      <c r="T1346" s="165"/>
      <c r="U1346" s="165"/>
      <c r="V1346" s="165"/>
      <c r="W1346" s="165"/>
      <c r="X1346" s="165"/>
      <c r="Y1346" s="165"/>
      <c r="Z1346" s="165"/>
      <c r="AA1346" s="165"/>
      <c r="AB1346" s="165"/>
      <c r="AC1346" s="165"/>
      <c r="AD1346" s="165"/>
      <c r="AE1346" s="165"/>
      <c r="AF1346" s="165"/>
      <c r="AG1346" s="165"/>
      <c r="AH1346" s="165"/>
      <c r="AI1346" s="165"/>
      <c r="AJ1346" s="165"/>
      <c r="AK1346" s="165"/>
      <c r="AL1346" s="165"/>
      <c r="AM1346" s="165"/>
      <c r="AN1346" s="165"/>
      <c r="AO1346" s="165"/>
      <c r="AP1346" s="165"/>
      <c r="AQ1346" s="165"/>
      <c r="AR1346" s="165"/>
      <c r="AS1346" s="165"/>
      <c r="AT1346" s="165"/>
      <c r="AU1346" s="165"/>
      <c r="AV1346" s="165"/>
      <c r="AW1346" s="165"/>
      <c r="AX1346" s="165"/>
      <c r="AY1346" s="165"/>
      <c r="AZ1346" s="165"/>
      <c r="BA1346" s="165"/>
      <c r="BB1346" s="165"/>
      <c r="BC1346" s="165"/>
      <c r="BD1346" s="165"/>
      <c r="BE1346" s="165"/>
      <c r="BF1346" s="165"/>
      <c r="BG1346" s="165"/>
      <c r="BH1346" s="165"/>
      <c r="BI1346" s="165"/>
      <c r="BJ1346" s="165"/>
      <c r="BK1346" s="165"/>
      <c r="BL1346" s="165"/>
      <c r="BM1346" s="165"/>
      <c r="BN1346" s="165"/>
      <c r="BO1346" s="165"/>
      <c r="BP1346" s="165"/>
      <c r="BQ1346" s="165"/>
      <c r="BR1346" s="165"/>
      <c r="BS1346" s="165"/>
      <c r="BT1346" s="165"/>
      <c r="BU1346" s="165"/>
      <c r="BV1346" s="165"/>
      <c r="BW1346" s="165"/>
      <c r="BX1346" s="165"/>
      <c r="BY1346" s="165"/>
      <c r="BZ1346" s="165"/>
      <c r="CA1346" s="165"/>
      <c r="CB1346" s="165"/>
      <c r="CC1346" s="165"/>
      <c r="CD1346" s="165"/>
      <c r="CE1346" s="165"/>
      <c r="CF1346" s="165"/>
      <c r="CG1346" s="165"/>
      <c r="CH1346" s="165"/>
      <c r="CI1346" s="165"/>
      <c r="CJ1346" s="165"/>
      <c r="CK1346" s="165"/>
      <c r="CL1346" s="165"/>
      <c r="CM1346" s="165"/>
      <c r="CN1346" s="165"/>
      <c r="CO1346" s="165"/>
      <c r="CP1346" s="165"/>
      <c r="CQ1346" s="165"/>
      <c r="CR1346" s="165"/>
      <c r="CS1346" s="165"/>
      <c r="CT1346" s="165"/>
    </row>
    <row r="1347" spans="1:98">
      <c r="A1347" s="165"/>
      <c r="B1347" s="165"/>
      <c r="C1347" s="165"/>
      <c r="D1347" s="165"/>
      <c r="E1347" s="165"/>
      <c r="F1347" s="165"/>
      <c r="G1347" s="165"/>
      <c r="H1347" s="178"/>
      <c r="I1347" s="165"/>
      <c r="J1347" s="165"/>
      <c r="K1347" s="178"/>
      <c r="L1347" s="165"/>
      <c r="M1347" s="165"/>
      <c r="N1347" s="165"/>
      <c r="O1347" s="165"/>
      <c r="P1347" s="165"/>
      <c r="Q1347" s="165"/>
      <c r="R1347" s="165"/>
      <c r="S1347" s="165"/>
      <c r="T1347" s="165"/>
      <c r="U1347" s="165"/>
      <c r="V1347" s="165"/>
      <c r="W1347" s="165"/>
      <c r="X1347" s="165"/>
      <c r="Y1347" s="165"/>
      <c r="Z1347" s="165"/>
      <c r="AA1347" s="165"/>
      <c r="AB1347" s="165"/>
      <c r="AC1347" s="165"/>
      <c r="AD1347" s="165"/>
      <c r="AE1347" s="165"/>
      <c r="AF1347" s="165"/>
      <c r="AG1347" s="165"/>
      <c r="AH1347" s="165"/>
      <c r="AI1347" s="165"/>
      <c r="AJ1347" s="165"/>
      <c r="AK1347" s="165"/>
      <c r="AL1347" s="165"/>
      <c r="AM1347" s="165"/>
      <c r="AN1347" s="165"/>
      <c r="AO1347" s="165"/>
      <c r="AP1347" s="165"/>
      <c r="AQ1347" s="165"/>
      <c r="AR1347" s="165"/>
      <c r="AS1347" s="165"/>
      <c r="AT1347" s="165"/>
      <c r="AU1347" s="165"/>
      <c r="AV1347" s="165"/>
      <c r="AW1347" s="165"/>
      <c r="AX1347" s="165"/>
      <c r="AY1347" s="165"/>
      <c r="AZ1347" s="165"/>
      <c r="BA1347" s="165"/>
      <c r="BB1347" s="165"/>
      <c r="BC1347" s="165"/>
      <c r="BD1347" s="165"/>
      <c r="BE1347" s="165"/>
      <c r="BF1347" s="165"/>
      <c r="BG1347" s="165"/>
      <c r="BH1347" s="165"/>
      <c r="BI1347" s="165"/>
      <c r="BJ1347" s="165"/>
      <c r="BK1347" s="165"/>
      <c r="BL1347" s="165"/>
      <c r="BM1347" s="165"/>
      <c r="BN1347" s="165"/>
      <c r="BO1347" s="165"/>
      <c r="BP1347" s="165"/>
      <c r="BQ1347" s="165"/>
      <c r="BR1347" s="165"/>
      <c r="BS1347" s="165"/>
      <c r="BT1347" s="165"/>
      <c r="BU1347" s="165"/>
      <c r="BV1347" s="165"/>
      <c r="BW1347" s="165"/>
      <c r="BX1347" s="165"/>
      <c r="BY1347" s="165"/>
      <c r="BZ1347" s="165"/>
      <c r="CA1347" s="165"/>
      <c r="CB1347" s="165"/>
      <c r="CC1347" s="165"/>
      <c r="CD1347" s="165"/>
      <c r="CE1347" s="165"/>
      <c r="CF1347" s="165"/>
      <c r="CG1347" s="165"/>
      <c r="CH1347" s="165"/>
      <c r="CI1347" s="165"/>
      <c r="CJ1347" s="165"/>
      <c r="CK1347" s="165"/>
      <c r="CL1347" s="165"/>
      <c r="CM1347" s="165"/>
      <c r="CN1347" s="165"/>
      <c r="CO1347" s="165"/>
      <c r="CP1347" s="165"/>
      <c r="CQ1347" s="165"/>
      <c r="CR1347" s="165"/>
      <c r="CS1347" s="165"/>
      <c r="CT1347" s="165"/>
    </row>
    <row r="1348" spans="1:98">
      <c r="A1348" s="165"/>
      <c r="B1348" s="165"/>
      <c r="C1348" s="165"/>
      <c r="D1348" s="165"/>
      <c r="E1348" s="165"/>
      <c r="F1348" s="165"/>
      <c r="G1348" s="165"/>
      <c r="H1348" s="178"/>
      <c r="I1348" s="165"/>
      <c r="J1348" s="165"/>
      <c r="K1348" s="178"/>
      <c r="L1348" s="165"/>
      <c r="M1348" s="165"/>
      <c r="N1348" s="165"/>
      <c r="O1348" s="165"/>
      <c r="P1348" s="165"/>
      <c r="Q1348" s="165"/>
      <c r="R1348" s="165"/>
      <c r="S1348" s="165"/>
      <c r="T1348" s="165"/>
      <c r="U1348" s="165"/>
      <c r="V1348" s="165"/>
      <c r="W1348" s="165"/>
      <c r="X1348" s="165"/>
      <c r="Y1348" s="165"/>
      <c r="Z1348" s="165"/>
      <c r="AA1348" s="165"/>
      <c r="AB1348" s="165"/>
      <c r="AC1348" s="165"/>
      <c r="AD1348" s="165"/>
      <c r="AE1348" s="165"/>
      <c r="AF1348" s="165"/>
      <c r="AG1348" s="165"/>
      <c r="AH1348" s="165"/>
      <c r="AI1348" s="165"/>
      <c r="AJ1348" s="165"/>
      <c r="AK1348" s="165"/>
      <c r="AL1348" s="165"/>
      <c r="AM1348" s="165"/>
      <c r="AN1348" s="165"/>
      <c r="AO1348" s="165"/>
      <c r="AP1348" s="165"/>
      <c r="AQ1348" s="165"/>
      <c r="AR1348" s="165"/>
      <c r="AS1348" s="165"/>
      <c r="AT1348" s="165"/>
      <c r="AU1348" s="165"/>
      <c r="AV1348" s="165"/>
      <c r="AW1348" s="165"/>
      <c r="AX1348" s="165"/>
      <c r="AY1348" s="165"/>
      <c r="AZ1348" s="165"/>
      <c r="BA1348" s="165"/>
      <c r="BB1348" s="165"/>
      <c r="BC1348" s="165"/>
      <c r="BD1348" s="165"/>
      <c r="BE1348" s="165"/>
      <c r="BF1348" s="165"/>
      <c r="BG1348" s="165"/>
      <c r="BH1348" s="165"/>
      <c r="BI1348" s="165"/>
      <c r="BJ1348" s="165"/>
      <c r="BK1348" s="165"/>
      <c r="BL1348" s="165"/>
      <c r="BM1348" s="165"/>
      <c r="BN1348" s="165"/>
      <c r="BO1348" s="165"/>
      <c r="BP1348" s="165"/>
      <c r="BQ1348" s="165"/>
      <c r="BR1348" s="165"/>
      <c r="BS1348" s="165"/>
      <c r="BT1348" s="165"/>
      <c r="BU1348" s="165"/>
      <c r="BV1348" s="165"/>
      <c r="BW1348" s="165"/>
      <c r="BX1348" s="165"/>
      <c r="BY1348" s="165"/>
      <c r="BZ1348" s="165"/>
      <c r="CA1348" s="165"/>
      <c r="CB1348" s="165"/>
      <c r="CC1348" s="165"/>
      <c r="CD1348" s="165"/>
      <c r="CE1348" s="165"/>
      <c r="CF1348" s="165"/>
      <c r="CG1348" s="165"/>
      <c r="CH1348" s="165"/>
      <c r="CI1348" s="165"/>
      <c r="CJ1348" s="165"/>
      <c r="CK1348" s="165"/>
      <c r="CL1348" s="165"/>
      <c r="CM1348" s="165"/>
      <c r="CN1348" s="165"/>
      <c r="CO1348" s="165"/>
      <c r="CP1348" s="165"/>
      <c r="CQ1348" s="165"/>
      <c r="CR1348" s="165"/>
      <c r="CS1348" s="165"/>
      <c r="CT1348" s="165"/>
    </row>
    <row r="1349" spans="1:98">
      <c r="A1349" s="165"/>
      <c r="B1349" s="165"/>
      <c r="C1349" s="165"/>
      <c r="D1349" s="165"/>
      <c r="E1349" s="165"/>
      <c r="F1349" s="165"/>
      <c r="G1349" s="165"/>
      <c r="H1349" s="178"/>
      <c r="I1349" s="165"/>
      <c r="J1349" s="165"/>
      <c r="K1349" s="178"/>
      <c r="L1349" s="165"/>
      <c r="M1349" s="165"/>
      <c r="N1349" s="165"/>
      <c r="O1349" s="165"/>
      <c r="P1349" s="165"/>
      <c r="Q1349" s="165"/>
      <c r="R1349" s="165"/>
      <c r="S1349" s="165"/>
      <c r="T1349" s="165"/>
      <c r="U1349" s="165"/>
      <c r="V1349" s="165"/>
      <c r="W1349" s="165"/>
      <c r="X1349" s="165"/>
      <c r="Y1349" s="165"/>
      <c r="Z1349" s="165"/>
      <c r="AA1349" s="165"/>
      <c r="AB1349" s="165"/>
      <c r="AC1349" s="165"/>
      <c r="AD1349" s="165"/>
      <c r="AE1349" s="165"/>
      <c r="AF1349" s="165"/>
      <c r="AG1349" s="165"/>
      <c r="AH1349" s="165"/>
      <c r="AI1349" s="165"/>
      <c r="AJ1349" s="165"/>
      <c r="AK1349" s="165"/>
      <c r="AL1349" s="165"/>
      <c r="AM1349" s="165"/>
      <c r="AN1349" s="165"/>
      <c r="AO1349" s="165"/>
      <c r="AP1349" s="165"/>
      <c r="AQ1349" s="165"/>
      <c r="AR1349" s="165"/>
      <c r="AS1349" s="165"/>
      <c r="AT1349" s="165"/>
      <c r="AU1349" s="165"/>
      <c r="AV1349" s="165"/>
      <c r="AW1349" s="165"/>
      <c r="AX1349" s="165"/>
      <c r="AY1349" s="165"/>
      <c r="AZ1349" s="165"/>
      <c r="BA1349" s="165"/>
      <c r="BB1349" s="165"/>
      <c r="BC1349" s="165"/>
      <c r="BD1349" s="165"/>
      <c r="BE1349" s="165"/>
      <c r="BF1349" s="165"/>
      <c r="BG1349" s="165"/>
      <c r="BH1349" s="165"/>
      <c r="BI1349" s="165"/>
      <c r="BJ1349" s="165"/>
      <c r="BK1349" s="165"/>
      <c r="BL1349" s="165"/>
      <c r="BM1349" s="165"/>
      <c r="BN1349" s="165"/>
      <c r="BO1349" s="165"/>
      <c r="BP1349" s="165"/>
      <c r="BQ1349" s="165"/>
      <c r="BR1349" s="165"/>
      <c r="BS1349" s="165"/>
      <c r="BT1349" s="165"/>
      <c r="BU1349" s="165"/>
      <c r="BV1349" s="165"/>
      <c r="BW1349" s="165"/>
      <c r="BX1349" s="165"/>
      <c r="BY1349" s="165"/>
      <c r="BZ1349" s="165"/>
      <c r="CA1349" s="165"/>
      <c r="CB1349" s="165"/>
      <c r="CC1349" s="165"/>
      <c r="CD1349" s="165"/>
      <c r="CE1349" s="165"/>
      <c r="CF1349" s="165"/>
      <c r="CG1349" s="165"/>
      <c r="CH1349" s="165"/>
      <c r="CI1349" s="165"/>
      <c r="CJ1349" s="165"/>
      <c r="CK1349" s="165"/>
      <c r="CL1349" s="165"/>
      <c r="CM1349" s="165"/>
      <c r="CN1349" s="165"/>
      <c r="CO1349" s="165"/>
      <c r="CP1349" s="165"/>
      <c r="CQ1349" s="165"/>
      <c r="CR1349" s="165"/>
      <c r="CS1349" s="165"/>
      <c r="CT1349" s="165"/>
    </row>
    <row r="1350" spans="1:98">
      <c r="A1350" s="165"/>
      <c r="B1350" s="165"/>
      <c r="C1350" s="165"/>
      <c r="D1350" s="165"/>
      <c r="E1350" s="165"/>
      <c r="F1350" s="165"/>
      <c r="G1350" s="165"/>
      <c r="H1350" s="178"/>
      <c r="I1350" s="165"/>
      <c r="J1350" s="165"/>
      <c r="K1350" s="178"/>
      <c r="L1350" s="165"/>
      <c r="M1350" s="165"/>
      <c r="N1350" s="165"/>
      <c r="O1350" s="165"/>
      <c r="P1350" s="165"/>
      <c r="Q1350" s="165"/>
      <c r="R1350" s="165"/>
      <c r="S1350" s="165"/>
      <c r="T1350" s="165"/>
      <c r="U1350" s="165"/>
      <c r="V1350" s="165"/>
      <c r="W1350" s="165"/>
      <c r="X1350" s="165"/>
      <c r="Y1350" s="165"/>
      <c r="Z1350" s="165"/>
      <c r="AA1350" s="165"/>
      <c r="AB1350" s="165"/>
      <c r="AC1350" s="165"/>
      <c r="AD1350" s="165"/>
      <c r="AE1350" s="165"/>
      <c r="AF1350" s="165"/>
      <c r="AG1350" s="165"/>
      <c r="AH1350" s="165"/>
      <c r="AI1350" s="165"/>
      <c r="AJ1350" s="165"/>
      <c r="AK1350" s="165"/>
      <c r="AL1350" s="165"/>
      <c r="AM1350" s="165"/>
      <c r="AN1350" s="165"/>
      <c r="AO1350" s="165"/>
      <c r="AP1350" s="165"/>
      <c r="AQ1350" s="165"/>
      <c r="AR1350" s="165"/>
      <c r="AS1350" s="165"/>
      <c r="AT1350" s="165"/>
      <c r="AU1350" s="165"/>
      <c r="AV1350" s="165"/>
      <c r="AW1350" s="165"/>
      <c r="AX1350" s="165"/>
      <c r="AY1350" s="165"/>
      <c r="AZ1350" s="165"/>
      <c r="BA1350" s="165"/>
      <c r="BB1350" s="165"/>
      <c r="BC1350" s="165"/>
      <c r="BD1350" s="165"/>
      <c r="BE1350" s="165"/>
      <c r="BF1350" s="165"/>
      <c r="BG1350" s="165"/>
      <c r="BH1350" s="165"/>
      <c r="BI1350" s="165"/>
      <c r="BJ1350" s="165"/>
      <c r="BK1350" s="165"/>
      <c r="BL1350" s="165"/>
      <c r="BM1350" s="165"/>
      <c r="BN1350" s="165"/>
      <c r="BO1350" s="165"/>
      <c r="BP1350" s="165"/>
      <c r="BQ1350" s="165"/>
      <c r="BR1350" s="165"/>
      <c r="BS1350" s="165"/>
      <c r="BT1350" s="165"/>
      <c r="BU1350" s="165"/>
      <c r="BV1350" s="165"/>
      <c r="BW1350" s="165"/>
      <c r="BX1350" s="165"/>
      <c r="BY1350" s="165"/>
      <c r="BZ1350" s="165"/>
      <c r="CA1350" s="165"/>
      <c r="CB1350" s="165"/>
      <c r="CC1350" s="165"/>
      <c r="CD1350" s="165"/>
      <c r="CE1350" s="165"/>
      <c r="CF1350" s="165"/>
      <c r="CG1350" s="165"/>
      <c r="CH1350" s="165"/>
      <c r="CI1350" s="165"/>
      <c r="CJ1350" s="165"/>
      <c r="CK1350" s="165"/>
      <c r="CL1350" s="165"/>
      <c r="CM1350" s="165"/>
      <c r="CN1350" s="165"/>
      <c r="CO1350" s="165"/>
      <c r="CP1350" s="165"/>
      <c r="CQ1350" s="165"/>
      <c r="CR1350" s="165"/>
      <c r="CS1350" s="165"/>
      <c r="CT1350" s="165"/>
    </row>
    <row r="1351" spans="1:98">
      <c r="A1351" s="165"/>
      <c r="B1351" s="165"/>
      <c r="C1351" s="165"/>
      <c r="D1351" s="165"/>
      <c r="E1351" s="165"/>
      <c r="F1351" s="165"/>
      <c r="G1351" s="165"/>
      <c r="H1351" s="178"/>
      <c r="I1351" s="165"/>
      <c r="J1351" s="165"/>
      <c r="K1351" s="178"/>
      <c r="L1351" s="165"/>
      <c r="M1351" s="165"/>
      <c r="N1351" s="165"/>
      <c r="O1351" s="165"/>
      <c r="P1351" s="165"/>
      <c r="Q1351" s="165"/>
      <c r="R1351" s="165"/>
      <c r="S1351" s="165"/>
      <c r="T1351" s="165"/>
      <c r="U1351" s="165"/>
      <c r="V1351" s="165"/>
      <c r="W1351" s="165"/>
      <c r="X1351" s="165"/>
      <c r="Y1351" s="165"/>
      <c r="Z1351" s="165"/>
      <c r="AA1351" s="165"/>
      <c r="AB1351" s="165"/>
      <c r="AC1351" s="165"/>
      <c r="AD1351" s="165"/>
      <c r="AE1351" s="165"/>
      <c r="AF1351" s="165"/>
      <c r="AG1351" s="165"/>
      <c r="AH1351" s="165"/>
      <c r="AI1351" s="165"/>
      <c r="AJ1351" s="165"/>
      <c r="AK1351" s="165"/>
      <c r="AL1351" s="165"/>
      <c r="AM1351" s="165"/>
      <c r="AN1351" s="165"/>
      <c r="AO1351" s="165"/>
      <c r="AP1351" s="165"/>
      <c r="AQ1351" s="165"/>
      <c r="AR1351" s="165"/>
      <c r="AS1351" s="165"/>
      <c r="AT1351" s="165"/>
      <c r="AU1351" s="165"/>
      <c r="AV1351" s="165"/>
      <c r="AW1351" s="165"/>
      <c r="AX1351" s="165"/>
      <c r="AY1351" s="165"/>
      <c r="AZ1351" s="165"/>
      <c r="BA1351" s="165"/>
      <c r="BB1351" s="165"/>
      <c r="BC1351" s="165"/>
      <c r="BD1351" s="165"/>
      <c r="BE1351" s="165"/>
      <c r="BF1351" s="165"/>
      <c r="BG1351" s="165"/>
      <c r="BH1351" s="165"/>
      <c r="BI1351" s="165"/>
      <c r="BJ1351" s="165"/>
      <c r="BK1351" s="165"/>
      <c r="BL1351" s="165"/>
      <c r="BM1351" s="165"/>
      <c r="BN1351" s="165"/>
      <c r="BO1351" s="165"/>
      <c r="BP1351" s="165"/>
      <c r="BQ1351" s="165"/>
      <c r="BR1351" s="165"/>
      <c r="BS1351" s="165"/>
      <c r="BT1351" s="165"/>
      <c r="BU1351" s="165"/>
      <c r="BV1351" s="165"/>
      <c r="BW1351" s="165"/>
      <c r="BX1351" s="165"/>
      <c r="BY1351" s="165"/>
      <c r="BZ1351" s="165"/>
      <c r="CA1351" s="165"/>
      <c r="CB1351" s="165"/>
      <c r="CC1351" s="165"/>
      <c r="CD1351" s="165"/>
      <c r="CE1351" s="165"/>
      <c r="CF1351" s="165"/>
      <c r="CG1351" s="165"/>
      <c r="CH1351" s="165"/>
      <c r="CI1351" s="165"/>
      <c r="CJ1351" s="165"/>
      <c r="CK1351" s="165"/>
      <c r="CL1351" s="165"/>
      <c r="CM1351" s="165"/>
      <c r="CN1351" s="165"/>
      <c r="CO1351" s="165"/>
      <c r="CP1351" s="165"/>
      <c r="CQ1351" s="165"/>
      <c r="CR1351" s="165"/>
      <c r="CS1351" s="165"/>
      <c r="CT1351" s="165"/>
    </row>
    <row r="1352" spans="1:98">
      <c r="A1352" s="165"/>
      <c r="B1352" s="165"/>
      <c r="C1352" s="165"/>
      <c r="D1352" s="165"/>
      <c r="E1352" s="165"/>
      <c r="F1352" s="165"/>
      <c r="G1352" s="165"/>
      <c r="H1352" s="178"/>
      <c r="I1352" s="165"/>
      <c r="J1352" s="165"/>
      <c r="K1352" s="178"/>
      <c r="L1352" s="165"/>
      <c r="M1352" s="165"/>
      <c r="N1352" s="165"/>
      <c r="O1352" s="165"/>
      <c r="P1352" s="165"/>
      <c r="Q1352" s="165"/>
      <c r="R1352" s="165"/>
      <c r="S1352" s="165"/>
      <c r="T1352" s="165"/>
      <c r="U1352" s="165"/>
      <c r="V1352" s="165"/>
      <c r="W1352" s="165"/>
      <c r="X1352" s="165"/>
      <c r="Y1352" s="165"/>
      <c r="Z1352" s="165"/>
      <c r="AA1352" s="165"/>
      <c r="AB1352" s="165"/>
      <c r="AC1352" s="165"/>
      <c r="AD1352" s="165"/>
      <c r="AE1352" s="165"/>
      <c r="AF1352" s="165"/>
      <c r="AG1352" s="165"/>
      <c r="AH1352" s="165"/>
      <c r="AI1352" s="165"/>
      <c r="AJ1352" s="165"/>
      <c r="AK1352" s="165"/>
      <c r="AL1352" s="165"/>
      <c r="AM1352" s="165"/>
      <c r="AN1352" s="165"/>
      <c r="AO1352" s="165"/>
      <c r="AP1352" s="165"/>
      <c r="AQ1352" s="165"/>
      <c r="AR1352" s="165"/>
      <c r="AS1352" s="165"/>
      <c r="AT1352" s="165"/>
      <c r="AU1352" s="165"/>
      <c r="AV1352" s="165"/>
      <c r="AW1352" s="165"/>
      <c r="AX1352" s="165"/>
      <c r="AY1352" s="165"/>
      <c r="AZ1352" s="165"/>
      <c r="BA1352" s="165"/>
      <c r="BB1352" s="165"/>
      <c r="BC1352" s="165"/>
      <c r="BD1352" s="165"/>
      <c r="BE1352" s="165"/>
      <c r="BF1352" s="165"/>
      <c r="BG1352" s="165"/>
      <c r="BH1352" s="165"/>
      <c r="BI1352" s="165"/>
      <c r="BJ1352" s="165"/>
      <c r="BK1352" s="165"/>
      <c r="BL1352" s="165"/>
      <c r="BM1352" s="165"/>
      <c r="BN1352" s="165"/>
      <c r="BO1352" s="165"/>
      <c r="BP1352" s="165"/>
      <c r="BQ1352" s="165"/>
      <c r="BR1352" s="165"/>
      <c r="BS1352" s="165"/>
      <c r="BT1352" s="165"/>
      <c r="BU1352" s="165"/>
      <c r="BV1352" s="165"/>
      <c r="BW1352" s="165"/>
      <c r="BX1352" s="165"/>
      <c r="BY1352" s="165"/>
      <c r="BZ1352" s="165"/>
      <c r="CA1352" s="165"/>
      <c r="CB1352" s="165"/>
      <c r="CC1352" s="165"/>
      <c r="CD1352" s="165"/>
      <c r="CE1352" s="165"/>
      <c r="CF1352" s="165"/>
      <c r="CG1352" s="165"/>
      <c r="CH1352" s="165"/>
      <c r="CI1352" s="165"/>
      <c r="CJ1352" s="165"/>
      <c r="CK1352" s="165"/>
      <c r="CL1352" s="165"/>
      <c r="CM1352" s="165"/>
      <c r="CN1352" s="165"/>
      <c r="CO1352" s="165"/>
      <c r="CP1352" s="165"/>
      <c r="CQ1352" s="165"/>
      <c r="CR1352" s="165"/>
      <c r="CS1352" s="165"/>
      <c r="CT1352" s="165"/>
    </row>
    <row r="1353" spans="1:98">
      <c r="A1353" s="165"/>
      <c r="B1353" s="165"/>
      <c r="C1353" s="165"/>
      <c r="D1353" s="165"/>
      <c r="E1353" s="165"/>
      <c r="F1353" s="165"/>
      <c r="G1353" s="165"/>
      <c r="H1353" s="178"/>
      <c r="I1353" s="165"/>
      <c r="J1353" s="165"/>
      <c r="K1353" s="178"/>
      <c r="L1353" s="165"/>
      <c r="M1353" s="165"/>
      <c r="N1353" s="165"/>
      <c r="O1353" s="165"/>
      <c r="P1353" s="165"/>
      <c r="Q1353" s="165"/>
      <c r="R1353" s="165"/>
      <c r="S1353" s="165"/>
      <c r="T1353" s="165"/>
      <c r="U1353" s="165"/>
      <c r="V1353" s="165"/>
      <c r="W1353" s="165"/>
      <c r="X1353" s="165"/>
      <c r="Y1353" s="165"/>
      <c r="Z1353" s="165"/>
      <c r="AA1353" s="165"/>
      <c r="AB1353" s="165"/>
      <c r="AC1353" s="165"/>
      <c r="AD1353" s="165"/>
      <c r="AE1353" s="165"/>
      <c r="AF1353" s="165"/>
      <c r="AG1353" s="165"/>
      <c r="AH1353" s="165"/>
      <c r="AI1353" s="165"/>
      <c r="AJ1353" s="165"/>
      <c r="AK1353" s="165"/>
      <c r="AL1353" s="165"/>
      <c r="AM1353" s="165"/>
      <c r="AN1353" s="165"/>
      <c r="AO1353" s="165"/>
      <c r="AP1353" s="165"/>
      <c r="AQ1353" s="165"/>
      <c r="AR1353" s="165"/>
      <c r="AS1353" s="165"/>
      <c r="AT1353" s="165"/>
      <c r="AU1353" s="165"/>
      <c r="AV1353" s="165"/>
      <c r="AW1353" s="165"/>
      <c r="AX1353" s="165"/>
      <c r="AY1353" s="165"/>
      <c r="AZ1353" s="165"/>
      <c r="BA1353" s="165"/>
      <c r="BB1353" s="165"/>
      <c r="BC1353" s="165"/>
      <c r="BD1353" s="165"/>
      <c r="BE1353" s="165"/>
      <c r="BF1353" s="165"/>
      <c r="BG1353" s="165"/>
      <c r="BH1353" s="165"/>
      <c r="BI1353" s="165"/>
      <c r="BJ1353" s="165"/>
      <c r="BK1353" s="165"/>
      <c r="BL1353" s="165"/>
      <c r="BM1353" s="165"/>
      <c r="BN1353" s="165"/>
      <c r="BO1353" s="165"/>
      <c r="BP1353" s="165"/>
      <c r="BQ1353" s="165"/>
      <c r="BR1353" s="165"/>
      <c r="BS1353" s="165"/>
      <c r="BT1353" s="165"/>
      <c r="BU1353" s="165"/>
      <c r="BV1353" s="165"/>
      <c r="BW1353" s="165"/>
      <c r="BX1353" s="165"/>
      <c r="BY1353" s="165"/>
      <c r="BZ1353" s="165"/>
      <c r="CA1353" s="165"/>
      <c r="CB1353" s="165"/>
      <c r="CC1353" s="165"/>
      <c r="CD1353" s="165"/>
      <c r="CE1353" s="165"/>
      <c r="CF1353" s="165"/>
      <c r="CG1353" s="165"/>
      <c r="CH1353" s="165"/>
      <c r="CI1353" s="165"/>
      <c r="CJ1353" s="165"/>
      <c r="CK1353" s="165"/>
      <c r="CL1353" s="165"/>
      <c r="CM1353" s="165"/>
      <c r="CN1353" s="165"/>
      <c r="CO1353" s="165"/>
      <c r="CP1353" s="165"/>
      <c r="CQ1353" s="165"/>
      <c r="CR1353" s="165"/>
      <c r="CS1353" s="165"/>
      <c r="CT1353" s="165"/>
    </row>
    <row r="1354" spans="1:98">
      <c r="A1354" s="165"/>
      <c r="B1354" s="165"/>
      <c r="C1354" s="165"/>
      <c r="D1354" s="165"/>
      <c r="E1354" s="165"/>
      <c r="F1354" s="165"/>
      <c r="G1354" s="165"/>
      <c r="H1354" s="178"/>
      <c r="I1354" s="165"/>
      <c r="J1354" s="165"/>
      <c r="K1354" s="178"/>
      <c r="L1354" s="165"/>
      <c r="M1354" s="165"/>
      <c r="N1354" s="165"/>
      <c r="O1354" s="165"/>
      <c r="P1354" s="165"/>
      <c r="Q1354" s="165"/>
      <c r="R1354" s="165"/>
      <c r="S1354" s="165"/>
      <c r="T1354" s="165"/>
      <c r="U1354" s="165"/>
      <c r="V1354" s="165"/>
      <c r="W1354" s="165"/>
      <c r="X1354" s="165"/>
      <c r="Y1354" s="165"/>
      <c r="Z1354" s="165"/>
      <c r="AA1354" s="165"/>
      <c r="AB1354" s="165"/>
      <c r="AC1354" s="165"/>
      <c r="AD1354" s="165"/>
      <c r="AE1354" s="165"/>
      <c r="AF1354" s="165"/>
      <c r="AG1354" s="165"/>
      <c r="AH1354" s="165"/>
      <c r="AI1354" s="165"/>
      <c r="AJ1354" s="165"/>
      <c r="AK1354" s="165"/>
      <c r="AL1354" s="165"/>
      <c r="AM1354" s="165"/>
      <c r="AN1354" s="165"/>
      <c r="AO1354" s="165"/>
      <c r="AP1354" s="165"/>
      <c r="AQ1354" s="165"/>
      <c r="AR1354" s="165"/>
      <c r="AS1354" s="165"/>
      <c r="AT1354" s="165"/>
      <c r="AU1354" s="165"/>
      <c r="AV1354" s="165"/>
      <c r="AW1354" s="165"/>
      <c r="AX1354" s="165"/>
      <c r="AY1354" s="165"/>
      <c r="AZ1354" s="165"/>
      <c r="BA1354" s="165"/>
      <c r="BB1354" s="165"/>
      <c r="BC1354" s="165"/>
      <c r="BD1354" s="165"/>
      <c r="BE1354" s="165"/>
      <c r="BF1354" s="165"/>
      <c r="BG1354" s="165"/>
      <c r="BH1354" s="165"/>
      <c r="BI1354" s="165"/>
      <c r="BJ1354" s="165"/>
      <c r="BK1354" s="165"/>
      <c r="BL1354" s="165"/>
      <c r="BM1354" s="165"/>
      <c r="BN1354" s="165"/>
      <c r="BO1354" s="165"/>
      <c r="BP1354" s="165"/>
      <c r="BQ1354" s="165"/>
      <c r="BR1354" s="165"/>
      <c r="BS1354" s="165"/>
      <c r="BT1354" s="165"/>
      <c r="BU1354" s="165"/>
      <c r="BV1354" s="165"/>
      <c r="BW1354" s="165"/>
      <c r="BX1354" s="165"/>
      <c r="BY1354" s="165"/>
      <c r="BZ1354" s="165"/>
      <c r="CA1354" s="165"/>
      <c r="CB1354" s="165"/>
      <c r="CC1354" s="165"/>
      <c r="CD1354" s="165"/>
      <c r="CE1354" s="165"/>
      <c r="CF1354" s="165"/>
      <c r="CG1354" s="165"/>
      <c r="CH1354" s="165"/>
      <c r="CI1354" s="165"/>
      <c r="CJ1354" s="165"/>
      <c r="CK1354" s="165"/>
      <c r="CL1354" s="165"/>
      <c r="CM1354" s="165"/>
      <c r="CN1354" s="165"/>
      <c r="CO1354" s="165"/>
      <c r="CP1354" s="165"/>
      <c r="CQ1354" s="165"/>
      <c r="CR1354" s="165"/>
      <c r="CS1354" s="165"/>
      <c r="CT1354" s="165"/>
    </row>
    <row r="1355" spans="1:98">
      <c r="A1355" s="165"/>
      <c r="B1355" s="165"/>
      <c r="C1355" s="165"/>
      <c r="D1355" s="165"/>
      <c r="E1355" s="165"/>
      <c r="F1355" s="165"/>
      <c r="G1355" s="165"/>
      <c r="H1355" s="178"/>
      <c r="I1355" s="165"/>
      <c r="J1355" s="165"/>
      <c r="K1355" s="178"/>
      <c r="L1355" s="165"/>
      <c r="M1355" s="165"/>
      <c r="N1355" s="165"/>
      <c r="O1355" s="165"/>
      <c r="P1355" s="165"/>
      <c r="Q1355" s="165"/>
      <c r="R1355" s="165"/>
      <c r="S1355" s="165"/>
      <c r="T1355" s="165"/>
      <c r="U1355" s="165"/>
      <c r="V1355" s="165"/>
      <c r="W1355" s="165"/>
      <c r="X1355" s="165"/>
      <c r="Y1355" s="165"/>
      <c r="Z1355" s="165"/>
      <c r="AA1355" s="165"/>
      <c r="AB1355" s="165"/>
      <c r="AC1355" s="165"/>
      <c r="AD1355" s="165"/>
      <c r="AE1355" s="165"/>
      <c r="AF1355" s="165"/>
      <c r="AG1355" s="165"/>
      <c r="AH1355" s="165"/>
      <c r="AI1355" s="165"/>
      <c r="AJ1355" s="165"/>
      <c r="AK1355" s="165"/>
      <c r="AL1355" s="165"/>
      <c r="AM1355" s="165"/>
      <c r="AN1355" s="165"/>
      <c r="AO1355" s="165"/>
      <c r="AP1355" s="165"/>
      <c r="AQ1355" s="165"/>
      <c r="AR1355" s="165"/>
      <c r="AS1355" s="165"/>
      <c r="AT1355" s="165"/>
      <c r="AU1355" s="165"/>
      <c r="AV1355" s="165"/>
      <c r="AW1355" s="165"/>
      <c r="AX1355" s="165"/>
      <c r="AY1355" s="165"/>
      <c r="AZ1355" s="165"/>
      <c r="BA1355" s="165"/>
      <c r="BB1355" s="165"/>
      <c r="BC1355" s="165"/>
      <c r="BD1355" s="165"/>
      <c r="BE1355" s="165"/>
      <c r="BF1355" s="165"/>
      <c r="BG1355" s="165"/>
      <c r="BH1355" s="165"/>
      <c r="BI1355" s="165"/>
      <c r="BJ1355" s="165"/>
      <c r="BK1355" s="165"/>
      <c r="BL1355" s="165"/>
      <c r="BM1355" s="165"/>
      <c r="BN1355" s="165"/>
      <c r="BO1355" s="165"/>
      <c r="BP1355" s="165"/>
      <c r="BQ1355" s="165"/>
      <c r="BR1355" s="165"/>
      <c r="BS1355" s="165"/>
      <c r="BT1355" s="165"/>
      <c r="BU1355" s="165"/>
      <c r="BV1355" s="165"/>
      <c r="BW1355" s="165"/>
      <c r="BX1355" s="165"/>
      <c r="BY1355" s="165"/>
      <c r="BZ1355" s="165"/>
      <c r="CA1355" s="165"/>
      <c r="CB1355" s="165"/>
      <c r="CC1355" s="165"/>
      <c r="CD1355" s="165"/>
      <c r="CE1355" s="165"/>
      <c r="CF1355" s="165"/>
      <c r="CG1355" s="165"/>
      <c r="CH1355" s="165"/>
      <c r="CI1355" s="165"/>
      <c r="CJ1355" s="165"/>
      <c r="CK1355" s="165"/>
      <c r="CL1355" s="165"/>
      <c r="CM1355" s="165"/>
      <c r="CN1355" s="165"/>
      <c r="CO1355" s="165"/>
      <c r="CP1355" s="165"/>
      <c r="CQ1355" s="165"/>
      <c r="CR1355" s="165"/>
      <c r="CS1355" s="165"/>
      <c r="CT1355" s="165"/>
    </row>
    <row r="1356" spans="1:98">
      <c r="A1356" s="165"/>
      <c r="B1356" s="165"/>
      <c r="C1356" s="165"/>
      <c r="D1356" s="165"/>
      <c r="E1356" s="165"/>
      <c r="F1356" s="165"/>
      <c r="G1356" s="165"/>
      <c r="H1356" s="178"/>
      <c r="I1356" s="165"/>
      <c r="J1356" s="165"/>
      <c r="K1356" s="178"/>
      <c r="L1356" s="165"/>
      <c r="M1356" s="165"/>
      <c r="N1356" s="165"/>
      <c r="O1356" s="165"/>
      <c r="P1356" s="165"/>
      <c r="Q1356" s="165"/>
      <c r="R1356" s="165"/>
      <c r="S1356" s="165"/>
      <c r="T1356" s="165"/>
      <c r="U1356" s="165"/>
      <c r="V1356" s="165"/>
      <c r="W1356" s="165"/>
      <c r="X1356" s="165"/>
      <c r="Y1356" s="165"/>
      <c r="Z1356" s="165"/>
      <c r="AA1356" s="165"/>
      <c r="AB1356" s="165"/>
      <c r="AC1356" s="165"/>
      <c r="AD1356" s="165"/>
      <c r="AE1356" s="165"/>
      <c r="AF1356" s="165"/>
      <c r="AG1356" s="165"/>
      <c r="AH1356" s="165"/>
      <c r="AI1356" s="165"/>
      <c r="AJ1356" s="165"/>
      <c r="AK1356" s="165"/>
      <c r="AL1356" s="165"/>
      <c r="AM1356" s="165"/>
      <c r="AN1356" s="165"/>
      <c r="AO1356" s="165"/>
      <c r="AP1356" s="165"/>
      <c r="AQ1356" s="165"/>
      <c r="AR1356" s="165"/>
      <c r="AS1356" s="165"/>
      <c r="AT1356" s="165"/>
      <c r="AU1356" s="165"/>
      <c r="AV1356" s="165"/>
      <c r="AW1356" s="165"/>
      <c r="AX1356" s="165"/>
      <c r="AY1356" s="165"/>
      <c r="AZ1356" s="165"/>
      <c r="BA1356" s="165"/>
      <c r="BB1356" s="165"/>
      <c r="BC1356" s="165"/>
      <c r="BD1356" s="165"/>
      <c r="BE1356" s="165"/>
      <c r="BF1356" s="165"/>
      <c r="BG1356" s="165"/>
      <c r="BH1356" s="165"/>
      <c r="BI1356" s="165"/>
      <c r="BJ1356" s="165"/>
      <c r="BK1356" s="165"/>
      <c r="BL1356" s="165"/>
      <c r="BM1356" s="165"/>
      <c r="BN1356" s="165"/>
      <c r="BO1356" s="165"/>
      <c r="BP1356" s="165"/>
      <c r="BQ1356" s="165"/>
      <c r="BR1356" s="165"/>
      <c r="BS1356" s="165"/>
      <c r="BT1356" s="165"/>
      <c r="BU1356" s="165"/>
      <c r="BV1356" s="165"/>
      <c r="BW1356" s="165"/>
      <c r="BX1356" s="165"/>
      <c r="BY1356" s="165"/>
      <c r="BZ1356" s="165"/>
      <c r="CA1356" s="165"/>
      <c r="CB1356" s="165"/>
      <c r="CC1356" s="165"/>
      <c r="CD1356" s="165"/>
      <c r="CE1356" s="165"/>
      <c r="CF1356" s="165"/>
      <c r="CG1356" s="165"/>
      <c r="CH1356" s="165"/>
      <c r="CI1356" s="165"/>
      <c r="CJ1356" s="165"/>
      <c r="CK1356" s="165"/>
      <c r="CL1356" s="165"/>
      <c r="CM1356" s="165"/>
      <c r="CN1356" s="165"/>
      <c r="CO1356" s="165"/>
      <c r="CP1356" s="165"/>
      <c r="CQ1356" s="165"/>
      <c r="CR1356" s="165"/>
      <c r="CS1356" s="165"/>
      <c r="CT1356" s="165"/>
    </row>
    <row r="1357" spans="1:98">
      <c r="A1357" s="165"/>
      <c r="B1357" s="165"/>
      <c r="C1357" s="165"/>
      <c r="D1357" s="165"/>
      <c r="E1357" s="165"/>
      <c r="F1357" s="165"/>
      <c r="G1357" s="165"/>
      <c r="H1357" s="178"/>
      <c r="I1357" s="165"/>
      <c r="J1357" s="165"/>
      <c r="K1357" s="178"/>
      <c r="L1357" s="165"/>
      <c r="M1357" s="165"/>
      <c r="N1357" s="165"/>
      <c r="O1357" s="165"/>
      <c r="P1357" s="165"/>
      <c r="Q1357" s="165"/>
      <c r="R1357" s="165"/>
      <c r="S1357" s="165"/>
      <c r="T1357" s="165"/>
      <c r="U1357" s="165"/>
      <c r="V1357" s="165"/>
      <c r="W1357" s="165"/>
      <c r="X1357" s="165"/>
      <c r="Y1357" s="165"/>
      <c r="Z1357" s="165"/>
      <c r="AA1357" s="165"/>
      <c r="AB1357" s="165"/>
      <c r="AC1357" s="165"/>
      <c r="AD1357" s="165"/>
      <c r="AE1357" s="165"/>
      <c r="AF1357" s="165"/>
      <c r="AG1357" s="165"/>
      <c r="AH1357" s="165"/>
      <c r="AI1357" s="165"/>
      <c r="AJ1357" s="165"/>
      <c r="AK1357" s="165"/>
      <c r="AL1357" s="165"/>
      <c r="AM1357" s="165"/>
      <c r="AN1357" s="165"/>
      <c r="AO1357" s="165"/>
      <c r="AP1357" s="165"/>
      <c r="AQ1357" s="165"/>
      <c r="AR1357" s="165"/>
      <c r="AS1357" s="165"/>
      <c r="AT1357" s="165"/>
      <c r="AU1357" s="165"/>
      <c r="AV1357" s="165"/>
      <c r="AW1357" s="165"/>
      <c r="AX1357" s="165"/>
      <c r="AY1357" s="165"/>
      <c r="AZ1357" s="165"/>
      <c r="BA1357" s="165"/>
      <c r="BB1357" s="165"/>
      <c r="BC1357" s="165"/>
      <c r="BD1357" s="165"/>
      <c r="BE1357" s="165"/>
      <c r="BF1357" s="165"/>
      <c r="BG1357" s="165"/>
      <c r="BH1357" s="165"/>
      <c r="BI1357" s="165"/>
      <c r="BJ1357" s="165"/>
      <c r="BK1357" s="165"/>
      <c r="BL1357" s="165"/>
      <c r="BM1357" s="165"/>
      <c r="BN1357" s="165"/>
      <c r="BO1357" s="165"/>
      <c r="BP1357" s="165"/>
      <c r="BQ1357" s="165"/>
      <c r="BR1357" s="165"/>
      <c r="BS1357" s="165"/>
      <c r="BT1357" s="165"/>
      <c r="BU1357" s="165"/>
      <c r="BV1357" s="165"/>
      <c r="BW1357" s="165"/>
      <c r="BX1357" s="165"/>
      <c r="BY1357" s="165"/>
      <c r="BZ1357" s="165"/>
      <c r="CA1357" s="165"/>
      <c r="CB1357" s="165"/>
      <c r="CC1357" s="165"/>
      <c r="CD1357" s="165"/>
      <c r="CE1357" s="165"/>
      <c r="CF1357" s="165"/>
      <c r="CG1357" s="165"/>
      <c r="CH1357" s="165"/>
      <c r="CI1357" s="165"/>
      <c r="CJ1357" s="165"/>
      <c r="CK1357" s="165"/>
      <c r="CL1357" s="165"/>
      <c r="CM1357" s="165"/>
      <c r="CN1357" s="165"/>
      <c r="CO1357" s="165"/>
      <c r="CP1357" s="165"/>
      <c r="CQ1357" s="165"/>
      <c r="CR1357" s="165"/>
      <c r="CS1357" s="165"/>
      <c r="CT1357" s="165"/>
    </row>
    <row r="1358" spans="1:98">
      <c r="A1358" s="165"/>
      <c r="B1358" s="165"/>
      <c r="C1358" s="165"/>
      <c r="D1358" s="165"/>
      <c r="E1358" s="165"/>
      <c r="F1358" s="165"/>
      <c r="G1358" s="165"/>
      <c r="H1358" s="178"/>
      <c r="I1358" s="165"/>
      <c r="J1358" s="165"/>
      <c r="K1358" s="178"/>
      <c r="L1358" s="165"/>
      <c r="M1358" s="165"/>
      <c r="N1358" s="165"/>
      <c r="O1358" s="165"/>
      <c r="P1358" s="165"/>
      <c r="Q1358" s="165"/>
      <c r="R1358" s="165"/>
      <c r="S1358" s="165"/>
      <c r="T1358" s="165"/>
      <c r="U1358" s="165"/>
      <c r="V1358" s="165"/>
      <c r="W1358" s="165"/>
      <c r="X1358" s="165"/>
      <c r="Y1358" s="165"/>
      <c r="Z1358" s="165"/>
      <c r="AA1358" s="165"/>
      <c r="AB1358" s="165"/>
      <c r="AC1358" s="165"/>
      <c r="AD1358" s="165"/>
      <c r="AE1358" s="165"/>
      <c r="AF1358" s="165"/>
      <c r="AG1358" s="165"/>
      <c r="AH1358" s="165"/>
      <c r="AI1358" s="165"/>
      <c r="AJ1358" s="165"/>
      <c r="AK1358" s="165"/>
      <c r="AL1358" s="165"/>
      <c r="AM1358" s="165"/>
      <c r="AN1358" s="165"/>
      <c r="AO1358" s="165"/>
      <c r="AP1358" s="165"/>
      <c r="AQ1358" s="165"/>
      <c r="AR1358" s="165"/>
      <c r="AS1358" s="165"/>
      <c r="AT1358" s="165"/>
      <c r="AU1358" s="165"/>
      <c r="AV1358" s="165"/>
      <c r="AW1358" s="165"/>
      <c r="AX1358" s="165"/>
      <c r="AY1358" s="165"/>
      <c r="AZ1358" s="165"/>
      <c r="BA1358" s="165"/>
      <c r="BB1358" s="165"/>
      <c r="BC1358" s="165"/>
      <c r="BD1358" s="165"/>
      <c r="BE1358" s="165"/>
      <c r="BF1358" s="165"/>
      <c r="BG1358" s="165"/>
      <c r="BH1358" s="165"/>
      <c r="BI1358" s="165"/>
      <c r="BJ1358" s="165"/>
      <c r="BK1358" s="165"/>
      <c r="BL1358" s="165"/>
      <c r="BM1358" s="165"/>
      <c r="BN1358" s="165"/>
      <c r="BO1358" s="165"/>
      <c r="BP1358" s="165"/>
      <c r="BQ1358" s="165"/>
      <c r="BR1358" s="165"/>
      <c r="BS1358" s="165"/>
      <c r="BT1358" s="165"/>
      <c r="BU1358" s="165"/>
      <c r="BV1358" s="165"/>
      <c r="BW1358" s="165"/>
      <c r="BX1358" s="165"/>
      <c r="BY1358" s="165"/>
      <c r="BZ1358" s="165"/>
      <c r="CA1358" s="165"/>
      <c r="CB1358" s="165"/>
      <c r="CC1358" s="165"/>
      <c r="CD1358" s="165"/>
      <c r="CE1358" s="165"/>
      <c r="CF1358" s="165"/>
      <c r="CG1358" s="165"/>
      <c r="CH1358" s="165"/>
      <c r="CI1358" s="165"/>
      <c r="CJ1358" s="165"/>
      <c r="CK1358" s="165"/>
      <c r="CL1358" s="165"/>
      <c r="CM1358" s="165"/>
      <c r="CN1358" s="165"/>
      <c r="CO1358" s="165"/>
      <c r="CP1358" s="165"/>
      <c r="CQ1358" s="165"/>
      <c r="CR1358" s="165"/>
      <c r="CS1358" s="165"/>
      <c r="CT1358" s="165"/>
    </row>
    <row r="1359" spans="1:98">
      <c r="A1359" s="165"/>
      <c r="B1359" s="165"/>
      <c r="C1359" s="165"/>
      <c r="D1359" s="165"/>
      <c r="E1359" s="165"/>
      <c r="F1359" s="165"/>
      <c r="G1359" s="165"/>
      <c r="H1359" s="178"/>
      <c r="I1359" s="165"/>
      <c r="J1359" s="165"/>
      <c r="K1359" s="178"/>
      <c r="L1359" s="165"/>
      <c r="M1359" s="165"/>
      <c r="N1359" s="165"/>
      <c r="O1359" s="165"/>
      <c r="P1359" s="165"/>
      <c r="Q1359" s="165"/>
      <c r="R1359" s="165"/>
      <c r="S1359" s="165"/>
      <c r="T1359" s="165"/>
      <c r="U1359" s="165"/>
      <c r="V1359" s="165"/>
      <c r="W1359" s="165"/>
      <c r="X1359" s="165"/>
      <c r="Y1359" s="165"/>
      <c r="Z1359" s="165"/>
      <c r="AA1359" s="165"/>
      <c r="AB1359" s="165"/>
      <c r="AC1359" s="165"/>
      <c r="AD1359" s="165"/>
      <c r="AE1359" s="165"/>
      <c r="AF1359" s="165"/>
      <c r="AG1359" s="165"/>
      <c r="AH1359" s="165"/>
      <c r="AI1359" s="165"/>
      <c r="AJ1359" s="165"/>
      <c r="AK1359" s="165"/>
      <c r="AL1359" s="165"/>
      <c r="AM1359" s="165"/>
      <c r="AN1359" s="165"/>
      <c r="AO1359" s="165"/>
      <c r="AP1359" s="165"/>
      <c r="AQ1359" s="165"/>
      <c r="AR1359" s="165"/>
      <c r="AS1359" s="165"/>
      <c r="AT1359" s="165"/>
      <c r="AU1359" s="165"/>
      <c r="AV1359" s="165"/>
      <c r="AW1359" s="165"/>
      <c r="AX1359" s="165"/>
      <c r="AY1359" s="165"/>
      <c r="AZ1359" s="165"/>
      <c r="BA1359" s="165"/>
      <c r="BB1359" s="165"/>
      <c r="BC1359" s="165"/>
      <c r="BD1359" s="165"/>
      <c r="BE1359" s="165"/>
      <c r="BF1359" s="165"/>
      <c r="BG1359" s="165"/>
      <c r="BH1359" s="165"/>
      <c r="BI1359" s="165"/>
      <c r="BJ1359" s="165"/>
      <c r="BK1359" s="165"/>
      <c r="BL1359" s="165"/>
      <c r="BM1359" s="165"/>
      <c r="BN1359" s="165"/>
      <c r="BO1359" s="165"/>
      <c r="BP1359" s="165"/>
      <c r="BQ1359" s="165"/>
      <c r="BR1359" s="165"/>
      <c r="BS1359" s="165"/>
      <c r="BT1359" s="165"/>
      <c r="BU1359" s="165"/>
      <c r="BV1359" s="165"/>
      <c r="BW1359" s="165"/>
      <c r="BX1359" s="165"/>
      <c r="BY1359" s="165"/>
      <c r="BZ1359" s="165"/>
      <c r="CA1359" s="165"/>
      <c r="CB1359" s="165"/>
      <c r="CC1359" s="165"/>
      <c r="CD1359" s="165"/>
      <c r="CE1359" s="165"/>
      <c r="CF1359" s="165"/>
      <c r="CG1359" s="165"/>
      <c r="CH1359" s="165"/>
      <c r="CI1359" s="165"/>
      <c r="CJ1359" s="165"/>
      <c r="CK1359" s="165"/>
      <c r="CL1359" s="165"/>
      <c r="CM1359" s="165"/>
      <c r="CN1359" s="165"/>
      <c r="CO1359" s="165"/>
      <c r="CP1359" s="165"/>
      <c r="CQ1359" s="165"/>
      <c r="CR1359" s="165"/>
      <c r="CS1359" s="165"/>
      <c r="CT1359" s="165"/>
    </row>
    <row r="1360" spans="1:98">
      <c r="A1360" s="165"/>
      <c r="B1360" s="165"/>
      <c r="C1360" s="165"/>
      <c r="D1360" s="165"/>
      <c r="E1360" s="165"/>
      <c r="F1360" s="165"/>
      <c r="G1360" s="165"/>
      <c r="H1360" s="178"/>
      <c r="I1360" s="165"/>
      <c r="J1360" s="165"/>
      <c r="K1360" s="178"/>
      <c r="L1360" s="165"/>
      <c r="M1360" s="165"/>
      <c r="N1360" s="165"/>
      <c r="O1360" s="165"/>
      <c r="P1360" s="165"/>
      <c r="Q1360" s="165"/>
      <c r="R1360" s="165"/>
      <c r="S1360" s="165"/>
      <c r="T1360" s="165"/>
      <c r="U1360" s="165"/>
      <c r="V1360" s="165"/>
      <c r="W1360" s="165"/>
      <c r="X1360" s="165"/>
      <c r="Y1360" s="165"/>
      <c r="Z1360" s="165"/>
      <c r="AA1360" s="165"/>
      <c r="AB1360" s="165"/>
      <c r="AC1360" s="165"/>
      <c r="AD1360" s="165"/>
      <c r="AE1360" s="165"/>
      <c r="AF1360" s="165"/>
      <c r="AG1360" s="165"/>
      <c r="AH1360" s="165"/>
      <c r="AI1360" s="165"/>
      <c r="AJ1360" s="165"/>
      <c r="AK1360" s="165"/>
      <c r="AL1360" s="165"/>
      <c r="AM1360" s="165"/>
      <c r="AN1360" s="165"/>
      <c r="AO1360" s="165"/>
      <c r="AP1360" s="165"/>
      <c r="AQ1360" s="165"/>
      <c r="AR1360" s="165"/>
      <c r="AS1360" s="165"/>
      <c r="AT1360" s="165"/>
      <c r="AU1360" s="165"/>
      <c r="AV1360" s="165"/>
      <c r="AW1360" s="165"/>
      <c r="AX1360" s="165"/>
      <c r="AY1360" s="165"/>
      <c r="AZ1360" s="165"/>
      <c r="BA1360" s="165"/>
      <c r="BB1360" s="165"/>
      <c r="BC1360" s="165"/>
      <c r="BD1360" s="165"/>
      <c r="BE1360" s="165"/>
      <c r="BF1360" s="165"/>
      <c r="BG1360" s="165"/>
      <c r="BH1360" s="165"/>
      <c r="BI1360" s="165"/>
      <c r="BJ1360" s="165"/>
      <c r="BK1360" s="165"/>
      <c r="BL1360" s="165"/>
      <c r="BM1360" s="165"/>
      <c r="BN1360" s="165"/>
      <c r="BO1360" s="165"/>
      <c r="BP1360" s="165"/>
      <c r="BQ1360" s="165"/>
      <c r="BR1360" s="165"/>
      <c r="BS1360" s="165"/>
      <c r="BT1360" s="165"/>
      <c r="BU1360" s="165"/>
      <c r="BV1360" s="165"/>
      <c r="BW1360" s="165"/>
      <c r="BX1360" s="165"/>
      <c r="BY1360" s="165"/>
      <c r="BZ1360" s="165"/>
      <c r="CA1360" s="165"/>
      <c r="CB1360" s="165"/>
      <c r="CC1360" s="165"/>
      <c r="CD1360" s="165"/>
      <c r="CE1360" s="165"/>
      <c r="CF1360" s="165"/>
      <c r="CG1360" s="165"/>
      <c r="CH1360" s="165"/>
      <c r="CI1360" s="165"/>
      <c r="CJ1360" s="165"/>
      <c r="CK1360" s="165"/>
      <c r="CL1360" s="165"/>
      <c r="CM1360" s="165"/>
      <c r="CN1360" s="165"/>
      <c r="CO1360" s="165"/>
      <c r="CP1360" s="165"/>
      <c r="CQ1360" s="165"/>
      <c r="CR1360" s="165"/>
      <c r="CS1360" s="165"/>
      <c r="CT1360" s="165"/>
    </row>
    <row r="1361" spans="1:98">
      <c r="A1361" s="165"/>
      <c r="B1361" s="165"/>
      <c r="C1361" s="165"/>
      <c r="D1361" s="165"/>
      <c r="E1361" s="165"/>
      <c r="F1361" s="165"/>
      <c r="G1361" s="165"/>
      <c r="H1361" s="178"/>
      <c r="I1361" s="165"/>
      <c r="J1361" s="165"/>
      <c r="K1361" s="178"/>
      <c r="L1361" s="165"/>
      <c r="M1361" s="165"/>
      <c r="N1361" s="165"/>
      <c r="O1361" s="165"/>
      <c r="P1361" s="165"/>
      <c r="Q1361" s="165"/>
      <c r="R1361" s="165"/>
      <c r="S1361" s="165"/>
      <c r="T1361" s="165"/>
      <c r="U1361" s="165"/>
      <c r="V1361" s="165"/>
      <c r="W1361" s="165"/>
      <c r="X1361" s="165"/>
      <c r="Y1361" s="165"/>
      <c r="Z1361" s="165"/>
      <c r="AA1361" s="165"/>
      <c r="AB1361" s="165"/>
      <c r="AC1361" s="165"/>
      <c r="AD1361" s="165"/>
      <c r="AE1361" s="165"/>
      <c r="AF1361" s="165"/>
      <c r="AG1361" s="165"/>
      <c r="AH1361" s="165"/>
      <c r="AI1361" s="165"/>
      <c r="AJ1361" s="165"/>
      <c r="AK1361" s="165"/>
      <c r="AL1361" s="165"/>
      <c r="AM1361" s="165"/>
      <c r="AN1361" s="165"/>
      <c r="AO1361" s="165"/>
      <c r="AP1361" s="165"/>
      <c r="AQ1361" s="165"/>
      <c r="AR1361" s="165"/>
      <c r="AS1361" s="165"/>
      <c r="AT1361" s="165"/>
      <c r="AU1361" s="165"/>
      <c r="AV1361" s="165"/>
      <c r="AW1361" s="165"/>
      <c r="AX1361" s="165"/>
      <c r="AY1361" s="165"/>
      <c r="AZ1361" s="165"/>
      <c r="BA1361" s="165"/>
      <c r="BB1361" s="165"/>
      <c r="BC1361" s="165"/>
      <c r="BD1361" s="165"/>
      <c r="BE1361" s="165"/>
      <c r="BF1361" s="165"/>
      <c r="BG1361" s="165"/>
      <c r="BH1361" s="165"/>
      <c r="BI1361" s="165"/>
      <c r="BJ1361" s="165"/>
      <c r="BK1361" s="165"/>
      <c r="BL1361" s="165"/>
      <c r="BM1361" s="165"/>
      <c r="BN1361" s="165"/>
      <c r="BO1361" s="165"/>
      <c r="BP1361" s="165"/>
      <c r="BQ1361" s="165"/>
      <c r="BR1361" s="165"/>
      <c r="BS1361" s="165"/>
      <c r="BT1361" s="165"/>
      <c r="BU1361" s="165"/>
      <c r="BV1361" s="165"/>
      <c r="BW1361" s="165"/>
      <c r="BX1361" s="165"/>
      <c r="BY1361" s="165"/>
      <c r="BZ1361" s="165"/>
      <c r="CA1361" s="165"/>
      <c r="CB1361" s="165"/>
      <c r="CC1361" s="165"/>
      <c r="CD1361" s="165"/>
      <c r="CE1361" s="165"/>
      <c r="CF1361" s="165"/>
      <c r="CG1361" s="165"/>
      <c r="CH1361" s="165"/>
      <c r="CI1361" s="165"/>
      <c r="CJ1361" s="165"/>
      <c r="CK1361" s="165"/>
      <c r="CL1361" s="165"/>
      <c r="CM1361" s="165"/>
      <c r="CN1361" s="165"/>
      <c r="CO1361" s="165"/>
      <c r="CP1361" s="165"/>
      <c r="CQ1361" s="165"/>
      <c r="CR1361" s="165"/>
      <c r="CS1361" s="165"/>
      <c r="CT1361" s="165"/>
    </row>
    <row r="1362" spans="1:98">
      <c r="A1362" s="165"/>
      <c r="B1362" s="165"/>
      <c r="C1362" s="165"/>
      <c r="D1362" s="165"/>
      <c r="E1362" s="165"/>
      <c r="F1362" s="165"/>
      <c r="G1362" s="165"/>
      <c r="H1362" s="178"/>
      <c r="I1362" s="165"/>
      <c r="J1362" s="165"/>
      <c r="K1362" s="178"/>
      <c r="L1362" s="165"/>
      <c r="M1362" s="165"/>
      <c r="N1362" s="165"/>
      <c r="O1362" s="165"/>
      <c r="P1362" s="165"/>
      <c r="Q1362" s="165"/>
      <c r="R1362" s="165"/>
      <c r="S1362" s="165"/>
      <c r="T1362" s="165"/>
      <c r="U1362" s="165"/>
      <c r="V1362" s="165"/>
      <c r="W1362" s="165"/>
      <c r="X1362" s="165"/>
      <c r="Y1362" s="165"/>
      <c r="Z1362" s="165"/>
      <c r="AA1362" s="165"/>
      <c r="AB1362" s="165"/>
      <c r="AC1362" s="165"/>
      <c r="AD1362" s="165"/>
      <c r="AE1362" s="165"/>
      <c r="AF1362" s="165"/>
      <c r="AG1362" s="165"/>
      <c r="AH1362" s="165"/>
      <c r="AI1362" s="165"/>
      <c r="AJ1362" s="165"/>
      <c r="AK1362" s="165"/>
      <c r="AL1362" s="165"/>
      <c r="AM1362" s="165"/>
      <c r="AN1362" s="165"/>
      <c r="AO1362" s="165"/>
      <c r="AP1362" s="165"/>
      <c r="AQ1362" s="165"/>
      <c r="AR1362" s="165"/>
      <c r="AS1362" s="165"/>
      <c r="AT1362" s="165"/>
      <c r="AU1362" s="165"/>
      <c r="AV1362" s="165"/>
      <c r="AW1362" s="165"/>
      <c r="AX1362" s="165"/>
      <c r="AY1362" s="165"/>
      <c r="AZ1362" s="165"/>
      <c r="BA1362" s="165"/>
      <c r="BB1362" s="165"/>
      <c r="BC1362" s="165"/>
      <c r="BD1362" s="165"/>
      <c r="BE1362" s="165"/>
      <c r="BF1362" s="165"/>
      <c r="BG1362" s="165"/>
      <c r="BH1362" s="165"/>
      <c r="BI1362" s="165"/>
      <c r="BJ1362" s="165"/>
      <c r="BK1362" s="165"/>
      <c r="BL1362" s="165"/>
      <c r="BM1362" s="165"/>
      <c r="BN1362" s="165"/>
      <c r="BO1362" s="165"/>
      <c r="BP1362" s="165"/>
      <c r="BQ1362" s="165"/>
      <c r="BR1362" s="165"/>
      <c r="BS1362" s="165"/>
      <c r="BT1362" s="165"/>
      <c r="BU1362" s="165"/>
      <c r="BV1362" s="165"/>
      <c r="BW1362" s="165"/>
      <c r="BX1362" s="165"/>
      <c r="BY1362" s="165"/>
      <c r="BZ1362" s="165"/>
      <c r="CA1362" s="165"/>
      <c r="CB1362" s="165"/>
      <c r="CC1362" s="165"/>
      <c r="CD1362" s="165"/>
      <c r="CE1362" s="165"/>
      <c r="CF1362" s="165"/>
      <c r="CG1362" s="165"/>
      <c r="CH1362" s="165"/>
      <c r="CI1362" s="165"/>
      <c r="CJ1362" s="165"/>
      <c r="CK1362" s="165"/>
      <c r="CL1362" s="165"/>
      <c r="CM1362" s="165"/>
      <c r="CN1362" s="165"/>
      <c r="CO1362" s="165"/>
      <c r="CP1362" s="165"/>
      <c r="CQ1362" s="165"/>
      <c r="CR1362" s="165"/>
      <c r="CS1362" s="165"/>
      <c r="CT1362" s="165"/>
    </row>
    <row r="1363" spans="1:98">
      <c r="A1363" s="165"/>
      <c r="B1363" s="165"/>
      <c r="C1363" s="165"/>
      <c r="D1363" s="165"/>
      <c r="E1363" s="165"/>
      <c r="F1363" s="165"/>
      <c r="G1363" s="165"/>
      <c r="H1363" s="178"/>
      <c r="I1363" s="165"/>
      <c r="J1363" s="165"/>
      <c r="K1363" s="178"/>
      <c r="L1363" s="165"/>
      <c r="M1363" s="165"/>
      <c r="N1363" s="165"/>
      <c r="O1363" s="165"/>
      <c r="P1363" s="165"/>
      <c r="Q1363" s="165"/>
      <c r="R1363" s="165"/>
      <c r="S1363" s="165"/>
      <c r="T1363" s="165"/>
      <c r="U1363" s="165"/>
      <c r="V1363" s="165"/>
      <c r="W1363" s="165"/>
      <c r="X1363" s="165"/>
      <c r="Y1363" s="165"/>
      <c r="Z1363" s="165"/>
      <c r="AA1363" s="165"/>
      <c r="AB1363" s="165"/>
      <c r="AC1363" s="165"/>
      <c r="AD1363" s="165"/>
      <c r="AE1363" s="165"/>
      <c r="AF1363" s="165"/>
      <c r="AG1363" s="165"/>
      <c r="AH1363" s="165"/>
      <c r="AI1363" s="165"/>
      <c r="AJ1363" s="165"/>
      <c r="AK1363" s="165"/>
      <c r="AL1363" s="165"/>
      <c r="AM1363" s="165"/>
      <c r="AN1363" s="165"/>
      <c r="AO1363" s="165"/>
      <c r="AP1363" s="165"/>
      <c r="AQ1363" s="165"/>
      <c r="AR1363" s="165"/>
      <c r="AS1363" s="165"/>
      <c r="AT1363" s="165"/>
      <c r="AU1363" s="165"/>
      <c r="AV1363" s="165"/>
      <c r="AW1363" s="165"/>
      <c r="AX1363" s="165"/>
      <c r="AY1363" s="165"/>
      <c r="AZ1363" s="165"/>
      <c r="BA1363" s="165"/>
      <c r="BB1363" s="165"/>
      <c r="BC1363" s="165"/>
      <c r="BD1363" s="165"/>
      <c r="BE1363" s="165"/>
      <c r="BF1363" s="165"/>
      <c r="BG1363" s="165"/>
      <c r="BH1363" s="165"/>
      <c r="BI1363" s="165"/>
      <c r="BJ1363" s="165"/>
      <c r="BK1363" s="165"/>
      <c r="BL1363" s="165"/>
      <c r="BM1363" s="165"/>
      <c r="BN1363" s="165"/>
      <c r="BO1363" s="165"/>
      <c r="BP1363" s="165"/>
      <c r="BQ1363" s="165"/>
      <c r="BR1363" s="165"/>
      <c r="BS1363" s="165"/>
      <c r="BT1363" s="165"/>
      <c r="BU1363" s="165"/>
      <c r="BV1363" s="165"/>
      <c r="BW1363" s="165"/>
      <c r="BX1363" s="165"/>
      <c r="BY1363" s="165"/>
      <c r="BZ1363" s="165"/>
      <c r="CA1363" s="165"/>
      <c r="CB1363" s="165"/>
      <c r="CC1363" s="165"/>
      <c r="CD1363" s="165"/>
      <c r="CE1363" s="165"/>
      <c r="CF1363" s="165"/>
      <c r="CG1363" s="165"/>
      <c r="CH1363" s="165"/>
      <c r="CI1363" s="165"/>
      <c r="CJ1363" s="165"/>
      <c r="CK1363" s="165"/>
      <c r="CL1363" s="165"/>
      <c r="CM1363" s="165"/>
      <c r="CN1363" s="165"/>
      <c r="CO1363" s="165"/>
      <c r="CP1363" s="165"/>
      <c r="CQ1363" s="165"/>
      <c r="CR1363" s="165"/>
      <c r="CS1363" s="165"/>
      <c r="CT1363" s="165"/>
    </row>
    <row r="1364" spans="1:98">
      <c r="A1364" s="165"/>
      <c r="B1364" s="165"/>
      <c r="C1364" s="165"/>
      <c r="D1364" s="165"/>
      <c r="E1364" s="165"/>
      <c r="F1364" s="165"/>
      <c r="G1364" s="165"/>
      <c r="H1364" s="178"/>
      <c r="I1364" s="165"/>
      <c r="J1364" s="165"/>
      <c r="K1364" s="178"/>
      <c r="L1364" s="165"/>
      <c r="M1364" s="165"/>
      <c r="N1364" s="165"/>
      <c r="O1364" s="165"/>
      <c r="P1364" s="165"/>
      <c r="Q1364" s="165"/>
      <c r="R1364" s="165"/>
      <c r="S1364" s="165"/>
      <c r="T1364" s="165"/>
      <c r="U1364" s="165"/>
      <c r="V1364" s="165"/>
      <c r="W1364" s="165"/>
      <c r="X1364" s="165"/>
      <c r="Y1364" s="165"/>
      <c r="Z1364" s="165"/>
      <c r="AA1364" s="165"/>
      <c r="AB1364" s="165"/>
      <c r="AC1364" s="165"/>
      <c r="AD1364" s="165"/>
      <c r="AE1364" s="165"/>
      <c r="AF1364" s="165"/>
      <c r="AG1364" s="165"/>
      <c r="AH1364" s="165"/>
      <c r="AI1364" s="165"/>
      <c r="AJ1364" s="165"/>
      <c r="AK1364" s="165"/>
      <c r="AL1364" s="165"/>
      <c r="AM1364" s="165"/>
      <c r="AN1364" s="165"/>
      <c r="AO1364" s="165"/>
      <c r="AP1364" s="165"/>
      <c r="AQ1364" s="165"/>
      <c r="AR1364" s="165"/>
      <c r="AS1364" s="165"/>
      <c r="AT1364" s="165"/>
      <c r="AU1364" s="165"/>
      <c r="AV1364" s="165"/>
      <c r="AW1364" s="165"/>
      <c r="AX1364" s="165"/>
      <c r="AY1364" s="165"/>
      <c r="AZ1364" s="165"/>
      <c r="BA1364" s="165"/>
      <c r="BB1364" s="165"/>
      <c r="BC1364" s="165"/>
      <c r="BD1364" s="165"/>
      <c r="BE1364" s="165"/>
      <c r="BF1364" s="165"/>
      <c r="BG1364" s="165"/>
      <c r="BH1364" s="165"/>
      <c r="BI1364" s="165"/>
      <c r="BJ1364" s="165"/>
      <c r="BK1364" s="165"/>
      <c r="BL1364" s="165"/>
      <c r="BM1364" s="165"/>
      <c r="BN1364" s="165"/>
      <c r="BO1364" s="165"/>
      <c r="BP1364" s="165"/>
      <c r="BQ1364" s="165"/>
      <c r="BR1364" s="165"/>
      <c r="BS1364" s="165"/>
      <c r="BT1364" s="165"/>
      <c r="BU1364" s="165"/>
      <c r="BV1364" s="165"/>
      <c r="BW1364" s="165"/>
      <c r="BX1364" s="165"/>
      <c r="BY1364" s="165"/>
      <c r="BZ1364" s="165"/>
      <c r="CA1364" s="165"/>
      <c r="CB1364" s="165"/>
      <c r="CC1364" s="165"/>
      <c r="CD1364" s="165"/>
      <c r="CE1364" s="165"/>
      <c r="CF1364" s="165"/>
      <c r="CG1364" s="165"/>
      <c r="CH1364" s="165"/>
      <c r="CI1364" s="165"/>
      <c r="CJ1364" s="165"/>
      <c r="CK1364" s="165"/>
      <c r="CL1364" s="165"/>
      <c r="CM1364" s="165"/>
      <c r="CN1364" s="165"/>
      <c r="CO1364" s="165"/>
      <c r="CP1364" s="165"/>
      <c r="CQ1364" s="165"/>
      <c r="CR1364" s="165"/>
      <c r="CS1364" s="165"/>
      <c r="CT1364" s="165"/>
    </row>
    <row r="1365" spans="1:98">
      <c r="A1365" s="165"/>
      <c r="B1365" s="165"/>
      <c r="C1365" s="165"/>
      <c r="D1365" s="165"/>
      <c r="E1365" s="165"/>
      <c r="F1365" s="165"/>
      <c r="G1365" s="165"/>
      <c r="H1365" s="178"/>
      <c r="I1365" s="165"/>
      <c r="J1365" s="165"/>
      <c r="K1365" s="178"/>
      <c r="L1365" s="165"/>
      <c r="M1365" s="165"/>
      <c r="N1365" s="165"/>
      <c r="O1365" s="165"/>
      <c r="P1365" s="165"/>
      <c r="Q1365" s="165"/>
      <c r="R1365" s="165"/>
      <c r="S1365" s="165"/>
      <c r="T1365" s="165"/>
      <c r="U1365" s="165"/>
      <c r="V1365" s="165"/>
      <c r="W1365" s="165"/>
      <c r="X1365" s="165"/>
      <c r="Y1365" s="165"/>
      <c r="Z1365" s="165"/>
      <c r="AA1365" s="165"/>
      <c r="AB1365" s="165"/>
      <c r="AC1365" s="165"/>
      <c r="AD1365" s="165"/>
      <c r="AE1365" s="165"/>
      <c r="AF1365" s="165"/>
      <c r="AG1365" s="165"/>
      <c r="AH1365" s="165"/>
      <c r="AI1365" s="165"/>
      <c r="AJ1365" s="165"/>
      <c r="AK1365" s="165"/>
      <c r="AL1365" s="165"/>
      <c r="AM1365" s="165"/>
      <c r="AN1365" s="165"/>
      <c r="AO1365" s="165"/>
      <c r="AP1365" s="165"/>
      <c r="AQ1365" s="165"/>
      <c r="AR1365" s="165"/>
      <c r="AS1365" s="165"/>
      <c r="AT1365" s="165"/>
      <c r="AU1365" s="165"/>
      <c r="AV1365" s="165"/>
      <c r="AW1365" s="165"/>
      <c r="AX1365" s="165"/>
      <c r="AY1365" s="165"/>
      <c r="AZ1365" s="165"/>
      <c r="BA1365" s="165"/>
      <c r="BB1365" s="165"/>
      <c r="BC1365" s="165"/>
      <c r="BD1365" s="165"/>
      <c r="BE1365" s="165"/>
      <c r="BF1365" s="165"/>
      <c r="BG1365" s="165"/>
      <c r="BH1365" s="165"/>
      <c r="BI1365" s="165"/>
      <c r="BJ1365" s="165"/>
      <c r="BK1365" s="165"/>
      <c r="BL1365" s="165"/>
      <c r="BM1365" s="165"/>
      <c r="BN1365" s="165"/>
      <c r="BO1365" s="165"/>
      <c r="BP1365" s="165"/>
      <c r="BQ1365" s="165"/>
      <c r="BR1365" s="165"/>
      <c r="BS1365" s="165"/>
      <c r="BT1365" s="165"/>
      <c r="BU1365" s="165"/>
      <c r="BV1365" s="165"/>
      <c r="BW1365" s="165"/>
      <c r="BX1365" s="165"/>
      <c r="BY1365" s="165"/>
      <c r="BZ1365" s="165"/>
      <c r="CA1365" s="165"/>
      <c r="CB1365" s="165"/>
      <c r="CC1365" s="165"/>
      <c r="CD1365" s="165"/>
      <c r="CE1365" s="165"/>
      <c r="CF1365" s="165"/>
      <c r="CG1365" s="165"/>
      <c r="CH1365" s="165"/>
      <c r="CI1365" s="165"/>
      <c r="CJ1365" s="165"/>
      <c r="CK1365" s="165"/>
      <c r="CL1365" s="165"/>
      <c r="CM1365" s="165"/>
      <c r="CN1365" s="165"/>
      <c r="CO1365" s="165"/>
      <c r="CP1365" s="165"/>
      <c r="CQ1365" s="165"/>
      <c r="CR1365" s="165"/>
      <c r="CS1365" s="165"/>
      <c r="CT1365" s="165"/>
    </row>
    <row r="1366" spans="1:98">
      <c r="A1366" s="165"/>
      <c r="B1366" s="165"/>
      <c r="C1366" s="165"/>
      <c r="D1366" s="165"/>
      <c r="E1366" s="165"/>
      <c r="F1366" s="165"/>
      <c r="G1366" s="165"/>
      <c r="H1366" s="178"/>
      <c r="I1366" s="165"/>
      <c r="J1366" s="165"/>
      <c r="K1366" s="178"/>
      <c r="L1366" s="165"/>
      <c r="M1366" s="165"/>
      <c r="N1366" s="165"/>
      <c r="O1366" s="165"/>
      <c r="P1366" s="165"/>
      <c r="Q1366" s="165"/>
      <c r="R1366" s="165"/>
      <c r="S1366" s="165"/>
      <c r="T1366" s="165"/>
      <c r="U1366" s="165"/>
      <c r="V1366" s="165"/>
      <c r="W1366" s="165"/>
      <c r="X1366" s="165"/>
      <c r="Y1366" s="165"/>
      <c r="Z1366" s="165"/>
      <c r="AA1366" s="165"/>
      <c r="AB1366" s="165"/>
      <c r="AC1366" s="165"/>
      <c r="AD1366" s="165"/>
      <c r="AE1366" s="165"/>
      <c r="AF1366" s="165"/>
      <c r="AG1366" s="165"/>
      <c r="AH1366" s="165"/>
      <c r="AI1366" s="165"/>
      <c r="AJ1366" s="165"/>
      <c r="AK1366" s="165"/>
      <c r="AL1366" s="165"/>
      <c r="AM1366" s="165"/>
      <c r="AN1366" s="165"/>
      <c r="AO1366" s="165"/>
      <c r="AP1366" s="165"/>
      <c r="AQ1366" s="165"/>
      <c r="AR1366" s="165"/>
      <c r="AS1366" s="165"/>
      <c r="AT1366" s="165"/>
      <c r="AU1366" s="165"/>
      <c r="AV1366" s="165"/>
      <c r="AW1366" s="165"/>
      <c r="AX1366" s="165"/>
      <c r="AY1366" s="165"/>
      <c r="AZ1366" s="165"/>
      <c r="BA1366" s="165"/>
      <c r="BB1366" s="165"/>
      <c r="BC1366" s="165"/>
      <c r="BD1366" s="165"/>
      <c r="BE1366" s="165"/>
      <c r="BF1366" s="165"/>
      <c r="BG1366" s="165"/>
      <c r="BH1366" s="165"/>
      <c r="BI1366" s="165"/>
      <c r="BJ1366" s="165"/>
      <c r="BK1366" s="165"/>
      <c r="BL1366" s="165"/>
      <c r="BM1366" s="165"/>
      <c r="BN1366" s="165"/>
      <c r="BO1366" s="165"/>
      <c r="BP1366" s="165"/>
      <c r="BQ1366" s="165"/>
      <c r="BR1366" s="165"/>
      <c r="BS1366" s="165"/>
      <c r="BT1366" s="165"/>
      <c r="BU1366" s="165"/>
      <c r="BV1366" s="165"/>
      <c r="BW1366" s="165"/>
      <c r="BX1366" s="165"/>
      <c r="BY1366" s="165"/>
      <c r="BZ1366" s="165"/>
      <c r="CA1366" s="165"/>
      <c r="CB1366" s="165"/>
      <c r="CC1366" s="165"/>
      <c r="CD1366" s="165"/>
      <c r="CE1366" s="165"/>
      <c r="CF1366" s="165"/>
      <c r="CG1366" s="165"/>
      <c r="CH1366" s="165"/>
      <c r="CI1366" s="165"/>
      <c r="CJ1366" s="165"/>
      <c r="CK1366" s="165"/>
      <c r="CL1366" s="165"/>
      <c r="CM1366" s="165"/>
      <c r="CN1366" s="165"/>
      <c r="CO1366" s="165"/>
      <c r="CP1366" s="165"/>
      <c r="CQ1366" s="165"/>
      <c r="CR1366" s="165"/>
      <c r="CS1366" s="165"/>
      <c r="CT1366" s="165"/>
    </row>
    <row r="1367" spans="1:98">
      <c r="A1367" s="165"/>
      <c r="B1367" s="165"/>
      <c r="C1367" s="165"/>
      <c r="D1367" s="165"/>
      <c r="E1367" s="165"/>
      <c r="F1367" s="165"/>
      <c r="G1367" s="165"/>
      <c r="H1367" s="178"/>
      <c r="I1367" s="165"/>
      <c r="J1367" s="165"/>
      <c r="K1367" s="178"/>
      <c r="L1367" s="165"/>
      <c r="M1367" s="165"/>
      <c r="N1367" s="165"/>
      <c r="O1367" s="165"/>
      <c r="P1367" s="165"/>
      <c r="Q1367" s="165"/>
      <c r="R1367" s="165"/>
      <c r="S1367" s="165"/>
      <c r="T1367" s="165"/>
      <c r="U1367" s="165"/>
      <c r="V1367" s="165"/>
      <c r="W1367" s="165"/>
      <c r="X1367" s="165"/>
      <c r="Y1367" s="165"/>
      <c r="Z1367" s="165"/>
      <c r="AA1367" s="165"/>
      <c r="AB1367" s="165"/>
      <c r="AC1367" s="165"/>
      <c r="AD1367" s="165"/>
      <c r="AE1367" s="165"/>
      <c r="AF1367" s="165"/>
      <c r="AG1367" s="165"/>
      <c r="AH1367" s="165"/>
      <c r="AI1367" s="165"/>
      <c r="AJ1367" s="165"/>
      <c r="AK1367" s="165"/>
      <c r="AL1367" s="165"/>
      <c r="AM1367" s="165"/>
      <c r="AN1367" s="165"/>
      <c r="AO1367" s="165"/>
      <c r="AP1367" s="165"/>
      <c r="AQ1367" s="165"/>
      <c r="AR1367" s="165"/>
      <c r="AS1367" s="165"/>
      <c r="AT1367" s="165"/>
      <c r="AU1367" s="165"/>
      <c r="AV1367" s="165"/>
      <c r="AW1367" s="165"/>
      <c r="AX1367" s="165"/>
      <c r="AY1367" s="165"/>
      <c r="AZ1367" s="165"/>
      <c r="BA1367" s="165"/>
      <c r="BB1367" s="165"/>
      <c r="BC1367" s="165"/>
      <c r="BD1367" s="165"/>
      <c r="BE1367" s="165"/>
      <c r="BF1367" s="165"/>
      <c r="BG1367" s="165"/>
      <c r="BH1367" s="165"/>
      <c r="BI1367" s="165"/>
      <c r="BJ1367" s="165"/>
      <c r="BK1367" s="165"/>
      <c r="BL1367" s="165"/>
      <c r="BM1367" s="165"/>
      <c r="BN1367" s="165"/>
      <c r="BO1367" s="165"/>
      <c r="BP1367" s="165"/>
      <c r="BQ1367" s="165"/>
      <c r="BR1367" s="165"/>
      <c r="BS1367" s="165"/>
      <c r="BT1367" s="165"/>
      <c r="BU1367" s="165"/>
      <c r="BV1367" s="165"/>
      <c r="BW1367" s="165"/>
      <c r="BX1367" s="165"/>
      <c r="BY1367" s="165"/>
      <c r="BZ1367" s="165"/>
      <c r="CA1367" s="165"/>
      <c r="CB1367" s="165"/>
      <c r="CC1367" s="165"/>
      <c r="CD1367" s="165"/>
      <c r="CE1367" s="165"/>
      <c r="CF1367" s="165"/>
      <c r="CG1367" s="165"/>
      <c r="CH1367" s="165"/>
      <c r="CI1367" s="165"/>
      <c r="CJ1367" s="165"/>
      <c r="CK1367" s="165"/>
      <c r="CL1367" s="165"/>
      <c r="CM1367" s="165"/>
      <c r="CN1367" s="165"/>
      <c r="CO1367" s="165"/>
      <c r="CP1367" s="165"/>
      <c r="CQ1367" s="165"/>
      <c r="CR1367" s="165"/>
      <c r="CS1367" s="165"/>
      <c r="CT1367" s="165"/>
    </row>
    <row r="1368" spans="1:98">
      <c r="A1368" s="165"/>
      <c r="B1368" s="165"/>
      <c r="C1368" s="165"/>
      <c r="D1368" s="165"/>
      <c r="E1368" s="165"/>
      <c r="F1368" s="165"/>
      <c r="G1368" s="165"/>
      <c r="H1368" s="178"/>
      <c r="I1368" s="165"/>
      <c r="J1368" s="165"/>
      <c r="K1368" s="178"/>
      <c r="L1368" s="165"/>
      <c r="M1368" s="165"/>
      <c r="N1368" s="165"/>
      <c r="O1368" s="165"/>
      <c r="P1368" s="165"/>
      <c r="Q1368" s="165"/>
      <c r="R1368" s="165"/>
      <c r="S1368" s="165"/>
      <c r="T1368" s="165"/>
      <c r="U1368" s="165"/>
      <c r="V1368" s="165"/>
      <c r="W1368" s="165"/>
      <c r="X1368" s="165"/>
      <c r="Y1368" s="165"/>
      <c r="Z1368" s="165"/>
      <c r="AA1368" s="165"/>
      <c r="AB1368" s="165"/>
      <c r="AC1368" s="165"/>
      <c r="AD1368" s="165"/>
      <c r="AE1368" s="165"/>
      <c r="AF1368" s="165"/>
      <c r="AG1368" s="165"/>
      <c r="AH1368" s="165"/>
      <c r="AI1368" s="165"/>
      <c r="AJ1368" s="165"/>
      <c r="AK1368" s="165"/>
      <c r="AL1368" s="165"/>
      <c r="AM1368" s="165"/>
      <c r="AN1368" s="165"/>
      <c r="AO1368" s="165"/>
      <c r="AP1368" s="165"/>
      <c r="AQ1368" s="165"/>
      <c r="AR1368" s="165"/>
      <c r="AS1368" s="165"/>
      <c r="AT1368" s="165"/>
      <c r="AU1368" s="165"/>
      <c r="AV1368" s="165"/>
      <c r="AW1368" s="165"/>
      <c r="AX1368" s="165"/>
      <c r="AY1368" s="165"/>
      <c r="AZ1368" s="165"/>
      <c r="BA1368" s="165"/>
      <c r="BB1368" s="165"/>
      <c r="BC1368" s="165"/>
      <c r="BD1368" s="165"/>
      <c r="BE1368" s="165"/>
      <c r="BF1368" s="165"/>
      <c r="BG1368" s="165"/>
      <c r="BH1368" s="165"/>
      <c r="BI1368" s="165"/>
      <c r="BJ1368" s="165"/>
      <c r="BK1368" s="165"/>
      <c r="BL1368" s="165"/>
      <c r="BM1368" s="165"/>
      <c r="BN1368" s="165"/>
      <c r="BO1368" s="165"/>
      <c r="BP1368" s="165"/>
      <c r="BQ1368" s="165"/>
      <c r="BR1368" s="165"/>
      <c r="BS1368" s="165"/>
      <c r="BT1368" s="165"/>
      <c r="BU1368" s="165"/>
      <c r="BV1368" s="165"/>
      <c r="BW1368" s="165"/>
      <c r="BX1368" s="165"/>
      <c r="BY1368" s="165"/>
      <c r="BZ1368" s="165"/>
      <c r="CA1368" s="165"/>
      <c r="CB1368" s="165"/>
      <c r="CC1368" s="165"/>
      <c r="CD1368" s="165"/>
      <c r="CE1368" s="165"/>
      <c r="CF1368" s="165"/>
      <c r="CG1368" s="165"/>
      <c r="CH1368" s="165"/>
      <c r="CI1368" s="165"/>
      <c r="CJ1368" s="165"/>
      <c r="CK1368" s="165"/>
      <c r="CL1368" s="165"/>
      <c r="CM1368" s="165"/>
      <c r="CN1368" s="165"/>
      <c r="CO1368" s="165"/>
      <c r="CP1368" s="165"/>
      <c r="CQ1368" s="165"/>
      <c r="CR1368" s="165"/>
      <c r="CS1368" s="165"/>
      <c r="CT1368" s="165"/>
    </row>
    <row r="1369" spans="1:98">
      <c r="A1369" s="165"/>
      <c r="B1369" s="165"/>
      <c r="C1369" s="165"/>
      <c r="D1369" s="165"/>
      <c r="E1369" s="165"/>
      <c r="F1369" s="165"/>
      <c r="G1369" s="165"/>
      <c r="H1369" s="178"/>
      <c r="I1369" s="165"/>
      <c r="J1369" s="165"/>
      <c r="K1369" s="178"/>
      <c r="L1369" s="165"/>
      <c r="M1369" s="165"/>
      <c r="N1369" s="165"/>
      <c r="O1369" s="165"/>
      <c r="P1369" s="165"/>
      <c r="Q1369" s="165"/>
      <c r="R1369" s="165"/>
      <c r="S1369" s="165"/>
      <c r="T1369" s="165"/>
      <c r="U1369" s="165"/>
      <c r="V1369" s="165"/>
      <c r="W1369" s="165"/>
      <c r="X1369" s="165"/>
      <c r="Y1369" s="165"/>
      <c r="Z1369" s="165"/>
      <c r="AA1369" s="165"/>
      <c r="AB1369" s="165"/>
      <c r="AC1369" s="165"/>
      <c r="AD1369" s="165"/>
      <c r="AE1369" s="165"/>
      <c r="AF1369" s="165"/>
      <c r="AG1369" s="165"/>
      <c r="AH1369" s="165"/>
      <c r="AI1369" s="165"/>
      <c r="AJ1369" s="165"/>
      <c r="AK1369" s="165"/>
      <c r="AL1369" s="165"/>
      <c r="AM1369" s="165"/>
      <c r="AN1369" s="165"/>
      <c r="AO1369" s="165"/>
      <c r="AP1369" s="165"/>
      <c r="AQ1369" s="165"/>
      <c r="AR1369" s="165"/>
      <c r="AS1369" s="165"/>
      <c r="AT1369" s="165"/>
      <c r="AU1369" s="165"/>
      <c r="AV1369" s="165"/>
      <c r="AW1369" s="165"/>
      <c r="AX1369" s="165"/>
      <c r="AY1369" s="165"/>
      <c r="AZ1369" s="165"/>
      <c r="BA1369" s="165"/>
      <c r="BB1369" s="165"/>
      <c r="BC1369" s="165"/>
      <c r="BD1369" s="165"/>
      <c r="BE1369" s="165"/>
      <c r="BF1369" s="165"/>
      <c r="BG1369" s="165"/>
      <c r="BH1369" s="165"/>
      <c r="BI1369" s="165"/>
      <c r="BJ1369" s="165"/>
      <c r="BK1369" s="165"/>
      <c r="BL1369" s="165"/>
      <c r="BM1369" s="165"/>
      <c r="BN1369" s="165"/>
      <c r="BO1369" s="165"/>
      <c r="BP1369" s="165"/>
      <c r="BQ1369" s="165"/>
      <c r="BR1369" s="165"/>
      <c r="BS1369" s="165"/>
      <c r="BT1369" s="165"/>
      <c r="BU1369" s="165"/>
      <c r="BV1369" s="165"/>
      <c r="BW1369" s="165"/>
      <c r="BX1369" s="165"/>
      <c r="BY1369" s="165"/>
      <c r="BZ1369" s="165"/>
      <c r="CA1369" s="165"/>
      <c r="CB1369" s="165"/>
      <c r="CC1369" s="165"/>
      <c r="CD1369" s="165"/>
      <c r="CE1369" s="165"/>
      <c r="CF1369" s="165"/>
      <c r="CG1369" s="165"/>
      <c r="CH1369" s="165"/>
      <c r="CI1369" s="165"/>
      <c r="CJ1369" s="165"/>
      <c r="CK1369" s="165"/>
      <c r="CL1369" s="165"/>
      <c r="CM1369" s="165"/>
      <c r="CN1369" s="165"/>
      <c r="CO1369" s="165"/>
      <c r="CP1369" s="165"/>
      <c r="CQ1369" s="165"/>
      <c r="CR1369" s="165"/>
      <c r="CS1369" s="165"/>
      <c r="CT1369" s="165"/>
    </row>
    <row r="1370" spans="1:98">
      <c r="A1370" s="165"/>
      <c r="B1370" s="165"/>
      <c r="C1370" s="165"/>
      <c r="D1370" s="165"/>
      <c r="E1370" s="165"/>
      <c r="F1370" s="165"/>
      <c r="G1370" s="165"/>
      <c r="H1370" s="178"/>
      <c r="I1370" s="165"/>
      <c r="J1370" s="165"/>
      <c r="K1370" s="178"/>
      <c r="L1370" s="165"/>
      <c r="M1370" s="165"/>
      <c r="N1370" s="165"/>
      <c r="O1370" s="165"/>
      <c r="P1370" s="165"/>
      <c r="Q1370" s="165"/>
      <c r="R1370" s="165"/>
      <c r="S1370" s="165"/>
      <c r="T1370" s="165"/>
      <c r="U1370" s="165"/>
      <c r="V1370" s="165"/>
      <c r="W1370" s="165"/>
      <c r="X1370" s="165"/>
      <c r="Y1370" s="165"/>
      <c r="Z1370" s="165"/>
      <c r="AA1370" s="165"/>
      <c r="AB1370" s="165"/>
      <c r="AC1370" s="165"/>
      <c r="AD1370" s="165"/>
      <c r="AE1370" s="165"/>
      <c r="AF1370" s="165"/>
      <c r="AG1370" s="165"/>
      <c r="AH1370" s="165"/>
      <c r="AI1370" s="165"/>
      <c r="AJ1370" s="165"/>
      <c r="AK1370" s="165"/>
      <c r="AL1370" s="165"/>
      <c r="AM1370" s="165"/>
      <c r="AN1370" s="165"/>
      <c r="AO1370" s="165"/>
      <c r="AP1370" s="165"/>
      <c r="AQ1370" s="165"/>
      <c r="AR1370" s="165"/>
      <c r="AS1370" s="165"/>
      <c r="AT1370" s="165"/>
      <c r="AU1370" s="165"/>
      <c r="AV1370" s="165"/>
      <c r="AW1370" s="165"/>
      <c r="AX1370" s="165"/>
      <c r="AY1370" s="165"/>
      <c r="AZ1370" s="165"/>
      <c r="BA1370" s="165"/>
      <c r="BB1370" s="165"/>
      <c r="BC1370" s="165"/>
      <c r="BD1370" s="165"/>
      <c r="BE1370" s="165"/>
      <c r="BF1370" s="165"/>
      <c r="BG1370" s="165"/>
      <c r="BH1370" s="165"/>
      <c r="BI1370" s="165"/>
      <c r="BJ1370" s="165"/>
      <c r="BK1370" s="165"/>
      <c r="BL1370" s="165"/>
      <c r="BM1370" s="165"/>
      <c r="BN1370" s="165"/>
      <c r="BO1370" s="165"/>
      <c r="BP1370" s="165"/>
      <c r="BQ1370" s="165"/>
      <c r="BR1370" s="165"/>
      <c r="BS1370" s="165"/>
      <c r="BT1370" s="165"/>
      <c r="BU1370" s="165"/>
      <c r="BV1370" s="165"/>
      <c r="BW1370" s="165"/>
      <c r="BX1370" s="165"/>
      <c r="BY1370" s="165"/>
      <c r="BZ1370" s="165"/>
      <c r="CA1370" s="165"/>
      <c r="CB1370" s="165"/>
      <c r="CC1370" s="165"/>
      <c r="CD1370" s="165"/>
      <c r="CE1370" s="165"/>
      <c r="CF1370" s="165"/>
      <c r="CG1370" s="165"/>
      <c r="CH1370" s="165"/>
      <c r="CI1370" s="165"/>
      <c r="CJ1370" s="165"/>
      <c r="CK1370" s="165"/>
      <c r="CL1370" s="165"/>
      <c r="CM1370" s="165"/>
      <c r="CN1370" s="165"/>
      <c r="CO1370" s="165"/>
      <c r="CP1370" s="165"/>
      <c r="CQ1370" s="165"/>
      <c r="CR1370" s="165"/>
      <c r="CS1370" s="165"/>
      <c r="CT1370" s="165"/>
    </row>
    <row r="1371" spans="1:98">
      <c r="A1371" s="165"/>
      <c r="B1371" s="165"/>
      <c r="C1371" s="165"/>
      <c r="D1371" s="165"/>
      <c r="E1371" s="165"/>
      <c r="F1371" s="165"/>
      <c r="G1371" s="165"/>
      <c r="H1371" s="178"/>
      <c r="I1371" s="165"/>
      <c r="J1371" s="165"/>
      <c r="K1371" s="178"/>
      <c r="L1371" s="165"/>
      <c r="M1371" s="165"/>
      <c r="N1371" s="165"/>
      <c r="O1371" s="165"/>
      <c r="P1371" s="165"/>
      <c r="Q1371" s="165"/>
      <c r="R1371" s="165"/>
      <c r="S1371" s="165"/>
      <c r="T1371" s="165"/>
      <c r="U1371" s="165"/>
      <c r="V1371" s="165"/>
      <c r="W1371" s="165"/>
      <c r="X1371" s="165"/>
      <c r="Y1371" s="165"/>
      <c r="Z1371" s="165"/>
      <c r="AA1371" s="165"/>
      <c r="AB1371" s="165"/>
      <c r="AC1371" s="165"/>
      <c r="AD1371" s="165"/>
      <c r="AE1371" s="165"/>
      <c r="AF1371" s="165"/>
      <c r="AG1371" s="165"/>
      <c r="AH1371" s="165"/>
      <c r="AI1371" s="165"/>
      <c r="AJ1371" s="165"/>
      <c r="AK1371" s="165"/>
      <c r="AL1371" s="165"/>
      <c r="AM1371" s="165"/>
      <c r="AN1371" s="165"/>
      <c r="AO1371" s="165"/>
      <c r="AP1371" s="165"/>
      <c r="AQ1371" s="165"/>
      <c r="AR1371" s="165"/>
      <c r="AS1371" s="165"/>
      <c r="AT1371" s="165"/>
      <c r="AU1371" s="165"/>
      <c r="AV1371" s="165"/>
      <c r="AW1371" s="165"/>
      <c r="AX1371" s="165"/>
      <c r="AY1371" s="165"/>
      <c r="AZ1371" s="165"/>
      <c r="BA1371" s="165"/>
      <c r="BB1371" s="165"/>
      <c r="BC1371" s="165"/>
      <c r="BD1371" s="165"/>
      <c r="BE1371" s="165"/>
      <c r="BF1371" s="165"/>
      <c r="BG1371" s="165"/>
      <c r="BH1371" s="165"/>
      <c r="BI1371" s="165"/>
      <c r="BJ1371" s="165"/>
      <c r="BK1371" s="165"/>
      <c r="BL1371" s="165"/>
      <c r="BM1371" s="165"/>
      <c r="BN1371" s="165"/>
      <c r="BO1371" s="165"/>
      <c r="BP1371" s="165"/>
      <c r="BQ1371" s="165"/>
      <c r="BR1371" s="165"/>
      <c r="BS1371" s="165"/>
      <c r="BT1371" s="165"/>
      <c r="BU1371" s="165"/>
      <c r="BV1371" s="165"/>
      <c r="BW1371" s="165"/>
      <c r="BX1371" s="165"/>
      <c r="BY1371" s="165"/>
      <c r="BZ1371" s="165"/>
      <c r="CA1371" s="165"/>
      <c r="CB1371" s="165"/>
      <c r="CC1371" s="165"/>
      <c r="CD1371" s="165"/>
      <c r="CE1371" s="165"/>
      <c r="CF1371" s="165"/>
      <c r="CG1371" s="165"/>
      <c r="CH1371" s="165"/>
      <c r="CI1371" s="165"/>
      <c r="CJ1371" s="165"/>
      <c r="CK1371" s="165"/>
      <c r="CL1371" s="165"/>
      <c r="CM1371" s="165"/>
      <c r="CN1371" s="165"/>
      <c r="CO1371" s="165"/>
      <c r="CP1371" s="165"/>
      <c r="CQ1371" s="165"/>
      <c r="CR1371" s="165"/>
      <c r="CS1371" s="165"/>
      <c r="CT1371" s="165"/>
    </row>
    <row r="1372" spans="1:98">
      <c r="A1372" s="165"/>
      <c r="B1372" s="165"/>
      <c r="C1372" s="165"/>
      <c r="D1372" s="165"/>
      <c r="E1372" s="165"/>
      <c r="F1372" s="165"/>
      <c r="G1372" s="165"/>
      <c r="H1372" s="178"/>
      <c r="I1372" s="165"/>
      <c r="J1372" s="165"/>
      <c r="K1372" s="178"/>
      <c r="L1372" s="165"/>
      <c r="M1372" s="165"/>
      <c r="N1372" s="165"/>
      <c r="O1372" s="165"/>
      <c r="P1372" s="165"/>
      <c r="Q1372" s="165"/>
      <c r="R1372" s="165"/>
      <c r="S1372" s="165"/>
      <c r="T1372" s="165"/>
      <c r="U1372" s="165"/>
      <c r="V1372" s="165"/>
      <c r="W1372" s="165"/>
      <c r="X1372" s="165"/>
      <c r="Y1372" s="165"/>
      <c r="Z1372" s="165"/>
      <c r="AA1372" s="165"/>
      <c r="AB1372" s="165"/>
      <c r="AC1372" s="165"/>
      <c r="AD1372" s="165"/>
      <c r="AE1372" s="165"/>
      <c r="AF1372" s="165"/>
      <c r="AG1372" s="165"/>
      <c r="AH1372" s="165"/>
      <c r="AI1372" s="165"/>
      <c r="AJ1372" s="165"/>
      <c r="AK1372" s="165"/>
      <c r="AL1372" s="165"/>
      <c r="AM1372" s="165"/>
      <c r="AN1372" s="165"/>
      <c r="AO1372" s="165"/>
      <c r="AP1372" s="165"/>
      <c r="AQ1372" s="165"/>
      <c r="AR1372" s="165"/>
      <c r="AS1372" s="165"/>
      <c r="AT1372" s="165"/>
      <c r="AU1372" s="165"/>
      <c r="AV1372" s="165"/>
      <c r="AW1372" s="165"/>
      <c r="AX1372" s="165"/>
      <c r="AY1372" s="165"/>
      <c r="AZ1372" s="165"/>
      <c r="BA1372" s="165"/>
      <c r="BB1372" s="165"/>
      <c r="BC1372" s="165"/>
      <c r="BD1372" s="165"/>
      <c r="BE1372" s="165"/>
      <c r="BF1372" s="165"/>
      <c r="BG1372" s="165"/>
      <c r="BH1372" s="165"/>
      <c r="BI1372" s="165"/>
      <c r="BJ1372" s="165"/>
      <c r="BK1372" s="165"/>
      <c r="BL1372" s="165"/>
      <c r="BM1372" s="165"/>
      <c r="BN1372" s="165"/>
      <c r="BO1372" s="165"/>
      <c r="BP1372" s="165"/>
      <c r="BQ1372" s="165"/>
      <c r="BR1372" s="165"/>
      <c r="BS1372" s="165"/>
      <c r="BT1372" s="165"/>
      <c r="BU1372" s="165"/>
      <c r="BV1372" s="165"/>
      <c r="BW1372" s="165"/>
      <c r="BX1372" s="165"/>
      <c r="BY1372" s="165"/>
      <c r="BZ1372" s="165"/>
      <c r="CA1372" s="165"/>
      <c r="CB1372" s="165"/>
      <c r="CC1372" s="165"/>
      <c r="CD1372" s="165"/>
      <c r="CE1372" s="165"/>
      <c r="CF1372" s="165"/>
      <c r="CG1372" s="165"/>
      <c r="CH1372" s="165"/>
      <c r="CI1372" s="165"/>
      <c r="CJ1372" s="165"/>
      <c r="CK1372" s="165"/>
      <c r="CL1372" s="165"/>
      <c r="CM1372" s="165"/>
      <c r="CN1372" s="165"/>
      <c r="CO1372" s="165"/>
      <c r="CP1372" s="165"/>
      <c r="CQ1372" s="165"/>
      <c r="CR1372" s="165"/>
      <c r="CS1372" s="165"/>
      <c r="CT1372" s="165"/>
    </row>
    <row r="1373" spans="1:98">
      <c r="A1373" s="165"/>
      <c r="B1373" s="165"/>
      <c r="C1373" s="165"/>
      <c r="D1373" s="165"/>
      <c r="E1373" s="165"/>
      <c r="F1373" s="165"/>
      <c r="G1373" s="165"/>
      <c r="H1373" s="178"/>
      <c r="I1373" s="165"/>
      <c r="J1373" s="165"/>
      <c r="K1373" s="178"/>
      <c r="L1373" s="165"/>
      <c r="M1373" s="165"/>
      <c r="N1373" s="165"/>
      <c r="O1373" s="165"/>
      <c r="P1373" s="165"/>
      <c r="Q1373" s="165"/>
      <c r="R1373" s="165"/>
      <c r="S1373" s="165"/>
      <c r="T1373" s="165"/>
      <c r="U1373" s="165"/>
      <c r="V1373" s="165"/>
      <c r="W1373" s="165"/>
      <c r="X1373" s="165"/>
      <c r="Y1373" s="165"/>
      <c r="Z1373" s="165"/>
      <c r="AA1373" s="165"/>
      <c r="AB1373" s="165"/>
      <c r="AC1373" s="165"/>
      <c r="AD1373" s="165"/>
      <c r="AE1373" s="165"/>
      <c r="AF1373" s="165"/>
      <c r="AG1373" s="165"/>
      <c r="AH1373" s="165"/>
      <c r="AI1373" s="165"/>
      <c r="AJ1373" s="165"/>
      <c r="AK1373" s="165"/>
      <c r="AL1373" s="165"/>
      <c r="AM1373" s="165"/>
      <c r="AN1373" s="165"/>
      <c r="AO1373" s="165"/>
      <c r="AP1373" s="165"/>
      <c r="AQ1373" s="165"/>
      <c r="AR1373" s="165"/>
      <c r="AS1373" s="165"/>
      <c r="AT1373" s="165"/>
      <c r="AU1373" s="165"/>
      <c r="AV1373" s="165"/>
      <c r="AW1373" s="165"/>
      <c r="AX1373" s="165"/>
      <c r="AY1373" s="165"/>
      <c r="AZ1373" s="165"/>
      <c r="BA1373" s="165"/>
      <c r="BB1373" s="165"/>
      <c r="BC1373" s="165"/>
      <c r="BD1373" s="165"/>
      <c r="BE1373" s="165"/>
      <c r="BF1373" s="165"/>
      <c r="BG1373" s="165"/>
      <c r="BH1373" s="165"/>
      <c r="BI1373" s="165"/>
      <c r="BJ1373" s="165"/>
      <c r="BK1373" s="165"/>
      <c r="BL1373" s="165"/>
      <c r="BM1373" s="165"/>
      <c r="BN1373" s="165"/>
      <c r="BO1373" s="165"/>
      <c r="BP1373" s="165"/>
      <c r="BQ1373" s="165"/>
      <c r="BR1373" s="165"/>
      <c r="BS1373" s="165"/>
      <c r="BT1373" s="165"/>
      <c r="BU1373" s="165"/>
      <c r="BV1373" s="165"/>
      <c r="BW1373" s="165"/>
      <c r="BX1373" s="165"/>
      <c r="BY1373" s="165"/>
      <c r="BZ1373" s="165"/>
      <c r="CA1373" s="165"/>
      <c r="CB1373" s="165"/>
      <c r="CC1373" s="165"/>
      <c r="CD1373" s="165"/>
      <c r="CE1373" s="165"/>
      <c r="CF1373" s="165"/>
      <c r="CG1373" s="165"/>
      <c r="CH1373" s="165"/>
      <c r="CI1373" s="165"/>
      <c r="CJ1373" s="165"/>
      <c r="CK1373" s="165"/>
      <c r="CL1373" s="165"/>
      <c r="CM1373" s="165"/>
      <c r="CN1373" s="165"/>
      <c r="CO1373" s="165"/>
      <c r="CP1373" s="165"/>
      <c r="CQ1373" s="165"/>
      <c r="CR1373" s="165"/>
      <c r="CS1373" s="165"/>
      <c r="CT1373" s="165"/>
    </row>
    <row r="1374" spans="1:98">
      <c r="A1374" s="165"/>
      <c r="B1374" s="165"/>
      <c r="C1374" s="165"/>
      <c r="D1374" s="165"/>
      <c r="E1374" s="165"/>
      <c r="F1374" s="165"/>
      <c r="G1374" s="165"/>
      <c r="H1374" s="178"/>
      <c r="I1374" s="165"/>
      <c r="J1374" s="165"/>
      <c r="K1374" s="178"/>
      <c r="L1374" s="165"/>
      <c r="M1374" s="165"/>
      <c r="N1374" s="165"/>
      <c r="O1374" s="165"/>
      <c r="P1374" s="165"/>
      <c r="Q1374" s="165"/>
      <c r="R1374" s="165"/>
      <c r="S1374" s="165"/>
      <c r="T1374" s="165"/>
      <c r="U1374" s="165"/>
      <c r="V1374" s="165"/>
      <c r="W1374" s="165"/>
      <c r="X1374" s="165"/>
      <c r="Y1374" s="165"/>
      <c r="Z1374" s="165"/>
      <c r="AA1374" s="165"/>
      <c r="AB1374" s="165"/>
      <c r="AC1374" s="165"/>
      <c r="AD1374" s="165"/>
      <c r="AE1374" s="165"/>
      <c r="AF1374" s="165"/>
      <c r="AG1374" s="165"/>
      <c r="AH1374" s="165"/>
      <c r="AI1374" s="165"/>
      <c r="AJ1374" s="165"/>
      <c r="AK1374" s="165"/>
      <c r="AL1374" s="165"/>
      <c r="AM1374" s="165"/>
      <c r="AN1374" s="165"/>
      <c r="AO1374" s="165"/>
      <c r="AP1374" s="165"/>
      <c r="AQ1374" s="165"/>
      <c r="AR1374" s="165"/>
      <c r="AS1374" s="165"/>
      <c r="AT1374" s="165"/>
      <c r="AU1374" s="165"/>
      <c r="AV1374" s="165"/>
      <c r="AW1374" s="165"/>
      <c r="AX1374" s="165"/>
      <c r="AY1374" s="165"/>
      <c r="AZ1374" s="165"/>
      <c r="BA1374" s="165"/>
      <c r="BB1374" s="165"/>
      <c r="BC1374" s="165"/>
      <c r="BD1374" s="165"/>
      <c r="BE1374" s="165"/>
      <c r="BF1374" s="165"/>
      <c r="BG1374" s="165"/>
      <c r="BH1374" s="165"/>
      <c r="BI1374" s="165"/>
      <c r="BJ1374" s="165"/>
      <c r="BK1374" s="165"/>
      <c r="BL1374" s="165"/>
      <c r="BM1374" s="165"/>
      <c r="BN1374" s="165"/>
      <c r="BO1374" s="165"/>
      <c r="BP1374" s="165"/>
      <c r="BQ1374" s="165"/>
      <c r="BR1374" s="165"/>
      <c r="BS1374" s="165"/>
      <c r="BT1374" s="165"/>
      <c r="BU1374" s="165"/>
      <c r="BV1374" s="165"/>
      <c r="BW1374" s="165"/>
      <c r="BX1374" s="165"/>
      <c r="BY1374" s="165"/>
      <c r="BZ1374" s="165"/>
      <c r="CA1374" s="165"/>
      <c r="CB1374" s="165"/>
      <c r="CC1374" s="165"/>
      <c r="CD1374" s="165"/>
      <c r="CE1374" s="165"/>
      <c r="CF1374" s="165"/>
      <c r="CG1374" s="165"/>
      <c r="CH1374" s="165"/>
      <c r="CI1374" s="165"/>
      <c r="CJ1374" s="165"/>
      <c r="CK1374" s="165"/>
      <c r="CL1374" s="165"/>
      <c r="CM1374" s="165"/>
      <c r="CN1374" s="165"/>
      <c r="CO1374" s="165"/>
      <c r="CP1374" s="165"/>
      <c r="CQ1374" s="165"/>
      <c r="CR1374" s="165"/>
      <c r="CS1374" s="165"/>
      <c r="CT1374" s="165"/>
    </row>
    <row r="1375" spans="1:98">
      <c r="A1375" s="165"/>
      <c r="B1375" s="165"/>
      <c r="C1375" s="165"/>
      <c r="D1375" s="165"/>
      <c r="E1375" s="165"/>
      <c r="F1375" s="165"/>
      <c r="G1375" s="165"/>
      <c r="H1375" s="178"/>
      <c r="I1375" s="165"/>
      <c r="J1375" s="165"/>
      <c r="K1375" s="178"/>
      <c r="L1375" s="165"/>
      <c r="M1375" s="165"/>
      <c r="N1375" s="165"/>
      <c r="O1375" s="165"/>
      <c r="P1375" s="165"/>
      <c r="Q1375" s="165"/>
      <c r="R1375" s="165"/>
      <c r="S1375" s="165"/>
      <c r="T1375" s="165"/>
      <c r="U1375" s="165"/>
      <c r="V1375" s="165"/>
      <c r="W1375" s="165"/>
      <c r="X1375" s="165"/>
      <c r="Y1375" s="165"/>
      <c r="Z1375" s="165"/>
      <c r="AA1375" s="165"/>
      <c r="AB1375" s="165"/>
      <c r="AC1375" s="165"/>
      <c r="AD1375" s="165"/>
      <c r="AE1375" s="165"/>
      <c r="AF1375" s="165"/>
      <c r="AG1375" s="165"/>
      <c r="AH1375" s="165"/>
      <c r="AI1375" s="165"/>
      <c r="AJ1375" s="165"/>
      <c r="AK1375" s="165"/>
      <c r="AL1375" s="165"/>
      <c r="AM1375" s="165"/>
      <c r="AN1375" s="165"/>
      <c r="AO1375" s="165"/>
      <c r="AP1375" s="165"/>
      <c r="AQ1375" s="165"/>
      <c r="AR1375" s="165"/>
      <c r="AS1375" s="165"/>
      <c r="AT1375" s="165"/>
      <c r="AU1375" s="165"/>
      <c r="AV1375" s="165"/>
      <c r="AW1375" s="165"/>
      <c r="AX1375" s="165"/>
      <c r="AY1375" s="165"/>
      <c r="AZ1375" s="165"/>
      <c r="BA1375" s="165"/>
      <c r="BB1375" s="165"/>
      <c r="BC1375" s="165"/>
      <c r="BD1375" s="165"/>
      <c r="BE1375" s="165"/>
      <c r="BF1375" s="165"/>
      <c r="BG1375" s="165"/>
      <c r="BH1375" s="165"/>
      <c r="BI1375" s="165"/>
      <c r="BJ1375" s="165"/>
      <c r="BK1375" s="165"/>
      <c r="BL1375" s="165"/>
      <c r="BM1375" s="165"/>
      <c r="BN1375" s="165"/>
      <c r="BO1375" s="165"/>
      <c r="BP1375" s="165"/>
      <c r="BQ1375" s="165"/>
      <c r="BR1375" s="165"/>
      <c r="BS1375" s="165"/>
      <c r="BT1375" s="165"/>
      <c r="BU1375" s="165"/>
      <c r="BV1375" s="165"/>
      <c r="BW1375" s="165"/>
      <c r="BX1375" s="165"/>
      <c r="BY1375" s="165"/>
      <c r="BZ1375" s="165"/>
      <c r="CA1375" s="165"/>
      <c r="CB1375" s="165"/>
      <c r="CC1375" s="165"/>
      <c r="CD1375" s="165"/>
      <c r="CE1375" s="165"/>
      <c r="CF1375" s="165"/>
      <c r="CG1375" s="165"/>
      <c r="CH1375" s="165"/>
      <c r="CI1375" s="165"/>
      <c r="CJ1375" s="165"/>
      <c r="CK1375" s="165"/>
      <c r="CL1375" s="165"/>
      <c r="CM1375" s="165"/>
      <c r="CN1375" s="165"/>
      <c r="CO1375" s="165"/>
      <c r="CP1375" s="165"/>
      <c r="CQ1375" s="165"/>
      <c r="CR1375" s="165"/>
      <c r="CS1375" s="165"/>
      <c r="CT1375" s="165"/>
    </row>
    <row r="1376" spans="1:98">
      <c r="A1376" s="165"/>
      <c r="B1376" s="165"/>
      <c r="C1376" s="165"/>
      <c r="D1376" s="165"/>
      <c r="E1376" s="165"/>
      <c r="F1376" s="165"/>
      <c r="G1376" s="165"/>
      <c r="H1376" s="178"/>
      <c r="I1376" s="165"/>
      <c r="J1376" s="165"/>
      <c r="K1376" s="178"/>
      <c r="L1376" s="165"/>
      <c r="M1376" s="165"/>
      <c r="N1376" s="165"/>
      <c r="O1376" s="165"/>
      <c r="P1376" s="165"/>
      <c r="Q1376" s="165"/>
      <c r="R1376" s="165"/>
      <c r="S1376" s="165"/>
      <c r="T1376" s="165"/>
      <c r="U1376" s="165"/>
      <c r="V1376" s="165"/>
      <c r="W1376" s="165"/>
      <c r="X1376" s="165"/>
      <c r="Y1376" s="165"/>
      <c r="Z1376" s="165"/>
      <c r="AA1376" s="165"/>
      <c r="AB1376" s="165"/>
      <c r="AC1376" s="165"/>
      <c r="AD1376" s="165"/>
      <c r="AE1376" s="165"/>
      <c r="AF1376" s="165"/>
      <c r="AG1376" s="165"/>
      <c r="AH1376" s="165"/>
      <c r="AI1376" s="165"/>
      <c r="AJ1376" s="165"/>
      <c r="AK1376" s="165"/>
      <c r="AL1376" s="165"/>
      <c r="AM1376" s="165"/>
      <c r="AN1376" s="165"/>
      <c r="AO1376" s="165"/>
      <c r="AP1376" s="165"/>
      <c r="AQ1376" s="165"/>
      <c r="AR1376" s="165"/>
      <c r="AS1376" s="165"/>
      <c r="AT1376" s="165"/>
      <c r="AU1376" s="165"/>
      <c r="AV1376" s="165"/>
      <c r="AW1376" s="165"/>
      <c r="AX1376" s="165"/>
      <c r="AY1376" s="165"/>
      <c r="AZ1376" s="165"/>
      <c r="BA1376" s="165"/>
      <c r="BB1376" s="165"/>
      <c r="BC1376" s="165"/>
      <c r="BD1376" s="165"/>
      <c r="BE1376" s="165"/>
      <c r="BF1376" s="165"/>
      <c r="BG1376" s="165"/>
      <c r="BH1376" s="165"/>
      <c r="BI1376" s="165"/>
      <c r="BJ1376" s="165"/>
      <c r="BK1376" s="165"/>
      <c r="BL1376" s="165"/>
      <c r="BM1376" s="165"/>
      <c r="BN1376" s="165"/>
      <c r="BO1376" s="165"/>
      <c r="BP1376" s="165"/>
      <c r="BQ1376" s="165"/>
      <c r="BR1376" s="165"/>
      <c r="BS1376" s="165"/>
      <c r="BT1376" s="165"/>
      <c r="BU1376" s="165"/>
      <c r="BV1376" s="165"/>
      <c r="BW1376" s="165"/>
      <c r="BX1376" s="165"/>
      <c r="BY1376" s="165"/>
      <c r="BZ1376" s="165"/>
      <c r="CA1376" s="165"/>
      <c r="CB1376" s="165"/>
      <c r="CC1376" s="165"/>
      <c r="CD1376" s="165"/>
      <c r="CE1376" s="165"/>
      <c r="CF1376" s="165"/>
      <c r="CG1376" s="165"/>
      <c r="CH1376" s="165"/>
      <c r="CI1376" s="165"/>
      <c r="CJ1376" s="165"/>
      <c r="CK1376" s="165"/>
      <c r="CL1376" s="165"/>
      <c r="CM1376" s="165"/>
      <c r="CN1376" s="165"/>
      <c r="CO1376" s="165"/>
      <c r="CP1376" s="165"/>
      <c r="CQ1376" s="165"/>
      <c r="CR1376" s="165"/>
      <c r="CS1376" s="165"/>
      <c r="CT1376" s="165"/>
    </row>
    <row r="1377" spans="1:98">
      <c r="A1377" s="165"/>
      <c r="B1377" s="165"/>
      <c r="C1377" s="165"/>
      <c r="D1377" s="165"/>
      <c r="E1377" s="165"/>
      <c r="F1377" s="165"/>
      <c r="G1377" s="165"/>
      <c r="H1377" s="178"/>
      <c r="I1377" s="165"/>
      <c r="J1377" s="165"/>
      <c r="K1377" s="178"/>
      <c r="L1377" s="165"/>
      <c r="M1377" s="165"/>
      <c r="N1377" s="165"/>
      <c r="O1377" s="165"/>
      <c r="P1377" s="165"/>
      <c r="Q1377" s="165"/>
      <c r="R1377" s="165"/>
      <c r="S1377" s="165"/>
      <c r="T1377" s="165"/>
      <c r="U1377" s="165"/>
      <c r="V1377" s="165"/>
      <c r="W1377" s="165"/>
      <c r="X1377" s="165"/>
      <c r="Y1377" s="165"/>
      <c r="Z1377" s="165"/>
      <c r="AA1377" s="165"/>
      <c r="AB1377" s="165"/>
      <c r="AC1377" s="165"/>
      <c r="AD1377" s="165"/>
      <c r="AE1377" s="165"/>
      <c r="AF1377" s="165"/>
      <c r="AG1377" s="165"/>
      <c r="AH1377" s="165"/>
      <c r="AI1377" s="165"/>
      <c r="AJ1377" s="165"/>
      <c r="AK1377" s="165"/>
      <c r="AL1377" s="165"/>
      <c r="AM1377" s="165"/>
      <c r="AN1377" s="165"/>
      <c r="AO1377" s="165"/>
      <c r="AP1377" s="165"/>
      <c r="AQ1377" s="165"/>
      <c r="AR1377" s="165"/>
      <c r="AS1377" s="165"/>
      <c r="AT1377" s="165"/>
      <c r="AU1377" s="165"/>
      <c r="AV1377" s="165"/>
      <c r="AW1377" s="165"/>
      <c r="AX1377" s="165"/>
      <c r="AY1377" s="165"/>
      <c r="AZ1377" s="165"/>
      <c r="BA1377" s="165"/>
      <c r="BB1377" s="165"/>
      <c r="BC1377" s="165"/>
      <c r="BD1377" s="165"/>
      <c r="BE1377" s="165"/>
      <c r="BF1377" s="165"/>
      <c r="BG1377" s="165"/>
      <c r="BH1377" s="165"/>
      <c r="BI1377" s="165"/>
      <c r="BJ1377" s="165"/>
      <c r="BK1377" s="165"/>
      <c r="BL1377" s="165"/>
      <c r="BM1377" s="165"/>
      <c r="BN1377" s="165"/>
      <c r="BO1377" s="165"/>
      <c r="BP1377" s="165"/>
      <c r="BQ1377" s="165"/>
      <c r="BR1377" s="165"/>
      <c r="BS1377" s="165"/>
      <c r="BT1377" s="165"/>
      <c r="BU1377" s="165"/>
      <c r="BV1377" s="165"/>
      <c r="BW1377" s="165"/>
      <c r="BX1377" s="165"/>
      <c r="BY1377" s="165"/>
      <c r="BZ1377" s="165"/>
      <c r="CA1377" s="165"/>
      <c r="CB1377" s="165"/>
      <c r="CC1377" s="165"/>
      <c r="CD1377" s="165"/>
      <c r="CE1377" s="165"/>
      <c r="CF1377" s="165"/>
      <c r="CG1377" s="165"/>
      <c r="CH1377" s="165"/>
      <c r="CI1377" s="165"/>
      <c r="CJ1377" s="165"/>
      <c r="CK1377" s="165"/>
      <c r="CL1377" s="165"/>
      <c r="CM1377" s="165"/>
      <c r="CN1377" s="165"/>
      <c r="CO1377" s="165"/>
      <c r="CP1377" s="165"/>
      <c r="CQ1377" s="165"/>
      <c r="CR1377" s="165"/>
      <c r="CS1377" s="165"/>
      <c r="CT1377" s="165"/>
    </row>
    <row r="1378" spans="1:98">
      <c r="A1378" s="165"/>
      <c r="B1378" s="165"/>
      <c r="C1378" s="165"/>
      <c r="D1378" s="165"/>
      <c r="E1378" s="165"/>
      <c r="F1378" s="165"/>
      <c r="G1378" s="165"/>
      <c r="H1378" s="178"/>
      <c r="I1378" s="165"/>
      <c r="J1378" s="165"/>
      <c r="K1378" s="178"/>
      <c r="L1378" s="165"/>
      <c r="M1378" s="165"/>
      <c r="N1378" s="165"/>
      <c r="O1378" s="165"/>
      <c r="P1378" s="165"/>
      <c r="Q1378" s="165"/>
      <c r="R1378" s="165"/>
      <c r="S1378" s="165"/>
      <c r="T1378" s="165"/>
      <c r="U1378" s="165"/>
      <c r="V1378" s="165"/>
      <c r="W1378" s="165"/>
      <c r="X1378" s="165"/>
      <c r="Y1378" s="165"/>
      <c r="Z1378" s="165"/>
      <c r="AA1378" s="165"/>
      <c r="AB1378" s="165"/>
      <c r="AC1378" s="165"/>
      <c r="AD1378" s="165"/>
      <c r="AE1378" s="165"/>
      <c r="AF1378" s="165"/>
      <c r="AG1378" s="165"/>
      <c r="AH1378" s="165"/>
      <c r="AI1378" s="165"/>
      <c r="AJ1378" s="165"/>
      <c r="AK1378" s="165"/>
      <c r="AL1378" s="165"/>
      <c r="AM1378" s="165"/>
      <c r="AN1378" s="165"/>
      <c r="AO1378" s="165"/>
      <c r="AP1378" s="165"/>
      <c r="AQ1378" s="165"/>
      <c r="AR1378" s="165"/>
      <c r="AS1378" s="165"/>
      <c r="AT1378" s="165"/>
      <c r="AU1378" s="165"/>
      <c r="AV1378" s="165"/>
      <c r="AW1378" s="165"/>
      <c r="AX1378" s="165"/>
      <c r="AY1378" s="165"/>
      <c r="AZ1378" s="165"/>
      <c r="BA1378" s="165"/>
      <c r="BB1378" s="165"/>
      <c r="BC1378" s="165"/>
      <c r="BD1378" s="165"/>
      <c r="BE1378" s="165"/>
      <c r="BF1378" s="165"/>
      <c r="BG1378" s="165"/>
      <c r="BH1378" s="165"/>
      <c r="BI1378" s="165"/>
      <c r="BJ1378" s="165"/>
      <c r="BK1378" s="165"/>
      <c r="BL1378" s="165"/>
      <c r="BM1378" s="165"/>
      <c r="BN1378" s="165"/>
      <c r="BO1378" s="165"/>
      <c r="BP1378" s="165"/>
      <c r="BQ1378" s="165"/>
      <c r="BR1378" s="165"/>
      <c r="BS1378" s="165"/>
      <c r="BT1378" s="165"/>
      <c r="BU1378" s="165"/>
      <c r="BV1378" s="165"/>
      <c r="BW1378" s="165"/>
      <c r="BX1378" s="165"/>
      <c r="BY1378" s="165"/>
      <c r="BZ1378" s="165"/>
      <c r="CA1378" s="165"/>
      <c r="CB1378" s="165"/>
      <c r="CC1378" s="165"/>
      <c r="CD1378" s="165"/>
      <c r="CE1378" s="165"/>
      <c r="CF1378" s="165"/>
      <c r="CG1378" s="165"/>
      <c r="CH1378" s="165"/>
      <c r="CI1378" s="165"/>
      <c r="CJ1378" s="165"/>
      <c r="CK1378" s="165"/>
      <c r="CL1378" s="165"/>
      <c r="CM1378" s="165"/>
      <c r="CN1378" s="165"/>
      <c r="CO1378" s="165"/>
      <c r="CP1378" s="165"/>
      <c r="CQ1378" s="165"/>
      <c r="CR1378" s="165"/>
      <c r="CS1378" s="165"/>
      <c r="CT1378" s="165"/>
    </row>
    <row r="1379" spans="1:98">
      <c r="A1379" s="165"/>
      <c r="B1379" s="165"/>
      <c r="C1379" s="165"/>
      <c r="D1379" s="165"/>
      <c r="E1379" s="165"/>
      <c r="F1379" s="165"/>
      <c r="G1379" s="165"/>
      <c r="H1379" s="178"/>
      <c r="I1379" s="165"/>
      <c r="J1379" s="165"/>
      <c r="K1379" s="178"/>
      <c r="L1379" s="165"/>
      <c r="M1379" s="165"/>
      <c r="N1379" s="165"/>
      <c r="O1379" s="165"/>
      <c r="P1379" s="165"/>
      <c r="Q1379" s="165"/>
      <c r="R1379" s="165"/>
      <c r="S1379" s="165"/>
      <c r="T1379" s="165"/>
      <c r="U1379" s="165"/>
      <c r="V1379" s="165"/>
      <c r="W1379" s="165"/>
      <c r="X1379" s="165"/>
      <c r="Y1379" s="165"/>
      <c r="Z1379" s="165"/>
      <c r="AA1379" s="165"/>
      <c r="AB1379" s="165"/>
      <c r="AC1379" s="165"/>
      <c r="AD1379" s="165"/>
      <c r="AE1379" s="165"/>
      <c r="AF1379" s="165"/>
      <c r="AG1379" s="165"/>
      <c r="AH1379" s="165"/>
      <c r="AI1379" s="165"/>
      <c r="AJ1379" s="165"/>
      <c r="AK1379" s="165"/>
      <c r="AL1379" s="165"/>
      <c r="AM1379" s="165"/>
      <c r="AN1379" s="165"/>
      <c r="AO1379" s="165"/>
      <c r="AP1379" s="165"/>
      <c r="AQ1379" s="165"/>
      <c r="AR1379" s="165"/>
      <c r="AS1379" s="165"/>
      <c r="AT1379" s="165"/>
      <c r="AU1379" s="165"/>
      <c r="AV1379" s="165"/>
      <c r="AW1379" s="165"/>
      <c r="AX1379" s="165"/>
      <c r="AY1379" s="165"/>
      <c r="AZ1379" s="165"/>
      <c r="BA1379" s="165"/>
      <c r="BB1379" s="165"/>
      <c r="BC1379" s="165"/>
      <c r="BD1379" s="165"/>
      <c r="BE1379" s="165"/>
      <c r="BF1379" s="165"/>
      <c r="BG1379" s="165"/>
      <c r="BH1379" s="165"/>
      <c r="BI1379" s="165"/>
      <c r="BJ1379" s="165"/>
      <c r="BK1379" s="165"/>
      <c r="BL1379" s="165"/>
      <c r="BM1379" s="165"/>
      <c r="BN1379" s="165"/>
      <c r="BO1379" s="165"/>
      <c r="BP1379" s="165"/>
      <c r="BQ1379" s="165"/>
      <c r="BR1379" s="165"/>
      <c r="BS1379" s="165"/>
      <c r="BT1379" s="165"/>
      <c r="BU1379" s="165"/>
      <c r="BV1379" s="165"/>
      <c r="BW1379" s="165"/>
      <c r="BX1379" s="165"/>
      <c r="BY1379" s="165"/>
      <c r="BZ1379" s="165"/>
      <c r="CA1379" s="165"/>
      <c r="CB1379" s="165"/>
      <c r="CC1379" s="165"/>
      <c r="CD1379" s="165"/>
      <c r="CE1379" s="165"/>
      <c r="CF1379" s="165"/>
      <c r="CG1379" s="165"/>
      <c r="CH1379" s="165"/>
      <c r="CI1379" s="165"/>
      <c r="CJ1379" s="165"/>
      <c r="CK1379" s="165"/>
      <c r="CL1379" s="165"/>
      <c r="CM1379" s="165"/>
      <c r="CN1379" s="165"/>
      <c r="CO1379" s="165"/>
      <c r="CP1379" s="165"/>
      <c r="CQ1379" s="165"/>
      <c r="CR1379" s="165"/>
      <c r="CS1379" s="165"/>
      <c r="CT1379" s="165"/>
    </row>
    <row r="1380" spans="1:98">
      <c r="A1380" s="165"/>
      <c r="B1380" s="165"/>
      <c r="C1380" s="165"/>
      <c r="D1380" s="165"/>
      <c r="E1380" s="165"/>
      <c r="F1380" s="165"/>
      <c r="G1380" s="165"/>
      <c r="H1380" s="178"/>
      <c r="I1380" s="165"/>
      <c r="J1380" s="165"/>
      <c r="K1380" s="178"/>
      <c r="L1380" s="165"/>
      <c r="M1380" s="165"/>
      <c r="N1380" s="165"/>
      <c r="O1380" s="165"/>
      <c r="P1380" s="165"/>
      <c r="Q1380" s="165"/>
      <c r="R1380" s="165"/>
      <c r="S1380" s="165"/>
      <c r="T1380" s="165"/>
      <c r="U1380" s="165"/>
      <c r="V1380" s="165"/>
      <c r="W1380" s="165"/>
      <c r="X1380" s="165"/>
      <c r="Y1380" s="165"/>
      <c r="Z1380" s="165"/>
      <c r="AA1380" s="165"/>
      <c r="AB1380" s="165"/>
      <c r="AC1380" s="165"/>
      <c r="AD1380" s="165"/>
      <c r="AE1380" s="165"/>
      <c r="AF1380" s="165"/>
      <c r="AG1380" s="165"/>
      <c r="AH1380" s="165"/>
      <c r="AI1380" s="165"/>
      <c r="AJ1380" s="165"/>
      <c r="AK1380" s="165"/>
      <c r="AL1380" s="165"/>
      <c r="AM1380" s="165"/>
      <c r="AN1380" s="165"/>
      <c r="AO1380" s="165"/>
      <c r="AP1380" s="165"/>
      <c r="AQ1380" s="165"/>
      <c r="AR1380" s="165"/>
      <c r="AS1380" s="165"/>
      <c r="AT1380" s="165"/>
      <c r="AU1380" s="165"/>
      <c r="AV1380" s="165"/>
      <c r="AW1380" s="165"/>
      <c r="AX1380" s="165"/>
      <c r="AY1380" s="165"/>
      <c r="AZ1380" s="165"/>
      <c r="BA1380" s="165"/>
      <c r="BB1380" s="165"/>
      <c r="BC1380" s="165"/>
      <c r="BD1380" s="165"/>
      <c r="BE1380" s="165"/>
      <c r="BF1380" s="165"/>
      <c r="BG1380" s="165"/>
      <c r="BH1380" s="165"/>
      <c r="BI1380" s="165"/>
      <c r="BJ1380" s="165"/>
      <c r="BK1380" s="165"/>
      <c r="BL1380" s="165"/>
      <c r="BM1380" s="165"/>
      <c r="BN1380" s="165"/>
      <c r="BO1380" s="165"/>
      <c r="BP1380" s="165"/>
      <c r="BQ1380" s="165"/>
      <c r="BR1380" s="165"/>
      <c r="BS1380" s="165"/>
      <c r="BT1380" s="165"/>
      <c r="BU1380" s="165"/>
      <c r="BV1380" s="165"/>
      <c r="BW1380" s="165"/>
      <c r="BX1380" s="165"/>
      <c r="BY1380" s="165"/>
      <c r="BZ1380" s="165"/>
      <c r="CA1380" s="165"/>
      <c r="CB1380" s="165"/>
      <c r="CC1380" s="165"/>
      <c r="CD1380" s="165"/>
      <c r="CE1380" s="165"/>
      <c r="CF1380" s="165"/>
      <c r="CG1380" s="165"/>
      <c r="CH1380" s="165"/>
      <c r="CI1380" s="165"/>
      <c r="CJ1380" s="165"/>
      <c r="CK1380" s="165"/>
      <c r="CL1380" s="165"/>
      <c r="CM1380" s="165"/>
      <c r="CN1380" s="165"/>
      <c r="CO1380" s="165"/>
      <c r="CP1380" s="165"/>
      <c r="CQ1380" s="165"/>
      <c r="CR1380" s="165"/>
      <c r="CS1380" s="165"/>
      <c r="CT1380" s="165"/>
    </row>
    <row r="1381" spans="1:98">
      <c r="A1381" s="165"/>
      <c r="B1381" s="165"/>
      <c r="C1381" s="165"/>
      <c r="D1381" s="165"/>
      <c r="E1381" s="165"/>
      <c r="F1381" s="165"/>
      <c r="G1381" s="165"/>
      <c r="H1381" s="178"/>
      <c r="I1381" s="165"/>
      <c r="J1381" s="165"/>
      <c r="K1381" s="178"/>
      <c r="L1381" s="165"/>
      <c r="M1381" s="165"/>
      <c r="N1381" s="165"/>
      <c r="O1381" s="165"/>
      <c r="P1381" s="165"/>
      <c r="Q1381" s="165"/>
      <c r="R1381" s="165"/>
      <c r="S1381" s="165"/>
      <c r="T1381" s="165"/>
      <c r="U1381" s="165"/>
      <c r="V1381" s="165"/>
      <c r="W1381" s="165"/>
      <c r="X1381" s="165"/>
      <c r="Y1381" s="165"/>
      <c r="Z1381" s="165"/>
      <c r="AA1381" s="165"/>
      <c r="AB1381" s="165"/>
      <c r="AC1381" s="165"/>
      <c r="AD1381" s="165"/>
      <c r="AE1381" s="165"/>
      <c r="AF1381" s="165"/>
      <c r="AG1381" s="165"/>
      <c r="AH1381" s="165"/>
      <c r="AI1381" s="165"/>
      <c r="AJ1381" s="165"/>
      <c r="AK1381" s="165"/>
      <c r="AL1381" s="165"/>
      <c r="AM1381" s="165"/>
      <c r="AN1381" s="165"/>
      <c r="AO1381" s="165"/>
      <c r="AP1381" s="165"/>
      <c r="AQ1381" s="165"/>
      <c r="AR1381" s="165"/>
      <c r="AS1381" s="165"/>
      <c r="AT1381" s="165"/>
      <c r="AU1381" s="165"/>
      <c r="AV1381" s="165"/>
      <c r="AW1381" s="165"/>
      <c r="AX1381" s="165"/>
      <c r="AY1381" s="165"/>
      <c r="AZ1381" s="165"/>
      <c r="BA1381" s="165"/>
      <c r="BB1381" s="165"/>
      <c r="BC1381" s="165"/>
      <c r="BD1381" s="165"/>
      <c r="BE1381" s="165"/>
      <c r="BF1381" s="165"/>
      <c r="BG1381" s="165"/>
      <c r="BH1381" s="165"/>
      <c r="BI1381" s="165"/>
      <c r="BJ1381" s="165"/>
      <c r="BK1381" s="165"/>
      <c r="BL1381" s="165"/>
      <c r="BM1381" s="165"/>
      <c r="BN1381" s="165"/>
      <c r="BO1381" s="165"/>
      <c r="BP1381" s="165"/>
      <c r="BQ1381" s="165"/>
      <c r="BR1381" s="165"/>
      <c r="BS1381" s="165"/>
      <c r="BT1381" s="165"/>
      <c r="BU1381" s="165"/>
      <c r="BV1381" s="165"/>
      <c r="BW1381" s="165"/>
      <c r="BX1381" s="165"/>
      <c r="BY1381" s="165"/>
      <c r="BZ1381" s="165"/>
      <c r="CA1381" s="165"/>
      <c r="CB1381" s="165"/>
      <c r="CC1381" s="165"/>
      <c r="CD1381" s="165"/>
      <c r="CE1381" s="165"/>
      <c r="CF1381" s="165"/>
      <c r="CG1381" s="165"/>
      <c r="CH1381" s="165"/>
      <c r="CI1381" s="165"/>
      <c r="CJ1381" s="165"/>
      <c r="CK1381" s="165"/>
      <c r="CL1381" s="165"/>
      <c r="CM1381" s="165"/>
      <c r="CN1381" s="165"/>
      <c r="CO1381" s="165"/>
      <c r="CP1381" s="165"/>
      <c r="CQ1381" s="165"/>
      <c r="CR1381" s="165"/>
      <c r="CS1381" s="165"/>
      <c r="CT1381" s="165"/>
    </row>
    <row r="1382" spans="1:98">
      <c r="A1382" s="165"/>
      <c r="B1382" s="165"/>
      <c r="C1382" s="165"/>
      <c r="D1382" s="165"/>
      <c r="E1382" s="165"/>
      <c r="F1382" s="165"/>
      <c r="G1382" s="165"/>
      <c r="H1382" s="178"/>
      <c r="I1382" s="165"/>
      <c r="J1382" s="165"/>
      <c r="K1382" s="178"/>
      <c r="L1382" s="165"/>
      <c r="M1382" s="165"/>
      <c r="N1382" s="165"/>
      <c r="O1382" s="165"/>
      <c r="P1382" s="165"/>
      <c r="Q1382" s="165"/>
      <c r="R1382" s="165"/>
      <c r="S1382" s="165"/>
      <c r="T1382" s="165"/>
      <c r="U1382" s="165"/>
      <c r="V1382" s="165"/>
      <c r="W1382" s="165"/>
      <c r="X1382" s="165"/>
      <c r="Y1382" s="165"/>
      <c r="Z1382" s="165"/>
      <c r="AA1382" s="165"/>
      <c r="AB1382" s="165"/>
      <c r="AC1382" s="165"/>
      <c r="AD1382" s="165"/>
      <c r="AE1382" s="165"/>
      <c r="AF1382" s="165"/>
      <c r="AG1382" s="165"/>
      <c r="AH1382" s="165"/>
      <c r="AI1382" s="165"/>
      <c r="AJ1382" s="165"/>
      <c r="AK1382" s="165"/>
      <c r="AL1382" s="165"/>
      <c r="AM1382" s="165"/>
      <c r="AN1382" s="165"/>
      <c r="AO1382" s="165"/>
      <c r="AP1382" s="165"/>
      <c r="AQ1382" s="165"/>
      <c r="AR1382" s="165"/>
      <c r="AS1382" s="165"/>
      <c r="AT1382" s="165"/>
      <c r="AU1382" s="165"/>
      <c r="AV1382" s="165"/>
      <c r="AW1382" s="165"/>
      <c r="AX1382" s="165"/>
      <c r="AY1382" s="165"/>
      <c r="AZ1382" s="165"/>
      <c r="BA1382" s="165"/>
      <c r="BB1382" s="165"/>
      <c r="BC1382" s="165"/>
      <c r="BD1382" s="165"/>
      <c r="BE1382" s="165"/>
      <c r="BF1382" s="165"/>
      <c r="BG1382" s="165"/>
      <c r="BH1382" s="165"/>
      <c r="BI1382" s="165"/>
      <c r="BJ1382" s="165"/>
      <c r="BK1382" s="165"/>
      <c r="BL1382" s="165"/>
      <c r="BM1382" s="165"/>
      <c r="BN1382" s="165"/>
      <c r="BO1382" s="165"/>
      <c r="BP1382" s="165"/>
      <c r="BQ1382" s="165"/>
      <c r="BR1382" s="165"/>
      <c r="BS1382" s="165"/>
      <c r="BT1382" s="165"/>
      <c r="BU1382" s="165"/>
      <c r="BV1382" s="165"/>
      <c r="BW1382" s="165"/>
      <c r="BX1382" s="165"/>
      <c r="BY1382" s="165"/>
      <c r="BZ1382" s="165"/>
      <c r="CA1382" s="165"/>
      <c r="CB1382" s="165"/>
      <c r="CC1382" s="165"/>
      <c r="CD1382" s="165"/>
      <c r="CE1382" s="165"/>
      <c r="CF1382" s="165"/>
      <c r="CG1382" s="165"/>
      <c r="CH1382" s="165"/>
      <c r="CI1382" s="165"/>
      <c r="CJ1382" s="165"/>
      <c r="CK1382" s="165"/>
      <c r="CL1382" s="165"/>
      <c r="CM1382" s="165"/>
      <c r="CN1382" s="165"/>
      <c r="CO1382" s="165"/>
      <c r="CP1382" s="165"/>
      <c r="CQ1382" s="165"/>
      <c r="CR1382" s="165"/>
      <c r="CS1382" s="165"/>
      <c r="CT1382" s="165"/>
    </row>
    <row r="1383" spans="1:98">
      <c r="A1383" s="165"/>
      <c r="B1383" s="165"/>
      <c r="C1383" s="165"/>
      <c r="D1383" s="165"/>
      <c r="E1383" s="165"/>
      <c r="F1383" s="165"/>
      <c r="G1383" s="165"/>
      <c r="H1383" s="178"/>
      <c r="I1383" s="165"/>
      <c r="J1383" s="165"/>
      <c r="K1383" s="178"/>
      <c r="L1383" s="165"/>
      <c r="M1383" s="165"/>
      <c r="N1383" s="165"/>
      <c r="O1383" s="165"/>
      <c r="P1383" s="165"/>
      <c r="Q1383" s="165"/>
      <c r="R1383" s="165"/>
      <c r="S1383" s="165"/>
      <c r="T1383" s="165"/>
      <c r="U1383" s="165"/>
      <c r="V1383" s="165"/>
      <c r="W1383" s="165"/>
      <c r="X1383" s="165"/>
      <c r="Y1383" s="165"/>
      <c r="Z1383" s="165"/>
      <c r="AA1383" s="165"/>
      <c r="AB1383" s="165"/>
      <c r="AC1383" s="165"/>
      <c r="AD1383" s="165"/>
      <c r="AE1383" s="165"/>
      <c r="AF1383" s="165"/>
      <c r="AG1383" s="165"/>
      <c r="AH1383" s="165"/>
      <c r="AI1383" s="165"/>
      <c r="AJ1383" s="165"/>
      <c r="AK1383" s="165"/>
      <c r="AL1383" s="165"/>
      <c r="AM1383" s="165"/>
      <c r="AN1383" s="165"/>
      <c r="AO1383" s="165"/>
      <c r="AP1383" s="165"/>
      <c r="AQ1383" s="165"/>
      <c r="AR1383" s="165"/>
      <c r="AS1383" s="165"/>
      <c r="AT1383" s="165"/>
      <c r="AU1383" s="165"/>
      <c r="AV1383" s="165"/>
      <c r="AW1383" s="165"/>
      <c r="AX1383" s="165"/>
      <c r="AY1383" s="165"/>
      <c r="AZ1383" s="165"/>
      <c r="BA1383" s="165"/>
      <c r="BB1383" s="165"/>
      <c r="BC1383" s="165"/>
      <c r="BD1383" s="165"/>
      <c r="BE1383" s="165"/>
      <c r="BF1383" s="165"/>
      <c r="BG1383" s="165"/>
      <c r="BH1383" s="165"/>
      <c r="BI1383" s="165"/>
      <c r="BJ1383" s="165"/>
      <c r="BK1383" s="165"/>
      <c r="BL1383" s="165"/>
      <c r="BM1383" s="165"/>
      <c r="BN1383" s="165"/>
      <c r="BO1383" s="165"/>
      <c r="BP1383" s="165"/>
      <c r="BQ1383" s="165"/>
      <c r="BR1383" s="165"/>
      <c r="BS1383" s="165"/>
      <c r="BT1383" s="165"/>
      <c r="BU1383" s="165"/>
      <c r="BV1383" s="165"/>
      <c r="BW1383" s="165"/>
      <c r="BX1383" s="165"/>
      <c r="BY1383" s="165"/>
      <c r="BZ1383" s="165"/>
      <c r="CA1383" s="165"/>
      <c r="CB1383" s="165"/>
      <c r="CC1383" s="165"/>
      <c r="CD1383" s="165"/>
      <c r="CE1383" s="165"/>
      <c r="CF1383" s="165"/>
      <c r="CG1383" s="165"/>
      <c r="CH1383" s="165"/>
      <c r="CI1383" s="165"/>
      <c r="CJ1383" s="165"/>
      <c r="CK1383" s="165"/>
      <c r="CL1383" s="165"/>
      <c r="CM1383" s="165"/>
      <c r="CN1383" s="165"/>
      <c r="CO1383" s="165"/>
      <c r="CP1383" s="165"/>
      <c r="CQ1383" s="165"/>
      <c r="CR1383" s="165"/>
      <c r="CS1383" s="165"/>
      <c r="CT1383" s="165"/>
    </row>
    <row r="1384" spans="1:98">
      <c r="A1384" s="165"/>
      <c r="B1384" s="165"/>
      <c r="C1384" s="165"/>
      <c r="D1384" s="165"/>
      <c r="E1384" s="165"/>
      <c r="F1384" s="165"/>
      <c r="G1384" s="165"/>
      <c r="H1384" s="178"/>
      <c r="I1384" s="165"/>
      <c r="J1384" s="165"/>
      <c r="K1384" s="178"/>
      <c r="L1384" s="165"/>
      <c r="M1384" s="165"/>
      <c r="N1384" s="165"/>
      <c r="O1384" s="165"/>
      <c r="P1384" s="165"/>
      <c r="Q1384" s="165"/>
      <c r="R1384" s="165"/>
      <c r="S1384" s="165"/>
      <c r="T1384" s="165"/>
      <c r="U1384" s="165"/>
      <c r="V1384" s="165"/>
      <c r="W1384" s="165"/>
      <c r="X1384" s="165"/>
      <c r="Y1384" s="165"/>
      <c r="Z1384" s="165"/>
      <c r="AA1384" s="165"/>
      <c r="AB1384" s="165"/>
      <c r="AC1384" s="165"/>
      <c r="AD1384" s="165"/>
      <c r="AE1384" s="165"/>
      <c r="AF1384" s="165"/>
      <c r="AG1384" s="165"/>
      <c r="AH1384" s="165"/>
      <c r="AI1384" s="165"/>
      <c r="AJ1384" s="165"/>
      <c r="AK1384" s="165"/>
      <c r="AL1384" s="165"/>
      <c r="AM1384" s="165"/>
      <c r="AN1384" s="165"/>
      <c r="AO1384" s="165"/>
      <c r="AP1384" s="165"/>
      <c r="AQ1384" s="165"/>
      <c r="AR1384" s="165"/>
      <c r="AS1384" s="165"/>
      <c r="AT1384" s="165"/>
      <c r="AU1384" s="165"/>
      <c r="AV1384" s="165"/>
      <c r="AW1384" s="165"/>
      <c r="AX1384" s="165"/>
      <c r="AY1384" s="165"/>
      <c r="AZ1384" s="165"/>
      <c r="BA1384" s="165"/>
      <c r="BB1384" s="165"/>
      <c r="BC1384" s="165"/>
      <c r="BD1384" s="165"/>
      <c r="BE1384" s="165"/>
      <c r="BF1384" s="165"/>
      <c r="BG1384" s="165"/>
      <c r="BH1384" s="165"/>
      <c r="BI1384" s="165"/>
      <c r="BJ1384" s="165"/>
      <c r="BK1384" s="165"/>
      <c r="BL1384" s="165"/>
      <c r="BM1384" s="165"/>
      <c r="BN1384" s="165"/>
      <c r="BO1384" s="165"/>
      <c r="BP1384" s="165"/>
      <c r="BQ1384" s="165"/>
      <c r="BR1384" s="165"/>
      <c r="BS1384" s="165"/>
      <c r="BT1384" s="165"/>
      <c r="BU1384" s="165"/>
      <c r="BV1384" s="165"/>
      <c r="BW1384" s="165"/>
      <c r="BX1384" s="165"/>
      <c r="BY1384" s="165"/>
      <c r="BZ1384" s="165"/>
      <c r="CA1384" s="165"/>
      <c r="CB1384" s="165"/>
      <c r="CC1384" s="165"/>
      <c r="CD1384" s="165"/>
      <c r="CE1384" s="165"/>
      <c r="CF1384" s="165"/>
      <c r="CG1384" s="165"/>
      <c r="CH1384" s="165"/>
      <c r="CI1384" s="165"/>
      <c r="CJ1384" s="165"/>
      <c r="CK1384" s="165"/>
      <c r="CL1384" s="165"/>
      <c r="CM1384" s="165"/>
      <c r="CN1384" s="165"/>
      <c r="CO1384" s="165"/>
      <c r="CP1384" s="165"/>
      <c r="CQ1384" s="165"/>
      <c r="CR1384" s="165"/>
      <c r="CS1384" s="165"/>
      <c r="CT1384" s="165"/>
    </row>
    <row r="1385" spans="1:98">
      <c r="A1385" s="165"/>
      <c r="B1385" s="165"/>
      <c r="C1385" s="165"/>
      <c r="D1385" s="165"/>
      <c r="E1385" s="165"/>
      <c r="F1385" s="165"/>
      <c r="G1385" s="165"/>
      <c r="H1385" s="178"/>
      <c r="I1385" s="165"/>
      <c r="J1385" s="165"/>
      <c r="K1385" s="178"/>
      <c r="L1385" s="165"/>
      <c r="M1385" s="165"/>
      <c r="N1385" s="165"/>
      <c r="O1385" s="165"/>
      <c r="P1385" s="165"/>
      <c r="Q1385" s="165"/>
      <c r="R1385" s="165"/>
      <c r="S1385" s="165"/>
      <c r="T1385" s="165"/>
      <c r="U1385" s="165"/>
      <c r="V1385" s="165"/>
      <c r="W1385" s="165"/>
      <c r="X1385" s="165"/>
      <c r="Y1385" s="165"/>
      <c r="Z1385" s="165"/>
      <c r="AA1385" s="165"/>
      <c r="AB1385" s="165"/>
      <c r="AC1385" s="165"/>
      <c r="AD1385" s="165"/>
      <c r="AE1385" s="165"/>
      <c r="AF1385" s="165"/>
      <c r="AG1385" s="165"/>
      <c r="AH1385" s="165"/>
      <c r="AI1385" s="165"/>
      <c r="AJ1385" s="165"/>
      <c r="AK1385" s="165"/>
      <c r="AL1385" s="165"/>
      <c r="AM1385" s="165"/>
      <c r="AN1385" s="165"/>
      <c r="AO1385" s="165"/>
      <c r="AP1385" s="165"/>
      <c r="AQ1385" s="165"/>
      <c r="AR1385" s="165"/>
      <c r="AS1385" s="165"/>
      <c r="AT1385" s="165"/>
      <c r="AU1385" s="165"/>
      <c r="AV1385" s="165"/>
      <c r="AW1385" s="165"/>
      <c r="AX1385" s="165"/>
      <c r="AY1385" s="165"/>
      <c r="AZ1385" s="165"/>
      <c r="BA1385" s="165"/>
      <c r="BB1385" s="165"/>
      <c r="BC1385" s="165"/>
      <c r="BD1385" s="165"/>
      <c r="BE1385" s="165"/>
      <c r="BF1385" s="165"/>
      <c r="BG1385" s="165"/>
      <c r="BH1385" s="165"/>
      <c r="BI1385" s="165"/>
      <c r="BJ1385" s="165"/>
      <c r="BK1385" s="165"/>
      <c r="BL1385" s="165"/>
      <c r="BM1385" s="165"/>
      <c r="BN1385" s="165"/>
      <c r="BO1385" s="165"/>
      <c r="BP1385" s="165"/>
      <c r="BQ1385" s="165"/>
      <c r="BR1385" s="165"/>
      <c r="BS1385" s="165"/>
      <c r="BT1385" s="165"/>
      <c r="BU1385" s="165"/>
      <c r="BV1385" s="165"/>
      <c r="BW1385" s="165"/>
      <c r="BX1385" s="165"/>
      <c r="BY1385" s="165"/>
      <c r="BZ1385" s="165"/>
      <c r="CA1385" s="165"/>
      <c r="CB1385" s="165"/>
      <c r="CC1385" s="165"/>
      <c r="CD1385" s="165"/>
      <c r="CE1385" s="165"/>
      <c r="CF1385" s="165"/>
      <c r="CG1385" s="165"/>
      <c r="CH1385" s="165"/>
      <c r="CI1385" s="165"/>
      <c r="CJ1385" s="165"/>
      <c r="CK1385" s="165"/>
      <c r="CL1385" s="165"/>
      <c r="CM1385" s="165"/>
      <c r="CN1385" s="165"/>
      <c r="CO1385" s="165"/>
      <c r="CP1385" s="165"/>
      <c r="CQ1385" s="165"/>
      <c r="CR1385" s="165"/>
      <c r="CS1385" s="165"/>
      <c r="CT1385" s="165"/>
    </row>
    <row r="1386" spans="1:98">
      <c r="A1386" s="165"/>
      <c r="B1386" s="165"/>
      <c r="C1386" s="165"/>
      <c r="D1386" s="165"/>
      <c r="E1386" s="165"/>
      <c r="F1386" s="165"/>
      <c r="G1386" s="165"/>
      <c r="H1386" s="178"/>
      <c r="I1386" s="165"/>
      <c r="J1386" s="165"/>
      <c r="K1386" s="178"/>
      <c r="L1386" s="165"/>
      <c r="M1386" s="165"/>
      <c r="N1386" s="165"/>
      <c r="O1386" s="165"/>
      <c r="P1386" s="165"/>
      <c r="Q1386" s="165"/>
      <c r="R1386" s="165"/>
      <c r="S1386" s="165"/>
      <c r="T1386" s="165"/>
      <c r="U1386" s="165"/>
      <c r="V1386" s="165"/>
      <c r="W1386" s="165"/>
      <c r="X1386" s="165"/>
      <c r="Y1386" s="165"/>
      <c r="Z1386" s="165"/>
      <c r="AA1386" s="165"/>
      <c r="AB1386" s="165"/>
      <c r="AC1386" s="165"/>
      <c r="AD1386" s="165"/>
      <c r="AE1386" s="165"/>
      <c r="AF1386" s="165"/>
      <c r="AG1386" s="165"/>
      <c r="AH1386" s="165"/>
      <c r="AI1386" s="165"/>
      <c r="AJ1386" s="165"/>
      <c r="AK1386" s="165"/>
      <c r="AL1386" s="165"/>
      <c r="AM1386" s="165"/>
      <c r="AN1386" s="165"/>
      <c r="AO1386" s="165"/>
      <c r="AP1386" s="165"/>
      <c r="AQ1386" s="165"/>
      <c r="AR1386" s="165"/>
      <c r="AS1386" s="165"/>
      <c r="AT1386" s="165"/>
      <c r="AU1386" s="165"/>
      <c r="AV1386" s="165"/>
      <c r="AW1386" s="165"/>
      <c r="AX1386" s="165"/>
      <c r="AY1386" s="165"/>
      <c r="AZ1386" s="165"/>
      <c r="BA1386" s="165"/>
      <c r="BB1386" s="165"/>
      <c r="BC1386" s="165"/>
      <c r="BD1386" s="165"/>
      <c r="BE1386" s="165"/>
      <c r="BF1386" s="165"/>
      <c r="BG1386" s="165"/>
      <c r="BH1386" s="165"/>
      <c r="BI1386" s="165"/>
      <c r="BJ1386" s="165"/>
      <c r="BK1386" s="165"/>
      <c r="BL1386" s="165"/>
      <c r="BM1386" s="165"/>
      <c r="BN1386" s="165"/>
      <c r="BO1386" s="165"/>
      <c r="BP1386" s="165"/>
      <c r="BQ1386" s="165"/>
      <c r="BR1386" s="165"/>
      <c r="BS1386" s="165"/>
      <c r="BT1386" s="165"/>
      <c r="BU1386" s="165"/>
      <c r="BV1386" s="165"/>
      <c r="BW1386" s="165"/>
      <c r="BX1386" s="165"/>
      <c r="BY1386" s="165"/>
      <c r="BZ1386" s="165"/>
      <c r="CA1386" s="165"/>
      <c r="CB1386" s="165"/>
      <c r="CC1386" s="165"/>
      <c r="CD1386" s="165"/>
      <c r="CE1386" s="165"/>
      <c r="CF1386" s="165"/>
      <c r="CG1386" s="165"/>
      <c r="CH1386" s="165"/>
      <c r="CI1386" s="165"/>
      <c r="CJ1386" s="165"/>
      <c r="CK1386" s="165"/>
      <c r="CL1386" s="165"/>
      <c r="CM1386" s="165"/>
      <c r="CN1386" s="165"/>
      <c r="CO1386" s="165"/>
      <c r="CP1386" s="165"/>
      <c r="CQ1386" s="165"/>
      <c r="CR1386" s="165"/>
      <c r="CS1386" s="165"/>
      <c r="CT1386" s="165"/>
    </row>
    <row r="1387" spans="1:98">
      <c r="A1387" s="165"/>
      <c r="B1387" s="165"/>
      <c r="C1387" s="165"/>
      <c r="D1387" s="165"/>
      <c r="E1387" s="165"/>
      <c r="F1387" s="165"/>
      <c r="G1387" s="165"/>
      <c r="H1387" s="178"/>
      <c r="I1387" s="165"/>
      <c r="J1387" s="165"/>
      <c r="K1387" s="178"/>
      <c r="L1387" s="165"/>
      <c r="M1387" s="165"/>
      <c r="N1387" s="165"/>
      <c r="O1387" s="165"/>
      <c r="P1387" s="165"/>
      <c r="Q1387" s="165"/>
      <c r="R1387" s="165"/>
      <c r="S1387" s="165"/>
      <c r="T1387" s="165"/>
      <c r="U1387" s="165"/>
      <c r="V1387" s="165"/>
      <c r="W1387" s="165"/>
      <c r="X1387" s="165"/>
      <c r="Y1387" s="165"/>
      <c r="Z1387" s="165"/>
      <c r="AA1387" s="165"/>
      <c r="AB1387" s="165"/>
      <c r="AC1387" s="165"/>
      <c r="AD1387" s="165"/>
      <c r="AE1387" s="165"/>
      <c r="AF1387" s="165"/>
      <c r="AG1387" s="165"/>
      <c r="AH1387" s="165"/>
      <c r="AI1387" s="165"/>
      <c r="AJ1387" s="165"/>
      <c r="AK1387" s="165"/>
      <c r="AL1387" s="165"/>
      <c r="AM1387" s="165"/>
      <c r="AN1387" s="165"/>
      <c r="AO1387" s="165"/>
      <c r="AP1387" s="165"/>
      <c r="AQ1387" s="165"/>
      <c r="AR1387" s="165"/>
      <c r="AS1387" s="165"/>
      <c r="AT1387" s="165"/>
      <c r="AU1387" s="165"/>
      <c r="AV1387" s="165"/>
      <c r="AW1387" s="165"/>
      <c r="AX1387" s="165"/>
      <c r="AY1387" s="165"/>
      <c r="AZ1387" s="165"/>
      <c r="BA1387" s="165"/>
      <c r="BB1387" s="165"/>
      <c r="BC1387" s="165"/>
      <c r="BD1387" s="165"/>
      <c r="BE1387" s="165"/>
      <c r="BF1387" s="165"/>
      <c r="BG1387" s="165"/>
      <c r="BH1387" s="165"/>
      <c r="BI1387" s="165"/>
      <c r="BJ1387" s="165"/>
      <c r="BK1387" s="165"/>
      <c r="BL1387" s="165"/>
      <c r="BM1387" s="165"/>
      <c r="BN1387" s="165"/>
      <c r="BO1387" s="165"/>
      <c r="BP1387" s="165"/>
      <c r="BQ1387" s="165"/>
      <c r="BR1387" s="165"/>
      <c r="BS1387" s="165"/>
      <c r="BT1387" s="165"/>
      <c r="BU1387" s="165"/>
      <c r="BV1387" s="165"/>
      <c r="BW1387" s="165"/>
      <c r="BX1387" s="165"/>
      <c r="BY1387" s="165"/>
      <c r="BZ1387" s="165"/>
      <c r="CA1387" s="165"/>
      <c r="CB1387" s="165"/>
      <c r="CC1387" s="165"/>
      <c r="CD1387" s="165"/>
      <c r="CE1387" s="165"/>
      <c r="CF1387" s="165"/>
      <c r="CG1387" s="165"/>
      <c r="CH1387" s="165"/>
      <c r="CI1387" s="165"/>
      <c r="CJ1387" s="165"/>
      <c r="CK1387" s="165"/>
      <c r="CL1387" s="165"/>
      <c r="CM1387" s="165"/>
      <c r="CN1387" s="165"/>
      <c r="CO1387" s="165"/>
      <c r="CP1387" s="165"/>
      <c r="CQ1387" s="165"/>
      <c r="CR1387" s="165"/>
      <c r="CS1387" s="165"/>
      <c r="CT1387" s="165"/>
    </row>
    <row r="1388" spans="1:98">
      <c r="A1388" s="165"/>
      <c r="B1388" s="165"/>
      <c r="C1388" s="165"/>
      <c r="D1388" s="165"/>
      <c r="E1388" s="165"/>
      <c r="F1388" s="165"/>
      <c r="G1388" s="165"/>
      <c r="H1388" s="178"/>
      <c r="I1388" s="165"/>
      <c r="J1388" s="165"/>
      <c r="K1388" s="178"/>
      <c r="L1388" s="165"/>
      <c r="M1388" s="165"/>
      <c r="N1388" s="165"/>
      <c r="O1388" s="165"/>
      <c r="P1388" s="165"/>
      <c r="Q1388" s="165"/>
      <c r="R1388" s="165"/>
      <c r="S1388" s="165"/>
      <c r="T1388" s="165"/>
      <c r="U1388" s="165"/>
      <c r="V1388" s="165"/>
      <c r="W1388" s="165"/>
      <c r="X1388" s="165"/>
      <c r="Y1388" s="165"/>
      <c r="Z1388" s="165"/>
      <c r="AA1388" s="165"/>
      <c r="AB1388" s="165"/>
      <c r="AC1388" s="165"/>
      <c r="AD1388" s="165"/>
      <c r="AE1388" s="165"/>
      <c r="AF1388" s="165"/>
      <c r="AG1388" s="165"/>
      <c r="AH1388" s="165"/>
      <c r="AI1388" s="165"/>
      <c r="AJ1388" s="165"/>
      <c r="AK1388" s="165"/>
      <c r="AL1388" s="165"/>
      <c r="AM1388" s="165"/>
      <c r="AN1388" s="165"/>
      <c r="AO1388" s="165"/>
      <c r="AP1388" s="165"/>
      <c r="AQ1388" s="165"/>
      <c r="AR1388" s="165"/>
      <c r="AS1388" s="165"/>
      <c r="AT1388" s="165"/>
      <c r="AU1388" s="165"/>
      <c r="AV1388" s="165"/>
      <c r="AW1388" s="165"/>
      <c r="AX1388" s="165"/>
      <c r="AY1388" s="165"/>
      <c r="AZ1388" s="165"/>
      <c r="BA1388" s="165"/>
      <c r="BB1388" s="165"/>
      <c r="BC1388" s="165"/>
      <c r="BD1388" s="165"/>
      <c r="BE1388" s="165"/>
      <c r="BF1388" s="165"/>
      <c r="BG1388" s="165"/>
      <c r="BH1388" s="165"/>
      <c r="BI1388" s="165"/>
      <c r="BJ1388" s="165"/>
      <c r="BK1388" s="165"/>
      <c r="BL1388" s="165"/>
      <c r="BM1388" s="165"/>
      <c r="BN1388" s="165"/>
      <c r="BO1388" s="165"/>
      <c r="BP1388" s="165"/>
      <c r="BQ1388" s="165"/>
      <c r="BR1388" s="165"/>
      <c r="BS1388" s="165"/>
      <c r="BT1388" s="165"/>
      <c r="BU1388" s="165"/>
      <c r="BV1388" s="165"/>
      <c r="BW1388" s="165"/>
      <c r="BX1388" s="165"/>
      <c r="BY1388" s="165"/>
      <c r="BZ1388" s="165"/>
      <c r="CA1388" s="165"/>
      <c r="CB1388" s="165"/>
      <c r="CC1388" s="165"/>
      <c r="CD1388" s="165"/>
      <c r="CE1388" s="165"/>
      <c r="CF1388" s="165"/>
      <c r="CG1388" s="165"/>
      <c r="CH1388" s="165"/>
      <c r="CI1388" s="165"/>
      <c r="CJ1388" s="165"/>
      <c r="CK1388" s="165"/>
      <c r="CL1388" s="165"/>
      <c r="CM1388" s="165"/>
      <c r="CN1388" s="165"/>
      <c r="CO1388" s="165"/>
      <c r="CP1388" s="165"/>
      <c r="CQ1388" s="165"/>
      <c r="CR1388" s="165"/>
      <c r="CS1388" s="165"/>
      <c r="CT1388" s="165"/>
    </row>
    <row r="1389" spans="1:98">
      <c r="A1389" s="165"/>
      <c r="B1389" s="165"/>
      <c r="C1389" s="165"/>
      <c r="D1389" s="165"/>
      <c r="E1389" s="165"/>
      <c r="F1389" s="165"/>
      <c r="G1389" s="165"/>
      <c r="H1389" s="178"/>
      <c r="I1389" s="165"/>
      <c r="J1389" s="165"/>
      <c r="K1389" s="178"/>
      <c r="L1389" s="165"/>
      <c r="M1389" s="165"/>
      <c r="N1389" s="165"/>
      <c r="O1389" s="165"/>
      <c r="P1389" s="165"/>
      <c r="Q1389" s="165"/>
      <c r="R1389" s="165"/>
      <c r="S1389" s="165"/>
      <c r="T1389" s="165"/>
      <c r="U1389" s="165"/>
      <c r="V1389" s="165"/>
      <c r="W1389" s="165"/>
      <c r="X1389" s="165"/>
      <c r="Y1389" s="165"/>
      <c r="Z1389" s="165"/>
      <c r="AA1389" s="165"/>
      <c r="AB1389" s="165"/>
      <c r="AC1389" s="165"/>
      <c r="AD1389" s="165"/>
      <c r="AE1389" s="165"/>
      <c r="AF1389" s="165"/>
      <c r="AG1389" s="165"/>
      <c r="AH1389" s="165"/>
      <c r="AI1389" s="165"/>
      <c r="AJ1389" s="165"/>
      <c r="AK1389" s="165"/>
      <c r="AL1389" s="165"/>
      <c r="AM1389" s="165"/>
      <c r="AN1389" s="165"/>
      <c r="AO1389" s="165"/>
      <c r="AP1389" s="165"/>
      <c r="AQ1389" s="165"/>
      <c r="AR1389" s="165"/>
      <c r="AS1389" s="165"/>
      <c r="AT1389" s="165"/>
      <c r="AU1389" s="165"/>
      <c r="AV1389" s="165"/>
      <c r="AW1389" s="165"/>
      <c r="AX1389" s="165"/>
      <c r="AY1389" s="165"/>
      <c r="AZ1389" s="165"/>
      <c r="BA1389" s="165"/>
      <c r="BB1389" s="165"/>
      <c r="BC1389" s="165"/>
      <c r="BD1389" s="165"/>
      <c r="BE1389" s="165"/>
      <c r="BF1389" s="165"/>
      <c r="BG1389" s="165"/>
      <c r="BH1389" s="165"/>
      <c r="BI1389" s="165"/>
      <c r="BJ1389" s="165"/>
      <c r="BK1389" s="165"/>
      <c r="BL1389" s="165"/>
      <c r="BM1389" s="165"/>
      <c r="BN1389" s="165"/>
      <c r="BO1389" s="165"/>
      <c r="BP1389" s="165"/>
      <c r="BQ1389" s="165"/>
      <c r="BR1389" s="165"/>
      <c r="BS1389" s="165"/>
      <c r="BT1389" s="165"/>
      <c r="BU1389" s="165"/>
      <c r="BV1389" s="165"/>
      <c r="BW1389" s="165"/>
      <c r="BX1389" s="165"/>
      <c r="BY1389" s="165"/>
      <c r="BZ1389" s="165"/>
      <c r="CA1389" s="165"/>
      <c r="CB1389" s="165"/>
      <c r="CC1389" s="165"/>
      <c r="CD1389" s="165"/>
      <c r="CE1389" s="165"/>
      <c r="CF1389" s="165"/>
      <c r="CG1389" s="165"/>
      <c r="CH1389" s="165"/>
      <c r="CI1389" s="165"/>
      <c r="CJ1389" s="165"/>
      <c r="CK1389" s="165"/>
      <c r="CL1389" s="165"/>
      <c r="CM1389" s="165"/>
      <c r="CN1389" s="165"/>
      <c r="CO1389" s="165"/>
      <c r="CP1389" s="165"/>
      <c r="CQ1389" s="165"/>
      <c r="CR1389" s="165"/>
      <c r="CS1389" s="165"/>
      <c r="CT1389" s="165"/>
    </row>
    <row r="1390" spans="1:98">
      <c r="A1390" s="165"/>
      <c r="B1390" s="165"/>
      <c r="C1390" s="165"/>
      <c r="D1390" s="165"/>
      <c r="E1390" s="165"/>
      <c r="F1390" s="165"/>
      <c r="G1390" s="165"/>
      <c r="H1390" s="178"/>
      <c r="I1390" s="165"/>
      <c r="J1390" s="165"/>
      <c r="K1390" s="178"/>
      <c r="L1390" s="165"/>
      <c r="M1390" s="165"/>
      <c r="N1390" s="165"/>
      <c r="O1390" s="165"/>
      <c r="P1390" s="165"/>
      <c r="Q1390" s="165"/>
      <c r="R1390" s="165"/>
      <c r="S1390" s="165"/>
      <c r="T1390" s="165"/>
      <c r="U1390" s="165"/>
      <c r="V1390" s="165"/>
      <c r="W1390" s="165"/>
      <c r="X1390" s="165"/>
      <c r="Y1390" s="165"/>
      <c r="Z1390" s="165"/>
      <c r="AA1390" s="165"/>
      <c r="AB1390" s="165"/>
      <c r="AC1390" s="165"/>
      <c r="AD1390" s="165"/>
      <c r="AE1390" s="165"/>
      <c r="AF1390" s="165"/>
      <c r="AG1390" s="165"/>
      <c r="AH1390" s="165"/>
      <c r="AI1390" s="165"/>
      <c r="AJ1390" s="165"/>
      <c r="AK1390" s="165"/>
      <c r="AL1390" s="165"/>
      <c r="AM1390" s="165"/>
      <c r="AN1390" s="165"/>
      <c r="AO1390" s="165"/>
      <c r="AP1390" s="165"/>
      <c r="AQ1390" s="165"/>
      <c r="AR1390" s="165"/>
      <c r="AS1390" s="165"/>
      <c r="AT1390" s="165"/>
      <c r="AU1390" s="165"/>
      <c r="AV1390" s="165"/>
      <c r="AW1390" s="165"/>
      <c r="AX1390" s="165"/>
      <c r="AY1390" s="165"/>
      <c r="AZ1390" s="165"/>
      <c r="BA1390" s="165"/>
      <c r="BB1390" s="165"/>
      <c r="BC1390" s="165"/>
      <c r="BD1390" s="165"/>
      <c r="BE1390" s="165"/>
      <c r="BF1390" s="165"/>
      <c r="BG1390" s="165"/>
      <c r="BH1390" s="165"/>
      <c r="BI1390" s="165"/>
      <c r="BJ1390" s="165"/>
      <c r="BK1390" s="165"/>
      <c r="BL1390" s="165"/>
      <c r="BM1390" s="165"/>
      <c r="BN1390" s="165"/>
      <c r="BO1390" s="165"/>
      <c r="BP1390" s="165"/>
      <c r="BQ1390" s="165"/>
      <c r="BR1390" s="165"/>
      <c r="BS1390" s="165"/>
      <c r="BT1390" s="165"/>
      <c r="BU1390" s="165"/>
      <c r="BV1390" s="165"/>
      <c r="BW1390" s="165"/>
      <c r="BX1390" s="165"/>
      <c r="BY1390" s="165"/>
      <c r="BZ1390" s="165"/>
      <c r="CA1390" s="165"/>
      <c r="CB1390" s="165"/>
      <c r="CC1390" s="165"/>
      <c r="CD1390" s="165"/>
      <c r="CE1390" s="165"/>
      <c r="CF1390" s="165"/>
      <c r="CG1390" s="165"/>
      <c r="CH1390" s="165"/>
      <c r="CI1390" s="165"/>
      <c r="CJ1390" s="165"/>
      <c r="CK1390" s="165"/>
      <c r="CL1390" s="165"/>
      <c r="CM1390" s="165"/>
      <c r="CN1390" s="165"/>
      <c r="CO1390" s="165"/>
      <c r="CP1390" s="165"/>
      <c r="CQ1390" s="165"/>
      <c r="CR1390" s="165"/>
      <c r="CS1390" s="165"/>
      <c r="CT1390" s="165"/>
    </row>
    <row r="1391" spans="1:98">
      <c r="A1391" s="165"/>
      <c r="B1391" s="165"/>
      <c r="C1391" s="165"/>
      <c r="D1391" s="165"/>
      <c r="E1391" s="165"/>
      <c r="F1391" s="165"/>
      <c r="G1391" s="165"/>
      <c r="H1391" s="178"/>
      <c r="I1391" s="165"/>
      <c r="J1391" s="165"/>
      <c r="K1391" s="178"/>
      <c r="L1391" s="165"/>
      <c r="M1391" s="165"/>
      <c r="N1391" s="165"/>
      <c r="O1391" s="165"/>
      <c r="P1391" s="165"/>
      <c r="Q1391" s="165"/>
      <c r="R1391" s="165"/>
      <c r="S1391" s="165"/>
      <c r="T1391" s="165"/>
      <c r="U1391" s="165"/>
      <c r="V1391" s="165"/>
      <c r="W1391" s="165"/>
      <c r="X1391" s="165"/>
      <c r="Y1391" s="165"/>
      <c r="Z1391" s="165"/>
      <c r="AA1391" s="165"/>
      <c r="AB1391" s="165"/>
      <c r="AC1391" s="165"/>
      <c r="AD1391" s="165"/>
      <c r="AE1391" s="165"/>
      <c r="AF1391" s="165"/>
      <c r="AG1391" s="165"/>
      <c r="AH1391" s="165"/>
      <c r="AI1391" s="165"/>
      <c r="AJ1391" s="165"/>
      <c r="AK1391" s="165"/>
      <c r="AL1391" s="165"/>
      <c r="AM1391" s="165"/>
      <c r="AN1391" s="165"/>
      <c r="AO1391" s="165"/>
      <c r="AP1391" s="165"/>
      <c r="AQ1391" s="165"/>
      <c r="AR1391" s="165"/>
      <c r="AS1391" s="165"/>
      <c r="AT1391" s="165"/>
      <c r="AU1391" s="165"/>
      <c r="AV1391" s="165"/>
      <c r="AW1391" s="165"/>
      <c r="AX1391" s="165"/>
      <c r="AY1391" s="165"/>
      <c r="AZ1391" s="165"/>
      <c r="BA1391" s="165"/>
      <c r="BB1391" s="165"/>
      <c r="BC1391" s="165"/>
      <c r="BD1391" s="165"/>
      <c r="BE1391" s="165"/>
      <c r="BF1391" s="165"/>
      <c r="BG1391" s="165"/>
      <c r="BH1391" s="165"/>
      <c r="BI1391" s="165"/>
      <c r="BJ1391" s="165"/>
      <c r="BK1391" s="165"/>
      <c r="BL1391" s="165"/>
      <c r="BM1391" s="165"/>
      <c r="BN1391" s="165"/>
      <c r="BO1391" s="165"/>
      <c r="BP1391" s="165"/>
      <c r="BQ1391" s="165"/>
      <c r="BR1391" s="165"/>
      <c r="BS1391" s="165"/>
      <c r="BT1391" s="165"/>
      <c r="BU1391" s="165"/>
      <c r="BV1391" s="165"/>
      <c r="BW1391" s="165"/>
      <c r="BX1391" s="165"/>
      <c r="BY1391" s="165"/>
      <c r="BZ1391" s="165"/>
      <c r="CA1391" s="165"/>
      <c r="CB1391" s="165"/>
      <c r="CC1391" s="165"/>
      <c r="CD1391" s="165"/>
      <c r="CE1391" s="165"/>
      <c r="CF1391" s="165"/>
      <c r="CG1391" s="165"/>
      <c r="CH1391" s="165"/>
      <c r="CI1391" s="165"/>
      <c r="CJ1391" s="165"/>
      <c r="CK1391" s="165"/>
      <c r="CL1391" s="165"/>
      <c r="CM1391" s="165"/>
      <c r="CN1391" s="165"/>
      <c r="CO1391" s="165"/>
      <c r="CP1391" s="165"/>
      <c r="CQ1391" s="165"/>
      <c r="CR1391" s="165"/>
      <c r="CS1391" s="165"/>
      <c r="CT1391" s="165"/>
    </row>
    <row r="1392" spans="1:98">
      <c r="A1392" s="165"/>
      <c r="B1392" s="165"/>
      <c r="C1392" s="165"/>
      <c r="D1392" s="165"/>
      <c r="E1392" s="165"/>
      <c r="F1392" s="165"/>
      <c r="G1392" s="165"/>
      <c r="H1392" s="178"/>
      <c r="I1392" s="165"/>
      <c r="J1392" s="165"/>
      <c r="K1392" s="178"/>
      <c r="L1392" s="165"/>
      <c r="M1392" s="165"/>
      <c r="N1392" s="165"/>
      <c r="O1392" s="165"/>
      <c r="P1392" s="165"/>
      <c r="Q1392" s="165"/>
      <c r="R1392" s="165"/>
      <c r="S1392" s="165"/>
      <c r="T1392" s="165"/>
      <c r="U1392" s="165"/>
      <c r="V1392" s="165"/>
      <c r="W1392" s="165"/>
      <c r="X1392" s="165"/>
      <c r="Y1392" s="165"/>
      <c r="Z1392" s="165"/>
      <c r="AA1392" s="165"/>
      <c r="AB1392" s="165"/>
      <c r="AC1392" s="165"/>
      <c r="AD1392" s="165"/>
      <c r="AE1392" s="165"/>
      <c r="AF1392" s="165"/>
      <c r="AG1392" s="165"/>
      <c r="AH1392" s="165"/>
      <c r="AI1392" s="165"/>
      <c r="AJ1392" s="165"/>
      <c r="AK1392" s="165"/>
      <c r="AL1392" s="165"/>
      <c r="AM1392" s="165"/>
      <c r="AN1392" s="165"/>
      <c r="AO1392" s="165"/>
      <c r="AP1392" s="165"/>
      <c r="AQ1392" s="165"/>
      <c r="AR1392" s="165"/>
      <c r="AS1392" s="165"/>
      <c r="AT1392" s="165"/>
      <c r="AU1392" s="165"/>
      <c r="AV1392" s="165"/>
      <c r="AW1392" s="165"/>
      <c r="AX1392" s="165"/>
      <c r="AY1392" s="165"/>
      <c r="AZ1392" s="165"/>
      <c r="BA1392" s="165"/>
      <c r="BB1392" s="165"/>
      <c r="BC1392" s="165"/>
      <c r="BD1392" s="165"/>
      <c r="BE1392" s="165"/>
      <c r="BF1392" s="165"/>
      <c r="BG1392" s="165"/>
      <c r="BH1392" s="165"/>
      <c r="BI1392" s="165"/>
      <c r="BJ1392" s="165"/>
      <c r="BK1392" s="165"/>
      <c r="BL1392" s="165"/>
      <c r="BM1392" s="165"/>
      <c r="BN1392" s="165"/>
      <c r="BO1392" s="165"/>
      <c r="BP1392" s="165"/>
      <c r="BQ1392" s="165"/>
      <c r="BR1392" s="165"/>
      <c r="BS1392" s="165"/>
      <c r="BT1392" s="165"/>
      <c r="BU1392" s="165"/>
      <c r="BV1392" s="165"/>
      <c r="BW1392" s="165"/>
      <c r="BX1392" s="165"/>
      <c r="BY1392" s="165"/>
      <c r="BZ1392" s="165"/>
      <c r="CA1392" s="165"/>
      <c r="CB1392" s="165"/>
      <c r="CC1392" s="165"/>
      <c r="CD1392" s="165"/>
      <c r="CE1392" s="165"/>
      <c r="CF1392" s="165"/>
      <c r="CG1392" s="165"/>
      <c r="CH1392" s="165"/>
      <c r="CI1392" s="165"/>
      <c r="CJ1392" s="165"/>
      <c r="CK1392" s="165"/>
      <c r="CL1392" s="165"/>
      <c r="CM1392" s="165"/>
      <c r="CN1392" s="165"/>
      <c r="CO1392" s="165"/>
      <c r="CP1392" s="165"/>
      <c r="CQ1392" s="165"/>
      <c r="CR1392" s="165"/>
      <c r="CS1392" s="165"/>
      <c r="CT1392" s="165"/>
    </row>
    <row r="1393" spans="1:98">
      <c r="A1393" s="165"/>
      <c r="B1393" s="165"/>
      <c r="C1393" s="165"/>
      <c r="D1393" s="165"/>
      <c r="E1393" s="165"/>
      <c r="F1393" s="165"/>
      <c r="G1393" s="165"/>
      <c r="H1393" s="178"/>
      <c r="I1393" s="165"/>
      <c r="J1393" s="165"/>
      <c r="K1393" s="178"/>
      <c r="L1393" s="165"/>
      <c r="M1393" s="165"/>
      <c r="N1393" s="165"/>
      <c r="O1393" s="165"/>
      <c r="P1393" s="165"/>
      <c r="Q1393" s="165"/>
      <c r="R1393" s="165"/>
      <c r="S1393" s="165"/>
      <c r="T1393" s="165"/>
      <c r="U1393" s="165"/>
      <c r="V1393" s="165"/>
      <c r="W1393" s="165"/>
      <c r="X1393" s="165"/>
      <c r="Y1393" s="165"/>
      <c r="Z1393" s="165"/>
      <c r="AA1393" s="165"/>
      <c r="AB1393" s="165"/>
      <c r="AC1393" s="165"/>
      <c r="AD1393" s="165"/>
      <c r="AE1393" s="165"/>
      <c r="AF1393" s="165"/>
      <c r="AG1393" s="165"/>
      <c r="AH1393" s="165"/>
      <c r="AI1393" s="165"/>
      <c r="AJ1393" s="165"/>
      <c r="AK1393" s="165"/>
      <c r="AL1393" s="165"/>
      <c r="AM1393" s="165"/>
      <c r="AN1393" s="165"/>
      <c r="AO1393" s="165"/>
      <c r="AP1393" s="165"/>
      <c r="AQ1393" s="165"/>
      <c r="AR1393" s="165"/>
      <c r="AS1393" s="165"/>
      <c r="AT1393" s="165"/>
      <c r="AU1393" s="165"/>
      <c r="AV1393" s="165"/>
      <c r="AW1393" s="165"/>
      <c r="AX1393" s="165"/>
      <c r="AY1393" s="165"/>
      <c r="AZ1393" s="165"/>
      <c r="BA1393" s="165"/>
      <c r="BB1393" s="165"/>
      <c r="BC1393" s="165"/>
      <c r="BD1393" s="165"/>
      <c r="BE1393" s="165"/>
      <c r="BF1393" s="165"/>
      <c r="BG1393" s="165"/>
      <c r="BH1393" s="165"/>
      <c r="BI1393" s="165"/>
      <c r="BJ1393" s="165"/>
      <c r="BK1393" s="165"/>
      <c r="BL1393" s="165"/>
      <c r="BM1393" s="165"/>
      <c r="BN1393" s="165"/>
      <c r="BO1393" s="165"/>
      <c r="BP1393" s="165"/>
      <c r="BQ1393" s="165"/>
      <c r="BR1393" s="165"/>
      <c r="BS1393" s="165"/>
      <c r="BT1393" s="165"/>
      <c r="BU1393" s="165"/>
      <c r="BV1393" s="165"/>
      <c r="BW1393" s="165"/>
      <c r="BX1393" s="165"/>
      <c r="BY1393" s="165"/>
      <c r="BZ1393" s="165"/>
      <c r="CA1393" s="165"/>
      <c r="CB1393" s="165"/>
      <c r="CC1393" s="165"/>
      <c r="CD1393" s="165"/>
      <c r="CE1393" s="165"/>
      <c r="CF1393" s="165"/>
      <c r="CG1393" s="165"/>
      <c r="CH1393" s="165"/>
      <c r="CI1393" s="165"/>
      <c r="CJ1393" s="165"/>
      <c r="CK1393" s="165"/>
      <c r="CL1393" s="165"/>
      <c r="CM1393" s="165"/>
      <c r="CN1393" s="165"/>
      <c r="CO1393" s="165"/>
      <c r="CP1393" s="165"/>
      <c r="CQ1393" s="165"/>
      <c r="CR1393" s="165"/>
      <c r="CS1393" s="165"/>
      <c r="CT1393" s="165"/>
    </row>
    <row r="1394" spans="1:98">
      <c r="A1394" s="165"/>
      <c r="B1394" s="165"/>
      <c r="C1394" s="165"/>
      <c r="D1394" s="165"/>
      <c r="E1394" s="165"/>
      <c r="F1394" s="165"/>
      <c r="G1394" s="165"/>
      <c r="H1394" s="178"/>
      <c r="I1394" s="165"/>
      <c r="J1394" s="165"/>
      <c r="K1394" s="178"/>
      <c r="L1394" s="165"/>
      <c r="M1394" s="165"/>
      <c r="N1394" s="165"/>
      <c r="O1394" s="165"/>
      <c r="P1394" s="165"/>
      <c r="Q1394" s="165"/>
      <c r="R1394" s="165"/>
      <c r="S1394" s="165"/>
      <c r="T1394" s="165"/>
      <c r="U1394" s="165"/>
      <c r="V1394" s="165"/>
      <c r="W1394" s="165"/>
      <c r="X1394" s="165"/>
      <c r="Y1394" s="165"/>
      <c r="Z1394" s="165"/>
      <c r="AA1394" s="165"/>
      <c r="AB1394" s="165"/>
      <c r="AC1394" s="165"/>
      <c r="AD1394" s="165"/>
      <c r="AE1394" s="165"/>
      <c r="AF1394" s="165"/>
      <c r="AG1394" s="165"/>
      <c r="AH1394" s="165"/>
      <c r="AI1394" s="165"/>
      <c r="AJ1394" s="165"/>
      <c r="AK1394" s="165"/>
      <c r="AL1394" s="165"/>
      <c r="AM1394" s="165"/>
      <c r="AN1394" s="165"/>
      <c r="AO1394" s="165"/>
      <c r="AP1394" s="165"/>
      <c r="AQ1394" s="165"/>
      <c r="AR1394" s="165"/>
      <c r="AS1394" s="165"/>
      <c r="AT1394" s="165"/>
      <c r="AU1394" s="165"/>
      <c r="AV1394" s="165"/>
      <c r="AW1394" s="165"/>
      <c r="AX1394" s="165"/>
      <c r="AY1394" s="165"/>
      <c r="AZ1394" s="165"/>
      <c r="BA1394" s="165"/>
      <c r="BB1394" s="165"/>
      <c r="BC1394" s="165"/>
      <c r="BD1394" s="165"/>
      <c r="BE1394" s="165"/>
      <c r="BF1394" s="165"/>
      <c r="BG1394" s="165"/>
      <c r="BH1394" s="165"/>
      <c r="BI1394" s="165"/>
      <c r="BJ1394" s="165"/>
      <c r="BK1394" s="165"/>
      <c r="BL1394" s="165"/>
      <c r="BM1394" s="165"/>
      <c r="BN1394" s="165"/>
      <c r="BO1394" s="165"/>
      <c r="BP1394" s="165"/>
      <c r="BQ1394" s="165"/>
      <c r="BR1394" s="165"/>
      <c r="BS1394" s="165"/>
      <c r="BT1394" s="165"/>
      <c r="BU1394" s="165"/>
      <c r="BV1394" s="165"/>
      <c r="BW1394" s="165"/>
      <c r="BX1394" s="165"/>
      <c r="BY1394" s="165"/>
      <c r="BZ1394" s="165"/>
      <c r="CA1394" s="165"/>
      <c r="CB1394" s="165"/>
      <c r="CC1394" s="165"/>
      <c r="CD1394" s="165"/>
      <c r="CE1394" s="165"/>
      <c r="CF1394" s="165"/>
      <c r="CG1394" s="165"/>
      <c r="CH1394" s="165"/>
      <c r="CI1394" s="165"/>
      <c r="CJ1394" s="165"/>
      <c r="CK1394" s="165"/>
      <c r="CL1394" s="165"/>
      <c r="CM1394" s="165"/>
      <c r="CN1394" s="165"/>
      <c r="CO1394" s="165"/>
      <c r="CP1394" s="165"/>
      <c r="CQ1394" s="165"/>
      <c r="CR1394" s="165"/>
      <c r="CS1394" s="165"/>
      <c r="CT1394" s="165"/>
    </row>
    <row r="1395" spans="1:98">
      <c r="A1395" s="165"/>
      <c r="B1395" s="165"/>
      <c r="C1395" s="165"/>
      <c r="D1395" s="165"/>
      <c r="E1395" s="165"/>
      <c r="F1395" s="165"/>
      <c r="G1395" s="165"/>
      <c r="H1395" s="178"/>
      <c r="I1395" s="165"/>
      <c r="J1395" s="165"/>
      <c r="K1395" s="178"/>
      <c r="L1395" s="165"/>
      <c r="M1395" s="165"/>
      <c r="N1395" s="165"/>
      <c r="O1395" s="165"/>
      <c r="P1395" s="165"/>
      <c r="Q1395" s="165"/>
      <c r="R1395" s="165"/>
      <c r="S1395" s="165"/>
      <c r="T1395" s="165"/>
      <c r="U1395" s="165"/>
      <c r="V1395" s="165"/>
      <c r="W1395" s="165"/>
      <c r="X1395" s="165"/>
      <c r="Y1395" s="165"/>
      <c r="Z1395" s="165"/>
      <c r="AA1395" s="165"/>
      <c r="AB1395" s="165"/>
      <c r="AC1395" s="165"/>
      <c r="AD1395" s="165"/>
      <c r="AE1395" s="165"/>
      <c r="AF1395" s="165"/>
      <c r="AG1395" s="165"/>
      <c r="AH1395" s="165"/>
      <c r="AI1395" s="165"/>
      <c r="AJ1395" s="165"/>
      <c r="AK1395" s="165"/>
      <c r="AL1395" s="165"/>
      <c r="AM1395" s="165"/>
      <c r="AN1395" s="165"/>
      <c r="AO1395" s="165"/>
      <c r="AP1395" s="165"/>
      <c r="AQ1395" s="165"/>
      <c r="AR1395" s="165"/>
      <c r="AS1395" s="165"/>
      <c r="AT1395" s="165"/>
      <c r="AU1395" s="165"/>
      <c r="AV1395" s="165"/>
      <c r="AW1395" s="165"/>
      <c r="AX1395" s="165"/>
      <c r="AY1395" s="165"/>
      <c r="AZ1395" s="165"/>
      <c r="BA1395" s="165"/>
      <c r="BB1395" s="165"/>
      <c r="BC1395" s="165"/>
      <c r="BD1395" s="165"/>
      <c r="BE1395" s="165"/>
      <c r="BF1395" s="165"/>
      <c r="BG1395" s="165"/>
      <c r="BH1395" s="165"/>
      <c r="BI1395" s="165"/>
      <c r="BJ1395" s="165"/>
      <c r="BK1395" s="165"/>
      <c r="BL1395" s="165"/>
      <c r="BM1395" s="165"/>
      <c r="BN1395" s="165"/>
      <c r="BO1395" s="165"/>
      <c r="BP1395" s="165"/>
      <c r="BQ1395" s="165"/>
      <c r="BR1395" s="165"/>
      <c r="BS1395" s="165"/>
      <c r="BT1395" s="165"/>
      <c r="BU1395" s="165"/>
      <c r="BV1395" s="165"/>
      <c r="BW1395" s="165"/>
      <c r="BX1395" s="165"/>
      <c r="BY1395" s="165"/>
      <c r="BZ1395" s="165"/>
      <c r="CA1395" s="165"/>
      <c r="CB1395" s="165"/>
      <c r="CC1395" s="165"/>
      <c r="CD1395" s="165"/>
      <c r="CE1395" s="165"/>
      <c r="CF1395" s="165"/>
      <c r="CG1395" s="165"/>
      <c r="CH1395" s="165"/>
      <c r="CI1395" s="165"/>
      <c r="CJ1395" s="165"/>
      <c r="CK1395" s="165"/>
      <c r="CL1395" s="165"/>
      <c r="CM1395" s="165"/>
      <c r="CN1395" s="165"/>
      <c r="CO1395" s="165"/>
      <c r="CP1395" s="165"/>
      <c r="CQ1395" s="165"/>
      <c r="CR1395" s="165"/>
      <c r="CS1395" s="165"/>
      <c r="CT1395" s="165"/>
    </row>
    <row r="1396" spans="1:98">
      <c r="A1396" s="165"/>
      <c r="B1396" s="165"/>
      <c r="C1396" s="165"/>
      <c r="D1396" s="165"/>
      <c r="E1396" s="165"/>
      <c r="F1396" s="165"/>
      <c r="G1396" s="165"/>
      <c r="H1396" s="178"/>
      <c r="I1396" s="165"/>
      <c r="J1396" s="165"/>
      <c r="K1396" s="178"/>
      <c r="L1396" s="165"/>
      <c r="M1396" s="165"/>
      <c r="N1396" s="165"/>
      <c r="O1396" s="165"/>
      <c r="P1396" s="165"/>
      <c r="Q1396" s="165"/>
      <c r="R1396" s="165"/>
      <c r="S1396" s="165"/>
      <c r="T1396" s="165"/>
      <c r="U1396" s="165"/>
      <c r="V1396" s="165"/>
      <c r="W1396" s="165"/>
      <c r="X1396" s="165"/>
      <c r="Y1396" s="165"/>
      <c r="Z1396" s="165"/>
      <c r="AA1396" s="165"/>
      <c r="AB1396" s="165"/>
      <c r="AC1396" s="165"/>
      <c r="AD1396" s="165"/>
      <c r="AE1396" s="165"/>
      <c r="AF1396" s="165"/>
      <c r="AG1396" s="165"/>
      <c r="AH1396" s="165"/>
      <c r="AI1396" s="165"/>
      <c r="AJ1396" s="165"/>
      <c r="AK1396" s="165"/>
      <c r="AL1396" s="165"/>
      <c r="AM1396" s="165"/>
      <c r="AN1396" s="165"/>
      <c r="AO1396" s="165"/>
      <c r="AP1396" s="165"/>
      <c r="AQ1396" s="165"/>
      <c r="AR1396" s="165"/>
      <c r="AS1396" s="165"/>
      <c r="AT1396" s="165"/>
      <c r="AU1396" s="165"/>
      <c r="AV1396" s="165"/>
      <c r="AW1396" s="165"/>
      <c r="AX1396" s="165"/>
      <c r="AY1396" s="165"/>
      <c r="AZ1396" s="165"/>
      <c r="BA1396" s="165"/>
      <c r="BB1396" s="165"/>
      <c r="BC1396" s="165"/>
      <c r="BD1396" s="165"/>
      <c r="BE1396" s="165"/>
      <c r="BF1396" s="165"/>
      <c r="BG1396" s="165"/>
      <c r="BH1396" s="165"/>
      <c r="BI1396" s="165"/>
      <c r="BJ1396" s="165"/>
      <c r="BK1396" s="165"/>
      <c r="BL1396" s="165"/>
      <c r="BM1396" s="165"/>
      <c r="BN1396" s="165"/>
      <c r="BO1396" s="165"/>
      <c r="BP1396" s="165"/>
      <c r="BQ1396" s="165"/>
      <c r="BR1396" s="165"/>
      <c r="BS1396" s="165"/>
      <c r="BT1396" s="165"/>
      <c r="BU1396" s="165"/>
      <c r="BV1396" s="165"/>
      <c r="BW1396" s="165"/>
      <c r="BX1396" s="165"/>
      <c r="BY1396" s="165"/>
      <c r="BZ1396" s="165"/>
      <c r="CA1396" s="165"/>
      <c r="CB1396" s="165"/>
      <c r="CC1396" s="165"/>
      <c r="CD1396" s="165"/>
      <c r="CE1396" s="165"/>
      <c r="CF1396" s="165"/>
      <c r="CG1396" s="165"/>
      <c r="CH1396" s="165"/>
      <c r="CI1396" s="165"/>
      <c r="CJ1396" s="165"/>
      <c r="CK1396" s="165"/>
      <c r="CL1396" s="165"/>
      <c r="CM1396" s="165"/>
      <c r="CN1396" s="165"/>
      <c r="CO1396" s="165"/>
      <c r="CP1396" s="165"/>
      <c r="CQ1396" s="165"/>
      <c r="CR1396" s="165"/>
      <c r="CS1396" s="165"/>
      <c r="CT1396" s="165"/>
    </row>
    <row r="1397" spans="1:98">
      <c r="A1397" s="165"/>
      <c r="B1397" s="165"/>
      <c r="C1397" s="165"/>
      <c r="D1397" s="165"/>
      <c r="E1397" s="165"/>
      <c r="F1397" s="165"/>
      <c r="G1397" s="165"/>
      <c r="H1397" s="178"/>
      <c r="I1397" s="165"/>
      <c r="J1397" s="165"/>
      <c r="K1397" s="178"/>
      <c r="L1397" s="165"/>
      <c r="M1397" s="165"/>
      <c r="N1397" s="165"/>
      <c r="O1397" s="165"/>
      <c r="P1397" s="165"/>
      <c r="Q1397" s="165"/>
      <c r="R1397" s="165"/>
      <c r="S1397" s="165"/>
      <c r="T1397" s="165"/>
      <c r="U1397" s="165"/>
      <c r="V1397" s="165"/>
      <c r="W1397" s="165"/>
      <c r="X1397" s="165"/>
      <c r="Y1397" s="165"/>
      <c r="Z1397" s="165"/>
      <c r="AA1397" s="165"/>
      <c r="AB1397" s="165"/>
      <c r="AC1397" s="165"/>
      <c r="AD1397" s="165"/>
      <c r="AE1397" s="165"/>
      <c r="AF1397" s="165"/>
      <c r="AG1397" s="165"/>
      <c r="AH1397" s="165"/>
      <c r="AI1397" s="165"/>
      <c r="AJ1397" s="165"/>
      <c r="AK1397" s="165"/>
      <c r="AL1397" s="165"/>
      <c r="AM1397" s="165"/>
      <c r="AN1397" s="165"/>
      <c r="AO1397" s="165"/>
      <c r="AP1397" s="165"/>
      <c r="AQ1397" s="165"/>
      <c r="AR1397" s="165"/>
      <c r="AS1397" s="165"/>
      <c r="AT1397" s="165"/>
      <c r="AU1397" s="165"/>
      <c r="AV1397" s="165"/>
      <c r="AW1397" s="165"/>
      <c r="AX1397" s="165"/>
      <c r="AY1397" s="165"/>
      <c r="AZ1397" s="165"/>
      <c r="BA1397" s="165"/>
      <c r="BB1397" s="165"/>
      <c r="BC1397" s="165"/>
      <c r="BD1397" s="165"/>
      <c r="BE1397" s="165"/>
      <c r="BF1397" s="165"/>
      <c r="BG1397" s="165"/>
      <c r="BH1397" s="165"/>
      <c r="BI1397" s="165"/>
      <c r="BJ1397" s="165"/>
      <c r="BK1397" s="165"/>
      <c r="BL1397" s="165"/>
      <c r="BM1397" s="165"/>
      <c r="BN1397" s="165"/>
      <c r="BO1397" s="165"/>
      <c r="BP1397" s="165"/>
      <c r="BQ1397" s="165"/>
      <c r="BR1397" s="165"/>
      <c r="BS1397" s="165"/>
      <c r="BT1397" s="165"/>
      <c r="BU1397" s="165"/>
      <c r="BV1397" s="165"/>
      <c r="BW1397" s="165"/>
      <c r="BX1397" s="165"/>
      <c r="BY1397" s="165"/>
      <c r="BZ1397" s="165"/>
      <c r="CA1397" s="165"/>
      <c r="CB1397" s="165"/>
      <c r="CC1397" s="165"/>
      <c r="CD1397" s="165"/>
      <c r="CE1397" s="165"/>
      <c r="CF1397" s="165"/>
      <c r="CG1397" s="165"/>
      <c r="CH1397" s="165"/>
      <c r="CI1397" s="165"/>
      <c r="CJ1397" s="165"/>
      <c r="CK1397" s="165"/>
      <c r="CL1397" s="165"/>
      <c r="CM1397" s="165"/>
      <c r="CN1397" s="165"/>
      <c r="CO1397" s="165"/>
      <c r="CP1397" s="165"/>
      <c r="CQ1397" s="165"/>
      <c r="CR1397" s="165"/>
      <c r="CS1397" s="165"/>
      <c r="CT1397" s="165"/>
    </row>
    <row r="1398" spans="1:98">
      <c r="A1398" s="165"/>
      <c r="B1398" s="165"/>
      <c r="C1398" s="165"/>
      <c r="D1398" s="165"/>
      <c r="E1398" s="165"/>
      <c r="F1398" s="165"/>
      <c r="G1398" s="165"/>
      <c r="H1398" s="178"/>
      <c r="I1398" s="165"/>
      <c r="J1398" s="165"/>
      <c r="K1398" s="178"/>
      <c r="L1398" s="165"/>
      <c r="M1398" s="165"/>
      <c r="N1398" s="165"/>
      <c r="O1398" s="165"/>
      <c r="P1398" s="165"/>
      <c r="Q1398" s="165"/>
      <c r="R1398" s="165"/>
      <c r="S1398" s="165"/>
      <c r="T1398" s="165"/>
      <c r="U1398" s="165"/>
      <c r="V1398" s="165"/>
      <c r="W1398" s="165"/>
      <c r="X1398" s="165"/>
      <c r="Y1398" s="165"/>
      <c r="Z1398" s="165"/>
      <c r="AA1398" s="165"/>
      <c r="AB1398" s="165"/>
      <c r="AC1398" s="165"/>
      <c r="AD1398" s="165"/>
      <c r="AE1398" s="165"/>
      <c r="AF1398" s="165"/>
      <c r="AG1398" s="165"/>
      <c r="AH1398" s="165"/>
      <c r="AI1398" s="165"/>
      <c r="AJ1398" s="165"/>
      <c r="AK1398" s="165"/>
      <c r="AL1398" s="165"/>
      <c r="AM1398" s="165"/>
      <c r="AN1398" s="165"/>
      <c r="AO1398" s="165"/>
      <c r="AP1398" s="165"/>
      <c r="AQ1398" s="165"/>
      <c r="AR1398" s="165"/>
      <c r="AS1398" s="165"/>
      <c r="AT1398" s="165"/>
      <c r="AU1398" s="165"/>
      <c r="AV1398" s="165"/>
      <c r="AW1398" s="165"/>
      <c r="AX1398" s="165"/>
      <c r="AY1398" s="165"/>
      <c r="AZ1398" s="165"/>
      <c r="BA1398" s="165"/>
      <c r="BB1398" s="165"/>
      <c r="BC1398" s="165"/>
      <c r="BD1398" s="165"/>
      <c r="BE1398" s="165"/>
      <c r="BF1398" s="165"/>
      <c r="BG1398" s="165"/>
      <c r="BH1398" s="165"/>
      <c r="BI1398" s="165"/>
      <c r="BJ1398" s="165"/>
      <c r="BK1398" s="165"/>
      <c r="BL1398" s="165"/>
      <c r="BM1398" s="165"/>
      <c r="BN1398" s="165"/>
      <c r="BO1398" s="165"/>
      <c r="BP1398" s="165"/>
      <c r="BQ1398" s="165"/>
      <c r="BR1398" s="165"/>
      <c r="BS1398" s="165"/>
      <c r="BT1398" s="165"/>
      <c r="BU1398" s="165"/>
      <c r="BV1398" s="165"/>
      <c r="BW1398" s="165"/>
      <c r="BX1398" s="165"/>
      <c r="BY1398" s="165"/>
      <c r="BZ1398" s="165"/>
      <c r="CA1398" s="165"/>
      <c r="CB1398" s="165"/>
      <c r="CC1398" s="165"/>
      <c r="CD1398" s="165"/>
      <c r="CE1398" s="165"/>
      <c r="CF1398" s="165"/>
      <c r="CG1398" s="165"/>
      <c r="CH1398" s="165"/>
      <c r="CI1398" s="165"/>
      <c r="CJ1398" s="165"/>
      <c r="CK1398" s="165"/>
      <c r="CL1398" s="165"/>
      <c r="CM1398" s="165"/>
      <c r="CN1398" s="165"/>
      <c r="CO1398" s="165"/>
      <c r="CP1398" s="165"/>
      <c r="CQ1398" s="165"/>
      <c r="CR1398" s="165"/>
      <c r="CS1398" s="165"/>
      <c r="CT1398" s="165"/>
    </row>
    <row r="1399" spans="1:98">
      <c r="A1399" s="165"/>
      <c r="B1399" s="165"/>
      <c r="C1399" s="165"/>
      <c r="D1399" s="165"/>
      <c r="E1399" s="165"/>
      <c r="F1399" s="165"/>
      <c r="G1399" s="165"/>
      <c r="H1399" s="178"/>
      <c r="I1399" s="165"/>
      <c r="J1399" s="165"/>
      <c r="K1399" s="178"/>
      <c r="L1399" s="165"/>
      <c r="M1399" s="165"/>
      <c r="N1399" s="165"/>
      <c r="O1399" s="165"/>
      <c r="P1399" s="165"/>
      <c r="Q1399" s="165"/>
      <c r="R1399" s="165"/>
      <c r="S1399" s="165"/>
      <c r="T1399" s="165"/>
      <c r="U1399" s="165"/>
      <c r="V1399" s="165"/>
      <c r="W1399" s="165"/>
      <c r="X1399" s="165"/>
      <c r="Y1399" s="165"/>
      <c r="Z1399" s="165"/>
      <c r="AA1399" s="165"/>
      <c r="AB1399" s="165"/>
      <c r="AC1399" s="165"/>
      <c r="AD1399" s="165"/>
      <c r="AE1399" s="165"/>
      <c r="AF1399" s="165"/>
      <c r="AG1399" s="165"/>
      <c r="AH1399" s="165"/>
      <c r="AI1399" s="165"/>
      <c r="AJ1399" s="165"/>
      <c r="AK1399" s="165"/>
      <c r="AL1399" s="165"/>
      <c r="AM1399" s="165"/>
      <c r="AN1399" s="165"/>
      <c r="AO1399" s="165"/>
      <c r="AP1399" s="165"/>
      <c r="AQ1399" s="165"/>
      <c r="AR1399" s="165"/>
      <c r="AS1399" s="165"/>
      <c r="AT1399" s="165"/>
      <c r="AU1399" s="165"/>
      <c r="AV1399" s="165"/>
      <c r="AW1399" s="165"/>
      <c r="AX1399" s="165"/>
      <c r="AY1399" s="165"/>
      <c r="AZ1399" s="165"/>
      <c r="BA1399" s="165"/>
      <c r="BB1399" s="165"/>
      <c r="BC1399" s="165"/>
      <c r="BD1399" s="165"/>
      <c r="BE1399" s="165"/>
      <c r="BF1399" s="165"/>
      <c r="BG1399" s="165"/>
      <c r="BH1399" s="165"/>
      <c r="BI1399" s="165"/>
      <c r="BJ1399" s="165"/>
      <c r="BK1399" s="165"/>
      <c r="BL1399" s="165"/>
      <c r="BM1399" s="165"/>
      <c r="BN1399" s="165"/>
      <c r="BO1399" s="165"/>
      <c r="BP1399" s="165"/>
      <c r="BQ1399" s="165"/>
      <c r="BR1399" s="165"/>
      <c r="BS1399" s="165"/>
      <c r="BT1399" s="165"/>
      <c r="BU1399" s="165"/>
      <c r="BV1399" s="165"/>
      <c r="BW1399" s="165"/>
      <c r="BX1399" s="165"/>
      <c r="BY1399" s="165"/>
      <c r="BZ1399" s="165"/>
      <c r="CA1399" s="165"/>
      <c r="CB1399" s="165"/>
      <c r="CC1399" s="165"/>
      <c r="CD1399" s="165"/>
      <c r="CE1399" s="165"/>
      <c r="CF1399" s="165"/>
      <c r="CG1399" s="165"/>
      <c r="CH1399" s="165"/>
      <c r="CI1399" s="165"/>
      <c r="CJ1399" s="165"/>
      <c r="CK1399" s="165"/>
      <c r="CL1399" s="165"/>
      <c r="CM1399" s="165"/>
      <c r="CN1399" s="165"/>
      <c r="CO1399" s="165"/>
      <c r="CP1399" s="165"/>
      <c r="CQ1399" s="165"/>
      <c r="CR1399" s="165"/>
      <c r="CS1399" s="165"/>
      <c r="CT1399" s="165"/>
    </row>
    <row r="1400" spans="1:98">
      <c r="A1400" s="165"/>
      <c r="B1400" s="165"/>
      <c r="C1400" s="165"/>
      <c r="D1400" s="165"/>
      <c r="E1400" s="165"/>
      <c r="F1400" s="165"/>
      <c r="G1400" s="165"/>
      <c r="H1400" s="178"/>
      <c r="I1400" s="165"/>
      <c r="J1400" s="165"/>
      <c r="K1400" s="178"/>
      <c r="L1400" s="165"/>
      <c r="M1400" s="165"/>
      <c r="N1400" s="165"/>
      <c r="O1400" s="165"/>
      <c r="P1400" s="165"/>
      <c r="Q1400" s="165"/>
      <c r="R1400" s="165"/>
      <c r="S1400" s="165"/>
      <c r="T1400" s="165"/>
      <c r="U1400" s="165"/>
      <c r="V1400" s="165"/>
      <c r="W1400" s="165"/>
      <c r="X1400" s="165"/>
      <c r="Y1400" s="165"/>
      <c r="Z1400" s="165"/>
      <c r="AA1400" s="165"/>
      <c r="AB1400" s="165"/>
      <c r="AC1400" s="165"/>
      <c r="AD1400" s="165"/>
      <c r="AE1400" s="165"/>
      <c r="AF1400" s="165"/>
      <c r="AG1400" s="165"/>
      <c r="AH1400" s="165"/>
      <c r="AI1400" s="165"/>
      <c r="AJ1400" s="165"/>
      <c r="AK1400" s="165"/>
      <c r="AL1400" s="165"/>
      <c r="AM1400" s="165"/>
      <c r="AN1400" s="165"/>
      <c r="AO1400" s="165"/>
      <c r="AP1400" s="165"/>
      <c r="AQ1400" s="165"/>
      <c r="AR1400" s="165"/>
      <c r="AS1400" s="165"/>
      <c r="AT1400" s="165"/>
      <c r="AU1400" s="165"/>
      <c r="AV1400" s="165"/>
      <c r="AW1400" s="165"/>
      <c r="AX1400" s="165"/>
      <c r="AY1400" s="165"/>
      <c r="AZ1400" s="165"/>
      <c r="BA1400" s="165"/>
      <c r="BB1400" s="165"/>
      <c r="BC1400" s="165"/>
      <c r="BD1400" s="165"/>
      <c r="BE1400" s="165"/>
      <c r="BF1400" s="165"/>
      <c r="BG1400" s="165"/>
      <c r="BH1400" s="165"/>
      <c r="BI1400" s="165"/>
      <c r="BJ1400" s="165"/>
      <c r="BK1400" s="165"/>
      <c r="BL1400" s="165"/>
      <c r="BM1400" s="165"/>
      <c r="BN1400" s="165"/>
      <c r="BO1400" s="165"/>
      <c r="BP1400" s="165"/>
      <c r="BQ1400" s="165"/>
      <c r="BR1400" s="165"/>
      <c r="BS1400" s="165"/>
      <c r="BT1400" s="165"/>
      <c r="BU1400" s="165"/>
      <c r="BV1400" s="165"/>
      <c r="BW1400" s="165"/>
      <c r="BX1400" s="165"/>
      <c r="BY1400" s="165"/>
      <c r="BZ1400" s="165"/>
      <c r="CA1400" s="165"/>
      <c r="CB1400" s="165"/>
      <c r="CC1400" s="165"/>
      <c r="CD1400" s="165"/>
      <c r="CE1400" s="165"/>
      <c r="CF1400" s="165"/>
      <c r="CG1400" s="165"/>
      <c r="CH1400" s="165"/>
      <c r="CI1400" s="165"/>
      <c r="CJ1400" s="165"/>
      <c r="CK1400" s="165"/>
      <c r="CL1400" s="165"/>
      <c r="CM1400" s="165"/>
      <c r="CN1400" s="165"/>
      <c r="CO1400" s="165"/>
      <c r="CP1400" s="165"/>
      <c r="CQ1400" s="165"/>
      <c r="CR1400" s="165"/>
      <c r="CS1400" s="165"/>
      <c r="CT1400" s="165"/>
    </row>
    <row r="1401" spans="1:98">
      <c r="A1401" s="165"/>
      <c r="B1401" s="165"/>
      <c r="C1401" s="165"/>
      <c r="D1401" s="165"/>
      <c r="E1401" s="165"/>
      <c r="F1401" s="165"/>
      <c r="G1401" s="165"/>
      <c r="H1401" s="178"/>
      <c r="I1401" s="165"/>
      <c r="J1401" s="165"/>
      <c r="K1401" s="178"/>
      <c r="L1401" s="165"/>
      <c r="M1401" s="165"/>
      <c r="N1401" s="165"/>
      <c r="O1401" s="165"/>
      <c r="P1401" s="165"/>
      <c r="Q1401" s="165"/>
      <c r="R1401" s="165"/>
      <c r="S1401" s="165"/>
      <c r="T1401" s="165"/>
      <c r="U1401" s="165"/>
      <c r="V1401" s="165"/>
      <c r="W1401" s="165"/>
      <c r="X1401" s="165"/>
      <c r="Y1401" s="165"/>
      <c r="Z1401" s="165"/>
      <c r="AA1401" s="165"/>
      <c r="AB1401" s="165"/>
      <c r="AC1401" s="165"/>
      <c r="AD1401" s="165"/>
      <c r="AE1401" s="165"/>
      <c r="AF1401" s="165"/>
      <c r="AG1401" s="165"/>
      <c r="AH1401" s="165"/>
      <c r="AI1401" s="165"/>
      <c r="AJ1401" s="165"/>
      <c r="AK1401" s="165"/>
      <c r="AL1401" s="165"/>
      <c r="AM1401" s="165"/>
      <c r="AN1401" s="165"/>
      <c r="AO1401" s="165"/>
      <c r="AP1401" s="165"/>
      <c r="AQ1401" s="165"/>
      <c r="AR1401" s="165"/>
      <c r="AS1401" s="165"/>
      <c r="AT1401" s="165"/>
      <c r="AU1401" s="165"/>
      <c r="AV1401" s="165"/>
      <c r="AW1401" s="165"/>
      <c r="AX1401" s="165"/>
      <c r="AY1401" s="165"/>
      <c r="AZ1401" s="165"/>
      <c r="BA1401" s="165"/>
      <c r="BB1401" s="165"/>
      <c r="BC1401" s="165"/>
      <c r="BD1401" s="165"/>
      <c r="BE1401" s="165"/>
      <c r="BF1401" s="165"/>
      <c r="BG1401" s="165"/>
      <c r="BH1401" s="165"/>
      <c r="BI1401" s="165"/>
      <c r="BJ1401" s="165"/>
      <c r="BK1401" s="165"/>
      <c r="BL1401" s="165"/>
      <c r="BM1401" s="165"/>
      <c r="BN1401" s="165"/>
      <c r="BO1401" s="165"/>
      <c r="BP1401" s="165"/>
      <c r="BQ1401" s="165"/>
      <c r="BR1401" s="165"/>
      <c r="BS1401" s="165"/>
      <c r="BT1401" s="165"/>
      <c r="BU1401" s="165"/>
      <c r="BV1401" s="165"/>
      <c r="BW1401" s="165"/>
      <c r="BX1401" s="165"/>
      <c r="BY1401" s="165"/>
      <c r="BZ1401" s="165"/>
      <c r="CA1401" s="165"/>
      <c r="CB1401" s="165"/>
      <c r="CC1401" s="165"/>
      <c r="CD1401" s="165"/>
      <c r="CE1401" s="165"/>
      <c r="CF1401" s="165"/>
      <c r="CG1401" s="165"/>
      <c r="CH1401" s="165"/>
      <c r="CI1401" s="165"/>
      <c r="CJ1401" s="165"/>
      <c r="CK1401" s="165"/>
      <c r="CL1401" s="165"/>
      <c r="CM1401" s="165"/>
      <c r="CN1401" s="165"/>
      <c r="CO1401" s="165"/>
      <c r="CP1401" s="165"/>
      <c r="CQ1401" s="165"/>
      <c r="CR1401" s="165"/>
      <c r="CS1401" s="165"/>
      <c r="CT1401" s="165"/>
    </row>
    <row r="1402" spans="1:98">
      <c r="A1402" s="165"/>
      <c r="B1402" s="165"/>
      <c r="C1402" s="165"/>
      <c r="D1402" s="165"/>
      <c r="E1402" s="165"/>
      <c r="F1402" s="165"/>
      <c r="G1402" s="165"/>
      <c r="H1402" s="178"/>
      <c r="I1402" s="165"/>
      <c r="J1402" s="165"/>
      <c r="K1402" s="178"/>
      <c r="L1402" s="165"/>
      <c r="M1402" s="165"/>
      <c r="N1402" s="165"/>
      <c r="O1402" s="165"/>
      <c r="P1402" s="165"/>
      <c r="Q1402" s="165"/>
      <c r="R1402" s="165"/>
      <c r="S1402" s="165"/>
      <c r="T1402" s="165"/>
      <c r="U1402" s="165"/>
      <c r="V1402" s="165"/>
      <c r="W1402" s="165"/>
      <c r="X1402" s="165"/>
      <c r="Y1402" s="165"/>
      <c r="Z1402" s="165"/>
      <c r="AA1402" s="165"/>
      <c r="AB1402" s="165"/>
      <c r="AC1402" s="165"/>
      <c r="AD1402" s="165"/>
      <c r="AE1402" s="165"/>
      <c r="AF1402" s="165"/>
      <c r="AG1402" s="165"/>
      <c r="AH1402" s="165"/>
      <c r="AI1402" s="165"/>
      <c r="AJ1402" s="165"/>
      <c r="AK1402" s="165"/>
      <c r="AL1402" s="165"/>
      <c r="AM1402" s="165"/>
      <c r="AN1402" s="165"/>
      <c r="AO1402" s="165"/>
      <c r="AP1402" s="165"/>
      <c r="AQ1402" s="165"/>
      <c r="AR1402" s="165"/>
      <c r="AS1402" s="165"/>
      <c r="AT1402" s="165"/>
      <c r="AU1402" s="165"/>
      <c r="AV1402" s="165"/>
      <c r="AW1402" s="165"/>
      <c r="AX1402" s="165"/>
      <c r="AY1402" s="165"/>
      <c r="AZ1402" s="165"/>
      <c r="BA1402" s="165"/>
      <c r="BB1402" s="165"/>
      <c r="BC1402" s="165"/>
      <c r="BD1402" s="165"/>
      <c r="BE1402" s="165"/>
      <c r="BF1402" s="165"/>
      <c r="BG1402" s="165"/>
      <c r="BH1402" s="165"/>
      <c r="BI1402" s="165"/>
      <c r="BJ1402" s="165"/>
      <c r="BK1402" s="165"/>
      <c r="BL1402" s="165"/>
      <c r="BM1402" s="165"/>
      <c r="BN1402" s="165"/>
      <c r="BO1402" s="165"/>
      <c r="BP1402" s="165"/>
      <c r="BQ1402" s="165"/>
      <c r="BR1402" s="165"/>
      <c r="BS1402" s="165"/>
      <c r="BT1402" s="165"/>
      <c r="BU1402" s="165"/>
      <c r="BV1402" s="165"/>
      <c r="BW1402" s="165"/>
      <c r="BX1402" s="165"/>
      <c r="BY1402" s="165"/>
      <c r="BZ1402" s="165"/>
      <c r="CA1402" s="165"/>
      <c r="CB1402" s="165"/>
      <c r="CC1402" s="165"/>
      <c r="CD1402" s="165"/>
      <c r="CE1402" s="165"/>
      <c r="CF1402" s="165"/>
      <c r="CG1402" s="165"/>
      <c r="CH1402" s="165"/>
      <c r="CI1402" s="165"/>
      <c r="CJ1402" s="165"/>
      <c r="CK1402" s="165"/>
      <c r="CL1402" s="165"/>
      <c r="CM1402" s="165"/>
      <c r="CN1402" s="165"/>
      <c r="CO1402" s="165"/>
      <c r="CP1402" s="165"/>
      <c r="CQ1402" s="165"/>
      <c r="CR1402" s="165"/>
      <c r="CS1402" s="165"/>
      <c r="CT1402" s="165"/>
    </row>
    <row r="1403" spans="1:98">
      <c r="A1403" s="165"/>
      <c r="B1403" s="165"/>
      <c r="C1403" s="165"/>
      <c r="D1403" s="165"/>
      <c r="E1403" s="165"/>
      <c r="F1403" s="165"/>
      <c r="G1403" s="165"/>
      <c r="H1403" s="178"/>
      <c r="I1403" s="165"/>
      <c r="J1403" s="165"/>
      <c r="K1403" s="178"/>
      <c r="L1403" s="165"/>
      <c r="M1403" s="165"/>
      <c r="N1403" s="165"/>
      <c r="O1403" s="165"/>
      <c r="P1403" s="165"/>
      <c r="Q1403" s="165"/>
      <c r="R1403" s="165"/>
      <c r="S1403" s="165"/>
      <c r="T1403" s="165"/>
      <c r="U1403" s="165"/>
      <c r="V1403" s="165"/>
      <c r="W1403" s="165"/>
      <c r="X1403" s="165"/>
      <c r="Y1403" s="165"/>
      <c r="Z1403" s="165"/>
      <c r="AA1403" s="165"/>
      <c r="AB1403" s="165"/>
      <c r="AC1403" s="165"/>
      <c r="AD1403" s="165"/>
      <c r="AE1403" s="165"/>
      <c r="AF1403" s="165"/>
      <c r="AG1403" s="165"/>
      <c r="AH1403" s="165"/>
      <c r="AI1403" s="165"/>
      <c r="AJ1403" s="165"/>
      <c r="AK1403" s="165"/>
      <c r="AL1403" s="165"/>
      <c r="AM1403" s="165"/>
      <c r="AN1403" s="165"/>
      <c r="AO1403" s="165"/>
      <c r="AP1403" s="165"/>
      <c r="AQ1403" s="165"/>
      <c r="AR1403" s="165"/>
      <c r="AS1403" s="165"/>
      <c r="AT1403" s="165"/>
      <c r="AU1403" s="165"/>
      <c r="AV1403" s="165"/>
      <c r="AW1403" s="165"/>
      <c r="AX1403" s="165"/>
      <c r="AY1403" s="165"/>
      <c r="AZ1403" s="165"/>
      <c r="BA1403" s="165"/>
      <c r="BB1403" s="165"/>
      <c r="BC1403" s="165"/>
      <c r="BD1403" s="165"/>
      <c r="BE1403" s="165"/>
      <c r="BF1403" s="165"/>
      <c r="BG1403" s="165"/>
      <c r="BH1403" s="165"/>
      <c r="BI1403" s="165"/>
      <c r="BJ1403" s="165"/>
      <c r="BK1403" s="165"/>
      <c r="BL1403" s="165"/>
      <c r="BM1403" s="165"/>
      <c r="BN1403" s="165"/>
      <c r="BO1403" s="165"/>
      <c r="BP1403" s="165"/>
      <c r="BQ1403" s="165"/>
      <c r="BR1403" s="165"/>
      <c r="BS1403" s="165"/>
      <c r="BT1403" s="165"/>
      <c r="BU1403" s="165"/>
      <c r="BV1403" s="165"/>
      <c r="BW1403" s="165"/>
      <c r="BX1403" s="165"/>
      <c r="BY1403" s="165"/>
      <c r="BZ1403" s="165"/>
      <c r="CA1403" s="165"/>
      <c r="CB1403" s="165"/>
      <c r="CC1403" s="165"/>
      <c r="CD1403" s="165"/>
      <c r="CE1403" s="165"/>
      <c r="CF1403" s="165"/>
      <c r="CG1403" s="165"/>
      <c r="CH1403" s="165"/>
      <c r="CI1403" s="165"/>
      <c r="CJ1403" s="165"/>
      <c r="CK1403" s="165"/>
      <c r="CL1403" s="165"/>
      <c r="CM1403" s="165"/>
      <c r="CN1403" s="165"/>
      <c r="CO1403" s="165"/>
      <c r="CP1403" s="165"/>
      <c r="CQ1403" s="165"/>
      <c r="CR1403" s="165"/>
      <c r="CS1403" s="165"/>
      <c r="CT1403" s="165"/>
    </row>
    <row r="1404" spans="1:98">
      <c r="A1404" s="165"/>
      <c r="B1404" s="165"/>
      <c r="C1404" s="165"/>
      <c r="D1404" s="165"/>
      <c r="E1404" s="165"/>
      <c r="F1404" s="165"/>
      <c r="G1404" s="165"/>
      <c r="H1404" s="178"/>
      <c r="I1404" s="165"/>
      <c r="J1404" s="165"/>
      <c r="K1404" s="178"/>
      <c r="L1404" s="165"/>
      <c r="M1404" s="165"/>
      <c r="N1404" s="165"/>
      <c r="O1404" s="165"/>
      <c r="P1404" s="165"/>
      <c r="Q1404" s="165"/>
      <c r="R1404" s="165"/>
      <c r="S1404" s="165"/>
      <c r="T1404" s="165"/>
      <c r="U1404" s="165"/>
      <c r="V1404" s="165"/>
      <c r="W1404" s="165"/>
      <c r="X1404" s="165"/>
      <c r="Y1404" s="165"/>
      <c r="Z1404" s="165"/>
      <c r="AA1404" s="165"/>
      <c r="AB1404" s="165"/>
      <c r="AC1404" s="165"/>
      <c r="AD1404" s="165"/>
      <c r="AE1404" s="165"/>
      <c r="AF1404" s="165"/>
      <c r="AG1404" s="165"/>
      <c r="AH1404" s="165"/>
      <c r="AI1404" s="165"/>
      <c r="AJ1404" s="165"/>
      <c r="AK1404" s="165"/>
      <c r="AL1404" s="165"/>
      <c r="AM1404" s="165"/>
      <c r="AN1404" s="165"/>
      <c r="AO1404" s="165"/>
      <c r="AP1404" s="165"/>
      <c r="AQ1404" s="165"/>
      <c r="AR1404" s="165"/>
      <c r="AS1404" s="165"/>
      <c r="AT1404" s="165"/>
      <c r="AU1404" s="165"/>
      <c r="AV1404" s="165"/>
      <c r="AW1404" s="165"/>
      <c r="AX1404" s="165"/>
      <c r="AY1404" s="165"/>
      <c r="AZ1404" s="165"/>
      <c r="BA1404" s="165"/>
      <c r="BB1404" s="165"/>
      <c r="BC1404" s="165"/>
      <c r="BD1404" s="165"/>
      <c r="BE1404" s="165"/>
      <c r="BF1404" s="165"/>
      <c r="BG1404" s="165"/>
      <c r="BH1404" s="165"/>
      <c r="BI1404" s="165"/>
      <c r="BJ1404" s="165"/>
      <c r="BK1404" s="165"/>
      <c r="BL1404" s="165"/>
      <c r="BM1404" s="165"/>
      <c r="BN1404" s="165"/>
      <c r="BO1404" s="165"/>
      <c r="BP1404" s="165"/>
      <c r="BQ1404" s="165"/>
      <c r="BR1404" s="165"/>
      <c r="BS1404" s="165"/>
      <c r="BT1404" s="165"/>
      <c r="BU1404" s="165"/>
      <c r="BV1404" s="165"/>
      <c r="BW1404" s="165"/>
      <c r="BX1404" s="165"/>
      <c r="BY1404" s="165"/>
      <c r="BZ1404" s="165"/>
      <c r="CA1404" s="165"/>
      <c r="CB1404" s="165"/>
      <c r="CC1404" s="165"/>
      <c r="CD1404" s="165"/>
      <c r="CE1404" s="165"/>
      <c r="CF1404" s="165"/>
      <c r="CG1404" s="165"/>
      <c r="CH1404" s="165"/>
      <c r="CI1404" s="165"/>
      <c r="CJ1404" s="165"/>
      <c r="CK1404" s="165"/>
      <c r="CL1404" s="165"/>
      <c r="CM1404" s="165"/>
      <c r="CN1404" s="165"/>
      <c r="CO1404" s="165"/>
      <c r="CP1404" s="165"/>
      <c r="CQ1404" s="165"/>
      <c r="CR1404" s="165"/>
      <c r="CS1404" s="165"/>
      <c r="CT1404" s="165"/>
    </row>
    <row r="1405" spans="1:98">
      <c r="A1405" s="165"/>
      <c r="B1405" s="165"/>
      <c r="C1405" s="165"/>
      <c r="D1405" s="165"/>
      <c r="E1405" s="165"/>
      <c r="F1405" s="165"/>
      <c r="G1405" s="165"/>
      <c r="H1405" s="178"/>
      <c r="I1405" s="165"/>
      <c r="J1405" s="165"/>
      <c r="K1405" s="178"/>
      <c r="L1405" s="165"/>
      <c r="M1405" s="165"/>
      <c r="N1405" s="165"/>
      <c r="O1405" s="165"/>
      <c r="P1405" s="165"/>
      <c r="Q1405" s="165"/>
      <c r="R1405" s="165"/>
      <c r="S1405" s="165"/>
      <c r="T1405" s="165"/>
      <c r="U1405" s="165"/>
      <c r="V1405" s="165"/>
      <c r="W1405" s="165"/>
      <c r="X1405" s="165"/>
      <c r="Y1405" s="165"/>
      <c r="Z1405" s="165"/>
      <c r="AA1405" s="165"/>
      <c r="AB1405" s="165"/>
      <c r="AC1405" s="165"/>
      <c r="AD1405" s="165"/>
      <c r="AE1405" s="165"/>
      <c r="AF1405" s="165"/>
      <c r="AG1405" s="165"/>
      <c r="AH1405" s="165"/>
      <c r="AI1405" s="165"/>
      <c r="AJ1405" s="165"/>
      <c r="AK1405" s="165"/>
      <c r="AL1405" s="165"/>
      <c r="AM1405" s="165"/>
      <c r="AN1405" s="165"/>
      <c r="AO1405" s="165"/>
      <c r="AP1405" s="165"/>
      <c r="AQ1405" s="165"/>
      <c r="AR1405" s="165"/>
      <c r="AS1405" s="165"/>
      <c r="AT1405" s="165"/>
      <c r="AU1405" s="165"/>
      <c r="AV1405" s="165"/>
      <c r="AW1405" s="165"/>
      <c r="AX1405" s="165"/>
      <c r="AY1405" s="165"/>
      <c r="AZ1405" s="165"/>
      <c r="BA1405" s="165"/>
      <c r="BB1405" s="165"/>
      <c r="BC1405" s="165"/>
      <c r="BD1405" s="165"/>
      <c r="BE1405" s="165"/>
      <c r="BF1405" s="165"/>
      <c r="BG1405" s="165"/>
      <c r="BH1405" s="165"/>
      <c r="BI1405" s="165"/>
      <c r="BJ1405" s="165"/>
      <c r="BK1405" s="165"/>
      <c r="BL1405" s="165"/>
      <c r="BM1405" s="165"/>
      <c r="BN1405" s="165"/>
      <c r="BO1405" s="165"/>
      <c r="BP1405" s="165"/>
      <c r="BQ1405" s="165"/>
      <c r="BR1405" s="165"/>
      <c r="BS1405" s="165"/>
      <c r="BT1405" s="165"/>
      <c r="BU1405" s="165"/>
      <c r="BV1405" s="165"/>
      <c r="BW1405" s="165"/>
      <c r="BX1405" s="165"/>
      <c r="BY1405" s="165"/>
      <c r="BZ1405" s="165"/>
      <c r="CA1405" s="165"/>
      <c r="CB1405" s="165"/>
      <c r="CC1405" s="165"/>
      <c r="CD1405" s="165"/>
      <c r="CE1405" s="165"/>
      <c r="CF1405" s="165"/>
      <c r="CG1405" s="165"/>
      <c r="CH1405" s="165"/>
      <c r="CI1405" s="165"/>
      <c r="CJ1405" s="165"/>
      <c r="CK1405" s="165"/>
      <c r="CL1405" s="165"/>
      <c r="CM1405" s="165"/>
      <c r="CN1405" s="165"/>
      <c r="CO1405" s="165"/>
      <c r="CP1405" s="165"/>
      <c r="CQ1405" s="165"/>
      <c r="CR1405" s="165"/>
      <c r="CS1405" s="165"/>
      <c r="CT1405" s="165"/>
    </row>
    <row r="1406" spans="1:98">
      <c r="A1406" s="165"/>
      <c r="B1406" s="165"/>
      <c r="C1406" s="165"/>
      <c r="D1406" s="165"/>
      <c r="E1406" s="165"/>
      <c r="F1406" s="165"/>
      <c r="G1406" s="165"/>
      <c r="H1406" s="178"/>
      <c r="I1406" s="165"/>
      <c r="J1406" s="165"/>
      <c r="K1406" s="178"/>
      <c r="L1406" s="165"/>
      <c r="M1406" s="165"/>
      <c r="N1406" s="165"/>
      <c r="O1406" s="165"/>
      <c r="P1406" s="165"/>
      <c r="Q1406" s="165"/>
      <c r="R1406" s="165"/>
      <c r="S1406" s="165"/>
      <c r="T1406" s="165"/>
      <c r="U1406" s="165"/>
      <c r="V1406" s="165"/>
      <c r="W1406" s="165"/>
      <c r="X1406" s="165"/>
      <c r="Y1406" s="165"/>
      <c r="Z1406" s="165"/>
      <c r="AA1406" s="165"/>
      <c r="AB1406" s="165"/>
      <c r="AC1406" s="165"/>
      <c r="AD1406" s="165"/>
      <c r="AE1406" s="165"/>
      <c r="AF1406" s="165"/>
      <c r="AG1406" s="165"/>
      <c r="AH1406" s="165"/>
      <c r="AI1406" s="165"/>
      <c r="AJ1406" s="165"/>
      <c r="AK1406" s="165"/>
      <c r="AL1406" s="165"/>
      <c r="AM1406" s="165"/>
      <c r="AN1406" s="165"/>
      <c r="AO1406" s="165"/>
      <c r="AP1406" s="165"/>
      <c r="AQ1406" s="165"/>
      <c r="AR1406" s="165"/>
      <c r="AS1406" s="165"/>
      <c r="AT1406" s="165"/>
      <c r="AU1406" s="165"/>
      <c r="AV1406" s="165"/>
      <c r="AW1406" s="165"/>
      <c r="AX1406" s="165"/>
      <c r="AY1406" s="165"/>
      <c r="AZ1406" s="165"/>
      <c r="BA1406" s="165"/>
      <c r="BB1406" s="165"/>
      <c r="BC1406" s="165"/>
      <c r="BD1406" s="165"/>
      <c r="BE1406" s="165"/>
      <c r="BF1406" s="165"/>
      <c r="BG1406" s="165"/>
      <c r="BH1406" s="165"/>
      <c r="BI1406" s="165"/>
      <c r="BJ1406" s="165"/>
      <c r="BK1406" s="165"/>
      <c r="BL1406" s="165"/>
      <c r="BM1406" s="165"/>
      <c r="BN1406" s="165"/>
      <c r="BO1406" s="165"/>
      <c r="BP1406" s="165"/>
      <c r="BQ1406" s="165"/>
      <c r="BR1406" s="165"/>
      <c r="BS1406" s="165"/>
      <c r="BT1406" s="165"/>
      <c r="BU1406" s="165"/>
      <c r="BV1406" s="165"/>
      <c r="BW1406" s="165"/>
      <c r="BX1406" s="165"/>
      <c r="BY1406" s="165"/>
      <c r="BZ1406" s="165"/>
      <c r="CA1406" s="165"/>
      <c r="CB1406" s="165"/>
      <c r="CC1406" s="165"/>
      <c r="CD1406" s="165"/>
      <c r="CE1406" s="165"/>
      <c r="CF1406" s="165"/>
      <c r="CG1406" s="165"/>
      <c r="CH1406" s="165"/>
      <c r="CI1406" s="165"/>
      <c r="CJ1406" s="165"/>
      <c r="CK1406" s="165"/>
      <c r="CL1406" s="165"/>
      <c r="CM1406" s="165"/>
      <c r="CN1406" s="165"/>
      <c r="CO1406" s="165"/>
      <c r="CP1406" s="165"/>
      <c r="CQ1406" s="165"/>
      <c r="CR1406" s="165"/>
      <c r="CS1406" s="165"/>
      <c r="CT1406" s="165"/>
    </row>
    <row r="1407" spans="1:98">
      <c r="A1407" s="165"/>
      <c r="B1407" s="165"/>
      <c r="C1407" s="165"/>
      <c r="D1407" s="165"/>
      <c r="E1407" s="165"/>
      <c r="F1407" s="165"/>
      <c r="G1407" s="165"/>
      <c r="H1407" s="178"/>
      <c r="I1407" s="165"/>
      <c r="J1407" s="165"/>
      <c r="K1407" s="178"/>
      <c r="L1407" s="165"/>
      <c r="M1407" s="165"/>
      <c r="N1407" s="165"/>
      <c r="O1407" s="165"/>
      <c r="P1407" s="165"/>
      <c r="Q1407" s="165"/>
      <c r="R1407" s="165"/>
      <c r="S1407" s="165"/>
      <c r="T1407" s="165"/>
      <c r="U1407" s="165"/>
      <c r="V1407" s="165"/>
      <c r="W1407" s="165"/>
      <c r="X1407" s="165"/>
      <c r="Y1407" s="165"/>
      <c r="Z1407" s="165"/>
      <c r="AA1407" s="165"/>
      <c r="AB1407" s="165"/>
      <c r="AC1407" s="165"/>
      <c r="AD1407" s="165"/>
      <c r="AE1407" s="165"/>
      <c r="AF1407" s="165"/>
      <c r="AG1407" s="165"/>
      <c r="AH1407" s="165"/>
      <c r="AI1407" s="165"/>
      <c r="AJ1407" s="165"/>
      <c r="AK1407" s="165"/>
      <c r="AL1407" s="165"/>
      <c r="AM1407" s="165"/>
      <c r="AN1407" s="165"/>
      <c r="AO1407" s="165"/>
      <c r="AP1407" s="165"/>
      <c r="AQ1407" s="165"/>
      <c r="AR1407" s="165"/>
      <c r="AS1407" s="165"/>
      <c r="AT1407" s="165"/>
      <c r="AU1407" s="165"/>
      <c r="AV1407" s="165"/>
      <c r="AW1407" s="165"/>
      <c r="AX1407" s="165"/>
      <c r="AY1407" s="165"/>
      <c r="AZ1407" s="165"/>
      <c r="BA1407" s="165"/>
      <c r="BB1407" s="165"/>
      <c r="BC1407" s="165"/>
      <c r="BD1407" s="165"/>
      <c r="BE1407" s="165"/>
      <c r="BF1407" s="165"/>
      <c r="BG1407" s="165"/>
      <c r="BH1407" s="165"/>
      <c r="BI1407" s="165"/>
      <c r="BJ1407" s="165"/>
      <c r="BK1407" s="165"/>
      <c r="BL1407" s="165"/>
      <c r="BM1407" s="165"/>
      <c r="BN1407" s="165"/>
      <c r="BO1407" s="165"/>
      <c r="BP1407" s="165"/>
      <c r="BQ1407" s="165"/>
      <c r="BR1407" s="165"/>
      <c r="BS1407" s="165"/>
      <c r="BT1407" s="165"/>
      <c r="BU1407" s="165"/>
      <c r="BV1407" s="165"/>
      <c r="BW1407" s="165"/>
      <c r="BX1407" s="165"/>
      <c r="BY1407" s="165"/>
      <c r="BZ1407" s="165"/>
      <c r="CA1407" s="165"/>
      <c r="CB1407" s="165"/>
      <c r="CC1407" s="165"/>
      <c r="CD1407" s="165"/>
      <c r="CE1407" s="165"/>
      <c r="CF1407" s="165"/>
      <c r="CG1407" s="165"/>
      <c r="CH1407" s="165"/>
      <c r="CI1407" s="165"/>
      <c r="CJ1407" s="165"/>
      <c r="CK1407" s="165"/>
      <c r="CL1407" s="165"/>
      <c r="CM1407" s="165"/>
      <c r="CN1407" s="165"/>
      <c r="CO1407" s="165"/>
      <c r="CP1407" s="165"/>
      <c r="CQ1407" s="165"/>
      <c r="CR1407" s="165"/>
      <c r="CS1407" s="165"/>
      <c r="CT1407" s="165"/>
    </row>
    <row r="1408" spans="1:98">
      <c r="A1408" s="165"/>
      <c r="B1408" s="165"/>
      <c r="C1408" s="165"/>
      <c r="D1408" s="165"/>
      <c r="E1408" s="165"/>
      <c r="F1408" s="165"/>
      <c r="G1408" s="165"/>
      <c r="H1408" s="178"/>
      <c r="I1408" s="165"/>
      <c r="J1408" s="165"/>
      <c r="K1408" s="178"/>
      <c r="L1408" s="165"/>
      <c r="M1408" s="165"/>
      <c r="N1408" s="165"/>
      <c r="O1408" s="165"/>
      <c r="P1408" s="165"/>
      <c r="Q1408" s="165"/>
      <c r="R1408" s="165"/>
      <c r="S1408" s="165"/>
      <c r="T1408" s="165"/>
      <c r="U1408" s="165"/>
      <c r="V1408" s="165"/>
      <c r="W1408" s="165"/>
      <c r="X1408" s="165"/>
      <c r="Y1408" s="165"/>
      <c r="Z1408" s="165"/>
      <c r="AA1408" s="165"/>
      <c r="AB1408" s="165"/>
      <c r="AC1408" s="165"/>
      <c r="AD1408" s="165"/>
      <c r="AE1408" s="165"/>
      <c r="AF1408" s="165"/>
      <c r="AG1408" s="165"/>
      <c r="AH1408" s="165"/>
      <c r="AI1408" s="165"/>
      <c r="AJ1408" s="165"/>
      <c r="AK1408" s="165"/>
      <c r="AL1408" s="165"/>
      <c r="AM1408" s="165"/>
      <c r="AN1408" s="165"/>
      <c r="AO1408" s="165"/>
      <c r="AP1408" s="165"/>
      <c r="AQ1408" s="165"/>
      <c r="AR1408" s="165"/>
      <c r="AS1408" s="165"/>
      <c r="AT1408" s="165"/>
      <c r="AU1408" s="165"/>
      <c r="AV1408" s="165"/>
      <c r="AW1408" s="165"/>
      <c r="AX1408" s="165"/>
      <c r="AY1408" s="165"/>
      <c r="AZ1408" s="165"/>
      <c r="BA1408" s="165"/>
      <c r="BB1408" s="165"/>
      <c r="BC1408" s="165"/>
      <c r="BD1408" s="165"/>
      <c r="BE1408" s="165"/>
      <c r="BF1408" s="165"/>
      <c r="BG1408" s="165"/>
      <c r="BH1408" s="165"/>
      <c r="BI1408" s="165"/>
      <c r="BJ1408" s="165"/>
      <c r="BK1408" s="165"/>
      <c r="BL1408" s="165"/>
      <c r="BM1408" s="165"/>
      <c r="BN1408" s="165"/>
      <c r="BO1408" s="165"/>
      <c r="BP1408" s="165"/>
      <c r="BQ1408" s="165"/>
      <c r="BR1408" s="165"/>
      <c r="BS1408" s="165"/>
      <c r="BT1408" s="165"/>
      <c r="BU1408" s="165"/>
      <c r="BV1408" s="165"/>
      <c r="BW1408" s="165"/>
      <c r="BX1408" s="165"/>
      <c r="BY1408" s="165"/>
      <c r="BZ1408" s="165"/>
      <c r="CA1408" s="165"/>
      <c r="CB1408" s="165"/>
      <c r="CC1408" s="165"/>
      <c r="CD1408" s="165"/>
      <c r="CE1408" s="165"/>
      <c r="CF1408" s="165"/>
      <c r="CG1408" s="165"/>
      <c r="CH1408" s="165"/>
      <c r="CI1408" s="165"/>
      <c r="CJ1408" s="165"/>
      <c r="CK1408" s="165"/>
      <c r="CL1408" s="165"/>
      <c r="CM1408" s="165"/>
      <c r="CN1408" s="165"/>
      <c r="CO1408" s="165"/>
      <c r="CP1408" s="165"/>
      <c r="CQ1408" s="165"/>
      <c r="CR1408" s="165"/>
      <c r="CS1408" s="165"/>
      <c r="CT1408" s="165"/>
    </row>
    <row r="1409" spans="1:98">
      <c r="A1409" s="165"/>
      <c r="B1409" s="165"/>
      <c r="C1409" s="165"/>
      <c r="D1409" s="165"/>
      <c r="E1409" s="165"/>
      <c r="F1409" s="165"/>
      <c r="G1409" s="165"/>
      <c r="H1409" s="178"/>
      <c r="I1409" s="165"/>
      <c r="J1409" s="165"/>
      <c r="K1409" s="178"/>
      <c r="L1409" s="165"/>
      <c r="M1409" s="165"/>
      <c r="N1409" s="165"/>
      <c r="O1409" s="165"/>
      <c r="P1409" s="165"/>
      <c r="Q1409" s="165"/>
      <c r="R1409" s="165"/>
      <c r="S1409" s="165"/>
      <c r="T1409" s="165"/>
      <c r="U1409" s="165"/>
      <c r="V1409" s="165"/>
      <c r="W1409" s="165"/>
      <c r="X1409" s="165"/>
      <c r="Y1409" s="165"/>
      <c r="Z1409" s="165"/>
      <c r="AA1409" s="165"/>
      <c r="AB1409" s="165"/>
      <c r="AC1409" s="165"/>
      <c r="AD1409" s="165"/>
      <c r="AE1409" s="165"/>
      <c r="AF1409" s="165"/>
      <c r="AG1409" s="165"/>
      <c r="AH1409" s="165"/>
      <c r="AI1409" s="165"/>
      <c r="AJ1409" s="165"/>
      <c r="AK1409" s="165"/>
      <c r="AL1409" s="165"/>
      <c r="AM1409" s="165"/>
      <c r="AN1409" s="165"/>
      <c r="AO1409" s="165"/>
      <c r="AP1409" s="165"/>
      <c r="AQ1409" s="165"/>
      <c r="AR1409" s="165"/>
      <c r="AS1409" s="165"/>
      <c r="AT1409" s="165"/>
      <c r="AU1409" s="165"/>
      <c r="AV1409" s="165"/>
      <c r="AW1409" s="165"/>
      <c r="AX1409" s="165"/>
      <c r="AY1409" s="165"/>
      <c r="AZ1409" s="165"/>
      <c r="BA1409" s="165"/>
      <c r="BB1409" s="165"/>
      <c r="BC1409" s="165"/>
      <c r="BD1409" s="165"/>
      <c r="BE1409" s="165"/>
      <c r="BF1409" s="165"/>
      <c r="BG1409" s="165"/>
      <c r="BH1409" s="165"/>
      <c r="BI1409" s="165"/>
      <c r="BJ1409" s="165"/>
      <c r="BK1409" s="165"/>
      <c r="BL1409" s="165"/>
      <c r="BM1409" s="165"/>
      <c r="BN1409" s="165"/>
      <c r="BO1409" s="165"/>
      <c r="BP1409" s="165"/>
      <c r="BQ1409" s="165"/>
      <c r="BR1409" s="165"/>
      <c r="BS1409" s="165"/>
      <c r="BT1409" s="165"/>
      <c r="BU1409" s="165"/>
      <c r="BV1409" s="165"/>
      <c r="BW1409" s="165"/>
      <c r="BX1409" s="165"/>
      <c r="BY1409" s="165"/>
      <c r="BZ1409" s="165"/>
      <c r="CA1409" s="165"/>
      <c r="CB1409" s="165"/>
      <c r="CC1409" s="165"/>
      <c r="CD1409" s="165"/>
      <c r="CE1409" s="165"/>
      <c r="CF1409" s="165"/>
      <c r="CG1409" s="165"/>
      <c r="CH1409" s="165"/>
      <c r="CI1409" s="165"/>
      <c r="CJ1409" s="165"/>
      <c r="CK1409" s="165"/>
      <c r="CL1409" s="165"/>
      <c r="CM1409" s="165"/>
      <c r="CN1409" s="165"/>
      <c r="CO1409" s="165"/>
      <c r="CP1409" s="165"/>
      <c r="CQ1409" s="165"/>
      <c r="CR1409" s="165"/>
      <c r="CS1409" s="165"/>
      <c r="CT1409" s="165"/>
    </row>
    <row r="1410" spans="1:98">
      <c r="A1410" s="165"/>
      <c r="B1410" s="165"/>
      <c r="C1410" s="165"/>
      <c r="D1410" s="165"/>
      <c r="E1410" s="165"/>
      <c r="F1410" s="165"/>
      <c r="G1410" s="165"/>
      <c r="H1410" s="178"/>
      <c r="I1410" s="165"/>
      <c r="J1410" s="165"/>
      <c r="K1410" s="178"/>
      <c r="L1410" s="165"/>
      <c r="M1410" s="165"/>
      <c r="N1410" s="165"/>
      <c r="O1410" s="165"/>
      <c r="P1410" s="165"/>
      <c r="Q1410" s="165"/>
      <c r="R1410" s="165"/>
      <c r="S1410" s="165"/>
      <c r="T1410" s="165"/>
      <c r="U1410" s="165"/>
      <c r="V1410" s="165"/>
      <c r="W1410" s="165"/>
      <c r="X1410" s="165"/>
      <c r="Y1410" s="165"/>
      <c r="Z1410" s="165"/>
      <c r="AA1410" s="165"/>
      <c r="AB1410" s="165"/>
      <c r="AC1410" s="165"/>
      <c r="AD1410" s="165"/>
      <c r="AE1410" s="165"/>
      <c r="AF1410" s="165"/>
      <c r="AG1410" s="165"/>
      <c r="AH1410" s="165"/>
      <c r="AI1410" s="165"/>
      <c r="AJ1410" s="165"/>
      <c r="AK1410" s="165"/>
      <c r="AL1410" s="165"/>
      <c r="AM1410" s="165"/>
      <c r="AN1410" s="165"/>
      <c r="AO1410" s="165"/>
      <c r="AP1410" s="165"/>
      <c r="AQ1410" s="165"/>
      <c r="AR1410" s="165"/>
      <c r="AS1410" s="165"/>
      <c r="AT1410" s="165"/>
      <c r="AU1410" s="165"/>
      <c r="AV1410" s="165"/>
      <c r="AW1410" s="165"/>
      <c r="AX1410" s="165"/>
      <c r="AY1410" s="165"/>
      <c r="AZ1410" s="165"/>
      <c r="BA1410" s="165"/>
      <c r="BB1410" s="165"/>
      <c r="BC1410" s="165"/>
      <c r="BD1410" s="165"/>
      <c r="BE1410" s="165"/>
      <c r="BF1410" s="165"/>
      <c r="BG1410" s="165"/>
      <c r="BH1410" s="165"/>
      <c r="BI1410" s="165"/>
      <c r="BJ1410" s="165"/>
      <c r="BK1410" s="165"/>
      <c r="BL1410" s="165"/>
      <c r="BM1410" s="165"/>
      <c r="BN1410" s="165"/>
      <c r="BO1410" s="165"/>
      <c r="BP1410" s="165"/>
      <c r="BQ1410" s="165"/>
      <c r="BR1410" s="165"/>
      <c r="BS1410" s="165"/>
      <c r="BT1410" s="165"/>
      <c r="BU1410" s="165"/>
      <c r="BV1410" s="165"/>
      <c r="BW1410" s="165"/>
      <c r="BX1410" s="165"/>
      <c r="BY1410" s="165"/>
      <c r="BZ1410" s="165"/>
      <c r="CA1410" s="165"/>
      <c r="CB1410" s="165"/>
      <c r="CC1410" s="165"/>
      <c r="CD1410" s="165"/>
      <c r="CE1410" s="165"/>
      <c r="CF1410" s="165"/>
      <c r="CG1410" s="165"/>
      <c r="CH1410" s="165"/>
      <c r="CI1410" s="165"/>
      <c r="CJ1410" s="165"/>
      <c r="CK1410" s="165"/>
      <c r="CL1410" s="165"/>
      <c r="CM1410" s="165"/>
      <c r="CN1410" s="165"/>
      <c r="CO1410" s="165"/>
      <c r="CP1410" s="165"/>
      <c r="CQ1410" s="165"/>
      <c r="CR1410" s="165"/>
      <c r="CS1410" s="165"/>
      <c r="CT1410" s="165"/>
    </row>
    <row r="1411" spans="1:98">
      <c r="A1411" s="165"/>
      <c r="B1411" s="165"/>
      <c r="C1411" s="165"/>
      <c r="D1411" s="165"/>
      <c r="E1411" s="165"/>
      <c r="F1411" s="165"/>
      <c r="G1411" s="165"/>
      <c r="H1411" s="178"/>
      <c r="I1411" s="165"/>
      <c r="J1411" s="165"/>
      <c r="K1411" s="178"/>
      <c r="L1411" s="165"/>
      <c r="M1411" s="165"/>
      <c r="N1411" s="165"/>
      <c r="O1411" s="165"/>
      <c r="P1411" s="165"/>
      <c r="Q1411" s="165"/>
      <c r="R1411" s="165"/>
      <c r="S1411" s="165"/>
      <c r="T1411" s="165"/>
      <c r="U1411" s="165"/>
      <c r="V1411" s="165"/>
      <c r="W1411" s="165"/>
      <c r="X1411" s="165"/>
      <c r="Y1411" s="165"/>
      <c r="Z1411" s="165"/>
      <c r="AA1411" s="165"/>
      <c r="AB1411" s="165"/>
      <c r="AC1411" s="165"/>
      <c r="AD1411" s="165"/>
      <c r="AE1411" s="165"/>
      <c r="AF1411" s="165"/>
      <c r="AG1411" s="165"/>
      <c r="AH1411" s="165"/>
      <c r="AI1411" s="165"/>
      <c r="AJ1411" s="165"/>
      <c r="AK1411" s="165"/>
      <c r="AL1411" s="165"/>
      <c r="AM1411" s="165"/>
      <c r="AN1411" s="165"/>
      <c r="AO1411" s="165"/>
      <c r="AP1411" s="165"/>
      <c r="AQ1411" s="165"/>
      <c r="AR1411" s="165"/>
      <c r="AS1411" s="165"/>
      <c r="AT1411" s="165"/>
      <c r="AU1411" s="165"/>
      <c r="AV1411" s="165"/>
      <c r="AW1411" s="165"/>
      <c r="AX1411" s="165"/>
      <c r="AY1411" s="165"/>
      <c r="AZ1411" s="165"/>
      <c r="BA1411" s="165"/>
      <c r="BB1411" s="165"/>
      <c r="BC1411" s="165"/>
      <c r="BD1411" s="165"/>
      <c r="BE1411" s="165"/>
      <c r="BF1411" s="165"/>
      <c r="BG1411" s="165"/>
      <c r="BH1411" s="165"/>
      <c r="BI1411" s="165"/>
      <c r="BJ1411" s="165"/>
      <c r="BK1411" s="165"/>
      <c r="BL1411" s="165"/>
      <c r="BM1411" s="165"/>
      <c r="BN1411" s="165"/>
      <c r="BO1411" s="165"/>
      <c r="BP1411" s="165"/>
      <c r="BQ1411" s="165"/>
      <c r="BR1411" s="165"/>
      <c r="BS1411" s="165"/>
      <c r="BT1411" s="165"/>
      <c r="BU1411" s="165"/>
      <c r="BV1411" s="165"/>
      <c r="BW1411" s="165"/>
      <c r="BX1411" s="165"/>
      <c r="BY1411" s="165"/>
      <c r="BZ1411" s="165"/>
      <c r="CA1411" s="165"/>
      <c r="CB1411" s="165"/>
      <c r="CC1411" s="165"/>
      <c r="CD1411" s="165"/>
      <c r="CE1411" s="165"/>
      <c r="CF1411" s="165"/>
      <c r="CG1411" s="165"/>
      <c r="CH1411" s="165"/>
      <c r="CI1411" s="165"/>
      <c r="CJ1411" s="165"/>
      <c r="CK1411" s="165"/>
      <c r="CL1411" s="165"/>
      <c r="CM1411" s="165"/>
      <c r="CN1411" s="165"/>
      <c r="CO1411" s="165"/>
      <c r="CP1411" s="165"/>
      <c r="CQ1411" s="165"/>
      <c r="CR1411" s="165"/>
      <c r="CS1411" s="165"/>
      <c r="CT1411" s="165"/>
    </row>
    <row r="1412" spans="1:98">
      <c r="A1412" s="165"/>
      <c r="B1412" s="165"/>
      <c r="C1412" s="165"/>
      <c r="D1412" s="165"/>
      <c r="E1412" s="165"/>
      <c r="F1412" s="165"/>
      <c r="G1412" s="165"/>
      <c r="H1412" s="178"/>
      <c r="I1412" s="165"/>
      <c r="J1412" s="165"/>
      <c r="K1412" s="178"/>
      <c r="L1412" s="165"/>
      <c r="M1412" s="165"/>
      <c r="N1412" s="165"/>
      <c r="O1412" s="165"/>
      <c r="P1412" s="165"/>
      <c r="Q1412" s="165"/>
      <c r="R1412" s="165"/>
      <c r="S1412" s="165"/>
      <c r="T1412" s="165"/>
      <c r="U1412" s="165"/>
      <c r="V1412" s="165"/>
      <c r="W1412" s="165"/>
      <c r="X1412" s="165"/>
      <c r="Y1412" s="165"/>
      <c r="Z1412" s="165"/>
      <c r="AA1412" s="165"/>
      <c r="AB1412" s="165"/>
      <c r="AC1412" s="165"/>
      <c r="AD1412" s="165"/>
      <c r="AE1412" s="165"/>
      <c r="AF1412" s="165"/>
      <c r="AG1412" s="165"/>
      <c r="AH1412" s="165"/>
      <c r="AI1412" s="165"/>
      <c r="AJ1412" s="165"/>
      <c r="AK1412" s="165"/>
      <c r="AL1412" s="165"/>
      <c r="AM1412" s="165"/>
      <c r="AN1412" s="165"/>
      <c r="AO1412" s="165"/>
      <c r="AP1412" s="165"/>
      <c r="AQ1412" s="165"/>
      <c r="AR1412" s="165"/>
      <c r="AS1412" s="165"/>
      <c r="AT1412" s="165"/>
      <c r="AU1412" s="165"/>
      <c r="AV1412" s="165"/>
      <c r="AW1412" s="165"/>
      <c r="AX1412" s="165"/>
      <c r="AY1412" s="165"/>
      <c r="AZ1412" s="165"/>
      <c r="BA1412" s="165"/>
      <c r="BB1412" s="165"/>
      <c r="BC1412" s="165"/>
      <c r="BD1412" s="165"/>
      <c r="BE1412" s="165"/>
      <c r="BF1412" s="165"/>
      <c r="BG1412" s="165"/>
      <c r="BH1412" s="165"/>
      <c r="BI1412" s="165"/>
      <c r="BJ1412" s="165"/>
      <c r="BK1412" s="165"/>
      <c r="BL1412" s="165"/>
      <c r="BM1412" s="165"/>
      <c r="BN1412" s="165"/>
      <c r="BO1412" s="165"/>
      <c r="BP1412" s="165"/>
      <c r="BQ1412" s="165"/>
      <c r="BR1412" s="165"/>
      <c r="BS1412" s="165"/>
      <c r="BT1412" s="165"/>
      <c r="BU1412" s="165"/>
      <c r="BV1412" s="165"/>
      <c r="BW1412" s="165"/>
      <c r="BX1412" s="165"/>
      <c r="BY1412" s="165"/>
      <c r="BZ1412" s="165"/>
      <c r="CA1412" s="165"/>
      <c r="CB1412" s="165"/>
      <c r="CC1412" s="165"/>
      <c r="CD1412" s="165"/>
      <c r="CE1412" s="165"/>
      <c r="CF1412" s="165"/>
      <c r="CG1412" s="165"/>
      <c r="CH1412" s="165"/>
      <c r="CI1412" s="165"/>
      <c r="CJ1412" s="165"/>
      <c r="CK1412" s="165"/>
      <c r="CL1412" s="165"/>
      <c r="CM1412" s="165"/>
      <c r="CN1412" s="165"/>
      <c r="CO1412" s="165"/>
      <c r="CP1412" s="165"/>
      <c r="CQ1412" s="165"/>
      <c r="CR1412" s="165"/>
      <c r="CS1412" s="165"/>
      <c r="CT1412" s="165"/>
    </row>
    <row r="1413" spans="1:98">
      <c r="A1413" s="165"/>
      <c r="B1413" s="165"/>
      <c r="C1413" s="165"/>
      <c r="D1413" s="165"/>
      <c r="E1413" s="165"/>
      <c r="F1413" s="165"/>
      <c r="G1413" s="165"/>
      <c r="H1413" s="178"/>
      <c r="I1413" s="165"/>
      <c r="J1413" s="165"/>
      <c r="K1413" s="178"/>
      <c r="L1413" s="165"/>
      <c r="M1413" s="165"/>
      <c r="N1413" s="165"/>
      <c r="O1413" s="165"/>
      <c r="P1413" s="165"/>
      <c r="Q1413" s="165"/>
      <c r="R1413" s="165"/>
      <c r="S1413" s="165"/>
      <c r="T1413" s="165"/>
      <c r="U1413" s="165"/>
      <c r="V1413" s="165"/>
      <c r="W1413" s="165"/>
      <c r="X1413" s="165"/>
      <c r="Y1413" s="165"/>
      <c r="Z1413" s="165"/>
      <c r="AA1413" s="165"/>
      <c r="AB1413" s="165"/>
      <c r="AC1413" s="165"/>
      <c r="AD1413" s="165"/>
      <c r="AE1413" s="165"/>
      <c r="AF1413" s="165"/>
      <c r="AG1413" s="165"/>
      <c r="AH1413" s="165"/>
      <c r="AI1413" s="165"/>
      <c r="AJ1413" s="165"/>
      <c r="AK1413" s="165"/>
      <c r="AL1413" s="165"/>
      <c r="AM1413" s="165"/>
      <c r="AN1413" s="165"/>
      <c r="AO1413" s="165"/>
      <c r="AP1413" s="165"/>
      <c r="AQ1413" s="165"/>
      <c r="AR1413" s="165"/>
      <c r="AS1413" s="165"/>
      <c r="AT1413" s="165"/>
      <c r="AU1413" s="165"/>
      <c r="AV1413" s="165"/>
      <c r="AW1413" s="165"/>
      <c r="AX1413" s="165"/>
      <c r="AY1413" s="165"/>
      <c r="AZ1413" s="165"/>
      <c r="BA1413" s="165"/>
      <c r="BB1413" s="165"/>
      <c r="BC1413" s="165"/>
      <c r="BD1413" s="165"/>
      <c r="BE1413" s="165"/>
      <c r="BF1413" s="165"/>
      <c r="BG1413" s="165"/>
      <c r="BH1413" s="165"/>
      <c r="BI1413" s="165"/>
      <c r="BJ1413" s="165"/>
      <c r="BK1413" s="165"/>
      <c r="BL1413" s="165"/>
      <c r="BM1413" s="165"/>
      <c r="BN1413" s="165"/>
      <c r="BO1413" s="165"/>
      <c r="BP1413" s="165"/>
      <c r="BQ1413" s="165"/>
      <c r="BR1413" s="165"/>
      <c r="BS1413" s="165"/>
      <c r="BT1413" s="165"/>
      <c r="BU1413" s="165"/>
      <c r="BV1413" s="165"/>
      <c r="BW1413" s="165"/>
      <c r="BX1413" s="165"/>
      <c r="BY1413" s="165"/>
      <c r="BZ1413" s="165"/>
      <c r="CA1413" s="165"/>
      <c r="CB1413" s="165"/>
      <c r="CC1413" s="165"/>
      <c r="CD1413" s="165"/>
      <c r="CE1413" s="165"/>
      <c r="CF1413" s="165"/>
      <c r="CG1413" s="165"/>
      <c r="CH1413" s="165"/>
      <c r="CI1413" s="165"/>
      <c r="CJ1413" s="165"/>
      <c r="CK1413" s="165"/>
      <c r="CL1413" s="165"/>
      <c r="CM1413" s="165"/>
      <c r="CN1413" s="165"/>
      <c r="CO1413" s="165"/>
      <c r="CP1413" s="165"/>
      <c r="CQ1413" s="165"/>
      <c r="CR1413" s="165"/>
      <c r="CS1413" s="165"/>
      <c r="CT1413" s="165"/>
    </row>
    <row r="1414" spans="1:98">
      <c r="A1414" s="165"/>
      <c r="B1414" s="165"/>
      <c r="C1414" s="165"/>
      <c r="D1414" s="165"/>
      <c r="E1414" s="165"/>
      <c r="F1414" s="165"/>
      <c r="G1414" s="165"/>
      <c r="H1414" s="178"/>
      <c r="I1414" s="165"/>
      <c r="J1414" s="165"/>
      <c r="K1414" s="178"/>
      <c r="L1414" s="165"/>
      <c r="M1414" s="165"/>
      <c r="N1414" s="165"/>
      <c r="O1414" s="165"/>
      <c r="P1414" s="165"/>
      <c r="Q1414" s="165"/>
      <c r="R1414" s="165"/>
      <c r="S1414" s="165"/>
      <c r="T1414" s="165"/>
      <c r="U1414" s="165"/>
      <c r="V1414" s="165"/>
      <c r="W1414" s="165"/>
      <c r="X1414" s="165"/>
      <c r="Y1414" s="165"/>
      <c r="Z1414" s="165"/>
      <c r="AA1414" s="165"/>
      <c r="AB1414" s="165"/>
      <c r="AC1414" s="165"/>
      <c r="AD1414" s="165"/>
      <c r="AE1414" s="165"/>
      <c r="AF1414" s="165"/>
      <c r="AG1414" s="165"/>
      <c r="AH1414" s="165"/>
      <c r="AI1414" s="165"/>
      <c r="AJ1414" s="165"/>
      <c r="AK1414" s="165"/>
      <c r="AL1414" s="165"/>
      <c r="AM1414" s="165"/>
      <c r="AN1414" s="165"/>
      <c r="AO1414" s="165"/>
      <c r="AP1414" s="165"/>
      <c r="AQ1414" s="165"/>
      <c r="AR1414" s="165"/>
      <c r="AS1414" s="165"/>
      <c r="AT1414" s="165"/>
      <c r="AU1414" s="165"/>
      <c r="AV1414" s="165"/>
      <c r="AW1414" s="165"/>
      <c r="AX1414" s="165"/>
      <c r="AY1414" s="165"/>
      <c r="AZ1414" s="165"/>
      <c r="BA1414" s="165"/>
      <c r="BB1414" s="165"/>
      <c r="BC1414" s="165"/>
      <c r="BD1414" s="165"/>
      <c r="BE1414" s="165"/>
      <c r="BF1414" s="165"/>
      <c r="BG1414" s="165"/>
      <c r="BH1414" s="165"/>
      <c r="BI1414" s="165"/>
      <c r="BJ1414" s="165"/>
      <c r="BK1414" s="165"/>
      <c r="BL1414" s="165"/>
      <c r="BM1414" s="165"/>
      <c r="BN1414" s="165"/>
      <c r="BO1414" s="165"/>
      <c r="BP1414" s="165"/>
      <c r="BQ1414" s="165"/>
      <c r="BR1414" s="165"/>
      <c r="BS1414" s="165"/>
      <c r="BT1414" s="165"/>
      <c r="BU1414" s="165"/>
      <c r="BV1414" s="165"/>
      <c r="BW1414" s="165"/>
      <c r="BX1414" s="165"/>
      <c r="BY1414" s="165"/>
      <c r="BZ1414" s="165"/>
      <c r="CA1414" s="165"/>
      <c r="CB1414" s="165"/>
      <c r="CC1414" s="165"/>
      <c r="CD1414" s="165"/>
      <c r="CE1414" s="165"/>
      <c r="CF1414" s="165"/>
      <c r="CG1414" s="165"/>
      <c r="CH1414" s="165"/>
      <c r="CI1414" s="165"/>
      <c r="CJ1414" s="165"/>
      <c r="CK1414" s="165"/>
      <c r="CL1414" s="165"/>
      <c r="CM1414" s="165"/>
      <c r="CN1414" s="165"/>
      <c r="CO1414" s="165"/>
      <c r="CP1414" s="165"/>
      <c r="CQ1414" s="165"/>
      <c r="CR1414" s="165"/>
      <c r="CS1414" s="165"/>
      <c r="CT1414" s="165"/>
    </row>
    <row r="1415" spans="1:98">
      <c r="A1415" s="165"/>
      <c r="B1415" s="165"/>
      <c r="C1415" s="165"/>
      <c r="D1415" s="165"/>
      <c r="E1415" s="165"/>
      <c r="F1415" s="165"/>
      <c r="G1415" s="165"/>
      <c r="H1415" s="178"/>
      <c r="I1415" s="165"/>
      <c r="J1415" s="165"/>
      <c r="K1415" s="178"/>
      <c r="L1415" s="165"/>
      <c r="M1415" s="165"/>
      <c r="N1415" s="165"/>
      <c r="O1415" s="165"/>
      <c r="P1415" s="165"/>
      <c r="Q1415" s="165"/>
      <c r="R1415" s="165"/>
      <c r="S1415" s="165"/>
      <c r="T1415" s="165"/>
      <c r="U1415" s="165"/>
      <c r="V1415" s="165"/>
      <c r="W1415" s="165"/>
      <c r="X1415" s="165"/>
      <c r="Y1415" s="165"/>
      <c r="Z1415" s="165"/>
      <c r="AA1415" s="165"/>
      <c r="AB1415" s="165"/>
      <c r="AC1415" s="165"/>
      <c r="AD1415" s="165"/>
      <c r="AE1415" s="165"/>
      <c r="AF1415" s="165"/>
      <c r="AG1415" s="165"/>
      <c r="AH1415" s="165"/>
      <c r="AI1415" s="165"/>
      <c r="AJ1415" s="165"/>
      <c r="AK1415" s="165"/>
      <c r="AL1415" s="165"/>
      <c r="AM1415" s="165"/>
      <c r="AN1415" s="165"/>
      <c r="AO1415" s="165"/>
      <c r="AP1415" s="165"/>
      <c r="AQ1415" s="165"/>
      <c r="AR1415" s="165"/>
      <c r="AS1415" s="165"/>
      <c r="AT1415" s="165"/>
      <c r="AU1415" s="165"/>
      <c r="AV1415" s="165"/>
      <c r="AW1415" s="165"/>
      <c r="AX1415" s="165"/>
      <c r="AY1415" s="165"/>
      <c r="AZ1415" s="165"/>
      <c r="BA1415" s="165"/>
      <c r="BB1415" s="165"/>
      <c r="BC1415" s="165"/>
      <c r="BD1415" s="165"/>
      <c r="BE1415" s="165"/>
      <c r="BF1415" s="165"/>
      <c r="BG1415" s="165"/>
      <c r="BH1415" s="165"/>
      <c r="BI1415" s="165"/>
      <c r="BJ1415" s="165"/>
      <c r="BK1415" s="165"/>
      <c r="BL1415" s="165"/>
      <c r="BM1415" s="165"/>
      <c r="BN1415" s="165"/>
      <c r="BO1415" s="165"/>
      <c r="BP1415" s="165"/>
      <c r="BQ1415" s="165"/>
      <c r="BR1415" s="165"/>
      <c r="BS1415" s="165"/>
      <c r="BT1415" s="165"/>
      <c r="BU1415" s="165"/>
      <c r="BV1415" s="165"/>
      <c r="BW1415" s="165"/>
      <c r="BX1415" s="165"/>
      <c r="BY1415" s="165"/>
      <c r="BZ1415" s="165"/>
      <c r="CA1415" s="165"/>
      <c r="CB1415" s="165"/>
      <c r="CC1415" s="165"/>
      <c r="CD1415" s="165"/>
      <c r="CE1415" s="165"/>
      <c r="CF1415" s="165"/>
      <c r="CG1415" s="165"/>
      <c r="CH1415" s="165"/>
      <c r="CI1415" s="165"/>
      <c r="CJ1415" s="165"/>
      <c r="CK1415" s="165"/>
      <c r="CL1415" s="165"/>
      <c r="CM1415" s="165"/>
      <c r="CN1415" s="165"/>
      <c r="CO1415" s="165"/>
      <c r="CP1415" s="165"/>
      <c r="CQ1415" s="165"/>
      <c r="CR1415" s="165"/>
      <c r="CS1415" s="165"/>
      <c r="CT1415" s="165"/>
    </row>
    <row r="1416" spans="1:98">
      <c r="A1416" s="165"/>
      <c r="B1416" s="165"/>
      <c r="C1416" s="165"/>
      <c r="D1416" s="165"/>
      <c r="E1416" s="165"/>
      <c r="F1416" s="165"/>
      <c r="G1416" s="165"/>
      <c r="H1416" s="178"/>
      <c r="I1416" s="165"/>
      <c r="J1416" s="165"/>
      <c r="K1416" s="178"/>
      <c r="L1416" s="165"/>
      <c r="M1416" s="165"/>
      <c r="N1416" s="165"/>
      <c r="O1416" s="165"/>
      <c r="P1416" s="165"/>
      <c r="Q1416" s="165"/>
      <c r="R1416" s="165"/>
      <c r="S1416" s="165"/>
      <c r="T1416" s="165"/>
      <c r="U1416" s="165"/>
      <c r="V1416" s="165"/>
      <c r="W1416" s="165"/>
      <c r="X1416" s="165"/>
      <c r="Y1416" s="165"/>
      <c r="Z1416" s="165"/>
      <c r="AA1416" s="165"/>
      <c r="AB1416" s="165"/>
      <c r="AC1416" s="165"/>
      <c r="AD1416" s="165"/>
      <c r="AE1416" s="165"/>
      <c r="AF1416" s="165"/>
      <c r="AG1416" s="165"/>
      <c r="AH1416" s="165"/>
      <c r="AI1416" s="165"/>
      <c r="AJ1416" s="165"/>
      <c r="AK1416" s="165"/>
      <c r="AL1416" s="165"/>
      <c r="AM1416" s="165"/>
      <c r="AN1416" s="165"/>
      <c r="AO1416" s="165"/>
      <c r="AP1416" s="165"/>
      <c r="AQ1416" s="165"/>
      <c r="AR1416" s="165"/>
      <c r="AS1416" s="165"/>
      <c r="AT1416" s="165"/>
      <c r="AU1416" s="165"/>
      <c r="AV1416" s="165"/>
      <c r="AW1416" s="165"/>
      <c r="AX1416" s="165"/>
      <c r="AY1416" s="165"/>
      <c r="AZ1416" s="165"/>
      <c r="BA1416" s="165"/>
      <c r="BB1416" s="165"/>
      <c r="BC1416" s="165"/>
      <c r="BD1416" s="165"/>
      <c r="BE1416" s="165"/>
      <c r="BF1416" s="165"/>
      <c r="BG1416" s="165"/>
      <c r="BH1416" s="165"/>
      <c r="BI1416" s="165"/>
      <c r="BJ1416" s="165"/>
      <c r="BK1416" s="165"/>
      <c r="BL1416" s="165"/>
      <c r="BM1416" s="165"/>
      <c r="BN1416" s="165"/>
      <c r="BO1416" s="165"/>
      <c r="BP1416" s="165"/>
      <c r="BQ1416" s="165"/>
      <c r="BR1416" s="165"/>
      <c r="BS1416" s="165"/>
      <c r="BT1416" s="165"/>
      <c r="BU1416" s="165"/>
      <c r="BV1416" s="165"/>
      <c r="BW1416" s="165"/>
      <c r="BX1416" s="165"/>
      <c r="BY1416" s="165"/>
      <c r="BZ1416" s="165"/>
      <c r="CA1416" s="165"/>
      <c r="CB1416" s="165"/>
      <c r="CC1416" s="165"/>
      <c r="CD1416" s="165"/>
      <c r="CE1416" s="165"/>
      <c r="CF1416" s="165"/>
      <c r="CG1416" s="165"/>
      <c r="CH1416" s="165"/>
      <c r="CI1416" s="165"/>
      <c r="CJ1416" s="165"/>
      <c r="CK1416" s="165"/>
      <c r="CL1416" s="165"/>
      <c r="CM1416" s="165"/>
      <c r="CN1416" s="165"/>
      <c r="CO1416" s="165"/>
      <c r="CP1416" s="165"/>
      <c r="CQ1416" s="165"/>
      <c r="CR1416" s="165"/>
      <c r="CS1416" s="165"/>
      <c r="CT1416" s="165"/>
    </row>
    <row r="1417" spans="1:98">
      <c r="A1417" s="165"/>
      <c r="B1417" s="165"/>
      <c r="C1417" s="165"/>
      <c r="D1417" s="165"/>
      <c r="E1417" s="165"/>
      <c r="F1417" s="165"/>
      <c r="G1417" s="165"/>
      <c r="H1417" s="178"/>
      <c r="I1417" s="165"/>
      <c r="J1417" s="165"/>
      <c r="K1417" s="178"/>
      <c r="L1417" s="165"/>
      <c r="M1417" s="165"/>
      <c r="N1417" s="165"/>
      <c r="O1417" s="165"/>
      <c r="P1417" s="165"/>
      <c r="Q1417" s="165"/>
      <c r="R1417" s="165"/>
      <c r="S1417" s="165"/>
      <c r="T1417" s="165"/>
      <c r="U1417" s="165"/>
      <c r="V1417" s="165"/>
      <c r="W1417" s="165"/>
      <c r="X1417" s="165"/>
      <c r="Y1417" s="165"/>
      <c r="Z1417" s="165"/>
      <c r="AA1417" s="165"/>
      <c r="AB1417" s="165"/>
      <c r="AC1417" s="165"/>
      <c r="AD1417" s="165"/>
      <c r="AE1417" s="165"/>
      <c r="AF1417" s="165"/>
      <c r="AG1417" s="165"/>
      <c r="AH1417" s="165"/>
      <c r="AI1417" s="165"/>
      <c r="AJ1417" s="165"/>
      <c r="AK1417" s="165"/>
      <c r="AL1417" s="165"/>
      <c r="AM1417" s="165"/>
      <c r="AN1417" s="165"/>
      <c r="AO1417" s="165"/>
      <c r="AP1417" s="165"/>
      <c r="AQ1417" s="165"/>
      <c r="AR1417" s="165"/>
      <c r="AS1417" s="165"/>
      <c r="AT1417" s="165"/>
      <c r="AU1417" s="165"/>
      <c r="AV1417" s="165"/>
      <c r="AW1417" s="165"/>
      <c r="AX1417" s="165"/>
      <c r="AY1417" s="165"/>
      <c r="AZ1417" s="165"/>
      <c r="BA1417" s="165"/>
      <c r="BB1417" s="165"/>
      <c r="BC1417" s="165"/>
      <c r="BD1417" s="165"/>
      <c r="BE1417" s="165"/>
      <c r="BF1417" s="165"/>
      <c r="BG1417" s="165"/>
      <c r="BH1417" s="165"/>
      <c r="BI1417" s="165"/>
      <c r="BJ1417" s="165"/>
      <c r="BK1417" s="165"/>
      <c r="BL1417" s="165"/>
      <c r="BM1417" s="165"/>
      <c r="BN1417" s="165"/>
      <c r="BO1417" s="165"/>
      <c r="BP1417" s="165"/>
      <c r="BQ1417" s="165"/>
      <c r="BR1417" s="165"/>
      <c r="BS1417" s="165"/>
      <c r="BT1417" s="165"/>
      <c r="BU1417" s="165"/>
      <c r="BV1417" s="165"/>
      <c r="BW1417" s="165"/>
      <c r="BX1417" s="165"/>
      <c r="BY1417" s="165"/>
      <c r="BZ1417" s="165"/>
      <c r="CA1417" s="165"/>
      <c r="CB1417" s="165"/>
      <c r="CC1417" s="165"/>
      <c r="CD1417" s="165"/>
      <c r="CE1417" s="165"/>
      <c r="CF1417" s="165"/>
      <c r="CG1417" s="165"/>
      <c r="CH1417" s="165"/>
      <c r="CI1417" s="165"/>
      <c r="CJ1417" s="165"/>
      <c r="CK1417" s="165"/>
      <c r="CL1417" s="165"/>
      <c r="CM1417" s="165"/>
      <c r="CN1417" s="165"/>
      <c r="CO1417" s="165"/>
      <c r="CP1417" s="165"/>
      <c r="CQ1417" s="165"/>
      <c r="CR1417" s="165"/>
      <c r="CS1417" s="165"/>
      <c r="CT1417" s="165"/>
    </row>
    <row r="1418" spans="1:98">
      <c r="A1418" s="165"/>
      <c r="B1418" s="165"/>
      <c r="C1418" s="165"/>
      <c r="D1418" s="165"/>
      <c r="E1418" s="165"/>
      <c r="F1418" s="165"/>
      <c r="G1418" s="165"/>
      <c r="H1418" s="178"/>
      <c r="I1418" s="165"/>
      <c r="J1418" s="165"/>
      <c r="K1418" s="178"/>
      <c r="L1418" s="165"/>
      <c r="M1418" s="165"/>
      <c r="N1418" s="165"/>
      <c r="O1418" s="165"/>
      <c r="P1418" s="165"/>
      <c r="Q1418" s="165"/>
      <c r="R1418" s="165"/>
      <c r="S1418" s="165"/>
      <c r="T1418" s="165"/>
      <c r="U1418" s="165"/>
      <c r="V1418" s="165"/>
      <c r="W1418" s="165"/>
      <c r="X1418" s="165"/>
      <c r="Y1418" s="165"/>
      <c r="Z1418" s="165"/>
      <c r="AA1418" s="165"/>
      <c r="AB1418" s="165"/>
      <c r="AC1418" s="165"/>
      <c r="AD1418" s="165"/>
      <c r="AE1418" s="165"/>
      <c r="AF1418" s="165"/>
      <c r="AG1418" s="165"/>
      <c r="AH1418" s="165"/>
      <c r="AI1418" s="165"/>
      <c r="AJ1418" s="165"/>
      <c r="AK1418" s="165"/>
      <c r="AL1418" s="165"/>
      <c r="AM1418" s="165"/>
      <c r="AN1418" s="165"/>
      <c r="AO1418" s="165"/>
      <c r="AP1418" s="165"/>
      <c r="AQ1418" s="165"/>
      <c r="AR1418" s="165"/>
      <c r="AS1418" s="165"/>
      <c r="AT1418" s="165"/>
      <c r="AU1418" s="165"/>
      <c r="AV1418" s="165"/>
      <c r="AW1418" s="165"/>
      <c r="AX1418" s="165"/>
      <c r="AY1418" s="165"/>
      <c r="AZ1418" s="165"/>
      <c r="BA1418" s="165"/>
      <c r="BB1418" s="165"/>
      <c r="BC1418" s="165"/>
      <c r="BD1418" s="165"/>
      <c r="BE1418" s="165"/>
      <c r="BF1418" s="165"/>
      <c r="BG1418" s="165"/>
      <c r="BH1418" s="165"/>
      <c r="BI1418" s="165"/>
      <c r="BJ1418" s="165"/>
      <c r="BK1418" s="165"/>
      <c r="BL1418" s="165"/>
      <c r="BM1418" s="165"/>
      <c r="BN1418" s="165"/>
      <c r="BO1418" s="165"/>
      <c r="BP1418" s="165"/>
      <c r="BQ1418" s="165"/>
      <c r="BR1418" s="165"/>
      <c r="BS1418" s="165"/>
      <c r="BT1418" s="165"/>
      <c r="BU1418" s="165"/>
      <c r="BV1418" s="165"/>
      <c r="BW1418" s="165"/>
      <c r="BX1418" s="165"/>
      <c r="BY1418" s="165"/>
      <c r="BZ1418" s="165"/>
      <c r="CA1418" s="165"/>
      <c r="CB1418" s="165"/>
      <c r="CC1418" s="165"/>
      <c r="CD1418" s="165"/>
      <c r="CE1418" s="165"/>
      <c r="CF1418" s="165"/>
      <c r="CG1418" s="165"/>
      <c r="CH1418" s="165"/>
      <c r="CI1418" s="165"/>
      <c r="CJ1418" s="165"/>
      <c r="CK1418" s="165"/>
      <c r="CL1418" s="165"/>
      <c r="CM1418" s="165"/>
      <c r="CN1418" s="165"/>
      <c r="CO1418" s="165"/>
      <c r="CP1418" s="165"/>
      <c r="CQ1418" s="165"/>
      <c r="CR1418" s="165"/>
      <c r="CS1418" s="165"/>
      <c r="CT1418" s="165"/>
    </row>
    <row r="1419" spans="1:98">
      <c r="A1419" s="165"/>
      <c r="B1419" s="165"/>
      <c r="C1419" s="165"/>
      <c r="D1419" s="165"/>
      <c r="E1419" s="165"/>
      <c r="F1419" s="165"/>
      <c r="G1419" s="165"/>
      <c r="H1419" s="178"/>
      <c r="I1419" s="165"/>
      <c r="J1419" s="165"/>
      <c r="K1419" s="178"/>
      <c r="L1419" s="165"/>
      <c r="M1419" s="165"/>
      <c r="N1419" s="165"/>
      <c r="O1419" s="165"/>
      <c r="P1419" s="165"/>
      <c r="Q1419" s="165"/>
      <c r="R1419" s="165"/>
      <c r="S1419" s="165"/>
      <c r="T1419" s="165"/>
      <c r="U1419" s="165"/>
      <c r="V1419" s="165"/>
      <c r="W1419" s="165"/>
      <c r="X1419" s="165"/>
      <c r="Y1419" s="165"/>
      <c r="Z1419" s="165"/>
      <c r="AA1419" s="165"/>
      <c r="AB1419" s="165"/>
      <c r="AC1419" s="165"/>
      <c r="AD1419" s="165"/>
      <c r="AE1419" s="165"/>
      <c r="AF1419" s="165"/>
      <c r="AG1419" s="165"/>
      <c r="AH1419" s="165"/>
      <c r="AI1419" s="165"/>
      <c r="AJ1419" s="165"/>
      <c r="AK1419" s="165"/>
      <c r="AL1419" s="165"/>
      <c r="AM1419" s="165"/>
      <c r="AN1419" s="165"/>
      <c r="AO1419" s="165"/>
      <c r="AP1419" s="165"/>
      <c r="AQ1419" s="165"/>
      <c r="AR1419" s="165"/>
      <c r="AS1419" s="165"/>
      <c r="AT1419" s="165"/>
      <c r="AU1419" s="165"/>
      <c r="AV1419" s="165"/>
      <c r="AW1419" s="165"/>
      <c r="AX1419" s="165"/>
      <c r="AY1419" s="165"/>
      <c r="AZ1419" s="165"/>
      <c r="BA1419" s="165"/>
      <c r="BB1419" s="165"/>
      <c r="BC1419" s="165"/>
      <c r="BD1419" s="165"/>
      <c r="BE1419" s="165"/>
      <c r="BF1419" s="165"/>
      <c r="BG1419" s="165"/>
      <c r="BH1419" s="165"/>
      <c r="BI1419" s="165"/>
      <c r="BJ1419" s="165"/>
      <c r="BK1419" s="165"/>
      <c r="BL1419" s="165"/>
      <c r="BM1419" s="165"/>
      <c r="BN1419" s="165"/>
      <c r="BO1419" s="165"/>
      <c r="BP1419" s="165"/>
      <c r="BQ1419" s="165"/>
      <c r="BR1419" s="165"/>
      <c r="BS1419" s="165"/>
      <c r="BT1419" s="165"/>
      <c r="BU1419" s="165"/>
      <c r="BV1419" s="165"/>
      <c r="BW1419" s="165"/>
      <c r="BX1419" s="165"/>
      <c r="BY1419" s="165"/>
      <c r="BZ1419" s="165"/>
      <c r="CA1419" s="165"/>
      <c r="CB1419" s="165"/>
      <c r="CC1419" s="165"/>
      <c r="CD1419" s="165"/>
      <c r="CE1419" s="165"/>
      <c r="CF1419" s="165"/>
      <c r="CG1419" s="165"/>
      <c r="CH1419" s="165"/>
      <c r="CI1419" s="165"/>
      <c r="CJ1419" s="165"/>
      <c r="CK1419" s="165"/>
      <c r="CL1419" s="165"/>
      <c r="CM1419" s="165"/>
      <c r="CN1419" s="165"/>
      <c r="CO1419" s="165"/>
      <c r="CP1419" s="165"/>
      <c r="CQ1419" s="165"/>
      <c r="CR1419" s="165"/>
      <c r="CS1419" s="165"/>
      <c r="CT1419" s="165"/>
    </row>
    <row r="1420" spans="1:98">
      <c r="A1420" s="165"/>
      <c r="B1420" s="165"/>
      <c r="C1420" s="165"/>
      <c r="D1420" s="165"/>
      <c r="E1420" s="165"/>
      <c r="F1420" s="165"/>
      <c r="G1420" s="165"/>
      <c r="H1420" s="178"/>
      <c r="I1420" s="165"/>
      <c r="J1420" s="165"/>
      <c r="K1420" s="178"/>
      <c r="L1420" s="165"/>
      <c r="M1420" s="165"/>
      <c r="N1420" s="165"/>
      <c r="O1420" s="165"/>
      <c r="P1420" s="165"/>
      <c r="Q1420" s="165"/>
      <c r="R1420" s="165"/>
      <c r="S1420" s="165"/>
      <c r="T1420" s="165"/>
      <c r="U1420" s="165"/>
      <c r="V1420" s="165"/>
      <c r="W1420" s="165"/>
      <c r="X1420" s="165"/>
      <c r="Y1420" s="165"/>
      <c r="Z1420" s="165"/>
      <c r="AA1420" s="165"/>
      <c r="AB1420" s="165"/>
      <c r="AC1420" s="165"/>
      <c r="AD1420" s="165"/>
      <c r="AE1420" s="165"/>
      <c r="AF1420" s="165"/>
      <c r="AG1420" s="165"/>
      <c r="AH1420" s="165"/>
      <c r="AI1420" s="165"/>
      <c r="AJ1420" s="165"/>
      <c r="AK1420" s="165"/>
      <c r="AL1420" s="165"/>
      <c r="AM1420" s="165"/>
      <c r="AN1420" s="165"/>
      <c r="AO1420" s="165"/>
      <c r="AP1420" s="165"/>
      <c r="AQ1420" s="165"/>
      <c r="AR1420" s="165"/>
      <c r="AS1420" s="165"/>
      <c r="AT1420" s="165"/>
      <c r="AU1420" s="165"/>
      <c r="AV1420" s="165"/>
      <c r="AW1420" s="165"/>
      <c r="AX1420" s="165"/>
      <c r="AY1420" s="165"/>
      <c r="AZ1420" s="165"/>
      <c r="BA1420" s="165"/>
      <c r="BB1420" s="165"/>
      <c r="BC1420" s="165"/>
      <c r="BD1420" s="165"/>
      <c r="BE1420" s="165"/>
      <c r="BF1420" s="165"/>
      <c r="BG1420" s="165"/>
      <c r="BH1420" s="165"/>
      <c r="BI1420" s="165"/>
      <c r="BJ1420" s="165"/>
      <c r="BK1420" s="165"/>
      <c r="BL1420" s="165"/>
      <c r="BM1420" s="165"/>
      <c r="BN1420" s="165"/>
      <c r="BO1420" s="165"/>
      <c r="BP1420" s="165"/>
      <c r="BQ1420" s="165"/>
      <c r="BR1420" s="165"/>
      <c r="BS1420" s="165"/>
      <c r="BT1420" s="165"/>
      <c r="BU1420" s="165"/>
      <c r="BV1420" s="165"/>
      <c r="BW1420" s="165"/>
      <c r="BX1420" s="165"/>
      <c r="BY1420" s="165"/>
      <c r="BZ1420" s="165"/>
      <c r="CA1420" s="165"/>
      <c r="CB1420" s="165"/>
      <c r="CC1420" s="165"/>
      <c r="CD1420" s="165"/>
      <c r="CE1420" s="165"/>
      <c r="CF1420" s="165"/>
      <c r="CG1420" s="165"/>
      <c r="CH1420" s="165"/>
      <c r="CI1420" s="165"/>
      <c r="CJ1420" s="165"/>
      <c r="CK1420" s="165"/>
      <c r="CL1420" s="165"/>
      <c r="CM1420" s="165"/>
      <c r="CN1420" s="165"/>
      <c r="CO1420" s="165"/>
      <c r="CP1420" s="165"/>
      <c r="CQ1420" s="165"/>
      <c r="CR1420" s="165"/>
      <c r="CS1420" s="165"/>
      <c r="CT1420" s="165"/>
    </row>
    <row r="1421" spans="1:98">
      <c r="A1421" s="165"/>
      <c r="B1421" s="165"/>
      <c r="C1421" s="165"/>
      <c r="D1421" s="165"/>
      <c r="E1421" s="165"/>
      <c r="F1421" s="165"/>
      <c r="G1421" s="165"/>
      <c r="H1421" s="178"/>
      <c r="I1421" s="165"/>
      <c r="J1421" s="165"/>
      <c r="K1421" s="178"/>
      <c r="L1421" s="165"/>
      <c r="M1421" s="165"/>
      <c r="N1421" s="165"/>
      <c r="O1421" s="165"/>
      <c r="P1421" s="165"/>
      <c r="Q1421" s="165"/>
      <c r="R1421" s="165"/>
      <c r="S1421" s="165"/>
      <c r="T1421" s="165"/>
      <c r="U1421" s="165"/>
      <c r="V1421" s="165"/>
      <c r="W1421" s="165"/>
      <c r="X1421" s="165"/>
      <c r="Y1421" s="165"/>
      <c r="Z1421" s="165"/>
      <c r="AA1421" s="165"/>
      <c r="AB1421" s="165"/>
      <c r="AC1421" s="165"/>
      <c r="AD1421" s="165"/>
      <c r="AE1421" s="165"/>
      <c r="AF1421" s="165"/>
      <c r="AG1421" s="165"/>
      <c r="AH1421" s="165"/>
      <c r="AI1421" s="165"/>
      <c r="AJ1421" s="165"/>
      <c r="AK1421" s="165"/>
      <c r="AL1421" s="165"/>
      <c r="AM1421" s="165"/>
      <c r="AN1421" s="165"/>
      <c r="AO1421" s="165"/>
      <c r="AP1421" s="165"/>
      <c r="AQ1421" s="165"/>
      <c r="AR1421" s="165"/>
      <c r="AS1421" s="165"/>
      <c r="AT1421" s="165"/>
      <c r="AU1421" s="165"/>
      <c r="AV1421" s="165"/>
      <c r="AW1421" s="165"/>
      <c r="AX1421" s="165"/>
      <c r="AY1421" s="165"/>
      <c r="AZ1421" s="165"/>
      <c r="BA1421" s="165"/>
      <c r="BB1421" s="165"/>
      <c r="BC1421" s="165"/>
      <c r="BD1421" s="165"/>
      <c r="BE1421" s="165"/>
      <c r="BF1421" s="165"/>
      <c r="BG1421" s="165"/>
      <c r="BH1421" s="165"/>
      <c r="BI1421" s="165"/>
      <c r="BJ1421" s="165"/>
      <c r="BK1421" s="165"/>
      <c r="BL1421" s="165"/>
      <c r="BM1421" s="165"/>
      <c r="BN1421" s="165"/>
      <c r="BO1421" s="165"/>
      <c r="BP1421" s="165"/>
      <c r="BQ1421" s="165"/>
      <c r="BR1421" s="165"/>
      <c r="BS1421" s="165"/>
      <c r="BT1421" s="165"/>
      <c r="BU1421" s="165"/>
      <c r="BV1421" s="165"/>
      <c r="BW1421" s="165"/>
      <c r="BX1421" s="165"/>
      <c r="BY1421" s="165"/>
      <c r="BZ1421" s="165"/>
      <c r="CA1421" s="165"/>
      <c r="CB1421" s="165"/>
      <c r="CC1421" s="165"/>
      <c r="CD1421" s="165"/>
      <c r="CE1421" s="165"/>
      <c r="CF1421" s="165"/>
      <c r="CG1421" s="165"/>
      <c r="CH1421" s="165"/>
      <c r="CI1421" s="165"/>
      <c r="CJ1421" s="165"/>
      <c r="CK1421" s="165"/>
      <c r="CL1421" s="165"/>
      <c r="CM1421" s="165"/>
      <c r="CN1421" s="165"/>
      <c r="CO1421" s="165"/>
      <c r="CP1421" s="165"/>
      <c r="CQ1421" s="165"/>
      <c r="CR1421" s="165"/>
      <c r="CS1421" s="165"/>
      <c r="CT1421" s="165"/>
    </row>
    <row r="1422" spans="1:98">
      <c r="A1422" s="165"/>
      <c r="B1422" s="165"/>
      <c r="C1422" s="165"/>
      <c r="D1422" s="165"/>
      <c r="E1422" s="165"/>
      <c r="F1422" s="165"/>
      <c r="G1422" s="165"/>
      <c r="H1422" s="178"/>
      <c r="I1422" s="165"/>
      <c r="J1422" s="165"/>
      <c r="K1422" s="178"/>
      <c r="L1422" s="165"/>
      <c r="M1422" s="165"/>
      <c r="N1422" s="165"/>
      <c r="O1422" s="165"/>
      <c r="P1422" s="165"/>
      <c r="Q1422" s="165"/>
      <c r="R1422" s="165"/>
      <c r="S1422" s="165"/>
      <c r="T1422" s="165"/>
      <c r="U1422" s="165"/>
      <c r="V1422" s="165"/>
      <c r="W1422" s="165"/>
      <c r="X1422" s="165"/>
      <c r="Y1422" s="165"/>
      <c r="Z1422" s="165"/>
      <c r="AA1422" s="165"/>
      <c r="AB1422" s="165"/>
      <c r="AC1422" s="165"/>
      <c r="AD1422" s="165"/>
      <c r="AE1422" s="165"/>
      <c r="AF1422" s="165"/>
      <c r="AG1422" s="165"/>
      <c r="AH1422" s="165"/>
      <c r="AI1422" s="165"/>
      <c r="AJ1422" s="165"/>
      <c r="AK1422" s="165"/>
      <c r="AL1422" s="165"/>
      <c r="AM1422" s="165"/>
      <c r="AN1422" s="165"/>
      <c r="AO1422" s="165"/>
      <c r="AP1422" s="165"/>
      <c r="AQ1422" s="165"/>
      <c r="AR1422" s="165"/>
      <c r="AS1422" s="165"/>
      <c r="AT1422" s="165"/>
      <c r="AU1422" s="165"/>
      <c r="AV1422" s="165"/>
      <c r="AW1422" s="165"/>
      <c r="AX1422" s="165"/>
      <c r="AY1422" s="165"/>
      <c r="AZ1422" s="165"/>
      <c r="BA1422" s="165"/>
      <c r="BB1422" s="165"/>
      <c r="BC1422" s="165"/>
      <c r="BD1422" s="165"/>
      <c r="BE1422" s="165"/>
      <c r="BF1422" s="165"/>
      <c r="BG1422" s="165"/>
      <c r="BH1422" s="165"/>
      <c r="BI1422" s="165"/>
      <c r="BJ1422" s="165"/>
      <c r="BK1422" s="165"/>
      <c r="BL1422" s="165"/>
      <c r="BM1422" s="165"/>
      <c r="BN1422" s="165"/>
      <c r="BO1422" s="165"/>
      <c r="BP1422" s="165"/>
      <c r="BQ1422" s="165"/>
      <c r="BR1422" s="165"/>
      <c r="BS1422" s="165"/>
      <c r="BT1422" s="165"/>
      <c r="BU1422" s="165"/>
      <c r="BV1422" s="165"/>
      <c r="BW1422" s="165"/>
      <c r="BX1422" s="165"/>
      <c r="BY1422" s="165"/>
      <c r="BZ1422" s="165"/>
      <c r="CA1422" s="165"/>
      <c r="CB1422" s="165"/>
      <c r="CC1422" s="165"/>
      <c r="CD1422" s="165"/>
      <c r="CE1422" s="165"/>
      <c r="CF1422" s="165"/>
      <c r="CG1422" s="165"/>
      <c r="CH1422" s="165"/>
      <c r="CI1422" s="165"/>
      <c r="CJ1422" s="165"/>
      <c r="CK1422" s="165"/>
      <c r="CL1422" s="165"/>
      <c r="CM1422" s="165"/>
      <c r="CN1422" s="165"/>
      <c r="CO1422" s="165"/>
      <c r="CP1422" s="165"/>
      <c r="CQ1422" s="165"/>
      <c r="CR1422" s="165"/>
      <c r="CS1422" s="165"/>
      <c r="CT1422" s="165"/>
    </row>
    <row r="1423" spans="1:98">
      <c r="A1423" s="165"/>
      <c r="B1423" s="165"/>
      <c r="C1423" s="165"/>
      <c r="D1423" s="165"/>
      <c r="E1423" s="165"/>
      <c r="F1423" s="165"/>
      <c r="G1423" s="165"/>
      <c r="H1423" s="178"/>
      <c r="I1423" s="165"/>
      <c r="J1423" s="165"/>
      <c r="K1423" s="178"/>
      <c r="L1423" s="165"/>
      <c r="M1423" s="165"/>
      <c r="N1423" s="165"/>
      <c r="O1423" s="165"/>
      <c r="P1423" s="165"/>
      <c r="Q1423" s="165"/>
      <c r="R1423" s="165"/>
      <c r="S1423" s="165"/>
      <c r="T1423" s="165"/>
      <c r="U1423" s="165"/>
      <c r="V1423" s="165"/>
      <c r="W1423" s="165"/>
      <c r="X1423" s="165"/>
      <c r="Y1423" s="165"/>
      <c r="Z1423" s="165"/>
      <c r="AA1423" s="165"/>
      <c r="AB1423" s="165"/>
      <c r="AC1423" s="165"/>
      <c r="AD1423" s="165"/>
      <c r="AE1423" s="165"/>
      <c r="AF1423" s="165"/>
      <c r="AG1423" s="165"/>
      <c r="AH1423" s="165"/>
      <c r="AI1423" s="165"/>
      <c r="AJ1423" s="165"/>
      <c r="AK1423" s="165"/>
      <c r="AL1423" s="165"/>
      <c r="AM1423" s="165"/>
      <c r="AN1423" s="165"/>
      <c r="AO1423" s="165"/>
      <c r="AP1423" s="165"/>
      <c r="AQ1423" s="165"/>
      <c r="AR1423" s="165"/>
      <c r="AS1423" s="165"/>
      <c r="AT1423" s="165"/>
      <c r="AU1423" s="165"/>
      <c r="AV1423" s="165"/>
      <c r="AW1423" s="165"/>
      <c r="AX1423" s="165"/>
      <c r="AY1423" s="165"/>
      <c r="AZ1423" s="165"/>
      <c r="BA1423" s="165"/>
      <c r="BB1423" s="165"/>
      <c r="BC1423" s="165"/>
      <c r="BD1423" s="165"/>
      <c r="BE1423" s="165"/>
      <c r="BF1423" s="165"/>
      <c r="BG1423" s="165"/>
      <c r="BH1423" s="165"/>
      <c r="BI1423" s="165"/>
      <c r="BJ1423" s="165"/>
      <c r="BK1423" s="165"/>
      <c r="BL1423" s="165"/>
      <c r="BM1423" s="165"/>
      <c r="BN1423" s="165"/>
      <c r="BO1423" s="165"/>
      <c r="BP1423" s="165"/>
      <c r="BQ1423" s="165"/>
      <c r="BR1423" s="165"/>
      <c r="BS1423" s="165"/>
      <c r="BT1423" s="165"/>
      <c r="BU1423" s="165"/>
      <c r="BV1423" s="165"/>
      <c r="BW1423" s="165"/>
      <c r="BX1423" s="165"/>
      <c r="BY1423" s="165"/>
      <c r="BZ1423" s="165"/>
      <c r="CA1423" s="165"/>
      <c r="CB1423" s="165"/>
      <c r="CC1423" s="165"/>
      <c r="CD1423" s="165"/>
      <c r="CE1423" s="165"/>
      <c r="CF1423" s="165"/>
      <c r="CG1423" s="165"/>
      <c r="CH1423" s="165"/>
      <c r="CI1423" s="165"/>
      <c r="CJ1423" s="165"/>
      <c r="CK1423" s="165"/>
      <c r="CL1423" s="165"/>
      <c r="CM1423" s="165"/>
      <c r="CN1423" s="165"/>
      <c r="CO1423" s="165"/>
      <c r="CP1423" s="165"/>
      <c r="CQ1423" s="165"/>
      <c r="CR1423" s="165"/>
      <c r="CS1423" s="165"/>
      <c r="CT1423" s="165"/>
    </row>
    <row r="1424" spans="1:98">
      <c r="A1424" s="165"/>
      <c r="B1424" s="165"/>
      <c r="C1424" s="165"/>
      <c r="D1424" s="165"/>
      <c r="E1424" s="165"/>
      <c r="F1424" s="165"/>
      <c r="G1424" s="165"/>
      <c r="H1424" s="178"/>
      <c r="I1424" s="165"/>
      <c r="J1424" s="165"/>
      <c r="K1424" s="178"/>
      <c r="L1424" s="165"/>
      <c r="M1424" s="165"/>
      <c r="N1424" s="165"/>
      <c r="O1424" s="165"/>
      <c r="P1424" s="165"/>
      <c r="Q1424" s="165"/>
      <c r="R1424" s="165"/>
      <c r="S1424" s="165"/>
      <c r="T1424" s="165"/>
      <c r="U1424" s="165"/>
      <c r="V1424" s="165"/>
      <c r="W1424" s="165"/>
      <c r="X1424" s="165"/>
      <c r="Y1424" s="165"/>
      <c r="Z1424" s="165"/>
      <c r="AA1424" s="165"/>
      <c r="AB1424" s="165"/>
      <c r="AC1424" s="165"/>
      <c r="AD1424" s="165"/>
      <c r="AE1424" s="165"/>
      <c r="AF1424" s="165"/>
      <c r="AG1424" s="165"/>
      <c r="AH1424" s="165"/>
      <c r="AI1424" s="165"/>
      <c r="AJ1424" s="165"/>
      <c r="AK1424" s="165"/>
      <c r="AL1424" s="165"/>
      <c r="AM1424" s="165"/>
      <c r="AN1424" s="165"/>
      <c r="AO1424" s="165"/>
      <c r="AP1424" s="165"/>
      <c r="AQ1424" s="165"/>
      <c r="AR1424" s="165"/>
      <c r="AS1424" s="165"/>
      <c r="AT1424" s="165"/>
      <c r="AU1424" s="165"/>
      <c r="AV1424" s="165"/>
      <c r="AW1424" s="165"/>
      <c r="AX1424" s="165"/>
      <c r="AY1424" s="165"/>
      <c r="AZ1424" s="165"/>
      <c r="BA1424" s="165"/>
      <c r="BB1424" s="165"/>
      <c r="BC1424" s="165"/>
      <c r="BD1424" s="165"/>
      <c r="BE1424" s="165"/>
      <c r="BF1424" s="165"/>
      <c r="BG1424" s="165"/>
      <c r="BH1424" s="165"/>
      <c r="BI1424" s="165"/>
      <c r="BJ1424" s="165"/>
      <c r="BK1424" s="165"/>
      <c r="BL1424" s="165"/>
      <c r="BM1424" s="165"/>
      <c r="BN1424" s="165"/>
      <c r="BO1424" s="165"/>
      <c r="BP1424" s="165"/>
      <c r="BQ1424" s="165"/>
      <c r="BR1424" s="165"/>
      <c r="BS1424" s="165"/>
      <c r="BT1424" s="165"/>
      <c r="BU1424" s="165"/>
      <c r="BV1424" s="165"/>
      <c r="BW1424" s="165"/>
      <c r="BX1424" s="165"/>
      <c r="BY1424" s="165"/>
      <c r="BZ1424" s="165"/>
      <c r="CA1424" s="165"/>
      <c r="CB1424" s="165"/>
      <c r="CC1424" s="165"/>
      <c r="CD1424" s="165"/>
      <c r="CE1424" s="165"/>
      <c r="CF1424" s="165"/>
      <c r="CG1424" s="165"/>
      <c r="CH1424" s="165"/>
      <c r="CI1424" s="165"/>
      <c r="CJ1424" s="165"/>
      <c r="CK1424" s="165"/>
      <c r="CL1424" s="165"/>
      <c r="CM1424" s="165"/>
      <c r="CN1424" s="165"/>
      <c r="CO1424" s="165"/>
      <c r="CP1424" s="165"/>
      <c r="CQ1424" s="165"/>
      <c r="CR1424" s="165"/>
      <c r="CS1424" s="165"/>
      <c r="CT1424" s="165"/>
    </row>
    <row r="1425" spans="1:98">
      <c r="A1425" s="165"/>
      <c r="B1425" s="165"/>
      <c r="C1425" s="165"/>
      <c r="D1425" s="165"/>
      <c r="E1425" s="165"/>
      <c r="F1425" s="165"/>
      <c r="G1425" s="165"/>
      <c r="H1425" s="178"/>
      <c r="I1425" s="165"/>
      <c r="J1425" s="165"/>
      <c r="K1425" s="178"/>
      <c r="L1425" s="165"/>
      <c r="M1425" s="165"/>
      <c r="N1425" s="165"/>
      <c r="O1425" s="165"/>
      <c r="P1425" s="165"/>
      <c r="Q1425" s="165"/>
      <c r="R1425" s="165"/>
      <c r="S1425" s="165"/>
      <c r="T1425" s="165"/>
      <c r="U1425" s="165"/>
      <c r="V1425" s="165"/>
      <c r="W1425" s="165"/>
      <c r="X1425" s="165"/>
      <c r="Y1425" s="165"/>
      <c r="Z1425" s="165"/>
      <c r="AA1425" s="165"/>
      <c r="AB1425" s="165"/>
      <c r="AC1425" s="165"/>
      <c r="AD1425" s="165"/>
      <c r="AE1425" s="165"/>
      <c r="AF1425" s="165"/>
      <c r="AG1425" s="165"/>
      <c r="AH1425" s="165"/>
      <c r="AI1425" s="165"/>
      <c r="AJ1425" s="165"/>
      <c r="AK1425" s="165"/>
      <c r="AL1425" s="165"/>
      <c r="AM1425" s="165"/>
      <c r="AN1425" s="165"/>
      <c r="AO1425" s="165"/>
      <c r="AP1425" s="165"/>
      <c r="AQ1425" s="165"/>
      <c r="AR1425" s="165"/>
      <c r="AS1425" s="165"/>
      <c r="AT1425" s="165"/>
      <c r="AU1425" s="165"/>
      <c r="AV1425" s="165"/>
      <c r="AW1425" s="165"/>
      <c r="AX1425" s="165"/>
      <c r="AY1425" s="165"/>
      <c r="AZ1425" s="165"/>
      <c r="BA1425" s="165"/>
      <c r="BB1425" s="165"/>
      <c r="BC1425" s="165"/>
      <c r="BD1425" s="165"/>
      <c r="BE1425" s="165"/>
      <c r="BF1425" s="165"/>
      <c r="BG1425" s="165"/>
      <c r="BH1425" s="165"/>
      <c r="BI1425" s="165"/>
      <c r="BJ1425" s="165"/>
      <c r="BK1425" s="165"/>
      <c r="BL1425" s="165"/>
      <c r="BM1425" s="165"/>
      <c r="BN1425" s="165"/>
      <c r="BO1425" s="165"/>
      <c r="BP1425" s="165"/>
      <c r="BQ1425" s="165"/>
      <c r="BR1425" s="165"/>
      <c r="BS1425" s="165"/>
      <c r="BT1425" s="165"/>
      <c r="BU1425" s="165"/>
      <c r="BV1425" s="165"/>
      <c r="BW1425" s="165"/>
      <c r="BX1425" s="165"/>
      <c r="BY1425" s="165"/>
      <c r="BZ1425" s="165"/>
      <c r="CA1425" s="165"/>
      <c r="CB1425" s="165"/>
      <c r="CC1425" s="165"/>
      <c r="CD1425" s="165"/>
      <c r="CE1425" s="165"/>
      <c r="CF1425" s="165"/>
      <c r="CG1425" s="165"/>
      <c r="CH1425" s="165"/>
      <c r="CI1425" s="165"/>
      <c r="CJ1425" s="165"/>
      <c r="CK1425" s="165"/>
      <c r="CL1425" s="165"/>
      <c r="CM1425" s="165"/>
      <c r="CN1425" s="165"/>
      <c r="CO1425" s="165"/>
      <c r="CP1425" s="165"/>
      <c r="CQ1425" s="165"/>
      <c r="CR1425" s="165"/>
      <c r="CS1425" s="165"/>
      <c r="CT1425" s="165"/>
    </row>
    <row r="1426" spans="1:98">
      <c r="A1426" s="165"/>
      <c r="B1426" s="165"/>
      <c r="C1426" s="165"/>
      <c r="D1426" s="165"/>
      <c r="E1426" s="165"/>
      <c r="F1426" s="165"/>
      <c r="G1426" s="165"/>
      <c r="H1426" s="178"/>
      <c r="I1426" s="165"/>
      <c r="J1426" s="165"/>
      <c r="K1426" s="178"/>
      <c r="L1426" s="165"/>
      <c r="M1426" s="165"/>
      <c r="N1426" s="165"/>
      <c r="O1426" s="165"/>
      <c r="P1426" s="165"/>
      <c r="Q1426" s="165"/>
      <c r="R1426" s="165"/>
      <c r="S1426" s="165"/>
      <c r="T1426" s="165"/>
      <c r="U1426" s="165"/>
      <c r="V1426" s="165"/>
      <c r="W1426" s="165"/>
      <c r="X1426" s="165"/>
      <c r="Y1426" s="165"/>
      <c r="Z1426" s="165"/>
      <c r="AA1426" s="165"/>
      <c r="AB1426" s="165"/>
      <c r="AC1426" s="165"/>
      <c r="AD1426" s="165"/>
      <c r="AE1426" s="165"/>
      <c r="AF1426" s="165"/>
      <c r="AG1426" s="165"/>
      <c r="AH1426" s="165"/>
      <c r="AI1426" s="165"/>
      <c r="AJ1426" s="165"/>
      <c r="AK1426" s="165"/>
      <c r="AL1426" s="165"/>
      <c r="AM1426" s="165"/>
      <c r="AN1426" s="165"/>
      <c r="AO1426" s="165"/>
      <c r="AP1426" s="165"/>
      <c r="AQ1426" s="165"/>
      <c r="AR1426" s="165"/>
      <c r="AS1426" s="165"/>
      <c r="AT1426" s="165"/>
      <c r="AU1426" s="165"/>
      <c r="AV1426" s="165"/>
      <c r="AW1426" s="165"/>
      <c r="AX1426" s="165"/>
      <c r="AY1426" s="165"/>
      <c r="AZ1426" s="165"/>
      <c r="BA1426" s="165"/>
      <c r="BB1426" s="165"/>
      <c r="BC1426" s="165"/>
      <c r="BD1426" s="165"/>
      <c r="BE1426" s="165"/>
      <c r="BF1426" s="165"/>
      <c r="BG1426" s="165"/>
      <c r="BH1426" s="165"/>
      <c r="BI1426" s="165"/>
      <c r="BJ1426" s="165"/>
      <c r="BK1426" s="165"/>
      <c r="BL1426" s="165"/>
      <c r="BM1426" s="165"/>
      <c r="BN1426" s="165"/>
      <c r="BO1426" s="165"/>
      <c r="BP1426" s="165"/>
      <c r="BQ1426" s="165"/>
      <c r="BR1426" s="165"/>
      <c r="BS1426" s="165"/>
      <c r="BT1426" s="165"/>
      <c r="BU1426" s="165"/>
      <c r="BV1426" s="165"/>
      <c r="BW1426" s="165"/>
      <c r="BX1426" s="165"/>
      <c r="BY1426" s="165"/>
      <c r="BZ1426" s="165"/>
      <c r="CA1426" s="165"/>
      <c r="CB1426" s="165"/>
      <c r="CC1426" s="165"/>
      <c r="CD1426" s="165"/>
      <c r="CE1426" s="165"/>
      <c r="CF1426" s="165"/>
      <c r="CG1426" s="165"/>
      <c r="CH1426" s="165"/>
      <c r="CI1426" s="165"/>
      <c r="CJ1426" s="165"/>
      <c r="CK1426" s="165"/>
      <c r="CL1426" s="165"/>
      <c r="CM1426" s="165"/>
      <c r="CN1426" s="165"/>
      <c r="CO1426" s="165"/>
      <c r="CP1426" s="165"/>
      <c r="CQ1426" s="165"/>
      <c r="CR1426" s="165"/>
      <c r="CS1426" s="165"/>
      <c r="CT1426" s="165"/>
    </row>
    <row r="1427" spans="1:98">
      <c r="A1427" s="165"/>
      <c r="B1427" s="165"/>
      <c r="C1427" s="165"/>
      <c r="D1427" s="165"/>
      <c r="E1427" s="165"/>
      <c r="F1427" s="165"/>
      <c r="G1427" s="165"/>
      <c r="H1427" s="178"/>
      <c r="I1427" s="165"/>
      <c r="J1427" s="165"/>
      <c r="K1427" s="178"/>
      <c r="L1427" s="165"/>
      <c r="M1427" s="165"/>
      <c r="N1427" s="165"/>
      <c r="O1427" s="165"/>
      <c r="P1427" s="165"/>
      <c r="Q1427" s="165"/>
      <c r="R1427" s="165"/>
      <c r="S1427" s="165"/>
      <c r="T1427" s="165"/>
      <c r="U1427" s="165"/>
      <c r="V1427" s="165"/>
      <c r="W1427" s="165"/>
      <c r="X1427" s="165"/>
      <c r="Y1427" s="165"/>
      <c r="Z1427" s="165"/>
      <c r="AA1427" s="165"/>
      <c r="AB1427" s="165"/>
      <c r="AC1427" s="165"/>
      <c r="AD1427" s="165"/>
      <c r="AE1427" s="165"/>
      <c r="AF1427" s="165"/>
      <c r="AG1427" s="165"/>
      <c r="AH1427" s="165"/>
      <c r="AI1427" s="165"/>
      <c r="AJ1427" s="165"/>
      <c r="AK1427" s="165"/>
      <c r="AL1427" s="165"/>
      <c r="AM1427" s="165"/>
      <c r="AN1427" s="165"/>
      <c r="AO1427" s="165"/>
      <c r="AP1427" s="165"/>
      <c r="AQ1427" s="165"/>
      <c r="AR1427" s="165"/>
      <c r="AS1427" s="165"/>
      <c r="AT1427" s="165"/>
      <c r="AU1427" s="165"/>
      <c r="AV1427" s="165"/>
      <c r="AW1427" s="165"/>
      <c r="AX1427" s="165"/>
      <c r="AY1427" s="165"/>
      <c r="AZ1427" s="165"/>
      <c r="BA1427" s="165"/>
      <c r="BB1427" s="165"/>
      <c r="BC1427" s="165"/>
      <c r="BD1427" s="165"/>
      <c r="BE1427" s="165"/>
      <c r="BF1427" s="165"/>
      <c r="BG1427" s="165"/>
      <c r="BH1427" s="165"/>
      <c r="BI1427" s="165"/>
      <c r="BJ1427" s="165"/>
      <c r="BK1427" s="165"/>
      <c r="BL1427" s="165"/>
      <c r="BM1427" s="165"/>
      <c r="BN1427" s="165"/>
      <c r="BO1427" s="165"/>
      <c r="BP1427" s="165"/>
      <c r="BQ1427" s="165"/>
      <c r="BR1427" s="165"/>
      <c r="BS1427" s="165"/>
      <c r="BT1427" s="165"/>
      <c r="BU1427" s="165"/>
      <c r="BV1427" s="165"/>
      <c r="BW1427" s="165"/>
      <c r="BX1427" s="165"/>
      <c r="BY1427" s="165"/>
      <c r="BZ1427" s="165"/>
      <c r="CA1427" s="165"/>
      <c r="CB1427" s="165"/>
      <c r="CC1427" s="165"/>
      <c r="CD1427" s="165"/>
      <c r="CE1427" s="165"/>
      <c r="CF1427" s="165"/>
      <c r="CG1427" s="165"/>
      <c r="CH1427" s="165"/>
      <c r="CI1427" s="165"/>
      <c r="CJ1427" s="165"/>
      <c r="CK1427" s="165"/>
      <c r="CL1427" s="165"/>
      <c r="CM1427" s="165"/>
      <c r="CN1427" s="165"/>
      <c r="CO1427" s="165"/>
      <c r="CP1427" s="165"/>
      <c r="CQ1427" s="165"/>
      <c r="CR1427" s="165"/>
      <c r="CS1427" s="165"/>
      <c r="CT1427" s="165"/>
    </row>
    <row r="1428" spans="1:98">
      <c r="A1428" s="165"/>
      <c r="B1428" s="165"/>
      <c r="C1428" s="165"/>
      <c r="D1428" s="165"/>
      <c r="E1428" s="165"/>
      <c r="F1428" s="165"/>
      <c r="G1428" s="165"/>
      <c r="H1428" s="178"/>
      <c r="I1428" s="165"/>
      <c r="J1428" s="165"/>
      <c r="K1428" s="178"/>
      <c r="L1428" s="165"/>
      <c r="M1428" s="165"/>
      <c r="N1428" s="165"/>
      <c r="O1428" s="165"/>
      <c r="P1428" s="165"/>
      <c r="Q1428" s="165"/>
      <c r="R1428" s="165"/>
      <c r="S1428" s="165"/>
      <c r="T1428" s="165"/>
      <c r="U1428" s="165"/>
      <c r="V1428" s="165"/>
      <c r="W1428" s="165"/>
      <c r="X1428" s="165"/>
      <c r="Y1428" s="165"/>
      <c r="Z1428" s="165"/>
      <c r="AA1428" s="165"/>
      <c r="AB1428" s="165"/>
      <c r="AC1428" s="165"/>
      <c r="AD1428" s="165"/>
      <c r="AE1428" s="165"/>
      <c r="AF1428" s="165"/>
      <c r="AG1428" s="165"/>
      <c r="AH1428" s="165"/>
      <c r="AI1428" s="165"/>
      <c r="AJ1428" s="165"/>
      <c r="AK1428" s="165"/>
      <c r="AL1428" s="165"/>
      <c r="AM1428" s="165"/>
      <c r="AN1428" s="165"/>
      <c r="AO1428" s="165"/>
      <c r="AP1428" s="165"/>
      <c r="AQ1428" s="165"/>
      <c r="AR1428" s="165"/>
      <c r="AS1428" s="165"/>
      <c r="AT1428" s="165"/>
      <c r="AU1428" s="165"/>
      <c r="AV1428" s="165"/>
      <c r="AW1428" s="165"/>
      <c r="AX1428" s="165"/>
      <c r="AY1428" s="165"/>
      <c r="AZ1428" s="165"/>
      <c r="BA1428" s="165"/>
      <c r="BB1428" s="165"/>
      <c r="BC1428" s="165"/>
      <c r="BD1428" s="165"/>
      <c r="BE1428" s="165"/>
      <c r="BF1428" s="165"/>
      <c r="BG1428" s="165"/>
      <c r="BH1428" s="165"/>
      <c r="BI1428" s="165"/>
      <c r="BJ1428" s="165"/>
      <c r="BK1428" s="165"/>
      <c r="BL1428" s="165"/>
      <c r="BM1428" s="165"/>
      <c r="BN1428" s="165"/>
      <c r="BO1428" s="165"/>
      <c r="BP1428" s="165"/>
      <c r="BQ1428" s="165"/>
      <c r="BR1428" s="165"/>
      <c r="BS1428" s="165"/>
      <c r="BT1428" s="165"/>
      <c r="BU1428" s="165"/>
      <c r="BV1428" s="165"/>
      <c r="BW1428" s="165"/>
      <c r="BX1428" s="165"/>
      <c r="BY1428" s="165"/>
      <c r="BZ1428" s="165"/>
      <c r="CA1428" s="165"/>
      <c r="CB1428" s="165"/>
      <c r="CC1428" s="165"/>
      <c r="CD1428" s="165"/>
      <c r="CE1428" s="165"/>
      <c r="CF1428" s="165"/>
      <c r="CG1428" s="165"/>
      <c r="CH1428" s="165"/>
      <c r="CI1428" s="165"/>
      <c r="CJ1428" s="165"/>
      <c r="CK1428" s="165"/>
      <c r="CL1428" s="165"/>
      <c r="CM1428" s="165"/>
      <c r="CN1428" s="165"/>
      <c r="CO1428" s="165"/>
      <c r="CP1428" s="165"/>
      <c r="CQ1428" s="165"/>
      <c r="CR1428" s="165"/>
      <c r="CS1428" s="165"/>
      <c r="CT1428" s="165"/>
    </row>
    <row r="1429" spans="1:98">
      <c r="A1429" s="165"/>
      <c r="B1429" s="165"/>
      <c r="C1429" s="165"/>
      <c r="D1429" s="165"/>
      <c r="E1429" s="165"/>
      <c r="F1429" s="165"/>
      <c r="G1429" s="165"/>
      <c r="H1429" s="178"/>
      <c r="I1429" s="165"/>
      <c r="J1429" s="165"/>
      <c r="K1429" s="178"/>
      <c r="L1429" s="165"/>
      <c r="M1429" s="165"/>
      <c r="N1429" s="165"/>
      <c r="O1429" s="165"/>
      <c r="P1429" s="165"/>
      <c r="Q1429" s="165"/>
      <c r="R1429" s="165"/>
      <c r="S1429" s="165"/>
      <c r="T1429" s="165"/>
      <c r="U1429" s="165"/>
      <c r="V1429" s="165"/>
      <c r="W1429" s="165"/>
      <c r="X1429" s="165"/>
      <c r="Y1429" s="165"/>
      <c r="Z1429" s="165"/>
      <c r="AA1429" s="165"/>
      <c r="AB1429" s="165"/>
      <c r="AC1429" s="165"/>
      <c r="AD1429" s="165"/>
      <c r="AE1429" s="165"/>
      <c r="AF1429" s="165"/>
      <c r="AG1429" s="165"/>
      <c r="AH1429" s="165"/>
      <c r="AI1429" s="165"/>
      <c r="AJ1429" s="165"/>
      <c r="AK1429" s="165"/>
      <c r="AL1429" s="165"/>
      <c r="AM1429" s="165"/>
      <c r="AN1429" s="165"/>
      <c r="AO1429" s="165"/>
      <c r="AP1429" s="165"/>
      <c r="AQ1429" s="165"/>
      <c r="AR1429" s="165"/>
      <c r="AS1429" s="165"/>
      <c r="AT1429" s="165"/>
      <c r="AU1429" s="165"/>
      <c r="AV1429" s="165"/>
      <c r="AW1429" s="165"/>
      <c r="AX1429" s="165"/>
      <c r="AY1429" s="165"/>
      <c r="AZ1429" s="165"/>
      <c r="BA1429" s="165"/>
      <c r="BB1429" s="165"/>
      <c r="BC1429" s="165"/>
      <c r="BD1429" s="165"/>
      <c r="BE1429" s="165"/>
      <c r="BF1429" s="165"/>
      <c r="BG1429" s="165"/>
      <c r="BH1429" s="165"/>
      <c r="BI1429" s="165"/>
      <c r="BJ1429" s="165"/>
      <c r="BK1429" s="165"/>
      <c r="BL1429" s="165"/>
      <c r="BM1429" s="165"/>
      <c r="BN1429" s="165"/>
      <c r="BO1429" s="165"/>
      <c r="BP1429" s="165"/>
      <c r="BQ1429" s="165"/>
      <c r="BR1429" s="165"/>
      <c r="BS1429" s="165"/>
      <c r="BT1429" s="165"/>
      <c r="BU1429" s="165"/>
      <c r="BV1429" s="165"/>
      <c r="BW1429" s="165"/>
      <c r="BX1429" s="165"/>
      <c r="BY1429" s="165"/>
      <c r="BZ1429" s="165"/>
      <c r="CA1429" s="165"/>
      <c r="CB1429" s="165"/>
      <c r="CC1429" s="165"/>
      <c r="CD1429" s="165"/>
      <c r="CE1429" s="165"/>
      <c r="CF1429" s="165"/>
      <c r="CG1429" s="165"/>
      <c r="CH1429" s="165"/>
      <c r="CI1429" s="165"/>
      <c r="CJ1429" s="165"/>
      <c r="CK1429" s="165"/>
      <c r="CL1429" s="165"/>
      <c r="CM1429" s="165"/>
      <c r="CN1429" s="165"/>
      <c r="CO1429" s="165"/>
      <c r="CP1429" s="165"/>
      <c r="CQ1429" s="165"/>
      <c r="CR1429" s="165"/>
      <c r="CS1429" s="165"/>
      <c r="CT1429" s="165"/>
    </row>
    <row r="1430" spans="1:98">
      <c r="A1430" s="165"/>
      <c r="B1430" s="165"/>
      <c r="C1430" s="165"/>
      <c r="D1430" s="165"/>
      <c r="E1430" s="165"/>
      <c r="F1430" s="165"/>
      <c r="G1430" s="165"/>
      <c r="H1430" s="178"/>
      <c r="I1430" s="165"/>
      <c r="J1430" s="165"/>
      <c r="K1430" s="178"/>
      <c r="L1430" s="165"/>
      <c r="M1430" s="165"/>
      <c r="N1430" s="165"/>
      <c r="O1430" s="165"/>
      <c r="P1430" s="165"/>
      <c r="Q1430" s="165"/>
      <c r="R1430" s="165"/>
      <c r="S1430" s="165"/>
      <c r="T1430" s="165"/>
      <c r="U1430" s="165"/>
      <c r="V1430" s="165"/>
      <c r="W1430" s="165"/>
      <c r="X1430" s="165"/>
      <c r="Y1430" s="165"/>
      <c r="Z1430" s="165"/>
      <c r="AA1430" s="165"/>
      <c r="AB1430" s="165"/>
      <c r="AC1430" s="165"/>
      <c r="AD1430" s="165"/>
      <c r="AE1430" s="165"/>
      <c r="AF1430" s="165"/>
      <c r="AG1430" s="165"/>
      <c r="AH1430" s="165"/>
      <c r="AI1430" s="165"/>
      <c r="AJ1430" s="165"/>
      <c r="AK1430" s="165"/>
      <c r="AL1430" s="165"/>
      <c r="AM1430" s="165"/>
      <c r="AN1430" s="165"/>
      <c r="AO1430" s="165"/>
      <c r="AP1430" s="165"/>
      <c r="AQ1430" s="165"/>
      <c r="AR1430" s="165"/>
      <c r="AS1430" s="165"/>
      <c r="AT1430" s="165"/>
      <c r="AU1430" s="165"/>
      <c r="AV1430" s="165"/>
      <c r="AW1430" s="165"/>
      <c r="AX1430" s="165"/>
      <c r="AY1430" s="165"/>
      <c r="AZ1430" s="165"/>
      <c r="BA1430" s="165"/>
      <c r="BB1430" s="165"/>
      <c r="BC1430" s="165"/>
      <c r="BD1430" s="165"/>
      <c r="BE1430" s="165"/>
      <c r="BF1430" s="165"/>
      <c r="BG1430" s="165"/>
      <c r="BH1430" s="165"/>
      <c r="BI1430" s="165"/>
      <c r="BJ1430" s="165"/>
      <c r="BK1430" s="165"/>
      <c r="BL1430" s="165"/>
      <c r="BM1430" s="165"/>
      <c r="BN1430" s="165"/>
      <c r="BO1430" s="165"/>
      <c r="BP1430" s="165"/>
      <c r="BQ1430" s="165"/>
      <c r="BR1430" s="165"/>
      <c r="BS1430" s="165"/>
      <c r="BT1430" s="165"/>
      <c r="BU1430" s="165"/>
      <c r="BV1430" s="165"/>
      <c r="BW1430" s="165"/>
      <c r="BX1430" s="165"/>
      <c r="BY1430" s="165"/>
      <c r="BZ1430" s="165"/>
      <c r="CA1430" s="165"/>
      <c r="CB1430" s="165"/>
      <c r="CC1430" s="165"/>
      <c r="CD1430" s="165"/>
      <c r="CE1430" s="165"/>
      <c r="CF1430" s="165"/>
      <c r="CG1430" s="165"/>
      <c r="CH1430" s="165"/>
      <c r="CI1430" s="165"/>
      <c r="CJ1430" s="165"/>
      <c r="CK1430" s="165"/>
      <c r="CL1430" s="165"/>
      <c r="CM1430" s="165"/>
      <c r="CN1430" s="165"/>
      <c r="CO1430" s="165"/>
      <c r="CP1430" s="165"/>
      <c r="CQ1430" s="165"/>
      <c r="CR1430" s="165"/>
      <c r="CS1430" s="165"/>
      <c r="CT1430" s="165"/>
    </row>
    <row r="1431" spans="1:98">
      <c r="A1431" s="165"/>
      <c r="B1431" s="165"/>
      <c r="C1431" s="165"/>
      <c r="D1431" s="165"/>
      <c r="E1431" s="165"/>
      <c r="F1431" s="165"/>
      <c r="G1431" s="165"/>
      <c r="H1431" s="178"/>
      <c r="I1431" s="165"/>
      <c r="J1431" s="165"/>
      <c r="K1431" s="178"/>
      <c r="L1431" s="165"/>
      <c r="M1431" s="165"/>
      <c r="N1431" s="165"/>
      <c r="O1431" s="165"/>
      <c r="P1431" s="165"/>
      <c r="Q1431" s="165"/>
      <c r="R1431" s="165"/>
      <c r="S1431" s="165"/>
      <c r="T1431" s="165"/>
      <c r="U1431" s="165"/>
      <c r="V1431" s="165"/>
      <c r="W1431" s="165"/>
      <c r="X1431" s="165"/>
      <c r="Y1431" s="165"/>
      <c r="Z1431" s="165"/>
      <c r="AA1431" s="165"/>
      <c r="AB1431" s="165"/>
      <c r="AC1431" s="165"/>
      <c r="AD1431" s="165"/>
      <c r="AE1431" s="165"/>
      <c r="AF1431" s="165"/>
      <c r="AG1431" s="165"/>
      <c r="AH1431" s="165"/>
      <c r="AI1431" s="165"/>
      <c r="AJ1431" s="165"/>
      <c r="AK1431" s="165"/>
      <c r="AL1431" s="165"/>
      <c r="AM1431" s="165"/>
      <c r="AN1431" s="165"/>
      <c r="AO1431" s="165"/>
      <c r="AP1431" s="165"/>
      <c r="AQ1431" s="165"/>
      <c r="AR1431" s="165"/>
      <c r="AS1431" s="165"/>
      <c r="AT1431" s="165"/>
      <c r="AU1431" s="165"/>
      <c r="AV1431" s="165"/>
      <c r="AW1431" s="165"/>
      <c r="AX1431" s="165"/>
      <c r="AY1431" s="165"/>
      <c r="AZ1431" s="165"/>
      <c r="BA1431" s="165"/>
      <c r="BB1431" s="165"/>
      <c r="BC1431" s="165"/>
      <c r="BD1431" s="165"/>
      <c r="BE1431" s="165"/>
      <c r="BF1431" s="165"/>
      <c r="BG1431" s="165"/>
      <c r="BH1431" s="165"/>
      <c r="BI1431" s="165"/>
      <c r="BJ1431" s="165"/>
      <c r="BK1431" s="165"/>
      <c r="BL1431" s="165"/>
      <c r="BM1431" s="165"/>
      <c r="BN1431" s="165"/>
      <c r="BO1431" s="165"/>
      <c r="BP1431" s="165"/>
      <c r="BQ1431" s="165"/>
      <c r="BR1431" s="165"/>
      <c r="BS1431" s="165"/>
      <c r="BT1431" s="165"/>
      <c r="BU1431" s="165"/>
      <c r="BV1431" s="165"/>
      <c r="BW1431" s="165"/>
      <c r="BX1431" s="165"/>
      <c r="BY1431" s="165"/>
      <c r="BZ1431" s="165"/>
      <c r="CA1431" s="165"/>
      <c r="CB1431" s="165"/>
      <c r="CC1431" s="165"/>
      <c r="CD1431" s="165"/>
      <c r="CE1431" s="165"/>
      <c r="CF1431" s="165"/>
      <c r="CG1431" s="165"/>
      <c r="CH1431" s="165"/>
      <c r="CI1431" s="165"/>
      <c r="CJ1431" s="165"/>
      <c r="CK1431" s="165"/>
      <c r="CL1431" s="165"/>
      <c r="CM1431" s="165"/>
      <c r="CN1431" s="165"/>
      <c r="CO1431" s="165"/>
      <c r="CP1431" s="165"/>
      <c r="CQ1431" s="165"/>
      <c r="CR1431" s="165"/>
      <c r="CS1431" s="165"/>
      <c r="CT1431" s="165"/>
    </row>
    <row r="1432" spans="1:98">
      <c r="A1432" s="165"/>
      <c r="B1432" s="165"/>
      <c r="C1432" s="165"/>
      <c r="D1432" s="165"/>
      <c r="E1432" s="165"/>
      <c r="F1432" s="165"/>
      <c r="G1432" s="165"/>
      <c r="H1432" s="178"/>
      <c r="I1432" s="165"/>
      <c r="J1432" s="165"/>
      <c r="K1432" s="178"/>
      <c r="L1432" s="165"/>
      <c r="M1432" s="165"/>
      <c r="N1432" s="165"/>
      <c r="O1432" s="165"/>
      <c r="P1432" s="165"/>
      <c r="Q1432" s="165"/>
      <c r="R1432" s="165"/>
      <c r="S1432" s="165"/>
      <c r="T1432" s="165"/>
      <c r="U1432" s="165"/>
      <c r="V1432" s="165"/>
      <c r="W1432" s="165"/>
      <c r="X1432" s="165"/>
      <c r="Y1432" s="165"/>
      <c r="Z1432" s="165"/>
      <c r="AA1432" s="165"/>
      <c r="AB1432" s="165"/>
      <c r="AC1432" s="165"/>
      <c r="AD1432" s="165"/>
      <c r="AE1432" s="165"/>
      <c r="AF1432" s="165"/>
      <c r="AG1432" s="165"/>
      <c r="AH1432" s="165"/>
      <c r="AI1432" s="165"/>
      <c r="AJ1432" s="165"/>
      <c r="AK1432" s="165"/>
      <c r="AL1432" s="165"/>
      <c r="AM1432" s="165"/>
      <c r="AN1432" s="165"/>
      <c r="AO1432" s="165"/>
      <c r="AP1432" s="165"/>
      <c r="AQ1432" s="165"/>
      <c r="AR1432" s="165"/>
      <c r="AS1432" s="165"/>
      <c r="AT1432" s="165"/>
      <c r="AU1432" s="165"/>
      <c r="AV1432" s="165"/>
      <c r="AW1432" s="165"/>
      <c r="AX1432" s="165"/>
      <c r="AY1432" s="165"/>
      <c r="AZ1432" s="165"/>
      <c r="BA1432" s="165"/>
      <c r="BB1432" s="165"/>
      <c r="BC1432" s="165"/>
      <c r="BD1432" s="165"/>
      <c r="BE1432" s="165"/>
      <c r="BF1432" s="165"/>
      <c r="BG1432" s="165"/>
      <c r="BH1432" s="165"/>
      <c r="BI1432" s="165"/>
      <c r="BJ1432" s="165"/>
      <c r="BK1432" s="165"/>
      <c r="BL1432" s="165"/>
      <c r="BM1432" s="165"/>
      <c r="BN1432" s="165"/>
      <c r="BO1432" s="165"/>
      <c r="BP1432" s="165"/>
      <c r="BQ1432" s="165"/>
      <c r="BR1432" s="165"/>
      <c r="BS1432" s="165"/>
      <c r="BT1432" s="165"/>
      <c r="BU1432" s="165"/>
      <c r="BV1432" s="165"/>
      <c r="BW1432" s="165"/>
      <c r="BX1432" s="165"/>
      <c r="BY1432" s="165"/>
      <c r="BZ1432" s="165"/>
      <c r="CA1432" s="165"/>
      <c r="CB1432" s="165"/>
      <c r="CC1432" s="165"/>
      <c r="CD1432" s="165"/>
      <c r="CE1432" s="165"/>
      <c r="CF1432" s="165"/>
      <c r="CG1432" s="165"/>
      <c r="CH1432" s="165"/>
      <c r="CI1432" s="165"/>
      <c r="CJ1432" s="165"/>
      <c r="CK1432" s="165"/>
      <c r="CL1432" s="165"/>
      <c r="CM1432" s="165"/>
      <c r="CN1432" s="165"/>
      <c r="CO1432" s="165"/>
      <c r="CP1432" s="165"/>
      <c r="CQ1432" s="165"/>
      <c r="CR1432" s="165"/>
      <c r="CS1432" s="165"/>
      <c r="CT1432" s="165"/>
    </row>
    <row r="1433" spans="1:98">
      <c r="A1433" s="165"/>
      <c r="B1433" s="165"/>
      <c r="C1433" s="165"/>
      <c r="D1433" s="165"/>
      <c r="E1433" s="165"/>
      <c r="F1433" s="165"/>
      <c r="G1433" s="165"/>
      <c r="H1433" s="178"/>
      <c r="I1433" s="165"/>
      <c r="J1433" s="165"/>
      <c r="K1433" s="178"/>
      <c r="L1433" s="165"/>
      <c r="M1433" s="165"/>
      <c r="N1433" s="165"/>
      <c r="O1433" s="165"/>
      <c r="P1433" s="165"/>
      <c r="Q1433" s="165"/>
      <c r="R1433" s="165"/>
      <c r="S1433" s="165"/>
      <c r="T1433" s="165"/>
      <c r="U1433" s="165"/>
      <c r="V1433" s="165"/>
      <c r="W1433" s="165"/>
      <c r="X1433" s="165"/>
      <c r="Y1433" s="165"/>
      <c r="Z1433" s="165"/>
      <c r="AA1433" s="165"/>
      <c r="AB1433" s="165"/>
      <c r="AC1433" s="165"/>
      <c r="AD1433" s="165"/>
      <c r="AE1433" s="165"/>
      <c r="AF1433" s="165"/>
      <c r="AG1433" s="165"/>
      <c r="AH1433" s="165"/>
      <c r="AI1433" s="165"/>
      <c r="AJ1433" s="165"/>
      <c r="AK1433" s="165"/>
      <c r="AL1433" s="165"/>
      <c r="AM1433" s="165"/>
      <c r="AN1433" s="165"/>
      <c r="AO1433" s="165"/>
      <c r="AP1433" s="165"/>
      <c r="AQ1433" s="165"/>
      <c r="AR1433" s="165"/>
      <c r="AS1433" s="165"/>
      <c r="AT1433" s="165"/>
      <c r="AU1433" s="165"/>
      <c r="AV1433" s="165"/>
      <c r="AW1433" s="165"/>
      <c r="AX1433" s="165"/>
      <c r="AY1433" s="165"/>
      <c r="AZ1433" s="165"/>
      <c r="BA1433" s="165"/>
      <c r="BB1433" s="165"/>
      <c r="BC1433" s="165"/>
      <c r="BD1433" s="165"/>
      <c r="BE1433" s="165"/>
      <c r="BF1433" s="165"/>
      <c r="BG1433" s="165"/>
      <c r="BH1433" s="165"/>
      <c r="BI1433" s="165"/>
      <c r="BJ1433" s="165"/>
      <c r="BK1433" s="165"/>
      <c r="BL1433" s="165"/>
      <c r="BM1433" s="165"/>
      <c r="BN1433" s="165"/>
      <c r="BO1433" s="165"/>
      <c r="BP1433" s="165"/>
      <c r="BQ1433" s="165"/>
      <c r="BR1433" s="165"/>
      <c r="BS1433" s="165"/>
      <c r="BT1433" s="165"/>
      <c r="BU1433" s="165"/>
      <c r="BV1433" s="165"/>
      <c r="BW1433" s="165"/>
      <c r="BX1433" s="165"/>
      <c r="BY1433" s="165"/>
      <c r="BZ1433" s="165"/>
      <c r="CA1433" s="165"/>
      <c r="CB1433" s="165"/>
      <c r="CC1433" s="165"/>
      <c r="CD1433" s="165"/>
      <c r="CE1433" s="165"/>
      <c r="CF1433" s="165"/>
      <c r="CG1433" s="165"/>
      <c r="CH1433" s="165"/>
      <c r="CI1433" s="165"/>
      <c r="CJ1433" s="165"/>
      <c r="CK1433" s="165"/>
      <c r="CL1433" s="165"/>
      <c r="CM1433" s="165"/>
      <c r="CN1433" s="165"/>
      <c r="CO1433" s="165"/>
      <c r="CP1433" s="165"/>
      <c r="CQ1433" s="165"/>
      <c r="CR1433" s="165"/>
      <c r="CS1433" s="165"/>
      <c r="CT1433" s="165"/>
    </row>
    <row r="1434" spans="1:98">
      <c r="A1434" s="165"/>
      <c r="B1434" s="165"/>
      <c r="C1434" s="165"/>
      <c r="D1434" s="165"/>
      <c r="E1434" s="165"/>
      <c r="F1434" s="165"/>
      <c r="G1434" s="165"/>
      <c r="H1434" s="178"/>
      <c r="I1434" s="165"/>
      <c r="J1434" s="165"/>
      <c r="K1434" s="178"/>
      <c r="L1434" s="165"/>
      <c r="M1434" s="165"/>
      <c r="N1434" s="165"/>
      <c r="O1434" s="165"/>
      <c r="P1434" s="165"/>
      <c r="Q1434" s="165"/>
      <c r="R1434" s="165"/>
      <c r="S1434" s="165"/>
      <c r="T1434" s="165"/>
      <c r="U1434" s="165"/>
      <c r="V1434" s="165"/>
      <c r="W1434" s="165"/>
      <c r="X1434" s="165"/>
      <c r="Y1434" s="165"/>
      <c r="Z1434" s="165"/>
      <c r="AA1434" s="165"/>
      <c r="AB1434" s="165"/>
      <c r="AC1434" s="165"/>
      <c r="AD1434" s="165"/>
      <c r="AE1434" s="165"/>
      <c r="AF1434" s="165"/>
      <c r="AG1434" s="165"/>
      <c r="AH1434" s="165"/>
      <c r="AI1434" s="165"/>
      <c r="AJ1434" s="165"/>
      <c r="AK1434" s="165"/>
      <c r="AL1434" s="165"/>
      <c r="AM1434" s="165"/>
      <c r="AN1434" s="165"/>
      <c r="AO1434" s="165"/>
      <c r="AP1434" s="165"/>
      <c r="AQ1434" s="165"/>
      <c r="AR1434" s="165"/>
      <c r="AS1434" s="165"/>
      <c r="AT1434" s="165"/>
      <c r="AU1434" s="165"/>
      <c r="AV1434" s="165"/>
      <c r="AW1434" s="165"/>
      <c r="AX1434" s="165"/>
      <c r="AY1434" s="165"/>
      <c r="AZ1434" s="165"/>
      <c r="BA1434" s="165"/>
      <c r="BB1434" s="165"/>
      <c r="BC1434" s="165"/>
      <c r="BD1434" s="165"/>
      <c r="BE1434" s="165"/>
      <c r="BF1434" s="165"/>
      <c r="BG1434" s="165"/>
      <c r="BH1434" s="165"/>
      <c r="BI1434" s="165"/>
      <c r="BJ1434" s="165"/>
      <c r="BK1434" s="165"/>
      <c r="BL1434" s="165"/>
      <c r="BM1434" s="165"/>
      <c r="BN1434" s="165"/>
      <c r="BO1434" s="165"/>
      <c r="BP1434" s="165"/>
      <c r="BQ1434" s="165"/>
      <c r="BR1434" s="165"/>
      <c r="BS1434" s="165"/>
      <c r="BT1434" s="165"/>
      <c r="BU1434" s="165"/>
      <c r="BV1434" s="165"/>
      <c r="BW1434" s="165"/>
      <c r="BX1434" s="165"/>
      <c r="BY1434" s="165"/>
      <c r="BZ1434" s="165"/>
      <c r="CA1434" s="165"/>
      <c r="CB1434" s="165"/>
      <c r="CC1434" s="165"/>
      <c r="CD1434" s="165"/>
      <c r="CE1434" s="165"/>
      <c r="CF1434" s="165"/>
      <c r="CG1434" s="165"/>
      <c r="CH1434" s="165"/>
      <c r="CI1434" s="165"/>
      <c r="CJ1434" s="165"/>
      <c r="CK1434" s="165"/>
      <c r="CL1434" s="165"/>
      <c r="CM1434" s="165"/>
      <c r="CN1434" s="165"/>
      <c r="CO1434" s="165"/>
      <c r="CP1434" s="165"/>
      <c r="CQ1434" s="165"/>
      <c r="CR1434" s="165"/>
      <c r="CS1434" s="165"/>
      <c r="CT1434" s="165"/>
    </row>
    <row r="1435" spans="1:98">
      <c r="A1435" s="165"/>
      <c r="B1435" s="165"/>
      <c r="C1435" s="165"/>
      <c r="D1435" s="165"/>
      <c r="E1435" s="165"/>
      <c r="F1435" s="165"/>
      <c r="G1435" s="165"/>
      <c r="H1435" s="178"/>
      <c r="I1435" s="165"/>
      <c r="J1435" s="165"/>
      <c r="K1435" s="178"/>
      <c r="L1435" s="165"/>
      <c r="M1435" s="165"/>
      <c r="N1435" s="165"/>
      <c r="O1435" s="165"/>
      <c r="P1435" s="165"/>
      <c r="Q1435" s="165"/>
      <c r="R1435" s="165"/>
      <c r="S1435" s="165"/>
      <c r="T1435" s="165"/>
      <c r="U1435" s="165"/>
      <c r="V1435" s="165"/>
      <c r="W1435" s="165"/>
      <c r="X1435" s="165"/>
      <c r="Y1435" s="165"/>
      <c r="Z1435" s="165"/>
      <c r="AA1435" s="165"/>
      <c r="AB1435" s="165"/>
      <c r="AC1435" s="165"/>
      <c r="AD1435" s="165"/>
      <c r="AE1435" s="165"/>
      <c r="AF1435" s="165"/>
      <c r="AG1435" s="165"/>
      <c r="AH1435" s="165"/>
      <c r="AI1435" s="165"/>
      <c r="AJ1435" s="165"/>
      <c r="AK1435" s="165"/>
      <c r="AL1435" s="165"/>
      <c r="AM1435" s="165"/>
      <c r="AN1435" s="165"/>
      <c r="AO1435" s="165"/>
      <c r="AP1435" s="165"/>
      <c r="AQ1435" s="165"/>
      <c r="AR1435" s="165"/>
      <c r="AS1435" s="165"/>
      <c r="AT1435" s="165"/>
      <c r="AU1435" s="165"/>
      <c r="AV1435" s="165"/>
      <c r="AW1435" s="165"/>
      <c r="AX1435" s="165"/>
      <c r="AY1435" s="165"/>
      <c r="AZ1435" s="165"/>
      <c r="BA1435" s="165"/>
      <c r="BB1435" s="165"/>
      <c r="BC1435" s="165"/>
      <c r="BD1435" s="165"/>
      <c r="BE1435" s="165"/>
      <c r="BF1435" s="165"/>
      <c r="BG1435" s="165"/>
      <c r="BH1435" s="165"/>
      <c r="BI1435" s="165"/>
      <c r="BJ1435" s="165"/>
      <c r="BK1435" s="165"/>
      <c r="BL1435" s="165"/>
      <c r="BM1435" s="165"/>
      <c r="BN1435" s="165"/>
      <c r="BO1435" s="165"/>
      <c r="BP1435" s="165"/>
      <c r="BQ1435" s="165"/>
      <c r="BR1435" s="165"/>
      <c r="BS1435" s="165"/>
      <c r="BT1435" s="165"/>
      <c r="BU1435" s="165"/>
      <c r="BV1435" s="165"/>
      <c r="BW1435" s="165"/>
      <c r="BX1435" s="165"/>
      <c r="BY1435" s="165"/>
      <c r="BZ1435" s="165"/>
      <c r="CA1435" s="165"/>
      <c r="CB1435" s="165"/>
      <c r="CC1435" s="165"/>
      <c r="CD1435" s="165"/>
      <c r="CE1435" s="165"/>
      <c r="CF1435" s="165"/>
      <c r="CG1435" s="165"/>
      <c r="CH1435" s="165"/>
      <c r="CI1435" s="165"/>
      <c r="CJ1435" s="165"/>
      <c r="CK1435" s="165"/>
      <c r="CL1435" s="165"/>
      <c r="CM1435" s="165"/>
      <c r="CN1435" s="165"/>
      <c r="CO1435" s="165"/>
      <c r="CP1435" s="165"/>
      <c r="CQ1435" s="165"/>
      <c r="CR1435" s="165"/>
      <c r="CS1435" s="165"/>
      <c r="CT1435" s="165"/>
    </row>
    <row r="1436" spans="1:98">
      <c r="A1436" s="165"/>
      <c r="B1436" s="165"/>
      <c r="C1436" s="165"/>
      <c r="D1436" s="165"/>
      <c r="E1436" s="165"/>
      <c r="F1436" s="165"/>
      <c r="G1436" s="165"/>
      <c r="H1436" s="178"/>
      <c r="I1436" s="165"/>
      <c r="J1436" s="165"/>
      <c r="K1436" s="178"/>
      <c r="L1436" s="165"/>
      <c r="M1436" s="165"/>
      <c r="N1436" s="165"/>
      <c r="O1436" s="165"/>
      <c r="P1436" s="165"/>
      <c r="Q1436" s="165"/>
      <c r="R1436" s="165"/>
      <c r="S1436" s="165"/>
      <c r="T1436" s="165"/>
      <c r="U1436" s="165"/>
      <c r="V1436" s="165"/>
      <c r="W1436" s="165"/>
      <c r="X1436" s="165"/>
      <c r="Y1436" s="165"/>
      <c r="Z1436" s="165"/>
      <c r="AA1436" s="165"/>
      <c r="AB1436" s="165"/>
      <c r="AC1436" s="165"/>
      <c r="AD1436" s="165"/>
      <c r="AE1436" s="165"/>
      <c r="AF1436" s="165"/>
      <c r="AG1436" s="165"/>
      <c r="AH1436" s="165"/>
      <c r="AI1436" s="165"/>
      <c r="AJ1436" s="165"/>
      <c r="AK1436" s="165"/>
      <c r="AL1436" s="165"/>
      <c r="AM1436" s="165"/>
      <c r="AN1436" s="165"/>
      <c r="AO1436" s="165"/>
      <c r="AP1436" s="165"/>
      <c r="AQ1436" s="165"/>
      <c r="AR1436" s="165"/>
      <c r="AS1436" s="165"/>
      <c r="AT1436" s="165"/>
      <c r="AU1436" s="165"/>
      <c r="AV1436" s="165"/>
      <c r="AW1436" s="165"/>
      <c r="AX1436" s="165"/>
      <c r="AY1436" s="165"/>
      <c r="AZ1436" s="165"/>
      <c r="BA1436" s="165"/>
      <c r="BB1436" s="165"/>
      <c r="BC1436" s="165"/>
      <c r="BD1436" s="165"/>
      <c r="BE1436" s="165"/>
      <c r="BF1436" s="165"/>
      <c r="BG1436" s="165"/>
      <c r="BH1436" s="165"/>
      <c r="BI1436" s="165"/>
      <c r="BJ1436" s="165"/>
      <c r="BK1436" s="165"/>
      <c r="BL1436" s="165"/>
      <c r="BM1436" s="165"/>
      <c r="BN1436" s="165"/>
      <c r="BO1436" s="165"/>
      <c r="BP1436" s="165"/>
      <c r="BQ1436" s="165"/>
      <c r="BR1436" s="165"/>
      <c r="BS1436" s="165"/>
      <c r="BT1436" s="165"/>
      <c r="BU1436" s="165"/>
      <c r="BV1436" s="165"/>
      <c r="BW1436" s="165"/>
      <c r="BX1436" s="165"/>
      <c r="BY1436" s="165"/>
      <c r="BZ1436" s="165"/>
      <c r="CA1436" s="165"/>
      <c r="CB1436" s="165"/>
      <c r="CC1436" s="165"/>
      <c r="CD1436" s="165"/>
      <c r="CE1436" s="165"/>
      <c r="CF1436" s="165"/>
      <c r="CG1436" s="165"/>
      <c r="CH1436" s="165"/>
      <c r="CI1436" s="165"/>
      <c r="CJ1436" s="165"/>
      <c r="CK1436" s="165"/>
      <c r="CL1436" s="165"/>
      <c r="CM1436" s="165"/>
      <c r="CN1436" s="165"/>
      <c r="CO1436" s="165"/>
      <c r="CP1436" s="165"/>
      <c r="CQ1436" s="165"/>
      <c r="CR1436" s="165"/>
      <c r="CS1436" s="165"/>
      <c r="CT1436" s="165"/>
    </row>
    <row r="1437" spans="1:98">
      <c r="A1437" s="165"/>
      <c r="B1437" s="165"/>
      <c r="C1437" s="165"/>
      <c r="D1437" s="165"/>
      <c r="E1437" s="165"/>
      <c r="F1437" s="165"/>
      <c r="G1437" s="165"/>
      <c r="H1437" s="178"/>
      <c r="I1437" s="165"/>
      <c r="J1437" s="165"/>
      <c r="K1437" s="178"/>
      <c r="L1437" s="165"/>
      <c r="M1437" s="165"/>
      <c r="N1437" s="165"/>
      <c r="O1437" s="165"/>
      <c r="P1437" s="165"/>
      <c r="Q1437" s="165"/>
      <c r="R1437" s="165"/>
      <c r="S1437" s="165"/>
      <c r="T1437" s="165"/>
      <c r="U1437" s="165"/>
      <c r="V1437" s="165"/>
      <c r="W1437" s="165"/>
      <c r="X1437" s="165"/>
      <c r="Y1437" s="165"/>
      <c r="Z1437" s="165"/>
      <c r="AA1437" s="165"/>
      <c r="AB1437" s="165"/>
      <c r="AC1437" s="165"/>
      <c r="AD1437" s="165"/>
      <c r="AE1437" s="165"/>
      <c r="AF1437" s="165"/>
      <c r="AG1437" s="165"/>
      <c r="AH1437" s="165"/>
      <c r="AI1437" s="165"/>
      <c r="AJ1437" s="165"/>
      <c r="AK1437" s="165"/>
      <c r="AL1437" s="165"/>
      <c r="AM1437" s="165"/>
      <c r="AN1437" s="165"/>
      <c r="AO1437" s="165"/>
      <c r="AP1437" s="165"/>
      <c r="AQ1437" s="165"/>
      <c r="AR1437" s="165"/>
      <c r="AS1437" s="165"/>
      <c r="AT1437" s="165"/>
      <c r="AU1437" s="165"/>
      <c r="AV1437" s="165"/>
      <c r="AW1437" s="165"/>
      <c r="AX1437" s="165"/>
      <c r="AY1437" s="165"/>
      <c r="AZ1437" s="165"/>
      <c r="BA1437" s="165"/>
      <c r="BB1437" s="165"/>
      <c r="BC1437" s="165"/>
      <c r="BD1437" s="165"/>
      <c r="BE1437" s="165"/>
      <c r="BF1437" s="165"/>
      <c r="BG1437" s="165"/>
      <c r="BH1437" s="165"/>
      <c r="BI1437" s="165"/>
      <c r="BJ1437" s="165"/>
      <c r="BK1437" s="165"/>
      <c r="BL1437" s="165"/>
      <c r="BM1437" s="165"/>
      <c r="BN1437" s="165"/>
      <c r="BO1437" s="165"/>
      <c r="BP1437" s="165"/>
      <c r="BQ1437" s="165"/>
      <c r="BR1437" s="165"/>
      <c r="BS1437" s="165"/>
      <c r="BT1437" s="165"/>
      <c r="BU1437" s="165"/>
      <c r="BV1437" s="165"/>
      <c r="BW1437" s="165"/>
      <c r="BX1437" s="165"/>
      <c r="BY1437" s="165"/>
      <c r="BZ1437" s="165"/>
      <c r="CA1437" s="165"/>
      <c r="CB1437" s="165"/>
      <c r="CC1437" s="165"/>
      <c r="CD1437" s="165"/>
      <c r="CE1437" s="165"/>
      <c r="CF1437" s="165"/>
      <c r="CG1437" s="165"/>
      <c r="CH1437" s="165"/>
      <c r="CI1437" s="165"/>
      <c r="CJ1437" s="165"/>
      <c r="CK1437" s="165"/>
      <c r="CL1437" s="165"/>
      <c r="CM1437" s="165"/>
      <c r="CN1437" s="165"/>
      <c r="CO1437" s="165"/>
      <c r="CP1437" s="165"/>
      <c r="CQ1437" s="165"/>
      <c r="CR1437" s="165"/>
      <c r="CS1437" s="165"/>
      <c r="CT1437" s="165"/>
    </row>
    <row r="1438" spans="1:98">
      <c r="A1438" s="165"/>
      <c r="B1438" s="165"/>
      <c r="C1438" s="165"/>
      <c r="D1438" s="165"/>
      <c r="E1438" s="165"/>
      <c r="F1438" s="165"/>
      <c r="G1438" s="165"/>
      <c r="H1438" s="178"/>
      <c r="I1438" s="165"/>
      <c r="J1438" s="165"/>
      <c r="K1438" s="178"/>
      <c r="L1438" s="165"/>
      <c r="M1438" s="165"/>
      <c r="N1438" s="165"/>
      <c r="O1438" s="165"/>
      <c r="P1438" s="165"/>
      <c r="Q1438" s="165"/>
      <c r="R1438" s="165"/>
      <c r="S1438" s="165"/>
      <c r="T1438" s="165"/>
      <c r="U1438" s="165"/>
      <c r="V1438" s="165"/>
      <c r="W1438" s="165"/>
      <c r="X1438" s="165"/>
      <c r="Y1438" s="165"/>
      <c r="Z1438" s="165"/>
      <c r="AA1438" s="165"/>
      <c r="AB1438" s="165"/>
      <c r="AC1438" s="165"/>
      <c r="AD1438" s="165"/>
      <c r="AE1438" s="165"/>
      <c r="AF1438" s="165"/>
      <c r="AG1438" s="165"/>
      <c r="AH1438" s="165"/>
      <c r="AI1438" s="165"/>
      <c r="AJ1438" s="165"/>
      <c r="AK1438" s="165"/>
      <c r="AL1438" s="165"/>
      <c r="AM1438" s="165"/>
      <c r="AN1438" s="165"/>
      <c r="AO1438" s="165"/>
      <c r="AP1438" s="165"/>
      <c r="AQ1438" s="165"/>
      <c r="AR1438" s="165"/>
      <c r="AS1438" s="165"/>
      <c r="AT1438" s="165"/>
      <c r="AU1438" s="165"/>
      <c r="AV1438" s="165"/>
      <c r="AW1438" s="165"/>
      <c r="AX1438" s="165"/>
      <c r="AY1438" s="165"/>
      <c r="AZ1438" s="165"/>
      <c r="BA1438" s="165"/>
      <c r="BB1438" s="165"/>
      <c r="BC1438" s="165"/>
      <c r="BD1438" s="165"/>
      <c r="BE1438" s="165"/>
      <c r="BF1438" s="165"/>
      <c r="BG1438" s="165"/>
      <c r="BH1438" s="165"/>
      <c r="BI1438" s="165"/>
      <c r="BJ1438" s="165"/>
      <c r="BK1438" s="165"/>
      <c r="BL1438" s="165"/>
      <c r="BM1438" s="165"/>
      <c r="BN1438" s="165"/>
      <c r="BO1438" s="165"/>
      <c r="BP1438" s="165"/>
      <c r="BQ1438" s="165"/>
      <c r="BR1438" s="165"/>
      <c r="BS1438" s="165"/>
      <c r="BT1438" s="165"/>
      <c r="BU1438" s="165"/>
      <c r="BV1438" s="165"/>
      <c r="BW1438" s="165"/>
      <c r="BX1438" s="165"/>
      <c r="BY1438" s="165"/>
      <c r="BZ1438" s="165"/>
      <c r="CA1438" s="165"/>
      <c r="CB1438" s="165"/>
      <c r="CC1438" s="165"/>
      <c r="CD1438" s="165"/>
      <c r="CE1438" s="165"/>
      <c r="CF1438" s="165"/>
      <c r="CG1438" s="165"/>
      <c r="CH1438" s="165"/>
      <c r="CI1438" s="165"/>
      <c r="CJ1438" s="165"/>
      <c r="CK1438" s="165"/>
      <c r="CL1438" s="165"/>
      <c r="CM1438" s="165"/>
      <c r="CN1438" s="165"/>
      <c r="CO1438" s="165"/>
      <c r="CP1438" s="165"/>
      <c r="CQ1438" s="165"/>
      <c r="CR1438" s="165"/>
      <c r="CS1438" s="165"/>
      <c r="CT1438" s="165"/>
    </row>
    <row r="1439" spans="1:98">
      <c r="A1439" s="165"/>
      <c r="B1439" s="165"/>
      <c r="C1439" s="165"/>
      <c r="D1439" s="165"/>
      <c r="E1439" s="165"/>
      <c r="F1439" s="165"/>
      <c r="G1439" s="165"/>
      <c r="H1439" s="178"/>
      <c r="I1439" s="165"/>
      <c r="J1439" s="165"/>
      <c r="K1439" s="178"/>
      <c r="L1439" s="165"/>
      <c r="M1439" s="165"/>
      <c r="N1439" s="165"/>
      <c r="O1439" s="165"/>
      <c r="P1439" s="165"/>
      <c r="Q1439" s="165"/>
      <c r="R1439" s="165"/>
      <c r="S1439" s="165"/>
      <c r="T1439" s="165"/>
      <c r="U1439" s="165"/>
      <c r="V1439" s="165"/>
      <c r="W1439" s="165"/>
      <c r="X1439" s="165"/>
      <c r="Y1439" s="165"/>
      <c r="Z1439" s="165"/>
      <c r="AA1439" s="165"/>
      <c r="AB1439" s="165"/>
      <c r="AC1439" s="165"/>
      <c r="AD1439" s="165"/>
      <c r="AE1439" s="165"/>
      <c r="AF1439" s="165"/>
      <c r="AG1439" s="165"/>
      <c r="AH1439" s="165"/>
      <c r="AI1439" s="165"/>
      <c r="AJ1439" s="165"/>
      <c r="AK1439" s="165"/>
      <c r="AL1439" s="165"/>
      <c r="AM1439" s="165"/>
      <c r="AN1439" s="165"/>
      <c r="AO1439" s="165"/>
      <c r="AP1439" s="165"/>
      <c r="AQ1439" s="165"/>
      <c r="AR1439" s="165"/>
      <c r="AS1439" s="165"/>
      <c r="AT1439" s="165"/>
      <c r="AU1439" s="165"/>
      <c r="AV1439" s="165"/>
      <c r="AW1439" s="165"/>
      <c r="AX1439" s="165"/>
      <c r="AY1439" s="165"/>
      <c r="AZ1439" s="165"/>
      <c r="BA1439" s="165"/>
      <c r="BB1439" s="165"/>
      <c r="BC1439" s="165"/>
      <c r="BD1439" s="165"/>
      <c r="BE1439" s="165"/>
      <c r="BF1439" s="165"/>
      <c r="BG1439" s="165"/>
      <c r="BH1439" s="165"/>
      <c r="BI1439" s="165"/>
      <c r="BJ1439" s="165"/>
      <c r="BK1439" s="165"/>
      <c r="BL1439" s="165"/>
      <c r="BM1439" s="165"/>
      <c r="BN1439" s="165"/>
      <c r="BO1439" s="165"/>
      <c r="BP1439" s="165"/>
      <c r="BQ1439" s="165"/>
      <c r="BR1439" s="165"/>
      <c r="BS1439" s="165"/>
      <c r="BT1439" s="165"/>
      <c r="BU1439" s="165"/>
      <c r="BV1439" s="165"/>
      <c r="BW1439" s="165"/>
      <c r="BX1439" s="165"/>
      <c r="BY1439" s="165"/>
      <c r="BZ1439" s="165"/>
      <c r="CA1439" s="165"/>
      <c r="CB1439" s="165"/>
      <c r="CC1439" s="165"/>
      <c r="CD1439" s="165"/>
      <c r="CE1439" s="165"/>
      <c r="CF1439" s="165"/>
      <c r="CG1439" s="165"/>
      <c r="CH1439" s="165"/>
      <c r="CI1439" s="165"/>
      <c r="CJ1439" s="165"/>
      <c r="CK1439" s="165"/>
      <c r="CL1439" s="165"/>
      <c r="CM1439" s="165"/>
      <c r="CN1439" s="165"/>
      <c r="CO1439" s="165"/>
      <c r="CP1439" s="165"/>
      <c r="CQ1439" s="165"/>
      <c r="CR1439" s="165"/>
      <c r="CS1439" s="165"/>
      <c r="CT1439" s="165"/>
    </row>
    <row r="1440" spans="1:98">
      <c r="A1440" s="165"/>
      <c r="B1440" s="165"/>
      <c r="C1440" s="165"/>
      <c r="D1440" s="165"/>
      <c r="E1440" s="165"/>
      <c r="F1440" s="165"/>
      <c r="G1440" s="165"/>
      <c r="H1440" s="178"/>
      <c r="I1440" s="165"/>
      <c r="J1440" s="165"/>
      <c r="K1440" s="178"/>
      <c r="L1440" s="165"/>
      <c r="M1440" s="165"/>
      <c r="N1440" s="165"/>
      <c r="O1440" s="165"/>
      <c r="P1440" s="165"/>
      <c r="Q1440" s="165"/>
      <c r="R1440" s="165"/>
      <c r="S1440" s="165"/>
      <c r="T1440" s="165"/>
      <c r="U1440" s="165"/>
      <c r="V1440" s="165"/>
      <c r="W1440" s="165"/>
      <c r="X1440" s="165"/>
      <c r="Y1440" s="165"/>
      <c r="Z1440" s="165"/>
      <c r="AA1440" s="165"/>
      <c r="AB1440" s="165"/>
      <c r="AC1440" s="165"/>
      <c r="AD1440" s="165"/>
      <c r="AE1440" s="165"/>
      <c r="AF1440" s="165"/>
      <c r="AG1440" s="165"/>
      <c r="AH1440" s="165"/>
      <c r="AI1440" s="165"/>
      <c r="AJ1440" s="165"/>
      <c r="AK1440" s="165"/>
      <c r="AL1440" s="165"/>
      <c r="AM1440" s="165"/>
      <c r="AN1440" s="165"/>
      <c r="AO1440" s="165"/>
      <c r="AP1440" s="165"/>
      <c r="AQ1440" s="165"/>
      <c r="AR1440" s="165"/>
      <c r="AS1440" s="165"/>
      <c r="AT1440" s="165"/>
      <c r="AU1440" s="165"/>
      <c r="AV1440" s="165"/>
      <c r="AW1440" s="165"/>
      <c r="AX1440" s="165"/>
      <c r="AY1440" s="165"/>
      <c r="AZ1440" s="165"/>
      <c r="BA1440" s="165"/>
      <c r="BB1440" s="165"/>
      <c r="BC1440" s="165"/>
      <c r="BD1440" s="165"/>
      <c r="BE1440" s="165"/>
      <c r="BF1440" s="165"/>
      <c r="BG1440" s="165"/>
      <c r="BH1440" s="165"/>
      <c r="BI1440" s="165"/>
      <c r="BJ1440" s="165"/>
      <c r="BK1440" s="165"/>
      <c r="BL1440" s="165"/>
      <c r="BM1440" s="165"/>
      <c r="BN1440" s="165"/>
      <c r="BO1440" s="165"/>
      <c r="BP1440" s="165"/>
      <c r="BQ1440" s="165"/>
      <c r="BR1440" s="165"/>
      <c r="BS1440" s="165"/>
      <c r="BT1440" s="165"/>
      <c r="BU1440" s="165"/>
      <c r="BV1440" s="165"/>
      <c r="BW1440" s="165"/>
      <c r="BX1440" s="165"/>
      <c r="BY1440" s="165"/>
      <c r="BZ1440" s="165"/>
      <c r="CA1440" s="165"/>
      <c r="CB1440" s="165"/>
      <c r="CC1440" s="165"/>
      <c r="CD1440" s="165"/>
      <c r="CE1440" s="165"/>
      <c r="CF1440" s="165"/>
      <c r="CG1440" s="165"/>
      <c r="CH1440" s="165"/>
      <c r="CI1440" s="165"/>
      <c r="CJ1440" s="165"/>
      <c r="CK1440" s="165"/>
      <c r="CL1440" s="165"/>
      <c r="CM1440" s="165"/>
      <c r="CN1440" s="165"/>
      <c r="CO1440" s="165"/>
      <c r="CP1440" s="165"/>
      <c r="CQ1440" s="165"/>
      <c r="CR1440" s="165"/>
      <c r="CS1440" s="165"/>
      <c r="CT1440" s="165"/>
    </row>
    <row r="1441" spans="1:98">
      <c r="A1441" s="165"/>
      <c r="B1441" s="165"/>
      <c r="C1441" s="165"/>
      <c r="D1441" s="165"/>
      <c r="E1441" s="165"/>
      <c r="F1441" s="165"/>
      <c r="G1441" s="165"/>
      <c r="H1441" s="178"/>
      <c r="I1441" s="165"/>
      <c r="J1441" s="165"/>
      <c r="K1441" s="178"/>
      <c r="L1441" s="165"/>
      <c r="M1441" s="165"/>
      <c r="N1441" s="165"/>
      <c r="O1441" s="165"/>
      <c r="P1441" s="165"/>
      <c r="Q1441" s="165"/>
      <c r="R1441" s="165"/>
      <c r="S1441" s="165"/>
      <c r="T1441" s="165"/>
      <c r="U1441" s="165"/>
      <c r="V1441" s="165"/>
      <c r="W1441" s="165"/>
      <c r="X1441" s="165"/>
      <c r="Y1441" s="165"/>
      <c r="Z1441" s="165"/>
      <c r="AA1441" s="165"/>
      <c r="AB1441" s="165"/>
      <c r="AC1441" s="165"/>
      <c r="AD1441" s="165"/>
      <c r="AE1441" s="165"/>
      <c r="AF1441" s="165"/>
      <c r="AG1441" s="165"/>
      <c r="AH1441" s="165"/>
      <c r="AI1441" s="165"/>
      <c r="AJ1441" s="165"/>
      <c r="AK1441" s="165"/>
      <c r="AL1441" s="165"/>
      <c r="AM1441" s="165"/>
      <c r="AN1441" s="165"/>
      <c r="AO1441" s="165"/>
      <c r="AP1441" s="165"/>
      <c r="AQ1441" s="165"/>
      <c r="AR1441" s="165"/>
      <c r="AS1441" s="165"/>
      <c r="AT1441" s="165"/>
      <c r="AU1441" s="165"/>
      <c r="AV1441" s="165"/>
      <c r="AW1441" s="165"/>
      <c r="AX1441" s="165"/>
      <c r="AY1441" s="165"/>
      <c r="AZ1441" s="165"/>
      <c r="BA1441" s="165"/>
      <c r="BB1441" s="165"/>
      <c r="BC1441" s="165"/>
      <c r="BD1441" s="165"/>
      <c r="BE1441" s="165"/>
      <c r="BF1441" s="165"/>
      <c r="BG1441" s="165"/>
      <c r="BH1441" s="165"/>
      <c r="BI1441" s="165"/>
      <c r="BJ1441" s="165"/>
      <c r="BK1441" s="165"/>
      <c r="BL1441" s="165"/>
      <c r="BM1441" s="165"/>
      <c r="BN1441" s="165"/>
      <c r="BO1441" s="165"/>
      <c r="BP1441" s="165"/>
      <c r="BQ1441" s="165"/>
      <c r="BR1441" s="165"/>
      <c r="BS1441" s="165"/>
      <c r="BT1441" s="165"/>
      <c r="BU1441" s="165"/>
      <c r="BV1441" s="165"/>
      <c r="BW1441" s="165"/>
      <c r="BX1441" s="165"/>
      <c r="BY1441" s="165"/>
      <c r="BZ1441" s="165"/>
      <c r="CA1441" s="165"/>
      <c r="CB1441" s="165"/>
      <c r="CC1441" s="165"/>
      <c r="CD1441" s="165"/>
      <c r="CE1441" s="165"/>
      <c r="CF1441" s="165"/>
      <c r="CG1441" s="165"/>
      <c r="CH1441" s="165"/>
      <c r="CI1441" s="165"/>
      <c r="CJ1441" s="165"/>
      <c r="CK1441" s="165"/>
      <c r="CL1441" s="165"/>
      <c r="CM1441" s="165"/>
      <c r="CN1441" s="165"/>
      <c r="CO1441" s="165"/>
      <c r="CP1441" s="165"/>
      <c r="CQ1441" s="165"/>
      <c r="CR1441" s="165"/>
      <c r="CS1441" s="165"/>
      <c r="CT1441" s="165"/>
    </row>
    <row r="1442" spans="1:98">
      <c r="A1442" s="165"/>
      <c r="B1442" s="165"/>
      <c r="C1442" s="165"/>
      <c r="D1442" s="165"/>
      <c r="E1442" s="165"/>
      <c r="F1442" s="165"/>
      <c r="G1442" s="165"/>
      <c r="H1442" s="178"/>
      <c r="I1442" s="165"/>
      <c r="J1442" s="165"/>
      <c r="K1442" s="178"/>
      <c r="L1442" s="165"/>
      <c r="M1442" s="165"/>
      <c r="N1442" s="165"/>
      <c r="O1442" s="165"/>
      <c r="P1442" s="165"/>
      <c r="Q1442" s="165"/>
      <c r="R1442" s="165"/>
      <c r="S1442" s="165"/>
      <c r="T1442" s="165"/>
      <c r="U1442" s="165"/>
      <c r="V1442" s="165"/>
      <c r="W1442" s="165"/>
      <c r="X1442" s="165"/>
      <c r="Y1442" s="165"/>
      <c r="Z1442" s="165"/>
      <c r="AA1442" s="165"/>
      <c r="AB1442" s="165"/>
      <c r="AC1442" s="165"/>
      <c r="AD1442" s="165"/>
      <c r="AE1442" s="165"/>
      <c r="AF1442" s="165"/>
      <c r="AG1442" s="165"/>
      <c r="AH1442" s="165"/>
      <c r="AI1442" s="165"/>
      <c r="AJ1442" s="165"/>
      <c r="AK1442" s="165"/>
      <c r="AL1442" s="165"/>
      <c r="AM1442" s="165"/>
      <c r="AN1442" s="165"/>
      <c r="AO1442" s="165"/>
      <c r="AP1442" s="165"/>
      <c r="AQ1442" s="165"/>
      <c r="AR1442" s="165"/>
      <c r="AS1442" s="165"/>
      <c r="AT1442" s="165"/>
      <c r="AU1442" s="165"/>
      <c r="AV1442" s="165"/>
      <c r="AW1442" s="165"/>
      <c r="AX1442" s="165"/>
      <c r="AY1442" s="165"/>
      <c r="AZ1442" s="165"/>
      <c r="BA1442" s="165"/>
      <c r="BB1442" s="165"/>
      <c r="BC1442" s="165"/>
      <c r="BD1442" s="165"/>
      <c r="BE1442" s="165"/>
      <c r="BF1442" s="165"/>
      <c r="BG1442" s="165"/>
      <c r="BH1442" s="165"/>
      <c r="BI1442" s="165"/>
      <c r="BJ1442" s="165"/>
      <c r="BK1442" s="165"/>
      <c r="BL1442" s="165"/>
      <c r="BM1442" s="165"/>
      <c r="BN1442" s="165"/>
      <c r="BO1442" s="165"/>
      <c r="BP1442" s="165"/>
      <c r="BQ1442" s="165"/>
      <c r="BR1442" s="165"/>
      <c r="BS1442" s="165"/>
      <c r="BT1442" s="165"/>
      <c r="BU1442" s="165"/>
      <c r="BV1442" s="165"/>
      <c r="BW1442" s="165"/>
      <c r="BX1442" s="165"/>
      <c r="BY1442" s="165"/>
      <c r="BZ1442" s="165"/>
      <c r="CA1442" s="165"/>
      <c r="CB1442" s="165"/>
      <c r="CC1442" s="165"/>
      <c r="CD1442" s="165"/>
      <c r="CE1442" s="165"/>
      <c r="CF1442" s="165"/>
      <c r="CG1442" s="165"/>
      <c r="CH1442" s="165"/>
      <c r="CI1442" s="165"/>
      <c r="CJ1442" s="165"/>
      <c r="CK1442" s="165"/>
      <c r="CL1442" s="165"/>
      <c r="CM1442" s="165"/>
      <c r="CN1442" s="165"/>
      <c r="CO1442" s="165"/>
      <c r="CP1442" s="165"/>
      <c r="CQ1442" s="165"/>
      <c r="CR1442" s="165"/>
      <c r="CS1442" s="165"/>
      <c r="CT1442" s="165"/>
    </row>
    <row r="1443" spans="1:98">
      <c r="A1443" s="165"/>
      <c r="B1443" s="165"/>
      <c r="C1443" s="165"/>
      <c r="D1443" s="165"/>
      <c r="E1443" s="165"/>
      <c r="F1443" s="165"/>
      <c r="G1443" s="165"/>
      <c r="H1443" s="178"/>
      <c r="I1443" s="165"/>
      <c r="J1443" s="165"/>
      <c r="K1443" s="178"/>
      <c r="L1443" s="165"/>
      <c r="M1443" s="165"/>
      <c r="N1443" s="165"/>
      <c r="O1443" s="165"/>
      <c r="P1443" s="165"/>
      <c r="Q1443" s="165"/>
      <c r="R1443" s="165"/>
      <c r="S1443" s="165"/>
      <c r="T1443" s="165"/>
      <c r="U1443" s="165"/>
      <c r="V1443" s="165"/>
      <c r="W1443" s="165"/>
      <c r="X1443" s="165"/>
      <c r="Y1443" s="165"/>
      <c r="Z1443" s="165"/>
      <c r="AA1443" s="165"/>
      <c r="AB1443" s="165"/>
      <c r="AC1443" s="165"/>
      <c r="AD1443" s="165"/>
      <c r="AE1443" s="165"/>
      <c r="AF1443" s="165"/>
      <c r="AG1443" s="165"/>
      <c r="AH1443" s="165"/>
      <c r="AI1443" s="165"/>
      <c r="AJ1443" s="165"/>
      <c r="AK1443" s="165"/>
      <c r="AL1443" s="165"/>
      <c r="AM1443" s="165"/>
      <c r="AN1443" s="165"/>
      <c r="AO1443" s="165"/>
      <c r="AP1443" s="165"/>
      <c r="AQ1443" s="165"/>
      <c r="AR1443" s="165"/>
      <c r="AS1443" s="165"/>
      <c r="AT1443" s="165"/>
      <c r="AU1443" s="165"/>
      <c r="AV1443" s="165"/>
      <c r="AW1443" s="165"/>
      <c r="AX1443" s="165"/>
      <c r="AY1443" s="165"/>
      <c r="AZ1443" s="165"/>
      <c r="BA1443" s="165"/>
      <c r="BB1443" s="165"/>
      <c r="BC1443" s="165"/>
      <c r="BD1443" s="165"/>
      <c r="BE1443" s="165"/>
      <c r="BF1443" s="165"/>
      <c r="BG1443" s="165"/>
      <c r="BH1443" s="165"/>
      <c r="BI1443" s="165"/>
      <c r="BJ1443" s="165"/>
      <c r="BK1443" s="165"/>
      <c r="BL1443" s="165"/>
      <c r="BM1443" s="165"/>
      <c r="BN1443" s="165"/>
      <c r="BO1443" s="165"/>
      <c r="BP1443" s="165"/>
      <c r="BQ1443" s="165"/>
      <c r="BR1443" s="165"/>
      <c r="BS1443" s="165"/>
      <c r="BT1443" s="165"/>
      <c r="BU1443" s="165"/>
      <c r="BV1443" s="165"/>
      <c r="BW1443" s="165"/>
      <c r="BX1443" s="165"/>
      <c r="BY1443" s="165"/>
      <c r="BZ1443" s="165"/>
      <c r="CA1443" s="165"/>
      <c r="CB1443" s="165"/>
      <c r="CC1443" s="165"/>
      <c r="CD1443" s="165"/>
      <c r="CE1443" s="165"/>
      <c r="CF1443" s="165"/>
      <c r="CG1443" s="165"/>
      <c r="CH1443" s="165"/>
      <c r="CI1443" s="165"/>
      <c r="CJ1443" s="165"/>
      <c r="CK1443" s="165"/>
      <c r="CL1443" s="165"/>
      <c r="CM1443" s="165"/>
      <c r="CN1443" s="165"/>
      <c r="CO1443" s="165"/>
      <c r="CP1443" s="165"/>
      <c r="CQ1443" s="165"/>
      <c r="CR1443" s="165"/>
      <c r="CS1443" s="165"/>
      <c r="CT1443" s="165"/>
    </row>
    <row r="1444" spans="1:98">
      <c r="A1444" s="165"/>
      <c r="B1444" s="165"/>
      <c r="C1444" s="165"/>
      <c r="D1444" s="165"/>
      <c r="E1444" s="165"/>
      <c r="F1444" s="165"/>
      <c r="G1444" s="165"/>
      <c r="H1444" s="178"/>
      <c r="I1444" s="165"/>
      <c r="J1444" s="165"/>
      <c r="K1444" s="178"/>
      <c r="L1444" s="165"/>
      <c r="M1444" s="165"/>
      <c r="N1444" s="165"/>
      <c r="O1444" s="165"/>
      <c r="P1444" s="165"/>
      <c r="Q1444" s="165"/>
      <c r="R1444" s="165"/>
      <c r="S1444" s="165"/>
      <c r="T1444" s="165"/>
      <c r="U1444" s="165"/>
      <c r="V1444" s="165"/>
      <c r="W1444" s="165"/>
      <c r="X1444" s="165"/>
      <c r="Y1444" s="165"/>
      <c r="Z1444" s="165"/>
      <c r="AA1444" s="165"/>
      <c r="AB1444" s="165"/>
      <c r="AC1444" s="165"/>
      <c r="AD1444" s="165"/>
      <c r="AE1444" s="165"/>
      <c r="AF1444" s="165"/>
      <c r="AG1444" s="165"/>
      <c r="AH1444" s="165"/>
      <c r="AI1444" s="165"/>
      <c r="AJ1444" s="165"/>
      <c r="AK1444" s="165"/>
      <c r="AL1444" s="165"/>
      <c r="AM1444" s="165"/>
      <c r="AN1444" s="165"/>
      <c r="AO1444" s="165"/>
      <c r="AP1444" s="165"/>
      <c r="AQ1444" s="165"/>
      <c r="AR1444" s="165"/>
      <c r="AS1444" s="165"/>
      <c r="AT1444" s="165"/>
      <c r="AU1444" s="165"/>
      <c r="AV1444" s="165"/>
      <c r="AW1444" s="165"/>
      <c r="AX1444" s="165"/>
      <c r="AY1444" s="165"/>
      <c r="AZ1444" s="165"/>
      <c r="BA1444" s="165"/>
      <c r="BB1444" s="165"/>
      <c r="BC1444" s="165"/>
      <c r="BD1444" s="165"/>
      <c r="BE1444" s="165"/>
      <c r="BF1444" s="165"/>
      <c r="BG1444" s="165"/>
      <c r="BH1444" s="165"/>
      <c r="BI1444" s="165"/>
      <c r="BJ1444" s="165"/>
      <c r="BK1444" s="165"/>
      <c r="BL1444" s="165"/>
      <c r="BM1444" s="165"/>
      <c r="BN1444" s="165"/>
      <c r="BO1444" s="165"/>
      <c r="BP1444" s="165"/>
      <c r="BQ1444" s="165"/>
      <c r="BR1444" s="165"/>
      <c r="BS1444" s="165"/>
      <c r="BT1444" s="165"/>
      <c r="BU1444" s="165"/>
      <c r="BV1444" s="165"/>
      <c r="BW1444" s="165"/>
      <c r="BX1444" s="165"/>
      <c r="BY1444" s="165"/>
      <c r="BZ1444" s="165"/>
      <c r="CA1444" s="165"/>
      <c r="CB1444" s="165"/>
      <c r="CC1444" s="165"/>
      <c r="CD1444" s="165"/>
      <c r="CE1444" s="165"/>
      <c r="CF1444" s="165"/>
      <c r="CG1444" s="165"/>
      <c r="CH1444" s="165"/>
      <c r="CI1444" s="165"/>
      <c r="CJ1444" s="165"/>
      <c r="CK1444" s="165"/>
      <c r="CL1444" s="165"/>
      <c r="CM1444" s="165"/>
      <c r="CN1444" s="165"/>
      <c r="CO1444" s="165"/>
      <c r="CP1444" s="165"/>
      <c r="CQ1444" s="165"/>
      <c r="CR1444" s="165"/>
      <c r="CS1444" s="165"/>
      <c r="CT1444" s="165"/>
    </row>
    <row r="1445" spans="1:98">
      <c r="A1445" s="165"/>
      <c r="B1445" s="165"/>
      <c r="C1445" s="165"/>
      <c r="D1445" s="165"/>
      <c r="E1445" s="165"/>
      <c r="F1445" s="165"/>
      <c r="G1445" s="165"/>
      <c r="H1445" s="178"/>
      <c r="I1445" s="165"/>
      <c r="J1445" s="165"/>
      <c r="K1445" s="178"/>
      <c r="L1445" s="165"/>
      <c r="M1445" s="165"/>
      <c r="N1445" s="165"/>
      <c r="O1445" s="165"/>
      <c r="P1445" s="165"/>
      <c r="Q1445" s="165"/>
      <c r="R1445" s="165"/>
      <c r="S1445" s="165"/>
      <c r="T1445" s="165"/>
      <c r="U1445" s="165"/>
      <c r="V1445" s="165"/>
      <c r="W1445" s="165"/>
      <c r="X1445" s="165"/>
      <c r="Y1445" s="165"/>
      <c r="Z1445" s="165"/>
      <c r="AA1445" s="165"/>
      <c r="AB1445" s="165"/>
      <c r="AC1445" s="165"/>
      <c r="AD1445" s="165"/>
      <c r="AE1445" s="165"/>
      <c r="AF1445" s="165"/>
      <c r="AG1445" s="165"/>
      <c r="AH1445" s="165"/>
      <c r="AI1445" s="165"/>
      <c r="AJ1445" s="165"/>
      <c r="AK1445" s="165"/>
      <c r="AL1445" s="165"/>
      <c r="AM1445" s="165"/>
      <c r="AN1445" s="165"/>
      <c r="AO1445" s="165"/>
      <c r="AP1445" s="165"/>
      <c r="AQ1445" s="165"/>
      <c r="AR1445" s="165"/>
      <c r="AS1445" s="165"/>
      <c r="AT1445" s="165"/>
      <c r="AU1445" s="165"/>
      <c r="AV1445" s="165"/>
      <c r="AW1445" s="165"/>
      <c r="AX1445" s="165"/>
      <c r="AY1445" s="165"/>
      <c r="AZ1445" s="165"/>
      <c r="BA1445" s="165"/>
      <c r="BB1445" s="165"/>
      <c r="BC1445" s="165"/>
      <c r="BD1445" s="165"/>
      <c r="BE1445" s="165"/>
      <c r="BF1445" s="165"/>
      <c r="BG1445" s="165"/>
      <c r="BH1445" s="165"/>
      <c r="BI1445" s="165"/>
      <c r="BJ1445" s="165"/>
      <c r="BK1445" s="165"/>
      <c r="BL1445" s="165"/>
      <c r="BM1445" s="165"/>
      <c r="BN1445" s="165"/>
      <c r="BO1445" s="165"/>
      <c r="BP1445" s="165"/>
      <c r="BQ1445" s="165"/>
      <c r="BR1445" s="165"/>
      <c r="BS1445" s="165"/>
      <c r="BT1445" s="165"/>
      <c r="BU1445" s="165"/>
      <c r="BV1445" s="165"/>
      <c r="BW1445" s="165"/>
      <c r="BX1445" s="165"/>
      <c r="BY1445" s="165"/>
      <c r="BZ1445" s="165"/>
      <c r="CA1445" s="165"/>
      <c r="CB1445" s="165"/>
      <c r="CC1445" s="165"/>
      <c r="CD1445" s="165"/>
      <c r="CE1445" s="165"/>
      <c r="CF1445" s="165"/>
      <c r="CG1445" s="165"/>
      <c r="CH1445" s="165"/>
      <c r="CI1445" s="165"/>
      <c r="CJ1445" s="165"/>
      <c r="CK1445" s="165"/>
      <c r="CL1445" s="165"/>
      <c r="CM1445" s="165"/>
      <c r="CN1445" s="165"/>
      <c r="CO1445" s="165"/>
      <c r="CP1445" s="165"/>
      <c r="CQ1445" s="165"/>
      <c r="CR1445" s="165"/>
      <c r="CS1445" s="165"/>
      <c r="CT1445" s="165"/>
    </row>
  </sheetData>
  <mergeCells count="11">
    <mergeCell ref="A138:C139"/>
    <mergeCell ref="D138:D139"/>
    <mergeCell ref="G138:H139"/>
    <mergeCell ref="I138:I139"/>
    <mergeCell ref="J138:J139"/>
    <mergeCell ref="F138:F139"/>
    <mergeCell ref="M1:O3"/>
    <mergeCell ref="M138:M139"/>
    <mergeCell ref="N138:N139"/>
    <mergeCell ref="O138:O139"/>
    <mergeCell ref="F1:K1"/>
  </mergeCells>
  <conditionalFormatting sqref="A6:C16 A18:C28 A30:C40 A42:C52 A54:C64 A66:C76 A78:C88 A90:C100 A102:C112 A114:C124 A126:C136">
    <cfRule type="notContainsBlanks" dxfId="274" priority="116">
      <formula>LEN(TRIM(A6))&gt;0</formula>
    </cfRule>
  </conditionalFormatting>
  <conditionalFormatting sqref="E6:H16 E18:H28 E30:H40 E42:H52 E54:H64 E66:H76 E78:H88 E90:H100 E102:H112 E114:H124 E126:H136">
    <cfRule type="notContainsBlanks" dxfId="273" priority="115">
      <formula>LEN(TRIM(E6))&gt;0</formula>
    </cfRule>
  </conditionalFormatting>
  <conditionalFormatting sqref="E6:H16 E18:H28 E30:H40 E42:H52 E54:H64 E66:H76 E78:H88 E90:H100 E102:H112 E114:H124 E126:H136">
    <cfRule type="containsBlanks" dxfId="272" priority="114">
      <formula>LEN(TRIM(E6))=0</formula>
    </cfRule>
  </conditionalFormatting>
  <conditionalFormatting sqref="O43 O45 O47 O49 O51">
    <cfRule type="notContainsBlanks" dxfId="271" priority="91">
      <formula>LEN(TRIM(O43))&gt;0</formula>
    </cfRule>
  </conditionalFormatting>
  <conditionalFormatting sqref="O43 O45 O47 O49 O51">
    <cfRule type="containsBlanks" dxfId="270" priority="90">
      <formula>LEN(TRIM(O43))=0</formula>
    </cfRule>
  </conditionalFormatting>
  <conditionalFormatting sqref="O6 O8 O10 O12 O14 O16">
    <cfRule type="notContainsBlanks" dxfId="269" priority="111">
      <formula>LEN(TRIM(O6))&gt;0</formula>
    </cfRule>
  </conditionalFormatting>
  <conditionalFormatting sqref="O6 O8 O10 O12 O14 O16">
    <cfRule type="containsBlanks" dxfId="268" priority="110">
      <formula>LEN(TRIM(O6))=0</formula>
    </cfRule>
  </conditionalFormatting>
  <conditionalFormatting sqref="O7 O9 O11 O13 O15">
    <cfRule type="notContainsBlanks" dxfId="267" priority="109">
      <formula>LEN(TRIM(O7))&gt;0</formula>
    </cfRule>
  </conditionalFormatting>
  <conditionalFormatting sqref="O7 O9 O11 O13 O15">
    <cfRule type="containsBlanks" dxfId="266" priority="108">
      <formula>LEN(TRIM(O7))=0</formula>
    </cfRule>
  </conditionalFormatting>
  <conditionalFormatting sqref="O54 O56 O58 O60 O62 O64">
    <cfRule type="notContainsBlanks" dxfId="265" priority="87">
      <formula>LEN(TRIM(O54))&gt;0</formula>
    </cfRule>
  </conditionalFormatting>
  <conditionalFormatting sqref="O54 O56 O58 O60 O62 O64">
    <cfRule type="containsBlanks" dxfId="264" priority="86">
      <formula>LEN(TRIM(O54))=0</formula>
    </cfRule>
  </conditionalFormatting>
  <conditionalFormatting sqref="O18 O20 O22 O24 O26 O28">
    <cfRule type="notContainsBlanks" dxfId="263" priority="105">
      <formula>LEN(TRIM(O18))&gt;0</formula>
    </cfRule>
  </conditionalFormatting>
  <conditionalFormatting sqref="O18 O20 O22 O24 O26 O28">
    <cfRule type="containsBlanks" dxfId="262" priority="104">
      <formula>LEN(TRIM(O18))=0</formula>
    </cfRule>
  </conditionalFormatting>
  <conditionalFormatting sqref="O19 O21 O23 O25 O27">
    <cfRule type="notContainsBlanks" dxfId="261" priority="103">
      <formula>LEN(TRIM(O19))&gt;0</formula>
    </cfRule>
  </conditionalFormatting>
  <conditionalFormatting sqref="O19 O21 O23 O25 O27">
    <cfRule type="containsBlanks" dxfId="260" priority="102">
      <formula>LEN(TRIM(O19))=0</formula>
    </cfRule>
  </conditionalFormatting>
  <conditionalFormatting sqref="O30 O32 O34 O36 O38 O40">
    <cfRule type="notContainsBlanks" dxfId="259" priority="99">
      <formula>LEN(TRIM(O30))&gt;0</formula>
    </cfRule>
  </conditionalFormatting>
  <conditionalFormatting sqref="O30 O32 O34 O36 O38 O40">
    <cfRule type="containsBlanks" dxfId="258" priority="98">
      <formula>LEN(TRIM(O30))=0</formula>
    </cfRule>
  </conditionalFormatting>
  <conditionalFormatting sqref="O31 O33 O35 O37 O39">
    <cfRule type="notContainsBlanks" dxfId="257" priority="97">
      <formula>LEN(TRIM(O31))&gt;0</formula>
    </cfRule>
  </conditionalFormatting>
  <conditionalFormatting sqref="O31 O33 O35 O37 O39">
    <cfRule type="containsBlanks" dxfId="256" priority="96">
      <formula>LEN(TRIM(O31))=0</formula>
    </cfRule>
  </conditionalFormatting>
  <conditionalFormatting sqref="O67 O69 O71 O73 O75">
    <cfRule type="notContainsBlanks" dxfId="255" priority="79">
      <formula>LEN(TRIM(O67))&gt;0</formula>
    </cfRule>
  </conditionalFormatting>
  <conditionalFormatting sqref="O67 O69 O71 O73 O75">
    <cfRule type="containsBlanks" dxfId="254" priority="78">
      <formula>LEN(TRIM(O67))=0</formula>
    </cfRule>
  </conditionalFormatting>
  <conditionalFormatting sqref="O42 O44 O46 O48 O50 O52">
    <cfRule type="notContainsBlanks" dxfId="253" priority="93">
      <formula>LEN(TRIM(O42))&gt;0</formula>
    </cfRule>
  </conditionalFormatting>
  <conditionalFormatting sqref="O42 O44 O46 O48 O50 O52">
    <cfRule type="containsBlanks" dxfId="252" priority="92">
      <formula>LEN(TRIM(O42))=0</formula>
    </cfRule>
  </conditionalFormatting>
  <conditionalFormatting sqref="O78 O80 O82 O84 O86 O88">
    <cfRule type="notContainsBlanks" dxfId="251" priority="75">
      <formula>LEN(TRIM(O78))&gt;0</formula>
    </cfRule>
  </conditionalFormatting>
  <conditionalFormatting sqref="O78 O80 O82 O84 O86 O88">
    <cfRule type="containsBlanks" dxfId="250" priority="74">
      <formula>LEN(TRIM(O78))=0</formula>
    </cfRule>
  </conditionalFormatting>
  <conditionalFormatting sqref="O55 O57 O59 O61 O63">
    <cfRule type="notContainsBlanks" dxfId="249" priority="85">
      <formula>LEN(TRIM(O55))&gt;0</formula>
    </cfRule>
  </conditionalFormatting>
  <conditionalFormatting sqref="O55 O57 O59 O61 O63">
    <cfRule type="containsBlanks" dxfId="248" priority="84">
      <formula>LEN(TRIM(O55))=0</formula>
    </cfRule>
  </conditionalFormatting>
  <conditionalFormatting sqref="O66 O68 O70 O72 O74 O76">
    <cfRule type="notContainsBlanks" dxfId="247" priority="81">
      <formula>LEN(TRIM(O66))&gt;0</formula>
    </cfRule>
  </conditionalFormatting>
  <conditionalFormatting sqref="O66 O68 O70 O72 O74 O76">
    <cfRule type="containsBlanks" dxfId="246" priority="80">
      <formula>LEN(TRIM(O66))=0</formula>
    </cfRule>
  </conditionalFormatting>
  <conditionalFormatting sqref="O91 O93 O95 O97 O99">
    <cfRule type="notContainsBlanks" dxfId="245" priority="67">
      <formula>LEN(TRIM(O91))&gt;0</formula>
    </cfRule>
  </conditionalFormatting>
  <conditionalFormatting sqref="O91 O93 O95 O97 O99">
    <cfRule type="containsBlanks" dxfId="244" priority="66">
      <formula>LEN(TRIM(O91))=0</formula>
    </cfRule>
  </conditionalFormatting>
  <conditionalFormatting sqref="O79 O81 O83 O85 O87">
    <cfRule type="notContainsBlanks" dxfId="243" priority="73">
      <formula>LEN(TRIM(O79))&gt;0</formula>
    </cfRule>
  </conditionalFormatting>
  <conditionalFormatting sqref="O79 O81 O83 O85 O87">
    <cfRule type="containsBlanks" dxfId="242" priority="72">
      <formula>LEN(TRIM(O79))=0</formula>
    </cfRule>
  </conditionalFormatting>
  <conditionalFormatting sqref="O102 O104 O106 O108 O110 O112">
    <cfRule type="notContainsBlanks" dxfId="241" priority="63">
      <formula>LEN(TRIM(O102))&gt;0</formula>
    </cfRule>
  </conditionalFormatting>
  <conditionalFormatting sqref="O102 O104 O106 O108 O110 O112">
    <cfRule type="containsBlanks" dxfId="240" priority="62">
      <formula>LEN(TRIM(O102))=0</formula>
    </cfRule>
  </conditionalFormatting>
  <conditionalFormatting sqref="O90 O92 O94 O96 O98 O100">
    <cfRule type="notContainsBlanks" dxfId="239" priority="69">
      <formula>LEN(TRIM(O90))&gt;0</formula>
    </cfRule>
  </conditionalFormatting>
  <conditionalFormatting sqref="O90 O92 O94 O96 O98 O100">
    <cfRule type="containsBlanks" dxfId="238" priority="68">
      <formula>LEN(TRIM(O90))=0</formula>
    </cfRule>
  </conditionalFormatting>
  <conditionalFormatting sqref="O103 O105 O107 O109 O111">
    <cfRule type="notContainsBlanks" dxfId="237" priority="61">
      <formula>LEN(TRIM(O103))&gt;0</formula>
    </cfRule>
  </conditionalFormatting>
  <conditionalFormatting sqref="O103 O105 O107 O109 O111">
    <cfRule type="containsBlanks" dxfId="236" priority="60">
      <formula>LEN(TRIM(O103))=0</formula>
    </cfRule>
  </conditionalFormatting>
  <conditionalFormatting sqref="O127 O129 O131 O133 O135">
    <cfRule type="containsBlanks" dxfId="235" priority="48">
      <formula>LEN(TRIM(O127))=0</formula>
    </cfRule>
  </conditionalFormatting>
  <conditionalFormatting sqref="O115 O117 O119 O121 O123">
    <cfRule type="notContainsBlanks" dxfId="234" priority="55">
      <formula>LEN(TRIM(O115))&gt;0</formula>
    </cfRule>
  </conditionalFormatting>
  <conditionalFormatting sqref="O115 O117 O119 O121 O123">
    <cfRule type="containsBlanks" dxfId="233" priority="54">
      <formula>LEN(TRIM(O115))=0</formula>
    </cfRule>
  </conditionalFormatting>
  <conditionalFormatting sqref="O114 O116 O118 O120 O122 O124">
    <cfRule type="notContainsBlanks" dxfId="232" priority="57">
      <formula>LEN(TRIM(O114))&gt;0</formula>
    </cfRule>
  </conditionalFormatting>
  <conditionalFormatting sqref="O114 O116 O118 O120 O122 O124">
    <cfRule type="containsBlanks" dxfId="231" priority="56">
      <formula>LEN(TRIM(O114))=0</formula>
    </cfRule>
  </conditionalFormatting>
  <conditionalFormatting sqref="O126 O128 O130 O132 O134 O136">
    <cfRule type="notContainsBlanks" dxfId="230" priority="51">
      <formula>LEN(TRIM(O126))&gt;0</formula>
    </cfRule>
  </conditionalFormatting>
  <conditionalFormatting sqref="O126 O128 O130 O132 O134 O136">
    <cfRule type="containsBlanks" dxfId="229" priority="50">
      <formula>LEN(TRIM(O126))=0</formula>
    </cfRule>
  </conditionalFormatting>
  <conditionalFormatting sqref="O127 O129 O131 O133 O135">
    <cfRule type="notContainsBlanks" dxfId="228" priority="49">
      <formula>LEN(TRIM(O127))&gt;0</formula>
    </cfRule>
  </conditionalFormatting>
  <conditionalFormatting sqref="A6:C16 A18:C28 A30:C40 A42:C52 A54:C64 A66:C76 A78:C88 A90:C100 A102:C112 A114:C124 A126:C136 E6:H16 E18:H28 E30:H40 E42:H52 E54:H64 E66:H76 E78:H88 E90:H100 E102:H112 E114:H124 E126:H136">
    <cfRule type="containsBlanks" dxfId="227" priority="47">
      <formula>LEN(TRIM(A6))=0</formula>
    </cfRule>
  </conditionalFormatting>
  <conditionalFormatting sqref="D138:D139">
    <cfRule type="cellIs" dxfId="226" priority="46" operator="greaterThan">
      <formula>$D$58</formula>
    </cfRule>
  </conditionalFormatting>
  <conditionalFormatting sqref="I138:I139">
    <cfRule type="cellIs" dxfId="225" priority="45" operator="greaterThan">
      <formula>$D$138</formula>
    </cfRule>
  </conditionalFormatting>
  <conditionalFormatting sqref="N6:N16">
    <cfRule type="notContainsBlanks" dxfId="224" priority="44">
      <formula>LEN(TRIM(N6))&gt;0</formula>
    </cfRule>
  </conditionalFormatting>
  <conditionalFormatting sqref="N6:N16">
    <cfRule type="containsBlanks" dxfId="223" priority="43">
      <formula>LEN(TRIM(N6))=0</formula>
    </cfRule>
  </conditionalFormatting>
  <conditionalFormatting sqref="N18:N28">
    <cfRule type="notContainsBlanks" dxfId="222" priority="42">
      <formula>LEN(TRIM(N18))&gt;0</formula>
    </cfRule>
  </conditionalFormatting>
  <conditionalFormatting sqref="N18:N28">
    <cfRule type="containsBlanks" dxfId="221" priority="41">
      <formula>LEN(TRIM(N18))=0</formula>
    </cfRule>
  </conditionalFormatting>
  <conditionalFormatting sqref="N30:N40">
    <cfRule type="notContainsBlanks" dxfId="220" priority="40">
      <formula>LEN(TRIM(N30))&gt;0</formula>
    </cfRule>
  </conditionalFormatting>
  <conditionalFormatting sqref="N30:N40">
    <cfRule type="containsBlanks" dxfId="219" priority="39">
      <formula>LEN(TRIM(N30))=0</formula>
    </cfRule>
  </conditionalFormatting>
  <conditionalFormatting sqref="N42:N52">
    <cfRule type="notContainsBlanks" dxfId="218" priority="38">
      <formula>LEN(TRIM(N42))&gt;0</formula>
    </cfRule>
  </conditionalFormatting>
  <conditionalFormatting sqref="N42:N52">
    <cfRule type="containsBlanks" dxfId="217" priority="37">
      <formula>LEN(TRIM(N42))=0</formula>
    </cfRule>
  </conditionalFormatting>
  <conditionalFormatting sqref="N54:N64">
    <cfRule type="notContainsBlanks" dxfId="216" priority="36">
      <formula>LEN(TRIM(N54))&gt;0</formula>
    </cfRule>
  </conditionalFormatting>
  <conditionalFormatting sqref="N54:N64">
    <cfRule type="containsBlanks" dxfId="215" priority="35">
      <formula>LEN(TRIM(N54))=0</formula>
    </cfRule>
  </conditionalFormatting>
  <conditionalFormatting sqref="N66:N76">
    <cfRule type="notContainsBlanks" dxfId="214" priority="34">
      <formula>LEN(TRIM(N66))&gt;0</formula>
    </cfRule>
  </conditionalFormatting>
  <conditionalFormatting sqref="N66:N76">
    <cfRule type="containsBlanks" dxfId="213" priority="33">
      <formula>LEN(TRIM(N66))=0</formula>
    </cfRule>
  </conditionalFormatting>
  <conditionalFormatting sqref="N78:N88">
    <cfRule type="notContainsBlanks" dxfId="212" priority="32">
      <formula>LEN(TRIM(N78))&gt;0</formula>
    </cfRule>
  </conditionalFormatting>
  <conditionalFormatting sqref="N78:N88">
    <cfRule type="containsBlanks" dxfId="211" priority="31">
      <formula>LEN(TRIM(N78))=0</formula>
    </cfRule>
  </conditionalFormatting>
  <conditionalFormatting sqref="N90:N100">
    <cfRule type="notContainsBlanks" dxfId="210" priority="30">
      <formula>LEN(TRIM(N90))&gt;0</formula>
    </cfRule>
  </conditionalFormatting>
  <conditionalFormatting sqref="N90:N100">
    <cfRule type="containsBlanks" dxfId="209" priority="29">
      <formula>LEN(TRIM(N90))=0</formula>
    </cfRule>
  </conditionalFormatting>
  <conditionalFormatting sqref="N102:N112">
    <cfRule type="notContainsBlanks" dxfId="208" priority="28">
      <formula>LEN(TRIM(N102))&gt;0</formula>
    </cfRule>
  </conditionalFormatting>
  <conditionalFormatting sqref="N102:N112">
    <cfRule type="containsBlanks" dxfId="207" priority="27">
      <formula>LEN(TRIM(N102))=0</formula>
    </cfRule>
  </conditionalFormatting>
  <conditionalFormatting sqref="N114:N124">
    <cfRule type="notContainsBlanks" dxfId="206" priority="26">
      <formula>LEN(TRIM(N114))&gt;0</formula>
    </cfRule>
  </conditionalFormatting>
  <conditionalFormatting sqref="N114:N124">
    <cfRule type="containsBlanks" dxfId="205" priority="25">
      <formula>LEN(TRIM(N114))=0</formula>
    </cfRule>
  </conditionalFormatting>
  <conditionalFormatting sqref="N126:N136">
    <cfRule type="notContainsBlanks" dxfId="204" priority="24">
      <formula>LEN(TRIM(N126))&gt;0</formula>
    </cfRule>
  </conditionalFormatting>
  <conditionalFormatting sqref="N126:N136">
    <cfRule type="containsBlanks" dxfId="203" priority="23">
      <formula>LEN(TRIM(N126))=0</formula>
    </cfRule>
  </conditionalFormatting>
  <conditionalFormatting sqref="M6:M16">
    <cfRule type="notContainsBlanks" dxfId="202" priority="22">
      <formula>LEN(TRIM(M6))&gt;0</formula>
    </cfRule>
  </conditionalFormatting>
  <conditionalFormatting sqref="M6:M16">
    <cfRule type="containsBlanks" dxfId="201" priority="21">
      <formula>LEN(TRIM(M6))=0</formula>
    </cfRule>
  </conditionalFormatting>
  <conditionalFormatting sqref="M18:M28">
    <cfRule type="notContainsBlanks" dxfId="200" priority="20">
      <formula>LEN(TRIM(M18))&gt;0</formula>
    </cfRule>
  </conditionalFormatting>
  <conditionalFormatting sqref="M18:M28">
    <cfRule type="containsBlanks" dxfId="199" priority="19">
      <formula>LEN(TRIM(M18))=0</formula>
    </cfRule>
  </conditionalFormatting>
  <conditionalFormatting sqref="M30:M40">
    <cfRule type="notContainsBlanks" dxfId="198" priority="18">
      <formula>LEN(TRIM(M30))&gt;0</formula>
    </cfRule>
  </conditionalFormatting>
  <conditionalFormatting sqref="M30:M40">
    <cfRule type="containsBlanks" dxfId="197" priority="17">
      <formula>LEN(TRIM(M30))=0</formula>
    </cfRule>
  </conditionalFormatting>
  <conditionalFormatting sqref="M42:M52">
    <cfRule type="notContainsBlanks" dxfId="196" priority="16">
      <formula>LEN(TRIM(M42))&gt;0</formula>
    </cfRule>
  </conditionalFormatting>
  <conditionalFormatting sqref="M42:M52">
    <cfRule type="containsBlanks" dxfId="195" priority="15">
      <formula>LEN(TRIM(M42))=0</formula>
    </cfRule>
  </conditionalFormatting>
  <conditionalFormatting sqref="M54:M64">
    <cfRule type="notContainsBlanks" dxfId="194" priority="14">
      <formula>LEN(TRIM(M54))&gt;0</formula>
    </cfRule>
  </conditionalFormatting>
  <conditionalFormatting sqref="M54:M64">
    <cfRule type="containsBlanks" dxfId="193" priority="13">
      <formula>LEN(TRIM(M54))=0</formula>
    </cfRule>
  </conditionalFormatting>
  <conditionalFormatting sqref="M66:M76">
    <cfRule type="notContainsBlanks" dxfId="192" priority="12">
      <formula>LEN(TRIM(M66))&gt;0</formula>
    </cfRule>
  </conditionalFormatting>
  <conditionalFormatting sqref="M66:M76">
    <cfRule type="containsBlanks" dxfId="191" priority="11">
      <formula>LEN(TRIM(M66))=0</formula>
    </cfRule>
  </conditionalFormatting>
  <conditionalFormatting sqref="M78:M88">
    <cfRule type="notContainsBlanks" dxfId="190" priority="10">
      <formula>LEN(TRIM(M78))&gt;0</formula>
    </cfRule>
  </conditionalFormatting>
  <conditionalFormatting sqref="M78:M88">
    <cfRule type="containsBlanks" dxfId="189" priority="9">
      <formula>LEN(TRIM(M78))=0</formula>
    </cfRule>
  </conditionalFormatting>
  <conditionalFormatting sqref="M90:M100">
    <cfRule type="notContainsBlanks" dxfId="188" priority="8">
      <formula>LEN(TRIM(M90))&gt;0</formula>
    </cfRule>
  </conditionalFormatting>
  <conditionalFormatting sqref="M90:M100">
    <cfRule type="containsBlanks" dxfId="187" priority="7">
      <formula>LEN(TRIM(M90))=0</formula>
    </cfRule>
  </conditionalFormatting>
  <conditionalFormatting sqref="M102:M112">
    <cfRule type="notContainsBlanks" dxfId="186" priority="6">
      <formula>LEN(TRIM(M102))&gt;0</formula>
    </cfRule>
  </conditionalFormatting>
  <conditionalFormatting sqref="M102:M112">
    <cfRule type="containsBlanks" dxfId="185" priority="5">
      <formula>LEN(TRIM(M102))=0</formula>
    </cfRule>
  </conditionalFormatting>
  <conditionalFormatting sqref="M114:M124">
    <cfRule type="notContainsBlanks" dxfId="184" priority="4">
      <formula>LEN(TRIM(M114))&gt;0</formula>
    </cfRule>
  </conditionalFormatting>
  <conditionalFormatting sqref="M114:M124">
    <cfRule type="containsBlanks" dxfId="183" priority="3">
      <formula>LEN(TRIM(M114))=0</formula>
    </cfRule>
  </conditionalFormatting>
  <conditionalFormatting sqref="M126:M136">
    <cfRule type="notContainsBlanks" dxfId="182" priority="2">
      <formula>LEN(TRIM(M126))&gt;0</formula>
    </cfRule>
  </conditionalFormatting>
  <conditionalFormatting sqref="M126:M136">
    <cfRule type="containsBlanks" dxfId="181" priority="1">
      <formula>LEN(TRIM(M126))=0</formula>
    </cfRule>
  </conditionalFormatting>
  <pageMargins left="0.74803149606299202" right="0.74803149606299202" top="0.78740157480314998" bottom="0.43307086614173201" header="0.196850393700787" footer="0.23622047244094499"/>
  <pageSetup paperSize="9" scale="10" fitToHeight="0" orientation="landscape" r:id="rId1"/>
  <headerFooter alignWithMargins="0">
    <oddHeader>&amp;L&amp;G</oddHeader>
    <oddFooter>&amp;C&amp;F &amp;R&amp;D</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pageSetUpPr fitToPage="1"/>
  </sheetPr>
  <dimension ref="A1:DC1040"/>
  <sheetViews>
    <sheetView topLeftCell="J1" workbookViewId="0">
      <selection activeCell="O17" sqref="O17"/>
    </sheetView>
  </sheetViews>
  <sheetFormatPr baseColWidth="10" defaultColWidth="11.42578125" defaultRowHeight="12.75" outlineLevelCol="1"/>
  <cols>
    <col min="1" max="1" width="9.85546875" style="20" customWidth="1"/>
    <col min="2" max="5" width="14.42578125" style="20" customWidth="1"/>
    <col min="6" max="6" width="70" style="20" customWidth="1"/>
    <col min="7" max="7" width="14.42578125" style="20" customWidth="1"/>
    <col min="8" max="8" width="18.28515625" style="21" customWidth="1"/>
    <col min="9" max="9" width="13.7109375" style="20" customWidth="1"/>
    <col min="10" max="10" width="30.140625" style="20" customWidth="1"/>
    <col min="11" max="11" width="14.5703125" style="20" customWidth="1"/>
    <col min="12" max="12" width="9.7109375" style="21" bestFit="1" customWidth="1"/>
    <col min="13" max="13" width="11.42578125" style="20"/>
    <col min="14" max="15" width="16.7109375" style="20" customWidth="1" outlineLevel="1"/>
    <col min="16" max="16" width="70.7109375" style="20" customWidth="1" outlineLevel="1"/>
    <col min="17" max="16384" width="11.42578125" style="20"/>
  </cols>
  <sheetData>
    <row r="1" spans="1:107" ht="18">
      <c r="A1" s="167" t="s">
        <v>71</v>
      </c>
      <c r="B1" s="171"/>
      <c r="C1" s="171"/>
      <c r="D1" s="171"/>
      <c r="E1" s="171"/>
      <c r="F1" s="209" t="s">
        <v>75</v>
      </c>
      <c r="G1" s="180"/>
      <c r="H1" s="181"/>
      <c r="I1" s="180"/>
      <c r="J1" s="180"/>
      <c r="K1" s="180"/>
      <c r="L1" s="181"/>
      <c r="M1" s="180"/>
      <c r="N1" s="936" t="s">
        <v>136</v>
      </c>
      <c r="O1" s="936"/>
      <c r="P1" s="936"/>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row>
    <row r="2" spans="1:107">
      <c r="A2" s="180"/>
      <c r="B2" s="180"/>
      <c r="C2" s="180"/>
      <c r="D2" s="180"/>
      <c r="E2" s="180"/>
      <c r="F2" s="165"/>
      <c r="G2" s="180"/>
      <c r="H2" s="181"/>
      <c r="I2" s="180"/>
      <c r="J2" s="180"/>
      <c r="K2" s="180"/>
      <c r="L2" s="181"/>
      <c r="M2" s="180"/>
      <c r="N2" s="936"/>
      <c r="O2" s="936"/>
      <c r="P2" s="936"/>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row>
    <row r="3" spans="1:107" s="4" customFormat="1" ht="15">
      <c r="A3" s="653" t="s">
        <v>163</v>
      </c>
      <c r="B3" s="175"/>
      <c r="C3" s="175"/>
      <c r="D3" s="175"/>
      <c r="E3" s="175"/>
      <c r="F3" s="165"/>
      <c r="G3" s="165"/>
      <c r="H3" s="178"/>
      <c r="I3" s="165"/>
      <c r="J3" s="165"/>
      <c r="K3" s="165"/>
      <c r="L3" s="178"/>
      <c r="M3" s="165"/>
      <c r="N3" s="936"/>
      <c r="O3" s="936"/>
      <c r="P3" s="936"/>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row>
    <row r="4" spans="1:107" s="4" customFormat="1" ht="15">
      <c r="A4" s="170"/>
      <c r="B4" s="439"/>
      <c r="C4" s="439"/>
      <c r="D4" s="439"/>
      <c r="E4" s="439"/>
      <c r="F4" s="165"/>
      <c r="G4" s="165"/>
      <c r="H4" s="178"/>
      <c r="I4" s="165"/>
      <c r="J4" s="165"/>
      <c r="K4" s="165"/>
      <c r="L4" s="178"/>
      <c r="M4" s="165"/>
      <c r="N4" s="436"/>
      <c r="O4" s="436"/>
      <c r="P4" s="436"/>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row>
    <row r="5" spans="1:107" s="12" customFormat="1" ht="70.150000000000006" customHeight="1">
      <c r="A5" s="409" t="s">
        <v>12</v>
      </c>
      <c r="B5" s="410" t="s">
        <v>11</v>
      </c>
      <c r="C5" s="410" t="s">
        <v>10</v>
      </c>
      <c r="D5" s="410" t="s">
        <v>345</v>
      </c>
      <c r="E5" s="410" t="s">
        <v>8</v>
      </c>
      <c r="F5" s="652" t="s">
        <v>18</v>
      </c>
      <c r="G5" s="410" t="s">
        <v>346</v>
      </c>
      <c r="H5" s="410" t="s">
        <v>342</v>
      </c>
      <c r="I5" s="410" t="s">
        <v>36</v>
      </c>
      <c r="J5" s="410" t="s">
        <v>17</v>
      </c>
      <c r="K5" s="392" t="s">
        <v>35</v>
      </c>
      <c r="L5" s="400" t="s">
        <v>369</v>
      </c>
      <c r="M5" s="179"/>
      <c r="N5" s="230" t="s">
        <v>403</v>
      </c>
      <c r="O5" s="230" t="s">
        <v>29</v>
      </c>
      <c r="P5" s="230" t="s">
        <v>404</v>
      </c>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row>
    <row r="6" spans="1:107" s="1" customFormat="1" ht="63.75">
      <c r="A6" s="412"/>
      <c r="B6" s="161"/>
      <c r="C6" s="161"/>
      <c r="D6" s="6" t="str">
        <f>'BUDGET AJU APPROUVE'!C50</f>
        <v>Choisissez dans la liste Frais de fonctionnement indirects</v>
      </c>
      <c r="E6" s="161"/>
      <c r="F6" s="161"/>
      <c r="G6" s="215"/>
      <c r="H6" s="216"/>
      <c r="I6" s="24">
        <f>G6*H6</f>
        <v>0</v>
      </c>
      <c r="J6" s="215"/>
      <c r="K6" s="215"/>
      <c r="L6" s="402" t="e">
        <f t="shared" ref="L6:L16" si="0">+K6/G6</f>
        <v>#DIV/0!</v>
      </c>
      <c r="M6" s="164"/>
      <c r="N6" s="215">
        <f>I6-O6</f>
        <v>0</v>
      </c>
      <c r="O6" s="215"/>
      <c r="P6" s="161"/>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row>
    <row r="7" spans="1:107" s="3" customFormat="1">
      <c r="A7" s="412"/>
      <c r="B7" s="161"/>
      <c r="C7" s="161"/>
      <c r="D7" s="6"/>
      <c r="E7" s="161"/>
      <c r="F7" s="161"/>
      <c r="G7" s="215"/>
      <c r="H7" s="216"/>
      <c r="I7" s="24">
        <f t="shared" ref="I7:I28" si="1">G7*H7</f>
        <v>0</v>
      </c>
      <c r="J7" s="215"/>
      <c r="K7" s="215"/>
      <c r="L7" s="402" t="e">
        <f t="shared" si="0"/>
        <v>#DIV/0!</v>
      </c>
      <c r="M7" s="164"/>
      <c r="N7" s="215">
        <f t="shared" ref="N7:N16" si="2">I7-O7</f>
        <v>0</v>
      </c>
      <c r="O7" s="215"/>
      <c r="P7" s="161"/>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row>
    <row r="8" spans="1:107" s="3" customFormat="1">
      <c r="A8" s="412"/>
      <c r="B8" s="161"/>
      <c r="C8" s="161"/>
      <c r="D8" s="6"/>
      <c r="E8" s="161"/>
      <c r="F8" s="161"/>
      <c r="G8" s="215"/>
      <c r="H8" s="216"/>
      <c r="I8" s="24">
        <f t="shared" si="1"/>
        <v>0</v>
      </c>
      <c r="J8" s="215"/>
      <c r="K8" s="215"/>
      <c r="L8" s="402" t="e">
        <f t="shared" si="0"/>
        <v>#DIV/0!</v>
      </c>
      <c r="M8" s="164"/>
      <c r="N8" s="215">
        <f t="shared" si="2"/>
        <v>0</v>
      </c>
      <c r="O8" s="215"/>
      <c r="P8" s="161"/>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row>
    <row r="9" spans="1:107" s="3" customFormat="1">
      <c r="A9" s="412"/>
      <c r="B9" s="161"/>
      <c r="C9" s="161"/>
      <c r="D9" s="6"/>
      <c r="E9" s="161"/>
      <c r="F9" s="161"/>
      <c r="G9" s="215"/>
      <c r="H9" s="216"/>
      <c r="I9" s="24">
        <f t="shared" si="1"/>
        <v>0</v>
      </c>
      <c r="J9" s="215"/>
      <c r="K9" s="215"/>
      <c r="L9" s="402" t="e">
        <f t="shared" si="0"/>
        <v>#DIV/0!</v>
      </c>
      <c r="M9" s="164"/>
      <c r="N9" s="215">
        <f t="shared" si="2"/>
        <v>0</v>
      </c>
      <c r="O9" s="215"/>
      <c r="P9" s="161"/>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row>
    <row r="10" spans="1:107" s="3" customFormat="1">
      <c r="A10" s="412"/>
      <c r="B10" s="161"/>
      <c r="C10" s="161"/>
      <c r="D10" s="6"/>
      <c r="E10" s="161"/>
      <c r="F10" s="161"/>
      <c r="G10" s="215"/>
      <c r="H10" s="216"/>
      <c r="I10" s="24">
        <f t="shared" si="1"/>
        <v>0</v>
      </c>
      <c r="J10" s="215"/>
      <c r="K10" s="215"/>
      <c r="L10" s="402" t="e">
        <f t="shared" si="0"/>
        <v>#DIV/0!</v>
      </c>
      <c r="M10" s="164"/>
      <c r="N10" s="215">
        <f t="shared" si="2"/>
        <v>0</v>
      </c>
      <c r="O10" s="215"/>
      <c r="P10" s="161"/>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row>
    <row r="11" spans="1:107" s="3" customFormat="1">
      <c r="A11" s="412"/>
      <c r="B11" s="161"/>
      <c r="C11" s="161"/>
      <c r="D11" s="6"/>
      <c r="E11" s="161"/>
      <c r="F11" s="161"/>
      <c r="G11" s="215"/>
      <c r="H11" s="216"/>
      <c r="I11" s="24">
        <f t="shared" si="1"/>
        <v>0</v>
      </c>
      <c r="J11" s="215"/>
      <c r="K11" s="215"/>
      <c r="L11" s="402" t="e">
        <f t="shared" si="0"/>
        <v>#DIV/0!</v>
      </c>
      <c r="M11" s="164"/>
      <c r="N11" s="215">
        <f t="shared" si="2"/>
        <v>0</v>
      </c>
      <c r="O11" s="215"/>
      <c r="P11" s="161"/>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row>
    <row r="12" spans="1:107" s="3" customFormat="1">
      <c r="A12" s="412"/>
      <c r="B12" s="161"/>
      <c r="C12" s="161"/>
      <c r="D12" s="6"/>
      <c r="E12" s="161"/>
      <c r="F12" s="161"/>
      <c r="G12" s="215"/>
      <c r="H12" s="216"/>
      <c r="I12" s="24">
        <f t="shared" si="1"/>
        <v>0</v>
      </c>
      <c r="J12" s="215"/>
      <c r="K12" s="215"/>
      <c r="L12" s="402" t="e">
        <f t="shared" si="0"/>
        <v>#DIV/0!</v>
      </c>
      <c r="M12" s="164"/>
      <c r="N12" s="215">
        <f t="shared" si="2"/>
        <v>0</v>
      </c>
      <c r="O12" s="215"/>
      <c r="P12" s="161"/>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row>
    <row r="13" spans="1:107" s="3" customFormat="1">
      <c r="A13" s="412"/>
      <c r="B13" s="161"/>
      <c r="C13" s="161"/>
      <c r="D13" s="6"/>
      <c r="E13" s="161"/>
      <c r="F13" s="161"/>
      <c r="G13" s="215"/>
      <c r="H13" s="216"/>
      <c r="I13" s="24">
        <f t="shared" si="1"/>
        <v>0</v>
      </c>
      <c r="J13" s="215"/>
      <c r="K13" s="215"/>
      <c r="L13" s="402" t="e">
        <f t="shared" si="0"/>
        <v>#DIV/0!</v>
      </c>
      <c r="M13" s="164"/>
      <c r="N13" s="215">
        <f t="shared" si="2"/>
        <v>0</v>
      </c>
      <c r="O13" s="215"/>
      <c r="P13" s="161"/>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row>
    <row r="14" spans="1:107" s="3" customFormat="1">
      <c r="A14" s="412"/>
      <c r="B14" s="161"/>
      <c r="C14" s="161"/>
      <c r="D14" s="6"/>
      <c r="E14" s="161"/>
      <c r="F14" s="161"/>
      <c r="G14" s="215"/>
      <c r="H14" s="216"/>
      <c r="I14" s="24">
        <f t="shared" si="1"/>
        <v>0</v>
      </c>
      <c r="J14" s="215"/>
      <c r="K14" s="215"/>
      <c r="L14" s="402" t="e">
        <f t="shared" si="0"/>
        <v>#DIV/0!</v>
      </c>
      <c r="M14" s="164"/>
      <c r="N14" s="215">
        <f t="shared" si="2"/>
        <v>0</v>
      </c>
      <c r="O14" s="215"/>
      <c r="P14" s="161"/>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row>
    <row r="15" spans="1:107" s="2" customFormat="1">
      <c r="A15" s="412"/>
      <c r="B15" s="161"/>
      <c r="C15" s="161"/>
      <c r="D15" s="6"/>
      <c r="E15" s="161"/>
      <c r="F15" s="161"/>
      <c r="G15" s="215"/>
      <c r="H15" s="216"/>
      <c r="I15" s="24">
        <f t="shared" si="1"/>
        <v>0</v>
      </c>
      <c r="J15" s="215"/>
      <c r="K15" s="215"/>
      <c r="L15" s="402" t="e">
        <f t="shared" si="0"/>
        <v>#DIV/0!</v>
      </c>
      <c r="M15" s="164"/>
      <c r="N15" s="215">
        <f t="shared" si="2"/>
        <v>0</v>
      </c>
      <c r="O15" s="215"/>
      <c r="P15" s="161"/>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row>
    <row r="16" spans="1:107" s="1" customFormat="1">
      <c r="A16" s="412"/>
      <c r="B16" s="161"/>
      <c r="C16" s="161"/>
      <c r="D16" s="6"/>
      <c r="E16" s="161"/>
      <c r="F16" s="161"/>
      <c r="G16" s="215"/>
      <c r="H16" s="216"/>
      <c r="I16" s="24">
        <f t="shared" si="1"/>
        <v>0</v>
      </c>
      <c r="J16" s="215"/>
      <c r="K16" s="215"/>
      <c r="L16" s="402" t="e">
        <f t="shared" si="0"/>
        <v>#DIV/0!</v>
      </c>
      <c r="M16" s="164"/>
      <c r="N16" s="215">
        <f t="shared" si="2"/>
        <v>0</v>
      </c>
      <c r="O16" s="215"/>
      <c r="P16" s="161"/>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row>
    <row r="17" spans="1:107" s="1" customFormat="1">
      <c r="A17" s="423"/>
      <c r="B17" s="213"/>
      <c r="C17" s="213"/>
      <c r="D17" s="154"/>
      <c r="E17" s="154"/>
      <c r="F17" s="154"/>
      <c r="G17" s="154" t="s">
        <v>298</v>
      </c>
      <c r="H17" s="154"/>
      <c r="I17" s="214">
        <f>SUM(I6:I16)</f>
        <v>0</v>
      </c>
      <c r="J17" s="214"/>
      <c r="K17" s="214">
        <f>SUM(K6:K16)</f>
        <v>0</v>
      </c>
      <c r="L17" s="625"/>
      <c r="M17" s="164"/>
      <c r="N17" s="429">
        <f>SUM(N6:N16)</f>
        <v>0</v>
      </c>
      <c r="O17" s="429">
        <f>SUM(O6:O16)</f>
        <v>0</v>
      </c>
      <c r="P17" s="15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row>
    <row r="18" spans="1:107" s="2" customFormat="1" ht="63.75">
      <c r="A18" s="412"/>
      <c r="B18" s="161"/>
      <c r="C18" s="161"/>
      <c r="D18" s="6" t="str">
        <f>'BUDGET AJU APPROUVE'!C51</f>
        <v>Choisissez dans la liste Frais de fonctionnement indirects</v>
      </c>
      <c r="E18" s="161"/>
      <c r="F18" s="161"/>
      <c r="G18" s="215"/>
      <c r="H18" s="216"/>
      <c r="I18" s="24">
        <f t="shared" si="1"/>
        <v>0</v>
      </c>
      <c r="J18" s="215"/>
      <c r="K18" s="215"/>
      <c r="L18" s="402" t="e">
        <f t="shared" ref="L18:L28" si="3">+K18/G18</f>
        <v>#DIV/0!</v>
      </c>
      <c r="M18" s="164"/>
      <c r="N18" s="215">
        <f>I18-O18</f>
        <v>0</v>
      </c>
      <c r="O18" s="215"/>
      <c r="P18" s="161"/>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row>
    <row r="19" spans="1:107" s="3" customFormat="1">
      <c r="A19" s="412"/>
      <c r="B19" s="161"/>
      <c r="C19" s="161"/>
      <c r="D19" s="6"/>
      <c r="E19" s="161"/>
      <c r="F19" s="161"/>
      <c r="G19" s="215"/>
      <c r="H19" s="216"/>
      <c r="I19" s="24">
        <f t="shared" si="1"/>
        <v>0</v>
      </c>
      <c r="J19" s="215"/>
      <c r="K19" s="215"/>
      <c r="L19" s="402" t="e">
        <f t="shared" si="3"/>
        <v>#DIV/0!</v>
      </c>
      <c r="M19" s="164"/>
      <c r="N19" s="215">
        <f t="shared" ref="N19:N28" si="4">I19-O19</f>
        <v>0</v>
      </c>
      <c r="O19" s="215"/>
      <c r="P19" s="161"/>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row>
    <row r="20" spans="1:107" s="3" customFormat="1">
      <c r="A20" s="412"/>
      <c r="B20" s="161"/>
      <c r="C20" s="161"/>
      <c r="D20" s="6"/>
      <c r="E20" s="161"/>
      <c r="F20" s="161"/>
      <c r="G20" s="215"/>
      <c r="H20" s="216"/>
      <c r="I20" s="24">
        <f t="shared" si="1"/>
        <v>0</v>
      </c>
      <c r="J20" s="215"/>
      <c r="K20" s="215"/>
      <c r="L20" s="402" t="e">
        <f t="shared" si="3"/>
        <v>#DIV/0!</v>
      </c>
      <c r="M20" s="164"/>
      <c r="N20" s="215">
        <f t="shared" si="4"/>
        <v>0</v>
      </c>
      <c r="O20" s="215"/>
      <c r="P20" s="161"/>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row>
    <row r="21" spans="1:107" s="3" customFormat="1">
      <c r="A21" s="412"/>
      <c r="B21" s="161"/>
      <c r="C21" s="161"/>
      <c r="D21" s="6"/>
      <c r="E21" s="161"/>
      <c r="F21" s="161"/>
      <c r="G21" s="215"/>
      <c r="H21" s="216"/>
      <c r="I21" s="24">
        <f t="shared" si="1"/>
        <v>0</v>
      </c>
      <c r="J21" s="215"/>
      <c r="K21" s="215"/>
      <c r="L21" s="402" t="e">
        <f t="shared" si="3"/>
        <v>#DIV/0!</v>
      </c>
      <c r="M21" s="164"/>
      <c r="N21" s="215">
        <f t="shared" si="4"/>
        <v>0</v>
      </c>
      <c r="O21" s="215"/>
      <c r="P21" s="161"/>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row>
    <row r="22" spans="1:107" s="3" customFormat="1">
      <c r="A22" s="412"/>
      <c r="B22" s="161"/>
      <c r="C22" s="161"/>
      <c r="D22" s="6"/>
      <c r="E22" s="161"/>
      <c r="F22" s="161"/>
      <c r="G22" s="215"/>
      <c r="H22" s="216"/>
      <c r="I22" s="24">
        <f t="shared" si="1"/>
        <v>0</v>
      </c>
      <c r="J22" s="215"/>
      <c r="K22" s="215"/>
      <c r="L22" s="402" t="e">
        <f t="shared" si="3"/>
        <v>#DIV/0!</v>
      </c>
      <c r="M22" s="164"/>
      <c r="N22" s="215">
        <f t="shared" si="4"/>
        <v>0</v>
      </c>
      <c r="O22" s="215"/>
      <c r="P22" s="161"/>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row>
    <row r="23" spans="1:107" s="3" customFormat="1">
      <c r="A23" s="412"/>
      <c r="B23" s="161"/>
      <c r="C23" s="161"/>
      <c r="D23" s="6"/>
      <c r="E23" s="161"/>
      <c r="F23" s="161"/>
      <c r="G23" s="215"/>
      <c r="H23" s="216"/>
      <c r="I23" s="24">
        <f t="shared" si="1"/>
        <v>0</v>
      </c>
      <c r="J23" s="215"/>
      <c r="K23" s="215"/>
      <c r="L23" s="402" t="e">
        <f t="shared" si="3"/>
        <v>#DIV/0!</v>
      </c>
      <c r="M23" s="164"/>
      <c r="N23" s="215">
        <f t="shared" si="4"/>
        <v>0</v>
      </c>
      <c r="O23" s="215"/>
      <c r="P23" s="161"/>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row>
    <row r="24" spans="1:107" s="3" customFormat="1">
      <c r="A24" s="412"/>
      <c r="B24" s="161"/>
      <c r="C24" s="161"/>
      <c r="D24" s="6"/>
      <c r="E24" s="161"/>
      <c r="F24" s="161"/>
      <c r="G24" s="215"/>
      <c r="H24" s="216"/>
      <c r="I24" s="24">
        <f t="shared" si="1"/>
        <v>0</v>
      </c>
      <c r="J24" s="215"/>
      <c r="K24" s="215"/>
      <c r="L24" s="402" t="e">
        <f t="shared" si="3"/>
        <v>#DIV/0!</v>
      </c>
      <c r="M24" s="164"/>
      <c r="N24" s="215">
        <f t="shared" si="4"/>
        <v>0</v>
      </c>
      <c r="O24" s="215"/>
      <c r="P24" s="161"/>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row>
    <row r="25" spans="1:107" s="3" customFormat="1">
      <c r="A25" s="412"/>
      <c r="B25" s="161"/>
      <c r="C25" s="161"/>
      <c r="D25" s="6"/>
      <c r="E25" s="161"/>
      <c r="F25" s="161"/>
      <c r="G25" s="215"/>
      <c r="H25" s="216"/>
      <c r="I25" s="24">
        <f t="shared" si="1"/>
        <v>0</v>
      </c>
      <c r="J25" s="215"/>
      <c r="K25" s="215"/>
      <c r="L25" s="402" t="e">
        <f t="shared" si="3"/>
        <v>#DIV/0!</v>
      </c>
      <c r="M25" s="164"/>
      <c r="N25" s="215">
        <f t="shared" si="4"/>
        <v>0</v>
      </c>
      <c r="O25" s="215"/>
      <c r="P25" s="161"/>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row>
    <row r="26" spans="1:107" s="3" customFormat="1">
      <c r="A26" s="412"/>
      <c r="B26" s="161"/>
      <c r="C26" s="161"/>
      <c r="D26" s="6"/>
      <c r="E26" s="161"/>
      <c r="F26" s="161"/>
      <c r="G26" s="215"/>
      <c r="H26" s="216"/>
      <c r="I26" s="24">
        <f t="shared" si="1"/>
        <v>0</v>
      </c>
      <c r="J26" s="215"/>
      <c r="K26" s="215"/>
      <c r="L26" s="402" t="e">
        <f t="shared" si="3"/>
        <v>#DIV/0!</v>
      </c>
      <c r="M26" s="164"/>
      <c r="N26" s="215">
        <f t="shared" si="4"/>
        <v>0</v>
      </c>
      <c r="O26" s="215"/>
      <c r="P26" s="161"/>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row>
    <row r="27" spans="1:107" s="3" customFormat="1">
      <c r="A27" s="412"/>
      <c r="B27" s="161"/>
      <c r="C27" s="161"/>
      <c r="D27" s="6"/>
      <c r="E27" s="161"/>
      <c r="F27" s="161"/>
      <c r="G27" s="215"/>
      <c r="H27" s="216"/>
      <c r="I27" s="24">
        <f t="shared" si="1"/>
        <v>0</v>
      </c>
      <c r="J27" s="215"/>
      <c r="K27" s="215"/>
      <c r="L27" s="402" t="e">
        <f t="shared" si="3"/>
        <v>#DIV/0!</v>
      </c>
      <c r="M27" s="164"/>
      <c r="N27" s="215">
        <f t="shared" si="4"/>
        <v>0</v>
      </c>
      <c r="O27" s="215"/>
      <c r="P27" s="161"/>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row>
    <row r="28" spans="1:107" s="3" customFormat="1">
      <c r="A28" s="412"/>
      <c r="B28" s="161"/>
      <c r="C28" s="161"/>
      <c r="D28" s="6"/>
      <c r="E28" s="161"/>
      <c r="F28" s="161"/>
      <c r="G28" s="215"/>
      <c r="H28" s="216"/>
      <c r="I28" s="24">
        <f t="shared" si="1"/>
        <v>0</v>
      </c>
      <c r="J28" s="215"/>
      <c r="K28" s="215"/>
      <c r="L28" s="402" t="e">
        <f t="shared" si="3"/>
        <v>#DIV/0!</v>
      </c>
      <c r="M28" s="164"/>
      <c r="N28" s="215">
        <f t="shared" si="4"/>
        <v>0</v>
      </c>
      <c r="O28" s="215"/>
      <c r="P28" s="161"/>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row>
    <row r="29" spans="1:107" s="3" customFormat="1">
      <c r="A29" s="423"/>
      <c r="B29" s="213"/>
      <c r="C29" s="213"/>
      <c r="D29" s="154"/>
      <c r="E29" s="154"/>
      <c r="F29" s="154"/>
      <c r="G29" s="154" t="s">
        <v>298</v>
      </c>
      <c r="H29" s="154"/>
      <c r="I29" s="214">
        <f>SUM(I18:I28)</f>
        <v>0</v>
      </c>
      <c r="J29" s="214"/>
      <c r="K29" s="214">
        <f>SUM(K18:K28)</f>
        <v>0</v>
      </c>
      <c r="L29" s="625"/>
      <c r="M29" s="164"/>
      <c r="N29" s="429">
        <f>SUM(N18:N28)</f>
        <v>0</v>
      </c>
      <c r="O29" s="429">
        <f>SUM(O18:O28)</f>
        <v>0</v>
      </c>
      <c r="P29" s="15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row>
    <row r="30" spans="1:107" s="1" customFormat="1" ht="63.75">
      <c r="A30" s="412"/>
      <c r="B30" s="161"/>
      <c r="C30" s="161"/>
      <c r="D30" s="6" t="str">
        <f>'BUDGET AJU APPROUVE'!C52</f>
        <v>Choisissez dans la liste Frais de fonctionnement indirects</v>
      </c>
      <c r="E30" s="161"/>
      <c r="F30" s="161"/>
      <c r="G30" s="215"/>
      <c r="H30" s="216"/>
      <c r="I30" s="24">
        <f t="shared" ref="I30:I40" si="5">G30*H30</f>
        <v>0</v>
      </c>
      <c r="J30" s="215"/>
      <c r="K30" s="215"/>
      <c r="L30" s="402" t="e">
        <f t="shared" ref="L30:L40" si="6">+K30/G30</f>
        <v>#DIV/0!</v>
      </c>
      <c r="M30" s="164"/>
      <c r="N30" s="215">
        <f>I30-O30</f>
        <v>0</v>
      </c>
      <c r="O30" s="215"/>
      <c r="P30" s="161"/>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row>
    <row r="31" spans="1:107" s="3" customFormat="1">
      <c r="A31" s="412"/>
      <c r="B31" s="161"/>
      <c r="C31" s="161"/>
      <c r="D31" s="6"/>
      <c r="E31" s="161"/>
      <c r="F31" s="161"/>
      <c r="G31" s="215"/>
      <c r="H31" s="216"/>
      <c r="I31" s="24">
        <f t="shared" si="5"/>
        <v>0</v>
      </c>
      <c r="J31" s="215"/>
      <c r="K31" s="215"/>
      <c r="L31" s="402" t="e">
        <f t="shared" si="6"/>
        <v>#DIV/0!</v>
      </c>
      <c r="M31" s="164"/>
      <c r="N31" s="215">
        <f t="shared" ref="N31:N40" si="7">I31-O31</f>
        <v>0</v>
      </c>
      <c r="O31" s="215"/>
      <c r="P31" s="161"/>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row>
    <row r="32" spans="1:107" s="3" customFormat="1">
      <c r="A32" s="412"/>
      <c r="B32" s="161"/>
      <c r="C32" s="161"/>
      <c r="D32" s="6"/>
      <c r="E32" s="161"/>
      <c r="F32" s="161"/>
      <c r="G32" s="215"/>
      <c r="H32" s="216"/>
      <c r="I32" s="24">
        <f t="shared" si="5"/>
        <v>0</v>
      </c>
      <c r="J32" s="215"/>
      <c r="K32" s="215"/>
      <c r="L32" s="402" t="e">
        <f t="shared" si="6"/>
        <v>#DIV/0!</v>
      </c>
      <c r="M32" s="164"/>
      <c r="N32" s="215">
        <f t="shared" si="7"/>
        <v>0</v>
      </c>
      <c r="O32" s="215"/>
      <c r="P32" s="161"/>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row>
    <row r="33" spans="1:107" s="3" customFormat="1">
      <c r="A33" s="412"/>
      <c r="B33" s="161"/>
      <c r="C33" s="161"/>
      <c r="D33" s="6"/>
      <c r="E33" s="161"/>
      <c r="F33" s="161"/>
      <c r="G33" s="215"/>
      <c r="H33" s="216"/>
      <c r="I33" s="24">
        <f t="shared" si="5"/>
        <v>0</v>
      </c>
      <c r="J33" s="215"/>
      <c r="K33" s="215"/>
      <c r="L33" s="402" t="e">
        <f t="shared" si="6"/>
        <v>#DIV/0!</v>
      </c>
      <c r="M33" s="164"/>
      <c r="N33" s="215">
        <f t="shared" si="7"/>
        <v>0</v>
      </c>
      <c r="O33" s="215"/>
      <c r="P33" s="161"/>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row>
    <row r="34" spans="1:107" s="22" customFormat="1">
      <c r="A34" s="412"/>
      <c r="B34" s="161"/>
      <c r="C34" s="161"/>
      <c r="D34" s="6"/>
      <c r="E34" s="161"/>
      <c r="F34" s="161"/>
      <c r="G34" s="215"/>
      <c r="H34" s="216"/>
      <c r="I34" s="24">
        <f t="shared" si="5"/>
        <v>0</v>
      </c>
      <c r="J34" s="215"/>
      <c r="K34" s="215"/>
      <c r="L34" s="402" t="e">
        <f t="shared" si="6"/>
        <v>#DIV/0!</v>
      </c>
      <c r="M34" s="182"/>
      <c r="N34" s="215">
        <f t="shared" si="7"/>
        <v>0</v>
      </c>
      <c r="O34" s="215"/>
      <c r="P34" s="161"/>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row>
    <row r="35" spans="1:107" s="22" customFormat="1">
      <c r="A35" s="412"/>
      <c r="B35" s="161"/>
      <c r="C35" s="161"/>
      <c r="D35" s="6"/>
      <c r="E35" s="161"/>
      <c r="F35" s="161"/>
      <c r="G35" s="215"/>
      <c r="H35" s="216"/>
      <c r="I35" s="24">
        <f t="shared" si="5"/>
        <v>0</v>
      </c>
      <c r="J35" s="215"/>
      <c r="K35" s="215"/>
      <c r="L35" s="402" t="e">
        <f t="shared" si="6"/>
        <v>#DIV/0!</v>
      </c>
      <c r="M35" s="182"/>
      <c r="N35" s="215">
        <f t="shared" si="7"/>
        <v>0</v>
      </c>
      <c r="O35" s="215"/>
      <c r="P35" s="161"/>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row>
    <row r="36" spans="1:107" s="22" customFormat="1">
      <c r="A36" s="412"/>
      <c r="B36" s="161"/>
      <c r="C36" s="161"/>
      <c r="D36" s="6"/>
      <c r="E36" s="161"/>
      <c r="F36" s="161"/>
      <c r="G36" s="215"/>
      <c r="H36" s="216"/>
      <c r="I36" s="24">
        <f t="shared" si="5"/>
        <v>0</v>
      </c>
      <c r="J36" s="215"/>
      <c r="K36" s="215"/>
      <c r="L36" s="402" t="e">
        <f t="shared" si="6"/>
        <v>#DIV/0!</v>
      </c>
      <c r="M36" s="182"/>
      <c r="N36" s="215">
        <f t="shared" si="7"/>
        <v>0</v>
      </c>
      <c r="O36" s="215"/>
      <c r="P36" s="161"/>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row>
    <row r="37" spans="1:107" s="22" customFormat="1">
      <c r="A37" s="412"/>
      <c r="B37" s="161"/>
      <c r="C37" s="161"/>
      <c r="D37" s="6"/>
      <c r="E37" s="161"/>
      <c r="F37" s="161"/>
      <c r="G37" s="215"/>
      <c r="H37" s="216"/>
      <c r="I37" s="24">
        <f t="shared" si="5"/>
        <v>0</v>
      </c>
      <c r="J37" s="215"/>
      <c r="K37" s="215"/>
      <c r="L37" s="402" t="e">
        <f t="shared" si="6"/>
        <v>#DIV/0!</v>
      </c>
      <c r="M37" s="182"/>
      <c r="N37" s="215">
        <f t="shared" si="7"/>
        <v>0</v>
      </c>
      <c r="O37" s="215"/>
      <c r="P37" s="161"/>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row>
    <row r="38" spans="1:107" s="22" customFormat="1">
      <c r="A38" s="412"/>
      <c r="B38" s="161"/>
      <c r="C38" s="161"/>
      <c r="D38" s="6"/>
      <c r="E38" s="161"/>
      <c r="F38" s="161"/>
      <c r="G38" s="215"/>
      <c r="H38" s="216"/>
      <c r="I38" s="24">
        <f t="shared" si="5"/>
        <v>0</v>
      </c>
      <c r="J38" s="215"/>
      <c r="K38" s="215"/>
      <c r="L38" s="402" t="e">
        <f t="shared" si="6"/>
        <v>#DIV/0!</v>
      </c>
      <c r="M38" s="182"/>
      <c r="N38" s="215">
        <f t="shared" si="7"/>
        <v>0</v>
      </c>
      <c r="O38" s="215"/>
      <c r="P38" s="161"/>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row>
    <row r="39" spans="1:107" s="22" customFormat="1">
      <c r="A39" s="412"/>
      <c r="B39" s="161"/>
      <c r="C39" s="161"/>
      <c r="D39" s="6"/>
      <c r="E39" s="161"/>
      <c r="F39" s="161"/>
      <c r="G39" s="215"/>
      <c r="H39" s="216"/>
      <c r="I39" s="24">
        <f t="shared" si="5"/>
        <v>0</v>
      </c>
      <c r="J39" s="215"/>
      <c r="K39" s="215"/>
      <c r="L39" s="402" t="e">
        <f t="shared" si="6"/>
        <v>#DIV/0!</v>
      </c>
      <c r="M39" s="182"/>
      <c r="N39" s="215">
        <f t="shared" si="7"/>
        <v>0</v>
      </c>
      <c r="O39" s="215"/>
      <c r="P39" s="161"/>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row>
    <row r="40" spans="1:107" s="22" customFormat="1">
      <c r="A40" s="412"/>
      <c r="B40" s="161"/>
      <c r="C40" s="161"/>
      <c r="D40" s="6"/>
      <c r="E40" s="161"/>
      <c r="F40" s="161"/>
      <c r="G40" s="215"/>
      <c r="H40" s="216"/>
      <c r="I40" s="24">
        <f t="shared" si="5"/>
        <v>0</v>
      </c>
      <c r="J40" s="215"/>
      <c r="K40" s="215"/>
      <c r="L40" s="402" t="e">
        <f t="shared" si="6"/>
        <v>#DIV/0!</v>
      </c>
      <c r="M40" s="182"/>
      <c r="N40" s="215">
        <f t="shared" si="7"/>
        <v>0</v>
      </c>
      <c r="O40" s="215"/>
      <c r="P40" s="161"/>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row>
    <row r="41" spans="1:107" s="22" customFormat="1">
      <c r="A41" s="423"/>
      <c r="B41" s="213"/>
      <c r="C41" s="213"/>
      <c r="D41" s="154"/>
      <c r="E41" s="154"/>
      <c r="F41" s="154"/>
      <c r="G41" s="154" t="s">
        <v>298</v>
      </c>
      <c r="H41" s="154"/>
      <c r="I41" s="214">
        <f>SUM(I30:I40)</f>
        <v>0</v>
      </c>
      <c r="J41" s="214"/>
      <c r="K41" s="214">
        <f>SUM(K30:K40)</f>
        <v>0</v>
      </c>
      <c r="L41" s="625"/>
      <c r="M41" s="182"/>
      <c r="N41" s="429">
        <f>SUM(N30:N40)</f>
        <v>0</v>
      </c>
      <c r="O41" s="429">
        <f>SUM(O30:O40)</f>
        <v>0</v>
      </c>
      <c r="P41" s="154"/>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row>
    <row r="42" spans="1:107" s="22" customFormat="1" ht="63.75">
      <c r="A42" s="412"/>
      <c r="B42" s="161"/>
      <c r="C42" s="161"/>
      <c r="D42" s="6" t="str">
        <f>'BUDGET AJU APPROUVE'!C53</f>
        <v>Choisissez dans la liste Frais de fonctionnement indirects</v>
      </c>
      <c r="E42" s="161"/>
      <c r="F42" s="161"/>
      <c r="G42" s="215"/>
      <c r="H42" s="216"/>
      <c r="I42" s="24">
        <f t="shared" ref="I42:I52" si="8">G42*H42</f>
        <v>0</v>
      </c>
      <c r="J42" s="215"/>
      <c r="K42" s="215"/>
      <c r="L42" s="402" t="e">
        <f t="shared" ref="L42:L52" si="9">+K42/G42</f>
        <v>#DIV/0!</v>
      </c>
      <c r="M42" s="182"/>
      <c r="N42" s="215">
        <f>I42-O42</f>
        <v>0</v>
      </c>
      <c r="O42" s="215"/>
      <c r="P42" s="161"/>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row>
    <row r="43" spans="1:107" s="22" customFormat="1">
      <c r="A43" s="412"/>
      <c r="B43" s="161"/>
      <c r="C43" s="161"/>
      <c r="D43" s="6"/>
      <c r="E43" s="161"/>
      <c r="F43" s="161"/>
      <c r="G43" s="215"/>
      <c r="H43" s="216"/>
      <c r="I43" s="24">
        <f t="shared" si="8"/>
        <v>0</v>
      </c>
      <c r="J43" s="215"/>
      <c r="K43" s="215"/>
      <c r="L43" s="402" t="e">
        <f t="shared" si="9"/>
        <v>#DIV/0!</v>
      </c>
      <c r="M43" s="182"/>
      <c r="N43" s="215">
        <f t="shared" ref="N43:N52" si="10">I43-O43</f>
        <v>0</v>
      </c>
      <c r="O43" s="215"/>
      <c r="P43" s="161"/>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row>
    <row r="44" spans="1:107" s="22" customFormat="1">
      <c r="A44" s="412"/>
      <c r="B44" s="161"/>
      <c r="C44" s="161"/>
      <c r="D44" s="6"/>
      <c r="E44" s="161"/>
      <c r="F44" s="161"/>
      <c r="G44" s="215"/>
      <c r="H44" s="216"/>
      <c r="I44" s="24">
        <f t="shared" si="8"/>
        <v>0</v>
      </c>
      <c r="J44" s="215"/>
      <c r="K44" s="215"/>
      <c r="L44" s="402" t="e">
        <f t="shared" si="9"/>
        <v>#DIV/0!</v>
      </c>
      <c r="M44" s="182"/>
      <c r="N44" s="215">
        <f t="shared" si="10"/>
        <v>0</v>
      </c>
      <c r="O44" s="215"/>
      <c r="P44" s="161"/>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row>
    <row r="45" spans="1:107" s="22" customFormat="1">
      <c r="A45" s="412"/>
      <c r="B45" s="161"/>
      <c r="C45" s="161"/>
      <c r="D45" s="6"/>
      <c r="E45" s="161"/>
      <c r="F45" s="161"/>
      <c r="G45" s="215"/>
      <c r="H45" s="216"/>
      <c r="I45" s="24">
        <f t="shared" si="8"/>
        <v>0</v>
      </c>
      <c r="J45" s="215"/>
      <c r="K45" s="215"/>
      <c r="L45" s="402" t="e">
        <f t="shared" si="9"/>
        <v>#DIV/0!</v>
      </c>
      <c r="M45" s="182"/>
      <c r="N45" s="215">
        <f t="shared" si="10"/>
        <v>0</v>
      </c>
      <c r="O45" s="215"/>
      <c r="P45" s="161"/>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row>
    <row r="46" spans="1:107" s="22" customFormat="1">
      <c r="A46" s="412"/>
      <c r="B46" s="161"/>
      <c r="C46" s="161"/>
      <c r="D46" s="6"/>
      <c r="E46" s="161"/>
      <c r="F46" s="161"/>
      <c r="G46" s="215"/>
      <c r="H46" s="216"/>
      <c r="I46" s="24">
        <f t="shared" si="8"/>
        <v>0</v>
      </c>
      <c r="J46" s="215"/>
      <c r="K46" s="215"/>
      <c r="L46" s="402" t="e">
        <f t="shared" si="9"/>
        <v>#DIV/0!</v>
      </c>
      <c r="M46" s="182"/>
      <c r="N46" s="215">
        <f t="shared" si="10"/>
        <v>0</v>
      </c>
      <c r="O46" s="215"/>
      <c r="P46" s="161"/>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row>
    <row r="47" spans="1:107" s="22" customFormat="1">
      <c r="A47" s="412"/>
      <c r="B47" s="161"/>
      <c r="C47" s="161"/>
      <c r="D47" s="6"/>
      <c r="E47" s="161"/>
      <c r="F47" s="161"/>
      <c r="G47" s="215"/>
      <c r="H47" s="216"/>
      <c r="I47" s="24">
        <f t="shared" si="8"/>
        <v>0</v>
      </c>
      <c r="J47" s="215"/>
      <c r="K47" s="215"/>
      <c r="L47" s="402" t="e">
        <f t="shared" si="9"/>
        <v>#DIV/0!</v>
      </c>
      <c r="M47" s="182"/>
      <c r="N47" s="215">
        <f t="shared" si="10"/>
        <v>0</v>
      </c>
      <c r="O47" s="215"/>
      <c r="P47" s="161"/>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row>
    <row r="48" spans="1:107" s="22" customFormat="1">
      <c r="A48" s="412"/>
      <c r="B48" s="161"/>
      <c r="C48" s="161"/>
      <c r="D48" s="6"/>
      <c r="E48" s="161"/>
      <c r="F48" s="161"/>
      <c r="G48" s="215"/>
      <c r="H48" s="216"/>
      <c r="I48" s="24">
        <f t="shared" si="8"/>
        <v>0</v>
      </c>
      <c r="J48" s="215"/>
      <c r="K48" s="215"/>
      <c r="L48" s="402" t="e">
        <f t="shared" si="9"/>
        <v>#DIV/0!</v>
      </c>
      <c r="M48" s="182"/>
      <c r="N48" s="215">
        <f t="shared" si="10"/>
        <v>0</v>
      </c>
      <c r="O48" s="215"/>
      <c r="P48" s="161"/>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row>
    <row r="49" spans="1:107" s="22" customFormat="1">
      <c r="A49" s="412"/>
      <c r="B49" s="161"/>
      <c r="C49" s="161"/>
      <c r="D49" s="6"/>
      <c r="E49" s="161"/>
      <c r="F49" s="161"/>
      <c r="G49" s="215"/>
      <c r="H49" s="216"/>
      <c r="I49" s="24">
        <f t="shared" si="8"/>
        <v>0</v>
      </c>
      <c r="J49" s="215"/>
      <c r="K49" s="215"/>
      <c r="L49" s="402" t="e">
        <f t="shared" si="9"/>
        <v>#DIV/0!</v>
      </c>
      <c r="M49" s="182"/>
      <c r="N49" s="215">
        <f t="shared" si="10"/>
        <v>0</v>
      </c>
      <c r="O49" s="215"/>
      <c r="P49" s="161"/>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row>
    <row r="50" spans="1:107" s="22" customFormat="1">
      <c r="A50" s="412"/>
      <c r="B50" s="161"/>
      <c r="C50" s="161"/>
      <c r="D50" s="6"/>
      <c r="E50" s="161"/>
      <c r="F50" s="161"/>
      <c r="G50" s="215"/>
      <c r="H50" s="216"/>
      <c r="I50" s="24">
        <f t="shared" si="8"/>
        <v>0</v>
      </c>
      <c r="J50" s="215"/>
      <c r="K50" s="215"/>
      <c r="L50" s="402" t="e">
        <f t="shared" si="9"/>
        <v>#DIV/0!</v>
      </c>
      <c r="M50" s="182"/>
      <c r="N50" s="215">
        <f t="shared" si="10"/>
        <v>0</v>
      </c>
      <c r="O50" s="215"/>
      <c r="P50" s="161"/>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row>
    <row r="51" spans="1:107" s="22" customFormat="1">
      <c r="A51" s="412"/>
      <c r="B51" s="161"/>
      <c r="C51" s="161"/>
      <c r="D51" s="6"/>
      <c r="E51" s="161"/>
      <c r="F51" s="161"/>
      <c r="G51" s="215"/>
      <c r="H51" s="216"/>
      <c r="I51" s="24">
        <f t="shared" si="8"/>
        <v>0</v>
      </c>
      <c r="J51" s="215"/>
      <c r="K51" s="215"/>
      <c r="L51" s="402" t="e">
        <f t="shared" si="9"/>
        <v>#DIV/0!</v>
      </c>
      <c r="M51" s="182"/>
      <c r="N51" s="215">
        <f t="shared" si="10"/>
        <v>0</v>
      </c>
      <c r="O51" s="215"/>
      <c r="P51" s="161"/>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row>
    <row r="52" spans="1:107" s="22" customFormat="1">
      <c r="A52" s="412"/>
      <c r="B52" s="161"/>
      <c r="C52" s="161"/>
      <c r="D52" s="6"/>
      <c r="E52" s="161"/>
      <c r="F52" s="161"/>
      <c r="G52" s="215"/>
      <c r="H52" s="216"/>
      <c r="I52" s="24">
        <f t="shared" si="8"/>
        <v>0</v>
      </c>
      <c r="J52" s="215"/>
      <c r="K52" s="215"/>
      <c r="L52" s="402" t="e">
        <f t="shared" si="9"/>
        <v>#DIV/0!</v>
      </c>
      <c r="M52" s="182"/>
      <c r="N52" s="215">
        <f t="shared" si="10"/>
        <v>0</v>
      </c>
      <c r="O52" s="215"/>
      <c r="P52" s="161"/>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row>
    <row r="53" spans="1:107" s="22" customFormat="1">
      <c r="A53" s="423"/>
      <c r="B53" s="213"/>
      <c r="C53" s="213"/>
      <c r="D53" s="154"/>
      <c r="E53" s="154"/>
      <c r="F53" s="154"/>
      <c r="G53" s="154" t="s">
        <v>298</v>
      </c>
      <c r="H53" s="154"/>
      <c r="I53" s="214">
        <f>SUM(I42:I52)</f>
        <v>0</v>
      </c>
      <c r="J53" s="214"/>
      <c r="K53" s="214">
        <f>SUM(K42:K52)</f>
        <v>0</v>
      </c>
      <c r="L53" s="625"/>
      <c r="M53" s="182"/>
      <c r="N53" s="429">
        <f>SUM(N42:N52)</f>
        <v>0</v>
      </c>
      <c r="O53" s="429">
        <f>SUM(O42:O52)</f>
        <v>0</v>
      </c>
      <c r="P53" s="154"/>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row>
    <row r="54" spans="1:107" s="22" customFormat="1" ht="63.75">
      <c r="A54" s="412"/>
      <c r="B54" s="161"/>
      <c r="C54" s="161"/>
      <c r="D54" s="6" t="str">
        <f>'BUDGET AJU APPROUVE'!C54</f>
        <v>Choisissez dans la liste Frais de fonctionnement indirects</v>
      </c>
      <c r="E54" s="161"/>
      <c r="F54" s="161"/>
      <c r="G54" s="215"/>
      <c r="H54" s="216"/>
      <c r="I54" s="24">
        <f t="shared" ref="I54:I64" si="11">G54*H54</f>
        <v>0</v>
      </c>
      <c r="J54" s="215"/>
      <c r="K54" s="215"/>
      <c r="L54" s="402" t="e">
        <f t="shared" ref="L54:L64" si="12">+K54/G54</f>
        <v>#DIV/0!</v>
      </c>
      <c r="M54" s="182"/>
      <c r="N54" s="215">
        <f>I54-O54</f>
        <v>0</v>
      </c>
      <c r="O54" s="215"/>
      <c r="P54" s="161"/>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row>
    <row r="55" spans="1:107" s="22" customFormat="1">
      <c r="A55" s="412"/>
      <c r="B55" s="161"/>
      <c r="C55" s="161"/>
      <c r="D55" s="6"/>
      <c r="E55" s="161"/>
      <c r="F55" s="161"/>
      <c r="G55" s="215"/>
      <c r="H55" s="216"/>
      <c r="I55" s="24">
        <f t="shared" si="11"/>
        <v>0</v>
      </c>
      <c r="J55" s="215"/>
      <c r="K55" s="215"/>
      <c r="L55" s="402" t="e">
        <f t="shared" si="12"/>
        <v>#DIV/0!</v>
      </c>
      <c r="M55" s="182"/>
      <c r="N55" s="215">
        <f t="shared" ref="N55:N64" si="13">I55-O55</f>
        <v>0</v>
      </c>
      <c r="O55" s="215"/>
      <c r="P55" s="161"/>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row>
    <row r="56" spans="1:107" s="22" customFormat="1">
      <c r="A56" s="412"/>
      <c r="B56" s="161"/>
      <c r="C56" s="161"/>
      <c r="D56" s="6"/>
      <c r="E56" s="161"/>
      <c r="F56" s="161"/>
      <c r="G56" s="215"/>
      <c r="H56" s="216"/>
      <c r="I56" s="24">
        <f t="shared" si="11"/>
        <v>0</v>
      </c>
      <c r="J56" s="215"/>
      <c r="K56" s="215"/>
      <c r="L56" s="402" t="e">
        <f t="shared" si="12"/>
        <v>#DIV/0!</v>
      </c>
      <c r="M56" s="182"/>
      <c r="N56" s="215">
        <f t="shared" si="13"/>
        <v>0</v>
      </c>
      <c r="O56" s="215"/>
      <c r="P56" s="161"/>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row>
    <row r="57" spans="1:107" s="22" customFormat="1">
      <c r="A57" s="412"/>
      <c r="B57" s="161"/>
      <c r="C57" s="161"/>
      <c r="D57" s="6"/>
      <c r="E57" s="161"/>
      <c r="F57" s="161"/>
      <c r="G57" s="215"/>
      <c r="H57" s="216"/>
      <c r="I57" s="24">
        <f t="shared" si="11"/>
        <v>0</v>
      </c>
      <c r="J57" s="215"/>
      <c r="K57" s="215"/>
      <c r="L57" s="402" t="e">
        <f t="shared" si="12"/>
        <v>#DIV/0!</v>
      </c>
      <c r="M57" s="182"/>
      <c r="N57" s="215">
        <f t="shared" si="13"/>
        <v>0</v>
      </c>
      <c r="O57" s="215"/>
      <c r="P57" s="161"/>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row>
    <row r="58" spans="1:107" s="22" customFormat="1">
      <c r="A58" s="412"/>
      <c r="B58" s="161"/>
      <c r="C58" s="161"/>
      <c r="D58" s="6"/>
      <c r="E58" s="161"/>
      <c r="F58" s="161"/>
      <c r="G58" s="215"/>
      <c r="H58" s="216"/>
      <c r="I58" s="24">
        <f t="shared" si="11"/>
        <v>0</v>
      </c>
      <c r="J58" s="215"/>
      <c r="K58" s="215"/>
      <c r="L58" s="402" t="e">
        <f t="shared" si="12"/>
        <v>#DIV/0!</v>
      </c>
      <c r="M58" s="182"/>
      <c r="N58" s="215">
        <f t="shared" si="13"/>
        <v>0</v>
      </c>
      <c r="O58" s="215"/>
      <c r="P58" s="161"/>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row>
    <row r="59" spans="1:107" s="22" customFormat="1">
      <c r="A59" s="412"/>
      <c r="B59" s="161"/>
      <c r="C59" s="161"/>
      <c r="D59" s="6"/>
      <c r="E59" s="161"/>
      <c r="F59" s="161"/>
      <c r="G59" s="215"/>
      <c r="H59" s="216"/>
      <c r="I59" s="24">
        <f t="shared" si="11"/>
        <v>0</v>
      </c>
      <c r="J59" s="215"/>
      <c r="K59" s="215"/>
      <c r="L59" s="402" t="e">
        <f t="shared" si="12"/>
        <v>#DIV/0!</v>
      </c>
      <c r="M59" s="182"/>
      <c r="N59" s="215">
        <f t="shared" si="13"/>
        <v>0</v>
      </c>
      <c r="O59" s="215"/>
      <c r="P59" s="161"/>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row>
    <row r="60" spans="1:107" s="22" customFormat="1">
      <c r="A60" s="412"/>
      <c r="B60" s="161"/>
      <c r="C60" s="161"/>
      <c r="D60" s="6"/>
      <c r="E60" s="161"/>
      <c r="F60" s="161"/>
      <c r="G60" s="215"/>
      <c r="H60" s="216"/>
      <c r="I60" s="24">
        <f t="shared" si="11"/>
        <v>0</v>
      </c>
      <c r="J60" s="215"/>
      <c r="K60" s="215"/>
      <c r="L60" s="402" t="e">
        <f t="shared" si="12"/>
        <v>#DIV/0!</v>
      </c>
      <c r="M60" s="182"/>
      <c r="N60" s="215">
        <f t="shared" si="13"/>
        <v>0</v>
      </c>
      <c r="O60" s="215"/>
      <c r="P60" s="161"/>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row>
    <row r="61" spans="1:107" s="22" customFormat="1">
      <c r="A61" s="412"/>
      <c r="B61" s="161"/>
      <c r="C61" s="161"/>
      <c r="D61" s="6"/>
      <c r="E61" s="161"/>
      <c r="F61" s="161"/>
      <c r="G61" s="215"/>
      <c r="H61" s="216"/>
      <c r="I61" s="24">
        <f t="shared" si="11"/>
        <v>0</v>
      </c>
      <c r="J61" s="215"/>
      <c r="K61" s="215"/>
      <c r="L61" s="402" t="e">
        <f t="shared" si="12"/>
        <v>#DIV/0!</v>
      </c>
      <c r="M61" s="182"/>
      <c r="N61" s="215">
        <f t="shared" si="13"/>
        <v>0</v>
      </c>
      <c r="O61" s="215"/>
      <c r="P61" s="161"/>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row>
    <row r="62" spans="1:107" s="22" customFormat="1">
      <c r="A62" s="412"/>
      <c r="B62" s="161"/>
      <c r="C62" s="161"/>
      <c r="D62" s="6"/>
      <c r="E62" s="161"/>
      <c r="F62" s="161"/>
      <c r="G62" s="215"/>
      <c r="H62" s="216"/>
      <c r="I62" s="24">
        <f t="shared" si="11"/>
        <v>0</v>
      </c>
      <c r="J62" s="215"/>
      <c r="K62" s="215"/>
      <c r="L62" s="402" t="e">
        <f t="shared" si="12"/>
        <v>#DIV/0!</v>
      </c>
      <c r="M62" s="182"/>
      <c r="N62" s="215">
        <f t="shared" si="13"/>
        <v>0</v>
      </c>
      <c r="O62" s="215"/>
      <c r="P62" s="161"/>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row>
    <row r="63" spans="1:107" s="22" customFormat="1">
      <c r="A63" s="412"/>
      <c r="B63" s="161"/>
      <c r="C63" s="161"/>
      <c r="D63" s="6"/>
      <c r="E63" s="161"/>
      <c r="F63" s="161"/>
      <c r="G63" s="215"/>
      <c r="H63" s="216"/>
      <c r="I63" s="24">
        <f t="shared" si="11"/>
        <v>0</v>
      </c>
      <c r="J63" s="215"/>
      <c r="K63" s="215"/>
      <c r="L63" s="402" t="e">
        <f t="shared" si="12"/>
        <v>#DIV/0!</v>
      </c>
      <c r="M63" s="182"/>
      <c r="N63" s="215">
        <f t="shared" si="13"/>
        <v>0</v>
      </c>
      <c r="O63" s="215"/>
      <c r="P63" s="161"/>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row>
    <row r="64" spans="1:107" s="22" customFormat="1">
      <c r="A64" s="412"/>
      <c r="B64" s="161"/>
      <c r="C64" s="161"/>
      <c r="D64" s="6"/>
      <c r="E64" s="161"/>
      <c r="F64" s="161"/>
      <c r="G64" s="215"/>
      <c r="H64" s="216"/>
      <c r="I64" s="24">
        <f t="shared" si="11"/>
        <v>0</v>
      </c>
      <c r="J64" s="215"/>
      <c r="K64" s="215"/>
      <c r="L64" s="402" t="e">
        <f t="shared" si="12"/>
        <v>#DIV/0!</v>
      </c>
      <c r="M64" s="182"/>
      <c r="N64" s="215">
        <f t="shared" si="13"/>
        <v>0</v>
      </c>
      <c r="O64" s="215"/>
      <c r="P64" s="161"/>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row>
    <row r="65" spans="1:107" s="22" customFormat="1">
      <c r="A65" s="423"/>
      <c r="B65" s="213"/>
      <c r="C65" s="213"/>
      <c r="D65" s="154"/>
      <c r="E65" s="154"/>
      <c r="F65" s="154"/>
      <c r="G65" s="154" t="s">
        <v>298</v>
      </c>
      <c r="H65" s="154"/>
      <c r="I65" s="214">
        <f>SUM(I54:I64)</f>
        <v>0</v>
      </c>
      <c r="J65" s="214"/>
      <c r="K65" s="214">
        <f>SUM(K54:K64)</f>
        <v>0</v>
      </c>
      <c r="L65" s="625"/>
      <c r="M65" s="182"/>
      <c r="N65" s="429">
        <f>SUM(N54:N64)</f>
        <v>0</v>
      </c>
      <c r="O65" s="429">
        <f>SUM(O54:O64)</f>
        <v>0</v>
      </c>
      <c r="P65" s="154"/>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row>
    <row r="66" spans="1:107" s="22" customFormat="1" ht="63.75">
      <c r="A66" s="412"/>
      <c r="B66" s="161"/>
      <c r="C66" s="161"/>
      <c r="D66" s="6" t="str">
        <f>'BUDGET AJU APPROUVE'!C55</f>
        <v>Choisissez dans la liste Frais de fonctionnement indirects</v>
      </c>
      <c r="E66" s="161"/>
      <c r="F66" s="161"/>
      <c r="G66" s="215"/>
      <c r="H66" s="216"/>
      <c r="I66" s="24">
        <f t="shared" ref="I66:I76" si="14">G66*H66</f>
        <v>0</v>
      </c>
      <c r="J66" s="215"/>
      <c r="K66" s="215"/>
      <c r="L66" s="402" t="e">
        <f t="shared" ref="L66:L76" si="15">+K66/G66</f>
        <v>#DIV/0!</v>
      </c>
      <c r="M66" s="182"/>
      <c r="N66" s="215">
        <f>I66-O66</f>
        <v>0</v>
      </c>
      <c r="O66" s="215"/>
      <c r="P66" s="161"/>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row>
    <row r="67" spans="1:107" s="22" customFormat="1">
      <c r="A67" s="412"/>
      <c r="B67" s="161"/>
      <c r="C67" s="161"/>
      <c r="D67" s="6"/>
      <c r="E67" s="161"/>
      <c r="F67" s="161"/>
      <c r="G67" s="215"/>
      <c r="H67" s="216"/>
      <c r="I67" s="24">
        <f t="shared" si="14"/>
        <v>0</v>
      </c>
      <c r="J67" s="215"/>
      <c r="K67" s="215"/>
      <c r="L67" s="402" t="e">
        <f t="shared" si="15"/>
        <v>#DIV/0!</v>
      </c>
      <c r="M67" s="182"/>
      <c r="N67" s="215">
        <f t="shared" ref="N67:N76" si="16">I67-O67</f>
        <v>0</v>
      </c>
      <c r="O67" s="215"/>
      <c r="P67" s="161"/>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row>
    <row r="68" spans="1:107" s="22" customFormat="1">
      <c r="A68" s="412"/>
      <c r="B68" s="161"/>
      <c r="C68" s="161"/>
      <c r="D68" s="6"/>
      <c r="E68" s="161"/>
      <c r="F68" s="161"/>
      <c r="G68" s="215"/>
      <c r="H68" s="216"/>
      <c r="I68" s="24">
        <f t="shared" si="14"/>
        <v>0</v>
      </c>
      <c r="J68" s="215"/>
      <c r="K68" s="215"/>
      <c r="L68" s="402" t="e">
        <f t="shared" si="15"/>
        <v>#DIV/0!</v>
      </c>
      <c r="M68" s="182"/>
      <c r="N68" s="215">
        <f t="shared" si="16"/>
        <v>0</v>
      </c>
      <c r="O68" s="215"/>
      <c r="P68" s="161"/>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row>
    <row r="69" spans="1:107" s="22" customFormat="1">
      <c r="A69" s="412"/>
      <c r="B69" s="161"/>
      <c r="C69" s="161"/>
      <c r="D69" s="6"/>
      <c r="E69" s="161"/>
      <c r="F69" s="161"/>
      <c r="G69" s="215"/>
      <c r="H69" s="216"/>
      <c r="I69" s="24">
        <f t="shared" si="14"/>
        <v>0</v>
      </c>
      <c r="J69" s="215"/>
      <c r="K69" s="215"/>
      <c r="L69" s="402" t="e">
        <f t="shared" si="15"/>
        <v>#DIV/0!</v>
      </c>
      <c r="M69" s="182"/>
      <c r="N69" s="215">
        <f t="shared" si="16"/>
        <v>0</v>
      </c>
      <c r="O69" s="215"/>
      <c r="P69" s="161"/>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row>
    <row r="70" spans="1:107" s="22" customFormat="1">
      <c r="A70" s="412"/>
      <c r="B70" s="161"/>
      <c r="C70" s="161"/>
      <c r="D70" s="6"/>
      <c r="E70" s="161"/>
      <c r="F70" s="161"/>
      <c r="G70" s="215"/>
      <c r="H70" s="216"/>
      <c r="I70" s="24">
        <f t="shared" si="14"/>
        <v>0</v>
      </c>
      <c r="J70" s="215"/>
      <c r="K70" s="215"/>
      <c r="L70" s="402" t="e">
        <f t="shared" si="15"/>
        <v>#DIV/0!</v>
      </c>
      <c r="M70" s="182"/>
      <c r="N70" s="215">
        <f t="shared" si="16"/>
        <v>0</v>
      </c>
      <c r="O70" s="215"/>
      <c r="P70" s="161"/>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row>
    <row r="71" spans="1:107" s="22" customFormat="1">
      <c r="A71" s="412"/>
      <c r="B71" s="161"/>
      <c r="C71" s="161"/>
      <c r="D71" s="6"/>
      <c r="E71" s="161"/>
      <c r="F71" s="161"/>
      <c r="G71" s="215"/>
      <c r="H71" s="216"/>
      <c r="I71" s="24">
        <f t="shared" si="14"/>
        <v>0</v>
      </c>
      <c r="J71" s="215"/>
      <c r="K71" s="215"/>
      <c r="L71" s="402" t="e">
        <f t="shared" si="15"/>
        <v>#DIV/0!</v>
      </c>
      <c r="M71" s="182"/>
      <c r="N71" s="215">
        <f t="shared" si="16"/>
        <v>0</v>
      </c>
      <c r="O71" s="215"/>
      <c r="P71" s="161"/>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row>
    <row r="72" spans="1:107" s="22" customFormat="1">
      <c r="A72" s="412"/>
      <c r="B72" s="161"/>
      <c r="C72" s="161"/>
      <c r="D72" s="6"/>
      <c r="E72" s="161"/>
      <c r="F72" s="161"/>
      <c r="G72" s="215"/>
      <c r="H72" s="216"/>
      <c r="I72" s="24">
        <f t="shared" si="14"/>
        <v>0</v>
      </c>
      <c r="J72" s="215"/>
      <c r="K72" s="215"/>
      <c r="L72" s="402" t="e">
        <f t="shared" si="15"/>
        <v>#DIV/0!</v>
      </c>
      <c r="M72" s="182"/>
      <c r="N72" s="215">
        <f t="shared" si="16"/>
        <v>0</v>
      </c>
      <c r="O72" s="215"/>
      <c r="P72" s="161"/>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row>
    <row r="73" spans="1:107">
      <c r="A73" s="412"/>
      <c r="B73" s="161"/>
      <c r="C73" s="161"/>
      <c r="D73" s="6"/>
      <c r="E73" s="161"/>
      <c r="F73" s="161"/>
      <c r="G73" s="215"/>
      <c r="H73" s="216"/>
      <c r="I73" s="24">
        <f t="shared" si="14"/>
        <v>0</v>
      </c>
      <c r="J73" s="215"/>
      <c r="K73" s="215"/>
      <c r="L73" s="402" t="e">
        <f t="shared" si="15"/>
        <v>#DIV/0!</v>
      </c>
      <c r="M73" s="180"/>
      <c r="N73" s="215">
        <f t="shared" si="16"/>
        <v>0</v>
      </c>
      <c r="O73" s="215"/>
      <c r="P73" s="161"/>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row>
    <row r="74" spans="1:107">
      <c r="A74" s="412"/>
      <c r="B74" s="161"/>
      <c r="C74" s="161"/>
      <c r="D74" s="6"/>
      <c r="E74" s="161"/>
      <c r="F74" s="161"/>
      <c r="G74" s="215"/>
      <c r="H74" s="216"/>
      <c r="I74" s="24">
        <f t="shared" si="14"/>
        <v>0</v>
      </c>
      <c r="J74" s="215"/>
      <c r="K74" s="215"/>
      <c r="L74" s="402" t="e">
        <f t="shared" si="15"/>
        <v>#DIV/0!</v>
      </c>
      <c r="M74" s="180"/>
      <c r="N74" s="215">
        <f t="shared" si="16"/>
        <v>0</v>
      </c>
      <c r="O74" s="215"/>
      <c r="P74" s="161"/>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row>
    <row r="75" spans="1:107">
      <c r="A75" s="412"/>
      <c r="B75" s="161"/>
      <c r="C75" s="161"/>
      <c r="D75" s="6"/>
      <c r="E75" s="161"/>
      <c r="F75" s="161"/>
      <c r="G75" s="215"/>
      <c r="H75" s="216"/>
      <c r="I75" s="24">
        <f t="shared" si="14"/>
        <v>0</v>
      </c>
      <c r="J75" s="215"/>
      <c r="K75" s="215"/>
      <c r="L75" s="402" t="e">
        <f t="shared" si="15"/>
        <v>#DIV/0!</v>
      </c>
      <c r="M75" s="180"/>
      <c r="N75" s="215">
        <f t="shared" si="16"/>
        <v>0</v>
      </c>
      <c r="O75" s="215"/>
      <c r="P75" s="161"/>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row>
    <row r="76" spans="1:107">
      <c r="A76" s="412"/>
      <c r="B76" s="161"/>
      <c r="C76" s="161"/>
      <c r="D76" s="6"/>
      <c r="E76" s="161"/>
      <c r="F76" s="161"/>
      <c r="G76" s="215"/>
      <c r="H76" s="216"/>
      <c r="I76" s="24">
        <f t="shared" si="14"/>
        <v>0</v>
      </c>
      <c r="J76" s="215"/>
      <c r="K76" s="215"/>
      <c r="L76" s="402" t="e">
        <f t="shared" si="15"/>
        <v>#DIV/0!</v>
      </c>
      <c r="M76" s="180"/>
      <c r="N76" s="215">
        <f t="shared" si="16"/>
        <v>0</v>
      </c>
      <c r="O76" s="215"/>
      <c r="P76" s="161"/>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row>
    <row r="77" spans="1:107">
      <c r="A77" s="423"/>
      <c r="B77" s="213"/>
      <c r="C77" s="213"/>
      <c r="D77" s="154"/>
      <c r="E77" s="154"/>
      <c r="F77" s="154"/>
      <c r="G77" s="154" t="s">
        <v>298</v>
      </c>
      <c r="H77" s="154"/>
      <c r="I77" s="214">
        <f>SUM(I66:I76)</f>
        <v>0</v>
      </c>
      <c r="J77" s="214"/>
      <c r="K77" s="214">
        <f>SUM(K66:K76)</f>
        <v>0</v>
      </c>
      <c r="L77" s="625"/>
      <c r="M77" s="180"/>
      <c r="N77" s="429">
        <f>SUM(N66:N76)</f>
        <v>0</v>
      </c>
      <c r="O77" s="429">
        <f>SUM(O66:O76)</f>
        <v>0</v>
      </c>
      <c r="P77" s="154"/>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row>
    <row r="78" spans="1:107" ht="63.75">
      <c r="A78" s="412"/>
      <c r="B78" s="161"/>
      <c r="C78" s="161"/>
      <c r="D78" s="6" t="str">
        <f>'BUDGET AJU APPROUVE'!C56</f>
        <v>Choisissez dans la liste Frais de fonctionnement indirects</v>
      </c>
      <c r="E78" s="161"/>
      <c r="F78" s="161"/>
      <c r="G78" s="215"/>
      <c r="H78" s="216"/>
      <c r="I78" s="24">
        <f t="shared" ref="I78:I88" si="17">G78*H78</f>
        <v>0</v>
      </c>
      <c r="J78" s="215"/>
      <c r="K78" s="215"/>
      <c r="L78" s="402" t="e">
        <f t="shared" ref="L78:L88" si="18">+K78/G78</f>
        <v>#DIV/0!</v>
      </c>
      <c r="M78" s="180"/>
      <c r="N78" s="215">
        <f>I78-O78</f>
        <v>0</v>
      </c>
      <c r="O78" s="215"/>
      <c r="P78" s="161"/>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row>
    <row r="79" spans="1:107">
      <c r="A79" s="412"/>
      <c r="B79" s="161"/>
      <c r="C79" s="161"/>
      <c r="D79" s="6"/>
      <c r="E79" s="161"/>
      <c r="F79" s="161"/>
      <c r="G79" s="215"/>
      <c r="H79" s="216"/>
      <c r="I79" s="24">
        <f t="shared" si="17"/>
        <v>0</v>
      </c>
      <c r="J79" s="215"/>
      <c r="K79" s="215"/>
      <c r="L79" s="402" t="e">
        <f t="shared" si="18"/>
        <v>#DIV/0!</v>
      </c>
      <c r="M79" s="180"/>
      <c r="N79" s="215">
        <f t="shared" ref="N79:N88" si="19">I79-O79</f>
        <v>0</v>
      </c>
      <c r="O79" s="215"/>
      <c r="P79" s="161"/>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row>
    <row r="80" spans="1:107">
      <c r="A80" s="412"/>
      <c r="B80" s="161"/>
      <c r="C80" s="161"/>
      <c r="D80" s="6"/>
      <c r="E80" s="161"/>
      <c r="F80" s="161"/>
      <c r="G80" s="215"/>
      <c r="H80" s="216"/>
      <c r="I80" s="24">
        <f t="shared" si="17"/>
        <v>0</v>
      </c>
      <c r="J80" s="215"/>
      <c r="K80" s="215"/>
      <c r="L80" s="402" t="e">
        <f t="shared" si="18"/>
        <v>#DIV/0!</v>
      </c>
      <c r="M80" s="180"/>
      <c r="N80" s="215">
        <f t="shared" si="19"/>
        <v>0</v>
      </c>
      <c r="O80" s="215"/>
      <c r="P80" s="161"/>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row>
    <row r="81" spans="1:107">
      <c r="A81" s="412"/>
      <c r="B81" s="161"/>
      <c r="C81" s="161"/>
      <c r="D81" s="6"/>
      <c r="E81" s="161"/>
      <c r="F81" s="161"/>
      <c r="G81" s="215"/>
      <c r="H81" s="216"/>
      <c r="I81" s="24">
        <f t="shared" si="17"/>
        <v>0</v>
      </c>
      <c r="J81" s="215"/>
      <c r="K81" s="215"/>
      <c r="L81" s="402" t="e">
        <f t="shared" si="18"/>
        <v>#DIV/0!</v>
      </c>
      <c r="M81" s="180"/>
      <c r="N81" s="215">
        <f t="shared" si="19"/>
        <v>0</v>
      </c>
      <c r="O81" s="215"/>
      <c r="P81" s="161"/>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row>
    <row r="82" spans="1:107">
      <c r="A82" s="412"/>
      <c r="B82" s="161"/>
      <c r="C82" s="161"/>
      <c r="D82" s="6"/>
      <c r="E82" s="161"/>
      <c r="F82" s="161"/>
      <c r="G82" s="215"/>
      <c r="H82" s="216"/>
      <c r="I82" s="24">
        <f t="shared" si="17"/>
        <v>0</v>
      </c>
      <c r="J82" s="215"/>
      <c r="K82" s="215"/>
      <c r="L82" s="402" t="e">
        <f t="shared" si="18"/>
        <v>#DIV/0!</v>
      </c>
      <c r="M82" s="180"/>
      <c r="N82" s="215">
        <f t="shared" si="19"/>
        <v>0</v>
      </c>
      <c r="O82" s="215"/>
      <c r="P82" s="161"/>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row>
    <row r="83" spans="1:107">
      <c r="A83" s="412"/>
      <c r="B83" s="161"/>
      <c r="C83" s="161"/>
      <c r="D83" s="6"/>
      <c r="E83" s="161"/>
      <c r="F83" s="161"/>
      <c r="G83" s="215"/>
      <c r="H83" s="216"/>
      <c r="I83" s="24">
        <f t="shared" si="17"/>
        <v>0</v>
      </c>
      <c r="J83" s="215"/>
      <c r="K83" s="215"/>
      <c r="L83" s="402" t="e">
        <f t="shared" si="18"/>
        <v>#DIV/0!</v>
      </c>
      <c r="M83" s="180"/>
      <c r="N83" s="215">
        <f t="shared" si="19"/>
        <v>0</v>
      </c>
      <c r="O83" s="215"/>
      <c r="P83" s="161"/>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row>
    <row r="84" spans="1:107">
      <c r="A84" s="412"/>
      <c r="B84" s="161"/>
      <c r="C84" s="161"/>
      <c r="D84" s="6"/>
      <c r="E84" s="161"/>
      <c r="F84" s="161"/>
      <c r="G84" s="215"/>
      <c r="H84" s="216"/>
      <c r="I84" s="24">
        <f t="shared" si="17"/>
        <v>0</v>
      </c>
      <c r="J84" s="215"/>
      <c r="K84" s="215"/>
      <c r="L84" s="402" t="e">
        <f t="shared" si="18"/>
        <v>#DIV/0!</v>
      </c>
      <c r="M84" s="180"/>
      <c r="N84" s="215">
        <f t="shared" si="19"/>
        <v>0</v>
      </c>
      <c r="O84" s="215"/>
      <c r="P84" s="161"/>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row>
    <row r="85" spans="1:107">
      <c r="A85" s="412"/>
      <c r="B85" s="161"/>
      <c r="C85" s="161"/>
      <c r="D85" s="6"/>
      <c r="E85" s="161"/>
      <c r="F85" s="161"/>
      <c r="G85" s="215"/>
      <c r="H85" s="216"/>
      <c r="I85" s="24">
        <f t="shared" si="17"/>
        <v>0</v>
      </c>
      <c r="J85" s="215"/>
      <c r="K85" s="215"/>
      <c r="L85" s="402" t="e">
        <f t="shared" si="18"/>
        <v>#DIV/0!</v>
      </c>
      <c r="M85" s="180"/>
      <c r="N85" s="215">
        <f t="shared" si="19"/>
        <v>0</v>
      </c>
      <c r="O85" s="215"/>
      <c r="P85" s="161"/>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row>
    <row r="86" spans="1:107">
      <c r="A86" s="412"/>
      <c r="B86" s="161"/>
      <c r="C86" s="161"/>
      <c r="D86" s="6"/>
      <c r="E86" s="161"/>
      <c r="F86" s="161"/>
      <c r="G86" s="215"/>
      <c r="H86" s="216"/>
      <c r="I86" s="24">
        <f t="shared" si="17"/>
        <v>0</v>
      </c>
      <c r="J86" s="215"/>
      <c r="K86" s="215"/>
      <c r="L86" s="402" t="e">
        <f t="shared" si="18"/>
        <v>#DIV/0!</v>
      </c>
      <c r="M86" s="180"/>
      <c r="N86" s="215">
        <f t="shared" si="19"/>
        <v>0</v>
      </c>
      <c r="O86" s="215"/>
      <c r="P86" s="161"/>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row>
    <row r="87" spans="1:107">
      <c r="A87" s="412"/>
      <c r="B87" s="161"/>
      <c r="C87" s="161"/>
      <c r="D87" s="6"/>
      <c r="E87" s="161"/>
      <c r="F87" s="161"/>
      <c r="G87" s="215"/>
      <c r="H87" s="216"/>
      <c r="I87" s="24">
        <f t="shared" si="17"/>
        <v>0</v>
      </c>
      <c r="J87" s="215"/>
      <c r="K87" s="215"/>
      <c r="L87" s="402" t="e">
        <f t="shared" si="18"/>
        <v>#DIV/0!</v>
      </c>
      <c r="M87" s="180"/>
      <c r="N87" s="215">
        <f t="shared" si="19"/>
        <v>0</v>
      </c>
      <c r="O87" s="215"/>
      <c r="P87" s="161"/>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row>
    <row r="88" spans="1:107">
      <c r="A88" s="412"/>
      <c r="B88" s="161"/>
      <c r="C88" s="161"/>
      <c r="D88" s="6"/>
      <c r="E88" s="161"/>
      <c r="F88" s="161"/>
      <c r="G88" s="215"/>
      <c r="H88" s="216"/>
      <c r="I88" s="24">
        <f t="shared" si="17"/>
        <v>0</v>
      </c>
      <c r="J88" s="215"/>
      <c r="K88" s="215"/>
      <c r="L88" s="402" t="e">
        <f t="shared" si="18"/>
        <v>#DIV/0!</v>
      </c>
      <c r="M88" s="180"/>
      <c r="N88" s="215">
        <f t="shared" si="19"/>
        <v>0</v>
      </c>
      <c r="O88" s="215"/>
      <c r="P88" s="161"/>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row>
    <row r="89" spans="1:107">
      <c r="A89" s="423"/>
      <c r="B89" s="213"/>
      <c r="C89" s="213"/>
      <c r="D89" s="154"/>
      <c r="E89" s="154"/>
      <c r="F89" s="154"/>
      <c r="G89" s="154" t="s">
        <v>298</v>
      </c>
      <c r="H89" s="154"/>
      <c r="I89" s="214">
        <f>SUM(I78:I88)</f>
        <v>0</v>
      </c>
      <c r="J89" s="214"/>
      <c r="K89" s="214">
        <f>SUM(K78:K88)</f>
        <v>0</v>
      </c>
      <c r="L89" s="625"/>
      <c r="M89" s="180"/>
      <c r="N89" s="429">
        <f>SUM(N78:N88)</f>
        <v>0</v>
      </c>
      <c r="O89" s="429">
        <f>SUM(O78:O88)</f>
        <v>0</v>
      </c>
      <c r="P89" s="154"/>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row>
    <row r="90" spans="1:107" ht="63.75">
      <c r="A90" s="412"/>
      <c r="B90" s="161"/>
      <c r="C90" s="161"/>
      <c r="D90" s="6" t="str">
        <f>'BUDGET AJU APPROUVE'!C57</f>
        <v>Choisissez dans la liste Frais de fonctionnement indirects</v>
      </c>
      <c r="E90" s="161"/>
      <c r="F90" s="161"/>
      <c r="G90" s="215"/>
      <c r="H90" s="216"/>
      <c r="I90" s="24">
        <f t="shared" ref="I90:I100" si="20">G90*H90</f>
        <v>0</v>
      </c>
      <c r="J90" s="215"/>
      <c r="K90" s="215"/>
      <c r="L90" s="402" t="e">
        <f t="shared" ref="L90:L100" si="21">+K90/G90</f>
        <v>#DIV/0!</v>
      </c>
      <c r="M90" s="180"/>
      <c r="N90" s="215">
        <f>I90-O90</f>
        <v>0</v>
      </c>
      <c r="O90" s="215"/>
      <c r="P90" s="161"/>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row>
    <row r="91" spans="1:107">
      <c r="A91" s="412"/>
      <c r="B91" s="161"/>
      <c r="C91" s="161"/>
      <c r="D91" s="6"/>
      <c r="E91" s="161"/>
      <c r="F91" s="161"/>
      <c r="G91" s="215"/>
      <c r="H91" s="216"/>
      <c r="I91" s="24">
        <f t="shared" si="20"/>
        <v>0</v>
      </c>
      <c r="J91" s="215"/>
      <c r="K91" s="215"/>
      <c r="L91" s="402" t="e">
        <f t="shared" si="21"/>
        <v>#DIV/0!</v>
      </c>
      <c r="M91" s="180"/>
      <c r="N91" s="215">
        <f t="shared" ref="N91:N100" si="22">I91-O91</f>
        <v>0</v>
      </c>
      <c r="O91" s="215"/>
      <c r="P91" s="161"/>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row>
    <row r="92" spans="1:107">
      <c r="A92" s="412"/>
      <c r="B92" s="161"/>
      <c r="C92" s="161"/>
      <c r="D92" s="6"/>
      <c r="E92" s="161"/>
      <c r="F92" s="161"/>
      <c r="G92" s="215"/>
      <c r="H92" s="216"/>
      <c r="I92" s="24">
        <f t="shared" si="20"/>
        <v>0</v>
      </c>
      <c r="J92" s="215"/>
      <c r="K92" s="215"/>
      <c r="L92" s="402" t="e">
        <f t="shared" si="21"/>
        <v>#DIV/0!</v>
      </c>
      <c r="M92" s="180"/>
      <c r="N92" s="215">
        <f t="shared" si="22"/>
        <v>0</v>
      </c>
      <c r="O92" s="215"/>
      <c r="P92" s="161"/>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row>
    <row r="93" spans="1:107">
      <c r="A93" s="412"/>
      <c r="B93" s="161"/>
      <c r="C93" s="161"/>
      <c r="D93" s="6"/>
      <c r="E93" s="161"/>
      <c r="F93" s="161"/>
      <c r="G93" s="215"/>
      <c r="H93" s="216"/>
      <c r="I93" s="24">
        <f t="shared" si="20"/>
        <v>0</v>
      </c>
      <c r="J93" s="215"/>
      <c r="K93" s="215"/>
      <c r="L93" s="402" t="e">
        <f t="shared" si="21"/>
        <v>#DIV/0!</v>
      </c>
      <c r="M93" s="180"/>
      <c r="N93" s="215">
        <f t="shared" si="22"/>
        <v>0</v>
      </c>
      <c r="O93" s="215"/>
      <c r="P93" s="161"/>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row>
    <row r="94" spans="1:107">
      <c r="A94" s="412"/>
      <c r="B94" s="161"/>
      <c r="C94" s="161"/>
      <c r="D94" s="6"/>
      <c r="E94" s="161"/>
      <c r="F94" s="161"/>
      <c r="G94" s="215"/>
      <c r="H94" s="216"/>
      <c r="I94" s="24">
        <f t="shared" si="20"/>
        <v>0</v>
      </c>
      <c r="J94" s="215"/>
      <c r="K94" s="215"/>
      <c r="L94" s="402" t="e">
        <f t="shared" si="21"/>
        <v>#DIV/0!</v>
      </c>
      <c r="M94" s="180"/>
      <c r="N94" s="215">
        <f t="shared" si="22"/>
        <v>0</v>
      </c>
      <c r="O94" s="215"/>
      <c r="P94" s="161"/>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row>
    <row r="95" spans="1:107">
      <c r="A95" s="412"/>
      <c r="B95" s="161"/>
      <c r="C95" s="161"/>
      <c r="D95" s="6"/>
      <c r="E95" s="161"/>
      <c r="F95" s="161"/>
      <c r="G95" s="215"/>
      <c r="H95" s="216"/>
      <c r="I95" s="24">
        <f t="shared" si="20"/>
        <v>0</v>
      </c>
      <c r="J95" s="215"/>
      <c r="K95" s="215"/>
      <c r="L95" s="402" t="e">
        <f t="shared" si="21"/>
        <v>#DIV/0!</v>
      </c>
      <c r="M95" s="180"/>
      <c r="N95" s="215">
        <f t="shared" si="22"/>
        <v>0</v>
      </c>
      <c r="O95" s="215"/>
      <c r="P95" s="161"/>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row>
    <row r="96" spans="1:107">
      <c r="A96" s="412"/>
      <c r="B96" s="161"/>
      <c r="C96" s="161"/>
      <c r="D96" s="6"/>
      <c r="E96" s="161"/>
      <c r="F96" s="161"/>
      <c r="G96" s="215"/>
      <c r="H96" s="216"/>
      <c r="I96" s="24">
        <f t="shared" si="20"/>
        <v>0</v>
      </c>
      <c r="J96" s="215"/>
      <c r="K96" s="215"/>
      <c r="L96" s="402" t="e">
        <f t="shared" si="21"/>
        <v>#DIV/0!</v>
      </c>
      <c r="M96" s="180"/>
      <c r="N96" s="215">
        <f t="shared" si="22"/>
        <v>0</v>
      </c>
      <c r="O96" s="215"/>
      <c r="P96" s="161"/>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row>
    <row r="97" spans="1:107">
      <c r="A97" s="412"/>
      <c r="B97" s="161"/>
      <c r="C97" s="161"/>
      <c r="D97" s="6"/>
      <c r="E97" s="161"/>
      <c r="F97" s="161"/>
      <c r="G97" s="215"/>
      <c r="H97" s="216"/>
      <c r="I97" s="24">
        <f t="shared" si="20"/>
        <v>0</v>
      </c>
      <c r="J97" s="215"/>
      <c r="K97" s="215"/>
      <c r="L97" s="402" t="e">
        <f t="shared" si="21"/>
        <v>#DIV/0!</v>
      </c>
      <c r="M97" s="180"/>
      <c r="N97" s="215">
        <f t="shared" si="22"/>
        <v>0</v>
      </c>
      <c r="O97" s="215"/>
      <c r="P97" s="161"/>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row>
    <row r="98" spans="1:107">
      <c r="A98" s="412"/>
      <c r="B98" s="161"/>
      <c r="C98" s="161"/>
      <c r="D98" s="6"/>
      <c r="E98" s="161"/>
      <c r="F98" s="161"/>
      <c r="G98" s="215"/>
      <c r="H98" s="216"/>
      <c r="I98" s="24">
        <f t="shared" si="20"/>
        <v>0</v>
      </c>
      <c r="J98" s="215"/>
      <c r="K98" s="215"/>
      <c r="L98" s="402" t="e">
        <f t="shared" si="21"/>
        <v>#DIV/0!</v>
      </c>
      <c r="M98" s="180"/>
      <c r="N98" s="215">
        <f t="shared" si="22"/>
        <v>0</v>
      </c>
      <c r="O98" s="215"/>
      <c r="P98" s="161"/>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row>
    <row r="99" spans="1:107">
      <c r="A99" s="412"/>
      <c r="B99" s="161"/>
      <c r="C99" s="161"/>
      <c r="D99" s="6"/>
      <c r="E99" s="161"/>
      <c r="F99" s="161"/>
      <c r="G99" s="215"/>
      <c r="H99" s="216"/>
      <c r="I99" s="24">
        <f t="shared" si="20"/>
        <v>0</v>
      </c>
      <c r="J99" s="215"/>
      <c r="K99" s="215"/>
      <c r="L99" s="402" t="e">
        <f t="shared" si="21"/>
        <v>#DIV/0!</v>
      </c>
      <c r="M99" s="180"/>
      <c r="N99" s="215">
        <f t="shared" si="22"/>
        <v>0</v>
      </c>
      <c r="O99" s="215"/>
      <c r="P99" s="161"/>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row>
    <row r="100" spans="1:107">
      <c r="A100" s="412"/>
      <c r="B100" s="161"/>
      <c r="C100" s="161"/>
      <c r="D100" s="6"/>
      <c r="E100" s="161"/>
      <c r="F100" s="161"/>
      <c r="G100" s="215"/>
      <c r="H100" s="216"/>
      <c r="I100" s="24">
        <f t="shared" si="20"/>
        <v>0</v>
      </c>
      <c r="J100" s="215"/>
      <c r="K100" s="215"/>
      <c r="L100" s="402" t="e">
        <f t="shared" si="21"/>
        <v>#DIV/0!</v>
      </c>
      <c r="M100" s="180"/>
      <c r="N100" s="215">
        <f t="shared" si="22"/>
        <v>0</v>
      </c>
      <c r="O100" s="215"/>
      <c r="P100" s="161"/>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row>
    <row r="101" spans="1:107">
      <c r="A101" s="423"/>
      <c r="B101" s="213"/>
      <c r="C101" s="213"/>
      <c r="D101" s="154"/>
      <c r="E101" s="154"/>
      <c r="F101" s="154"/>
      <c r="G101" s="154" t="s">
        <v>298</v>
      </c>
      <c r="H101" s="154"/>
      <c r="I101" s="214">
        <f>SUM(I90:I100)</f>
        <v>0</v>
      </c>
      <c r="J101" s="214"/>
      <c r="K101" s="214">
        <f>SUM(K90:K100)</f>
        <v>0</v>
      </c>
      <c r="L101" s="625"/>
      <c r="M101" s="180"/>
      <c r="N101" s="429">
        <f>SUM(N90:N100)</f>
        <v>0</v>
      </c>
      <c r="O101" s="429">
        <f>SUM(O90:O100)</f>
        <v>0</v>
      </c>
      <c r="P101" s="154"/>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row>
    <row r="102" spans="1:107" ht="63.75">
      <c r="A102" s="412"/>
      <c r="B102" s="161"/>
      <c r="C102" s="161"/>
      <c r="D102" s="6" t="str">
        <f>'BUDGET AJU APPROUVE'!C58</f>
        <v>Choisissez dans la liste Frais de fonctionnement indirects</v>
      </c>
      <c r="E102" s="161"/>
      <c r="F102" s="161"/>
      <c r="G102" s="215"/>
      <c r="H102" s="216"/>
      <c r="I102" s="24">
        <f t="shared" ref="I102:I112" si="23">G102*H102</f>
        <v>0</v>
      </c>
      <c r="J102" s="215"/>
      <c r="K102" s="215"/>
      <c r="L102" s="402" t="e">
        <f t="shared" ref="L102:L112" si="24">+K102/G102</f>
        <v>#DIV/0!</v>
      </c>
      <c r="M102" s="180"/>
      <c r="N102" s="215">
        <f>I102-O102</f>
        <v>0</v>
      </c>
      <c r="O102" s="215"/>
      <c r="P102" s="161"/>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row>
    <row r="103" spans="1:107">
      <c r="A103" s="412"/>
      <c r="B103" s="161"/>
      <c r="C103" s="161"/>
      <c r="D103" s="6"/>
      <c r="E103" s="161"/>
      <c r="F103" s="161"/>
      <c r="G103" s="215"/>
      <c r="H103" s="216"/>
      <c r="I103" s="24">
        <f t="shared" si="23"/>
        <v>0</v>
      </c>
      <c r="J103" s="215"/>
      <c r="K103" s="215"/>
      <c r="L103" s="402" t="e">
        <f t="shared" si="24"/>
        <v>#DIV/0!</v>
      </c>
      <c r="M103" s="180"/>
      <c r="N103" s="215">
        <f t="shared" ref="N103:N112" si="25">I103-O103</f>
        <v>0</v>
      </c>
      <c r="O103" s="215"/>
      <c r="P103" s="161"/>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row>
    <row r="104" spans="1:107">
      <c r="A104" s="412"/>
      <c r="B104" s="161"/>
      <c r="C104" s="161"/>
      <c r="D104" s="6"/>
      <c r="E104" s="161"/>
      <c r="F104" s="161"/>
      <c r="G104" s="215"/>
      <c r="H104" s="216"/>
      <c r="I104" s="24">
        <f t="shared" si="23"/>
        <v>0</v>
      </c>
      <c r="J104" s="215"/>
      <c r="K104" s="215"/>
      <c r="L104" s="402" t="e">
        <f t="shared" si="24"/>
        <v>#DIV/0!</v>
      </c>
      <c r="M104" s="180"/>
      <c r="N104" s="215">
        <f t="shared" si="25"/>
        <v>0</v>
      </c>
      <c r="O104" s="215"/>
      <c r="P104" s="161"/>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row>
    <row r="105" spans="1:107">
      <c r="A105" s="412"/>
      <c r="B105" s="161"/>
      <c r="C105" s="161"/>
      <c r="D105" s="6"/>
      <c r="E105" s="161"/>
      <c r="F105" s="161"/>
      <c r="G105" s="215"/>
      <c r="H105" s="216"/>
      <c r="I105" s="24">
        <f t="shared" si="23"/>
        <v>0</v>
      </c>
      <c r="J105" s="215"/>
      <c r="K105" s="215"/>
      <c r="L105" s="402" t="e">
        <f t="shared" si="24"/>
        <v>#DIV/0!</v>
      </c>
      <c r="M105" s="180"/>
      <c r="N105" s="215">
        <f t="shared" si="25"/>
        <v>0</v>
      </c>
      <c r="O105" s="215"/>
      <c r="P105" s="161"/>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row>
    <row r="106" spans="1:107">
      <c r="A106" s="412"/>
      <c r="B106" s="161"/>
      <c r="C106" s="161"/>
      <c r="D106" s="6"/>
      <c r="E106" s="161"/>
      <c r="F106" s="161"/>
      <c r="G106" s="215"/>
      <c r="H106" s="216"/>
      <c r="I106" s="24">
        <f t="shared" si="23"/>
        <v>0</v>
      </c>
      <c r="J106" s="215"/>
      <c r="K106" s="215"/>
      <c r="L106" s="402" t="e">
        <f t="shared" si="24"/>
        <v>#DIV/0!</v>
      </c>
      <c r="M106" s="180"/>
      <c r="N106" s="215">
        <f t="shared" si="25"/>
        <v>0</v>
      </c>
      <c r="O106" s="215"/>
      <c r="P106" s="161"/>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row>
    <row r="107" spans="1:107">
      <c r="A107" s="412"/>
      <c r="B107" s="161"/>
      <c r="C107" s="161"/>
      <c r="D107" s="6"/>
      <c r="E107" s="161"/>
      <c r="F107" s="161"/>
      <c r="G107" s="215"/>
      <c r="H107" s="216"/>
      <c r="I107" s="24">
        <f t="shared" si="23"/>
        <v>0</v>
      </c>
      <c r="J107" s="215"/>
      <c r="K107" s="215"/>
      <c r="L107" s="402" t="e">
        <f t="shared" si="24"/>
        <v>#DIV/0!</v>
      </c>
      <c r="M107" s="180"/>
      <c r="N107" s="215">
        <f t="shared" si="25"/>
        <v>0</v>
      </c>
      <c r="O107" s="215"/>
      <c r="P107" s="161"/>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row>
    <row r="108" spans="1:107">
      <c r="A108" s="412"/>
      <c r="B108" s="161"/>
      <c r="C108" s="161"/>
      <c r="D108" s="6"/>
      <c r="E108" s="161"/>
      <c r="F108" s="161"/>
      <c r="G108" s="215"/>
      <c r="H108" s="216"/>
      <c r="I108" s="24">
        <f t="shared" si="23"/>
        <v>0</v>
      </c>
      <c r="J108" s="215"/>
      <c r="K108" s="215"/>
      <c r="L108" s="402" t="e">
        <f t="shared" si="24"/>
        <v>#DIV/0!</v>
      </c>
      <c r="M108" s="180"/>
      <c r="N108" s="215">
        <f t="shared" si="25"/>
        <v>0</v>
      </c>
      <c r="O108" s="215"/>
      <c r="P108" s="161"/>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row>
    <row r="109" spans="1:107">
      <c r="A109" s="412"/>
      <c r="B109" s="161"/>
      <c r="C109" s="161"/>
      <c r="D109" s="6"/>
      <c r="E109" s="161"/>
      <c r="F109" s="161"/>
      <c r="G109" s="215"/>
      <c r="H109" s="216"/>
      <c r="I109" s="24">
        <f t="shared" si="23"/>
        <v>0</v>
      </c>
      <c r="J109" s="215"/>
      <c r="K109" s="215"/>
      <c r="L109" s="402" t="e">
        <f t="shared" si="24"/>
        <v>#DIV/0!</v>
      </c>
      <c r="M109" s="180"/>
      <c r="N109" s="215">
        <f t="shared" si="25"/>
        <v>0</v>
      </c>
      <c r="O109" s="215"/>
      <c r="P109" s="161"/>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row>
    <row r="110" spans="1:107">
      <c r="A110" s="412"/>
      <c r="B110" s="161"/>
      <c r="C110" s="161"/>
      <c r="D110" s="6"/>
      <c r="E110" s="161"/>
      <c r="F110" s="161"/>
      <c r="G110" s="215"/>
      <c r="H110" s="216"/>
      <c r="I110" s="24">
        <f t="shared" si="23"/>
        <v>0</v>
      </c>
      <c r="J110" s="215"/>
      <c r="K110" s="215"/>
      <c r="L110" s="402" t="e">
        <f t="shared" si="24"/>
        <v>#DIV/0!</v>
      </c>
      <c r="M110" s="180"/>
      <c r="N110" s="215">
        <f t="shared" si="25"/>
        <v>0</v>
      </c>
      <c r="O110" s="215"/>
      <c r="P110" s="161"/>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row>
    <row r="111" spans="1:107">
      <c r="A111" s="412"/>
      <c r="B111" s="161"/>
      <c r="C111" s="161"/>
      <c r="D111" s="6"/>
      <c r="E111" s="161"/>
      <c r="F111" s="161"/>
      <c r="G111" s="215"/>
      <c r="H111" s="216"/>
      <c r="I111" s="24">
        <f t="shared" si="23"/>
        <v>0</v>
      </c>
      <c r="J111" s="215"/>
      <c r="K111" s="215"/>
      <c r="L111" s="402" t="e">
        <f t="shared" si="24"/>
        <v>#DIV/0!</v>
      </c>
      <c r="M111" s="180"/>
      <c r="N111" s="215">
        <f t="shared" si="25"/>
        <v>0</v>
      </c>
      <c r="O111" s="215"/>
      <c r="P111" s="161"/>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row>
    <row r="112" spans="1:107">
      <c r="A112" s="412"/>
      <c r="B112" s="161"/>
      <c r="C112" s="161"/>
      <c r="D112" s="6"/>
      <c r="E112" s="161"/>
      <c r="F112" s="161"/>
      <c r="G112" s="215"/>
      <c r="H112" s="216"/>
      <c r="I112" s="24">
        <f t="shared" si="23"/>
        <v>0</v>
      </c>
      <c r="J112" s="215"/>
      <c r="K112" s="215"/>
      <c r="L112" s="402" t="e">
        <f t="shared" si="24"/>
        <v>#DIV/0!</v>
      </c>
      <c r="M112" s="180"/>
      <c r="N112" s="215">
        <f t="shared" si="25"/>
        <v>0</v>
      </c>
      <c r="O112" s="215"/>
      <c r="P112" s="161"/>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row>
    <row r="113" spans="1:107">
      <c r="A113" s="423"/>
      <c r="B113" s="213"/>
      <c r="C113" s="213"/>
      <c r="D113" s="154"/>
      <c r="E113" s="154"/>
      <c r="F113" s="154"/>
      <c r="G113" s="154" t="s">
        <v>298</v>
      </c>
      <c r="H113" s="154"/>
      <c r="I113" s="214">
        <f>SUM(I102:I112)</f>
        <v>0</v>
      </c>
      <c r="J113" s="214"/>
      <c r="K113" s="154"/>
      <c r="L113" s="625"/>
      <c r="M113" s="180"/>
      <c r="N113" s="429">
        <f>SUM(N102:N112)</f>
        <v>0</v>
      </c>
      <c r="O113" s="429">
        <f>SUM(O102:O112)</f>
        <v>0</v>
      </c>
      <c r="P113" s="154"/>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row>
    <row r="114" spans="1:107" ht="63.75">
      <c r="A114" s="412"/>
      <c r="B114" s="161"/>
      <c r="C114" s="161"/>
      <c r="D114" s="6" t="str">
        <f>'BUDGET AJU APPROUVE'!C59</f>
        <v>Choisissez dans la liste Frais de fonctionnement indirects</v>
      </c>
      <c r="E114" s="161"/>
      <c r="F114" s="161"/>
      <c r="G114" s="215"/>
      <c r="H114" s="216"/>
      <c r="I114" s="24">
        <f t="shared" ref="I114:I124" si="26">G114*H114</f>
        <v>0</v>
      </c>
      <c r="J114" s="215"/>
      <c r="K114" s="215"/>
      <c r="L114" s="402" t="e">
        <f t="shared" ref="L114:L124" si="27">+K114/G114</f>
        <v>#DIV/0!</v>
      </c>
      <c r="M114" s="180"/>
      <c r="N114" s="215">
        <f>I114-O114</f>
        <v>0</v>
      </c>
      <c r="O114" s="215"/>
      <c r="P114" s="161"/>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row>
    <row r="115" spans="1:107">
      <c r="A115" s="412"/>
      <c r="B115" s="161"/>
      <c r="C115" s="161"/>
      <c r="D115" s="6"/>
      <c r="E115" s="161"/>
      <c r="F115" s="161"/>
      <c r="G115" s="215"/>
      <c r="H115" s="216"/>
      <c r="I115" s="24">
        <f t="shared" si="26"/>
        <v>0</v>
      </c>
      <c r="J115" s="215"/>
      <c r="K115" s="215"/>
      <c r="L115" s="402" t="e">
        <f t="shared" si="27"/>
        <v>#DIV/0!</v>
      </c>
      <c r="M115" s="180"/>
      <c r="N115" s="215">
        <f t="shared" ref="N115:N124" si="28">I115-O115</f>
        <v>0</v>
      </c>
      <c r="O115" s="215"/>
      <c r="P115" s="161"/>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row>
    <row r="116" spans="1:107">
      <c r="A116" s="412"/>
      <c r="B116" s="161"/>
      <c r="C116" s="161"/>
      <c r="D116" s="6"/>
      <c r="E116" s="161"/>
      <c r="F116" s="161"/>
      <c r="G116" s="215"/>
      <c r="H116" s="216"/>
      <c r="I116" s="24">
        <f t="shared" si="26"/>
        <v>0</v>
      </c>
      <c r="J116" s="215"/>
      <c r="K116" s="215"/>
      <c r="L116" s="402" t="e">
        <f t="shared" si="27"/>
        <v>#DIV/0!</v>
      </c>
      <c r="M116" s="180"/>
      <c r="N116" s="215">
        <f t="shared" si="28"/>
        <v>0</v>
      </c>
      <c r="O116" s="215"/>
      <c r="P116" s="161"/>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row>
    <row r="117" spans="1:107">
      <c r="A117" s="412"/>
      <c r="B117" s="161"/>
      <c r="C117" s="161"/>
      <c r="D117" s="6"/>
      <c r="E117" s="161"/>
      <c r="F117" s="161"/>
      <c r="G117" s="215"/>
      <c r="H117" s="216"/>
      <c r="I117" s="24">
        <f t="shared" si="26"/>
        <v>0</v>
      </c>
      <c r="J117" s="215"/>
      <c r="K117" s="215"/>
      <c r="L117" s="402" t="e">
        <f t="shared" si="27"/>
        <v>#DIV/0!</v>
      </c>
      <c r="M117" s="180"/>
      <c r="N117" s="215">
        <f t="shared" si="28"/>
        <v>0</v>
      </c>
      <c r="O117" s="215"/>
      <c r="P117" s="161"/>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row>
    <row r="118" spans="1:107">
      <c r="A118" s="412"/>
      <c r="B118" s="161"/>
      <c r="C118" s="161"/>
      <c r="D118" s="6"/>
      <c r="E118" s="161"/>
      <c r="F118" s="161"/>
      <c r="G118" s="215"/>
      <c r="H118" s="216"/>
      <c r="I118" s="24">
        <f t="shared" si="26"/>
        <v>0</v>
      </c>
      <c r="J118" s="215"/>
      <c r="K118" s="215"/>
      <c r="L118" s="402" t="e">
        <f t="shared" si="27"/>
        <v>#DIV/0!</v>
      </c>
      <c r="M118" s="180"/>
      <c r="N118" s="215">
        <f t="shared" si="28"/>
        <v>0</v>
      </c>
      <c r="O118" s="215"/>
      <c r="P118" s="161"/>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row>
    <row r="119" spans="1:107">
      <c r="A119" s="412"/>
      <c r="B119" s="161"/>
      <c r="C119" s="161"/>
      <c r="D119" s="6"/>
      <c r="E119" s="161"/>
      <c r="F119" s="161"/>
      <c r="G119" s="215"/>
      <c r="H119" s="216"/>
      <c r="I119" s="24">
        <f t="shared" si="26"/>
        <v>0</v>
      </c>
      <c r="J119" s="215"/>
      <c r="K119" s="215"/>
      <c r="L119" s="402" t="e">
        <f t="shared" si="27"/>
        <v>#DIV/0!</v>
      </c>
      <c r="M119" s="180"/>
      <c r="N119" s="215">
        <f t="shared" si="28"/>
        <v>0</v>
      </c>
      <c r="O119" s="215"/>
      <c r="P119" s="161"/>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row>
    <row r="120" spans="1:107">
      <c r="A120" s="412"/>
      <c r="B120" s="161"/>
      <c r="C120" s="161"/>
      <c r="D120" s="6"/>
      <c r="E120" s="161"/>
      <c r="F120" s="161"/>
      <c r="G120" s="215"/>
      <c r="H120" s="216"/>
      <c r="I120" s="24">
        <f t="shared" si="26"/>
        <v>0</v>
      </c>
      <c r="J120" s="215"/>
      <c r="K120" s="215"/>
      <c r="L120" s="402" t="e">
        <f t="shared" si="27"/>
        <v>#DIV/0!</v>
      </c>
      <c r="M120" s="180"/>
      <c r="N120" s="215">
        <f t="shared" si="28"/>
        <v>0</v>
      </c>
      <c r="O120" s="215"/>
      <c r="P120" s="161"/>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row>
    <row r="121" spans="1:107">
      <c r="A121" s="412"/>
      <c r="B121" s="161"/>
      <c r="C121" s="161"/>
      <c r="D121" s="6"/>
      <c r="E121" s="161"/>
      <c r="F121" s="161"/>
      <c r="G121" s="215"/>
      <c r="H121" s="216"/>
      <c r="I121" s="24">
        <f t="shared" si="26"/>
        <v>0</v>
      </c>
      <c r="J121" s="215"/>
      <c r="K121" s="215"/>
      <c r="L121" s="402" t="e">
        <f t="shared" si="27"/>
        <v>#DIV/0!</v>
      </c>
      <c r="M121" s="180"/>
      <c r="N121" s="215">
        <f t="shared" si="28"/>
        <v>0</v>
      </c>
      <c r="O121" s="215"/>
      <c r="P121" s="161"/>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row>
    <row r="122" spans="1:107">
      <c r="A122" s="412"/>
      <c r="B122" s="161"/>
      <c r="C122" s="161"/>
      <c r="D122" s="6"/>
      <c r="E122" s="161"/>
      <c r="F122" s="161"/>
      <c r="G122" s="215"/>
      <c r="H122" s="216"/>
      <c r="I122" s="24">
        <f t="shared" si="26"/>
        <v>0</v>
      </c>
      <c r="J122" s="215"/>
      <c r="K122" s="215"/>
      <c r="L122" s="402" t="e">
        <f t="shared" si="27"/>
        <v>#DIV/0!</v>
      </c>
      <c r="M122" s="180"/>
      <c r="N122" s="215">
        <f t="shared" si="28"/>
        <v>0</v>
      </c>
      <c r="O122" s="215"/>
      <c r="P122" s="161"/>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row>
    <row r="123" spans="1:107">
      <c r="A123" s="412"/>
      <c r="B123" s="161"/>
      <c r="C123" s="161"/>
      <c r="D123" s="6"/>
      <c r="E123" s="161"/>
      <c r="F123" s="161"/>
      <c r="G123" s="215"/>
      <c r="H123" s="216"/>
      <c r="I123" s="24">
        <f t="shared" si="26"/>
        <v>0</v>
      </c>
      <c r="J123" s="215"/>
      <c r="K123" s="215"/>
      <c r="L123" s="402" t="e">
        <f t="shared" si="27"/>
        <v>#DIV/0!</v>
      </c>
      <c r="M123" s="180"/>
      <c r="N123" s="215">
        <f t="shared" si="28"/>
        <v>0</v>
      </c>
      <c r="O123" s="215"/>
      <c r="P123" s="161"/>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row>
    <row r="124" spans="1:107">
      <c r="A124" s="412"/>
      <c r="B124" s="161"/>
      <c r="C124" s="161"/>
      <c r="D124" s="6"/>
      <c r="E124" s="161"/>
      <c r="F124" s="161"/>
      <c r="G124" s="215"/>
      <c r="H124" s="216"/>
      <c r="I124" s="24">
        <f t="shared" si="26"/>
        <v>0</v>
      </c>
      <c r="J124" s="215"/>
      <c r="K124" s="215"/>
      <c r="L124" s="402" t="e">
        <f t="shared" si="27"/>
        <v>#DIV/0!</v>
      </c>
      <c r="M124" s="180"/>
      <c r="N124" s="215">
        <f t="shared" si="28"/>
        <v>0</v>
      </c>
      <c r="O124" s="215"/>
      <c r="P124" s="161"/>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row>
    <row r="125" spans="1:107">
      <c r="A125" s="423"/>
      <c r="B125" s="213"/>
      <c r="C125" s="213"/>
      <c r="D125" s="154"/>
      <c r="E125" s="154"/>
      <c r="F125" s="154"/>
      <c r="G125" s="154" t="s">
        <v>298</v>
      </c>
      <c r="H125" s="154"/>
      <c r="I125" s="214">
        <f>SUM(I114:I124)</f>
        <v>0</v>
      </c>
      <c r="J125" s="214"/>
      <c r="K125" s="154"/>
      <c r="L125" s="625"/>
      <c r="M125" s="180"/>
      <c r="N125" s="429">
        <f>SUM(N114:N124)</f>
        <v>0</v>
      </c>
      <c r="O125" s="429">
        <f>SUM(O114:O124)</f>
        <v>0</v>
      </c>
      <c r="P125" s="154"/>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row>
    <row r="126" spans="1:107" ht="38.25">
      <c r="A126" s="412"/>
      <c r="B126" s="161"/>
      <c r="C126" s="161"/>
      <c r="D126" s="6" t="str">
        <f>'BUDGET AJU APPROUVE'!C60</f>
        <v>Autre : (compléter soi-même)</v>
      </c>
      <c r="E126" s="161"/>
      <c r="F126" s="161"/>
      <c r="G126" s="215"/>
      <c r="H126" s="216"/>
      <c r="I126" s="24">
        <f t="shared" ref="I126:I136" si="29">G126*H126</f>
        <v>0</v>
      </c>
      <c r="J126" s="215"/>
      <c r="K126" s="215"/>
      <c r="L126" s="402" t="e">
        <f t="shared" ref="L126:L136" si="30">+K126/G126</f>
        <v>#DIV/0!</v>
      </c>
      <c r="M126" s="180"/>
      <c r="N126" s="215">
        <f>I126-O126</f>
        <v>0</v>
      </c>
      <c r="O126" s="215"/>
      <c r="P126" s="161"/>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row>
    <row r="127" spans="1:107">
      <c r="A127" s="412"/>
      <c r="B127" s="161"/>
      <c r="C127" s="161"/>
      <c r="D127" s="6"/>
      <c r="E127" s="161"/>
      <c r="F127" s="161"/>
      <c r="G127" s="215"/>
      <c r="H127" s="216"/>
      <c r="I127" s="24">
        <f t="shared" si="29"/>
        <v>0</v>
      </c>
      <c r="J127" s="215"/>
      <c r="K127" s="215"/>
      <c r="L127" s="402" t="e">
        <f t="shared" si="30"/>
        <v>#DIV/0!</v>
      </c>
      <c r="M127" s="180"/>
      <c r="N127" s="215">
        <f t="shared" ref="N127:N136" si="31">I127-O127</f>
        <v>0</v>
      </c>
      <c r="O127" s="215"/>
      <c r="P127" s="161"/>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row>
    <row r="128" spans="1:107">
      <c r="A128" s="412"/>
      <c r="B128" s="161"/>
      <c r="C128" s="161"/>
      <c r="D128" s="6"/>
      <c r="E128" s="161"/>
      <c r="F128" s="161"/>
      <c r="G128" s="215"/>
      <c r="H128" s="216"/>
      <c r="I128" s="24">
        <f t="shared" si="29"/>
        <v>0</v>
      </c>
      <c r="J128" s="215"/>
      <c r="K128" s="215"/>
      <c r="L128" s="402" t="e">
        <f t="shared" si="30"/>
        <v>#DIV/0!</v>
      </c>
      <c r="M128" s="180"/>
      <c r="N128" s="215">
        <f t="shared" si="31"/>
        <v>0</v>
      </c>
      <c r="O128" s="215"/>
      <c r="P128" s="161"/>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row>
    <row r="129" spans="1:107">
      <c r="A129" s="412"/>
      <c r="B129" s="161"/>
      <c r="C129" s="161"/>
      <c r="D129" s="6"/>
      <c r="E129" s="161"/>
      <c r="F129" s="161"/>
      <c r="G129" s="215"/>
      <c r="H129" s="216"/>
      <c r="I129" s="24">
        <f t="shared" si="29"/>
        <v>0</v>
      </c>
      <c r="J129" s="215"/>
      <c r="K129" s="215"/>
      <c r="L129" s="402" t="e">
        <f t="shared" si="30"/>
        <v>#DIV/0!</v>
      </c>
      <c r="M129" s="180"/>
      <c r="N129" s="215">
        <f t="shared" si="31"/>
        <v>0</v>
      </c>
      <c r="O129" s="215"/>
      <c r="P129" s="161"/>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row>
    <row r="130" spans="1:107">
      <c r="A130" s="412"/>
      <c r="B130" s="161"/>
      <c r="C130" s="161"/>
      <c r="D130" s="6"/>
      <c r="E130" s="161"/>
      <c r="F130" s="161"/>
      <c r="G130" s="215"/>
      <c r="H130" s="216"/>
      <c r="I130" s="24">
        <f t="shared" si="29"/>
        <v>0</v>
      </c>
      <c r="J130" s="215"/>
      <c r="K130" s="215"/>
      <c r="L130" s="402" t="e">
        <f t="shared" si="30"/>
        <v>#DIV/0!</v>
      </c>
      <c r="M130" s="180"/>
      <c r="N130" s="215">
        <f t="shared" si="31"/>
        <v>0</v>
      </c>
      <c r="O130" s="215"/>
      <c r="P130" s="161"/>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row>
    <row r="131" spans="1:107">
      <c r="A131" s="412"/>
      <c r="B131" s="161"/>
      <c r="C131" s="161"/>
      <c r="D131" s="6"/>
      <c r="E131" s="161"/>
      <c r="F131" s="161"/>
      <c r="G131" s="215"/>
      <c r="H131" s="216"/>
      <c r="I131" s="24">
        <f t="shared" si="29"/>
        <v>0</v>
      </c>
      <c r="J131" s="215"/>
      <c r="K131" s="215"/>
      <c r="L131" s="402" t="e">
        <f t="shared" si="30"/>
        <v>#DIV/0!</v>
      </c>
      <c r="M131" s="180"/>
      <c r="N131" s="215">
        <f t="shared" si="31"/>
        <v>0</v>
      </c>
      <c r="O131" s="215"/>
      <c r="P131" s="161"/>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row>
    <row r="132" spans="1:107">
      <c r="A132" s="412"/>
      <c r="B132" s="161"/>
      <c r="C132" s="161"/>
      <c r="D132" s="6"/>
      <c r="E132" s="161"/>
      <c r="F132" s="161"/>
      <c r="G132" s="215"/>
      <c r="H132" s="216"/>
      <c r="I132" s="24">
        <f t="shared" si="29"/>
        <v>0</v>
      </c>
      <c r="J132" s="215"/>
      <c r="K132" s="215"/>
      <c r="L132" s="402" t="e">
        <f t="shared" si="30"/>
        <v>#DIV/0!</v>
      </c>
      <c r="M132" s="180"/>
      <c r="N132" s="215">
        <f t="shared" si="31"/>
        <v>0</v>
      </c>
      <c r="O132" s="215"/>
      <c r="P132" s="161"/>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row>
    <row r="133" spans="1:107">
      <c r="A133" s="412"/>
      <c r="B133" s="161"/>
      <c r="C133" s="161"/>
      <c r="D133" s="6"/>
      <c r="E133" s="161"/>
      <c r="F133" s="161"/>
      <c r="G133" s="215"/>
      <c r="H133" s="216"/>
      <c r="I133" s="24">
        <f t="shared" si="29"/>
        <v>0</v>
      </c>
      <c r="J133" s="215"/>
      <c r="K133" s="215"/>
      <c r="L133" s="402" t="e">
        <f t="shared" si="30"/>
        <v>#DIV/0!</v>
      </c>
      <c r="M133" s="180"/>
      <c r="N133" s="215">
        <f t="shared" si="31"/>
        <v>0</v>
      </c>
      <c r="O133" s="215"/>
      <c r="P133" s="161"/>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row>
    <row r="134" spans="1:107">
      <c r="A134" s="412"/>
      <c r="B134" s="161"/>
      <c r="C134" s="161"/>
      <c r="D134" s="6"/>
      <c r="E134" s="161"/>
      <c r="F134" s="161"/>
      <c r="G134" s="215"/>
      <c r="H134" s="216"/>
      <c r="I134" s="24">
        <f t="shared" si="29"/>
        <v>0</v>
      </c>
      <c r="J134" s="215"/>
      <c r="K134" s="215"/>
      <c r="L134" s="402" t="e">
        <f t="shared" si="30"/>
        <v>#DIV/0!</v>
      </c>
      <c r="M134" s="180"/>
      <c r="N134" s="215">
        <f t="shared" si="31"/>
        <v>0</v>
      </c>
      <c r="O134" s="215"/>
      <c r="P134" s="161"/>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row>
    <row r="135" spans="1:107">
      <c r="A135" s="412"/>
      <c r="B135" s="161"/>
      <c r="C135" s="161"/>
      <c r="D135" s="6"/>
      <c r="E135" s="161"/>
      <c r="F135" s="161"/>
      <c r="G135" s="215"/>
      <c r="H135" s="216"/>
      <c r="I135" s="24">
        <f t="shared" si="29"/>
        <v>0</v>
      </c>
      <c r="J135" s="215"/>
      <c r="K135" s="215"/>
      <c r="L135" s="402" t="e">
        <f t="shared" si="30"/>
        <v>#DIV/0!</v>
      </c>
      <c r="M135" s="180"/>
      <c r="N135" s="215">
        <f t="shared" si="31"/>
        <v>0</v>
      </c>
      <c r="O135" s="215"/>
      <c r="P135" s="161"/>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row>
    <row r="136" spans="1:107">
      <c r="A136" s="412"/>
      <c r="B136" s="161"/>
      <c r="C136" s="161"/>
      <c r="D136" s="6"/>
      <c r="E136" s="161"/>
      <c r="F136" s="161"/>
      <c r="G136" s="215"/>
      <c r="H136" s="216"/>
      <c r="I136" s="24">
        <f t="shared" si="29"/>
        <v>0</v>
      </c>
      <c r="J136" s="215"/>
      <c r="K136" s="215"/>
      <c r="L136" s="402" t="e">
        <f t="shared" si="30"/>
        <v>#DIV/0!</v>
      </c>
      <c r="M136" s="180"/>
      <c r="N136" s="215">
        <f t="shared" si="31"/>
        <v>0</v>
      </c>
      <c r="O136" s="215"/>
      <c r="P136" s="161"/>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row>
    <row r="137" spans="1:107">
      <c r="A137" s="423"/>
      <c r="B137" s="213"/>
      <c r="C137" s="213"/>
      <c r="D137" s="154"/>
      <c r="E137" s="154"/>
      <c r="F137" s="154"/>
      <c r="G137" s="154" t="s">
        <v>298</v>
      </c>
      <c r="H137" s="154"/>
      <c r="I137" s="214">
        <f>SUM(I126:I136)</f>
        <v>0</v>
      </c>
      <c r="J137" s="214"/>
      <c r="K137" s="154"/>
      <c r="L137" s="424"/>
      <c r="M137" s="180"/>
      <c r="N137" s="429">
        <f>SUM(N126:N136)</f>
        <v>0</v>
      </c>
      <c r="O137" s="429">
        <f>SUM(O126:O136)</f>
        <v>0</v>
      </c>
      <c r="P137" s="154"/>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row>
    <row r="138" spans="1:107">
      <c r="A138" s="951" t="s">
        <v>76</v>
      </c>
      <c r="B138" s="952"/>
      <c r="C138" s="952"/>
      <c r="D138" s="971">
        <f>'BUDGET AJU APPROUVE'!K61</f>
        <v>200</v>
      </c>
      <c r="E138" s="229"/>
      <c r="F138" s="987"/>
      <c r="G138" s="977" t="s">
        <v>138</v>
      </c>
      <c r="H138" s="977"/>
      <c r="I138" s="430">
        <f>I17+I29</f>
        <v>0</v>
      </c>
      <c r="J138" s="430"/>
      <c r="K138" s="431">
        <f>SUM(K6:K137)</f>
        <v>0</v>
      </c>
      <c r="L138" s="425"/>
      <c r="M138" s="180"/>
      <c r="N138" s="955">
        <f>N17+N41+N53+N65+N89+N101+N125+N137+N29+N113</f>
        <v>0</v>
      </c>
      <c r="O138" s="955">
        <f>O17+O41+O53+O65+O89+O101+O125+O137+O29+O113</f>
        <v>0</v>
      </c>
      <c r="P138" s="957"/>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row>
    <row r="139" spans="1:107">
      <c r="A139" s="953"/>
      <c r="B139" s="954"/>
      <c r="C139" s="954"/>
      <c r="D139" s="972">
        <f>'BUDGET AJU APPROUVE'!K61</f>
        <v>200</v>
      </c>
      <c r="E139" s="426"/>
      <c r="F139" s="988"/>
      <c r="G139" s="978"/>
      <c r="H139" s="978"/>
      <c r="I139" s="432"/>
      <c r="J139" s="432"/>
      <c r="K139" s="433"/>
      <c r="L139" s="427"/>
      <c r="M139" s="180"/>
      <c r="N139" s="956"/>
      <c r="O139" s="956"/>
      <c r="P139" s="956"/>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row>
    <row r="140" spans="1:107">
      <c r="A140" s="180"/>
      <c r="B140" s="180"/>
      <c r="C140" s="180"/>
      <c r="D140" s="180"/>
      <c r="E140" s="180"/>
      <c r="F140" s="180"/>
      <c r="G140" s="180"/>
      <c r="H140" s="181"/>
      <c r="I140" s="180"/>
      <c r="J140" s="180"/>
      <c r="K140" s="180"/>
      <c r="L140" s="181"/>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row>
    <row r="141" spans="1:107">
      <c r="A141" s="180"/>
      <c r="B141" s="180"/>
      <c r="C141" s="180"/>
      <c r="D141" s="180"/>
      <c r="E141" s="180"/>
      <c r="F141" s="180"/>
      <c r="G141" s="180"/>
      <c r="H141" s="181"/>
      <c r="I141" s="180"/>
      <c r="J141" s="180"/>
      <c r="K141" s="180"/>
      <c r="L141" s="181"/>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row>
    <row r="142" spans="1:107">
      <c r="A142" s="180"/>
      <c r="B142" s="180"/>
      <c r="C142" s="180"/>
      <c r="D142" s="180"/>
      <c r="E142" s="180"/>
      <c r="F142" s="180"/>
      <c r="G142" s="180"/>
      <c r="H142" s="181"/>
      <c r="I142" s="180"/>
      <c r="J142" s="180"/>
      <c r="K142" s="180"/>
      <c r="L142" s="181"/>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row>
    <row r="143" spans="1:107">
      <c r="A143" s="180"/>
      <c r="B143" s="180"/>
      <c r="C143" s="180"/>
      <c r="D143" s="180"/>
      <c r="E143" s="180"/>
      <c r="F143" s="180"/>
      <c r="G143" s="180"/>
      <c r="H143" s="181"/>
      <c r="I143" s="180"/>
      <c r="J143" s="180"/>
      <c r="K143" s="180"/>
      <c r="L143" s="181"/>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row>
    <row r="144" spans="1:107">
      <c r="A144" s="180"/>
      <c r="B144" s="180"/>
      <c r="C144" s="180"/>
      <c r="D144" s="180"/>
      <c r="E144" s="180"/>
      <c r="F144" s="180"/>
      <c r="G144" s="180"/>
      <c r="H144" s="181"/>
      <c r="I144" s="180"/>
      <c r="J144" s="180"/>
      <c r="K144" s="180"/>
      <c r="L144" s="181"/>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row>
    <row r="145" spans="1:107">
      <c r="A145" s="180"/>
      <c r="B145" s="180"/>
      <c r="C145" s="180"/>
      <c r="D145" s="180"/>
      <c r="E145" s="180"/>
      <c r="F145" s="180"/>
      <c r="G145" s="180"/>
      <c r="H145" s="181"/>
      <c r="I145" s="180"/>
      <c r="J145" s="180"/>
      <c r="K145" s="180"/>
      <c r="L145" s="181"/>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row>
    <row r="146" spans="1:107">
      <c r="A146" s="180"/>
      <c r="B146" s="180"/>
      <c r="C146" s="180"/>
      <c r="D146" s="180"/>
      <c r="E146" s="180"/>
      <c r="F146" s="180"/>
      <c r="G146" s="180"/>
      <c r="H146" s="181"/>
      <c r="I146" s="180"/>
      <c r="J146" s="180"/>
      <c r="K146" s="180"/>
      <c r="L146" s="181"/>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row>
    <row r="147" spans="1:107">
      <c r="A147" s="180"/>
      <c r="B147" s="180"/>
      <c r="C147" s="180"/>
      <c r="D147" s="180"/>
      <c r="E147" s="180"/>
      <c r="F147" s="180"/>
      <c r="G147" s="180"/>
      <c r="H147" s="181"/>
      <c r="I147" s="180"/>
      <c r="J147" s="180"/>
      <c r="K147" s="180"/>
      <c r="L147" s="181"/>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row>
    <row r="148" spans="1:107">
      <c r="A148" s="180"/>
      <c r="B148" s="180"/>
      <c r="C148" s="180"/>
      <c r="D148" s="180"/>
      <c r="E148" s="180"/>
      <c r="F148" s="180"/>
      <c r="G148" s="180"/>
      <c r="H148" s="181"/>
      <c r="I148" s="180"/>
      <c r="J148" s="180"/>
      <c r="K148" s="180"/>
      <c r="L148" s="181"/>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row>
    <row r="149" spans="1:107">
      <c r="A149" s="180"/>
      <c r="B149" s="180"/>
      <c r="C149" s="180"/>
      <c r="D149" s="180"/>
      <c r="E149" s="180"/>
      <c r="F149" s="180"/>
      <c r="G149" s="180"/>
      <c r="H149" s="181"/>
      <c r="I149" s="180"/>
      <c r="J149" s="180"/>
      <c r="K149" s="180"/>
      <c r="L149" s="181"/>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row>
    <row r="150" spans="1:107">
      <c r="A150" s="180"/>
      <c r="B150" s="180"/>
      <c r="C150" s="180"/>
      <c r="D150" s="180"/>
      <c r="E150" s="180"/>
      <c r="F150" s="180"/>
      <c r="G150" s="180"/>
      <c r="H150" s="181"/>
      <c r="I150" s="180"/>
      <c r="J150" s="180"/>
      <c r="K150" s="180"/>
      <c r="L150" s="181"/>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row>
    <row r="151" spans="1:107">
      <c r="A151" s="180"/>
      <c r="B151" s="180"/>
      <c r="C151" s="180"/>
      <c r="D151" s="180"/>
      <c r="E151" s="180"/>
      <c r="F151" s="180"/>
      <c r="G151" s="180"/>
      <c r="H151" s="181"/>
      <c r="I151" s="180"/>
      <c r="J151" s="180"/>
      <c r="K151" s="180"/>
      <c r="L151" s="181"/>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row>
    <row r="152" spans="1:107">
      <c r="A152" s="180"/>
      <c r="B152" s="180"/>
      <c r="C152" s="180"/>
      <c r="D152" s="180"/>
      <c r="E152" s="180"/>
      <c r="F152" s="180"/>
      <c r="G152" s="180"/>
      <c r="H152" s="181"/>
      <c r="I152" s="180"/>
      <c r="J152" s="180"/>
      <c r="K152" s="180"/>
      <c r="L152" s="181"/>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row>
    <row r="153" spans="1:107">
      <c r="A153" s="180"/>
      <c r="B153" s="180"/>
      <c r="C153" s="180"/>
      <c r="D153" s="180"/>
      <c r="E153" s="180"/>
      <c r="F153" s="180"/>
      <c r="G153" s="180"/>
      <c r="H153" s="181"/>
      <c r="I153" s="180"/>
      <c r="J153" s="180"/>
      <c r="K153" s="180"/>
      <c r="L153" s="181"/>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row>
    <row r="154" spans="1:107">
      <c r="A154" s="180"/>
      <c r="B154" s="180"/>
      <c r="C154" s="180"/>
      <c r="D154" s="180"/>
      <c r="E154" s="180"/>
      <c r="F154" s="180"/>
      <c r="G154" s="180"/>
      <c r="H154" s="181"/>
      <c r="I154" s="180"/>
      <c r="J154" s="180"/>
      <c r="K154" s="180"/>
      <c r="L154" s="181"/>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row>
    <row r="155" spans="1:107">
      <c r="A155" s="180"/>
      <c r="B155" s="180"/>
      <c r="C155" s="180"/>
      <c r="D155" s="180"/>
      <c r="E155" s="180"/>
      <c r="F155" s="180"/>
      <c r="G155" s="180"/>
      <c r="H155" s="181"/>
      <c r="I155" s="180"/>
      <c r="J155" s="180"/>
      <c r="K155" s="180"/>
      <c r="L155" s="181"/>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row>
    <row r="156" spans="1:107">
      <c r="A156" s="180"/>
      <c r="B156" s="180"/>
      <c r="C156" s="180"/>
      <c r="D156" s="180"/>
      <c r="E156" s="180"/>
      <c r="F156" s="180"/>
      <c r="G156" s="180"/>
      <c r="H156" s="181"/>
      <c r="I156" s="180"/>
      <c r="J156" s="180"/>
      <c r="K156" s="180"/>
      <c r="L156" s="181"/>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row>
    <row r="157" spans="1:107">
      <c r="A157" s="180"/>
      <c r="B157" s="180"/>
      <c r="C157" s="180"/>
      <c r="D157" s="180"/>
      <c r="E157" s="180"/>
      <c r="F157" s="180"/>
      <c r="G157" s="180"/>
      <c r="H157" s="181"/>
      <c r="I157" s="180"/>
      <c r="J157" s="180"/>
      <c r="K157" s="180"/>
      <c r="L157" s="181"/>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row>
    <row r="158" spans="1:107">
      <c r="A158" s="180"/>
      <c r="B158" s="180"/>
      <c r="C158" s="180"/>
      <c r="D158" s="180"/>
      <c r="E158" s="180"/>
      <c r="F158" s="180"/>
      <c r="G158" s="180"/>
      <c r="H158" s="181"/>
      <c r="I158" s="180"/>
      <c r="J158" s="180"/>
      <c r="K158" s="180"/>
      <c r="L158" s="181"/>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row>
    <row r="159" spans="1:107">
      <c r="A159" s="180"/>
      <c r="B159" s="180"/>
      <c r="C159" s="180"/>
      <c r="D159" s="180"/>
      <c r="E159" s="180"/>
      <c r="F159" s="180"/>
      <c r="G159" s="180"/>
      <c r="H159" s="181"/>
      <c r="I159" s="180"/>
      <c r="J159" s="180"/>
      <c r="K159" s="180"/>
      <c r="L159" s="181"/>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row>
    <row r="160" spans="1:107">
      <c r="A160" s="180"/>
      <c r="B160" s="180"/>
      <c r="C160" s="180"/>
      <c r="D160" s="180"/>
      <c r="E160" s="180"/>
      <c r="F160" s="180"/>
      <c r="G160" s="180"/>
      <c r="H160" s="181"/>
      <c r="I160" s="180"/>
      <c r="J160" s="180"/>
      <c r="K160" s="180"/>
      <c r="L160" s="181"/>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row>
    <row r="161" spans="1:107">
      <c r="A161" s="180"/>
      <c r="B161" s="180"/>
      <c r="C161" s="180"/>
      <c r="D161" s="180"/>
      <c r="E161" s="180"/>
      <c r="F161" s="180"/>
      <c r="G161" s="180"/>
      <c r="H161" s="181"/>
      <c r="I161" s="180"/>
      <c r="J161" s="180"/>
      <c r="K161" s="180"/>
      <c r="L161" s="181"/>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row>
    <row r="162" spans="1:107">
      <c r="A162" s="180"/>
      <c r="B162" s="180"/>
      <c r="C162" s="180"/>
      <c r="D162" s="180"/>
      <c r="E162" s="180"/>
      <c r="F162" s="180"/>
      <c r="G162" s="180"/>
      <c r="H162" s="181"/>
      <c r="I162" s="180"/>
      <c r="J162" s="180"/>
      <c r="K162" s="180"/>
      <c r="L162" s="181"/>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row>
    <row r="163" spans="1:107">
      <c r="A163" s="180"/>
      <c r="B163" s="180"/>
      <c r="C163" s="180"/>
      <c r="D163" s="180"/>
      <c r="E163" s="180"/>
      <c r="F163" s="180"/>
      <c r="G163" s="180"/>
      <c r="H163" s="181"/>
      <c r="I163" s="180"/>
      <c r="J163" s="180"/>
      <c r="K163" s="180"/>
      <c r="L163" s="181"/>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row>
    <row r="164" spans="1:107">
      <c r="A164" s="180"/>
      <c r="B164" s="180"/>
      <c r="C164" s="180"/>
      <c r="D164" s="180"/>
      <c r="E164" s="180"/>
      <c r="F164" s="180"/>
      <c r="G164" s="180"/>
      <c r="H164" s="181"/>
      <c r="I164" s="180"/>
      <c r="J164" s="180"/>
      <c r="K164" s="180"/>
      <c r="L164" s="181"/>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row>
    <row r="165" spans="1:107">
      <c r="A165" s="180"/>
      <c r="B165" s="180"/>
      <c r="C165" s="180"/>
      <c r="D165" s="180"/>
      <c r="E165" s="180"/>
      <c r="F165" s="180"/>
      <c r="G165" s="180"/>
      <c r="H165" s="181"/>
      <c r="I165" s="180"/>
      <c r="J165" s="180"/>
      <c r="K165" s="180"/>
      <c r="L165" s="181"/>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row>
    <row r="166" spans="1:107">
      <c r="A166" s="180"/>
      <c r="B166" s="180"/>
      <c r="C166" s="180"/>
      <c r="D166" s="180"/>
      <c r="E166" s="180"/>
      <c r="F166" s="180"/>
      <c r="G166" s="180"/>
      <c r="H166" s="181"/>
      <c r="I166" s="180"/>
      <c r="J166" s="180"/>
      <c r="K166" s="180"/>
      <c r="L166" s="181"/>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row>
    <row r="167" spans="1:107">
      <c r="A167" s="180"/>
      <c r="B167" s="180"/>
      <c r="C167" s="180"/>
      <c r="D167" s="180"/>
      <c r="E167" s="180"/>
      <c r="F167" s="180"/>
      <c r="G167" s="180"/>
      <c r="H167" s="181"/>
      <c r="I167" s="180"/>
      <c r="J167" s="180"/>
      <c r="K167" s="180"/>
      <c r="L167" s="181"/>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row>
    <row r="168" spans="1:107">
      <c r="A168" s="180"/>
      <c r="B168" s="180"/>
      <c r="C168" s="180"/>
      <c r="D168" s="180"/>
      <c r="E168" s="180"/>
      <c r="F168" s="180"/>
      <c r="G168" s="180"/>
      <c r="H168" s="181"/>
      <c r="I168" s="180"/>
      <c r="J168" s="180"/>
      <c r="K168" s="180"/>
      <c r="L168" s="181"/>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row>
    <row r="169" spans="1:107">
      <c r="A169" s="180"/>
      <c r="B169" s="180"/>
      <c r="C169" s="180"/>
      <c r="D169" s="180"/>
      <c r="E169" s="180"/>
      <c r="F169" s="180"/>
      <c r="G169" s="180"/>
      <c r="H169" s="181"/>
      <c r="I169" s="180"/>
      <c r="J169" s="180"/>
      <c r="K169" s="180"/>
      <c r="L169" s="181"/>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row>
    <row r="170" spans="1:107">
      <c r="A170" s="180"/>
      <c r="B170" s="180"/>
      <c r="C170" s="180"/>
      <c r="D170" s="180"/>
      <c r="E170" s="180"/>
      <c r="F170" s="180"/>
      <c r="G170" s="180"/>
      <c r="H170" s="181"/>
      <c r="I170" s="180"/>
      <c r="J170" s="180"/>
      <c r="K170" s="180"/>
      <c r="L170" s="181"/>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row>
    <row r="171" spans="1:107">
      <c r="A171" s="180"/>
      <c r="B171" s="180"/>
      <c r="C171" s="180"/>
      <c r="D171" s="180"/>
      <c r="E171" s="180"/>
      <c r="F171" s="180"/>
      <c r="G171" s="180"/>
      <c r="H171" s="181"/>
      <c r="I171" s="180"/>
      <c r="J171" s="180"/>
      <c r="K171" s="180"/>
      <c r="L171" s="181"/>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row>
    <row r="172" spans="1:107">
      <c r="A172" s="180"/>
      <c r="B172" s="180"/>
      <c r="C172" s="180"/>
      <c r="D172" s="180"/>
      <c r="E172" s="180"/>
      <c r="F172" s="180"/>
      <c r="G172" s="180"/>
      <c r="H172" s="181"/>
      <c r="I172" s="180"/>
      <c r="J172" s="180"/>
      <c r="K172" s="180"/>
      <c r="L172" s="181"/>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row>
    <row r="173" spans="1:107">
      <c r="A173" s="180"/>
      <c r="B173" s="180"/>
      <c r="C173" s="180"/>
      <c r="D173" s="180"/>
      <c r="E173" s="180"/>
      <c r="F173" s="180"/>
      <c r="G173" s="180"/>
      <c r="H173" s="181"/>
      <c r="I173" s="180"/>
      <c r="J173" s="180"/>
      <c r="K173" s="180"/>
      <c r="L173" s="181"/>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row>
    <row r="174" spans="1:107">
      <c r="A174" s="180"/>
      <c r="B174" s="180"/>
      <c r="C174" s="180"/>
      <c r="D174" s="180"/>
      <c r="E174" s="180"/>
      <c r="F174" s="180"/>
      <c r="G174" s="180"/>
      <c r="H174" s="181"/>
      <c r="I174" s="180"/>
      <c r="J174" s="180"/>
      <c r="K174" s="180"/>
      <c r="L174" s="181"/>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row>
    <row r="175" spans="1:107">
      <c r="A175" s="180"/>
      <c r="B175" s="180"/>
      <c r="C175" s="180"/>
      <c r="D175" s="180"/>
      <c r="E175" s="180"/>
      <c r="F175" s="180"/>
      <c r="G175" s="180"/>
      <c r="H175" s="181"/>
      <c r="I175" s="180"/>
      <c r="J175" s="180"/>
      <c r="K175" s="180"/>
      <c r="L175" s="181"/>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row>
    <row r="176" spans="1:107">
      <c r="A176" s="180"/>
      <c r="B176" s="180"/>
      <c r="C176" s="180"/>
      <c r="D176" s="180"/>
      <c r="E176" s="180"/>
      <c r="F176" s="180"/>
      <c r="G176" s="180"/>
      <c r="H176" s="181"/>
      <c r="I176" s="180"/>
      <c r="J176" s="180"/>
      <c r="K176" s="180"/>
      <c r="L176" s="181"/>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row>
    <row r="177" spans="1:107">
      <c r="A177" s="180"/>
      <c r="B177" s="180"/>
      <c r="C177" s="180"/>
      <c r="D177" s="180"/>
      <c r="E177" s="180"/>
      <c r="F177" s="180"/>
      <c r="G177" s="180"/>
      <c r="H177" s="181"/>
      <c r="I177" s="180"/>
      <c r="J177" s="180"/>
      <c r="K177" s="180"/>
      <c r="L177" s="181"/>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row>
    <row r="178" spans="1:107">
      <c r="A178" s="180"/>
      <c r="B178" s="180"/>
      <c r="C178" s="180"/>
      <c r="D178" s="180"/>
      <c r="E178" s="180"/>
      <c r="F178" s="180"/>
      <c r="G178" s="180"/>
      <c r="H178" s="181"/>
      <c r="I178" s="180"/>
      <c r="J178" s="180"/>
      <c r="K178" s="180"/>
      <c r="L178" s="181"/>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row>
    <row r="179" spans="1:107">
      <c r="A179" s="180"/>
      <c r="B179" s="180"/>
      <c r="C179" s="180"/>
      <c r="D179" s="180"/>
      <c r="E179" s="180"/>
      <c r="F179" s="180"/>
      <c r="G179" s="180"/>
      <c r="H179" s="181"/>
      <c r="I179" s="180"/>
      <c r="J179" s="180"/>
      <c r="K179" s="180"/>
      <c r="L179" s="181"/>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row>
    <row r="180" spans="1:107">
      <c r="A180" s="180"/>
      <c r="B180" s="180"/>
      <c r="C180" s="180"/>
      <c r="D180" s="180"/>
      <c r="E180" s="180"/>
      <c r="F180" s="180"/>
      <c r="G180" s="180"/>
      <c r="H180" s="181"/>
      <c r="I180" s="180"/>
      <c r="J180" s="180"/>
      <c r="K180" s="180"/>
      <c r="L180" s="181"/>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row>
    <row r="181" spans="1:107">
      <c r="A181" s="180"/>
      <c r="B181" s="180"/>
      <c r="C181" s="180"/>
      <c r="D181" s="180"/>
      <c r="E181" s="180"/>
      <c r="F181" s="180"/>
      <c r="G181" s="180"/>
      <c r="H181" s="181"/>
      <c r="I181" s="180"/>
      <c r="J181" s="180"/>
      <c r="K181" s="180"/>
      <c r="L181" s="181"/>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row>
    <row r="182" spans="1:107">
      <c r="A182" s="180"/>
      <c r="B182" s="180"/>
      <c r="C182" s="180"/>
      <c r="D182" s="180"/>
      <c r="E182" s="180"/>
      <c r="F182" s="180"/>
      <c r="G182" s="180"/>
      <c r="H182" s="181"/>
      <c r="I182" s="180"/>
      <c r="J182" s="180"/>
      <c r="K182" s="180"/>
      <c r="L182" s="181"/>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row>
    <row r="183" spans="1:107">
      <c r="A183" s="180"/>
      <c r="B183" s="180"/>
      <c r="C183" s="180"/>
      <c r="D183" s="180"/>
      <c r="E183" s="180"/>
      <c r="F183" s="180"/>
      <c r="G183" s="180"/>
      <c r="H183" s="181"/>
      <c r="I183" s="180"/>
      <c r="J183" s="180"/>
      <c r="K183" s="180"/>
      <c r="L183" s="181"/>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row>
    <row r="184" spans="1:107">
      <c r="A184" s="180"/>
      <c r="B184" s="180"/>
      <c r="C184" s="180"/>
      <c r="D184" s="180"/>
      <c r="E184" s="180"/>
      <c r="F184" s="180"/>
      <c r="G184" s="180"/>
      <c r="H184" s="181"/>
      <c r="I184" s="180"/>
      <c r="J184" s="180"/>
      <c r="K184" s="180"/>
      <c r="L184" s="181"/>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row>
    <row r="185" spans="1:107">
      <c r="A185" s="180"/>
      <c r="B185" s="180"/>
      <c r="C185" s="180"/>
      <c r="D185" s="180"/>
      <c r="E185" s="180"/>
      <c r="F185" s="180"/>
      <c r="G185" s="180"/>
      <c r="H185" s="181"/>
      <c r="I185" s="180"/>
      <c r="J185" s="180"/>
      <c r="K185" s="180"/>
      <c r="L185" s="181"/>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row>
    <row r="186" spans="1:107">
      <c r="A186" s="180"/>
      <c r="B186" s="180"/>
      <c r="C186" s="180"/>
      <c r="D186" s="180"/>
      <c r="E186" s="180"/>
      <c r="F186" s="180"/>
      <c r="G186" s="180"/>
      <c r="H186" s="181"/>
      <c r="I186" s="180"/>
      <c r="J186" s="180"/>
      <c r="K186" s="180"/>
      <c r="L186" s="181"/>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row>
    <row r="187" spans="1:107">
      <c r="A187" s="180"/>
      <c r="B187" s="180"/>
      <c r="C187" s="180"/>
      <c r="D187" s="180"/>
      <c r="E187" s="180"/>
      <c r="F187" s="180"/>
      <c r="G187" s="180"/>
      <c r="H187" s="181"/>
      <c r="I187" s="180"/>
      <c r="J187" s="180"/>
      <c r="K187" s="180"/>
      <c r="L187" s="181"/>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row>
    <row r="188" spans="1:107">
      <c r="A188" s="180"/>
      <c r="B188" s="180"/>
      <c r="C188" s="180"/>
      <c r="D188" s="180"/>
      <c r="E188" s="180"/>
      <c r="F188" s="180"/>
      <c r="G188" s="180"/>
      <c r="H188" s="181"/>
      <c r="I188" s="180"/>
      <c r="J188" s="180"/>
      <c r="K188" s="180"/>
      <c r="L188" s="181"/>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row>
    <row r="189" spans="1:107">
      <c r="A189" s="180"/>
      <c r="B189" s="180"/>
      <c r="C189" s="180"/>
      <c r="D189" s="180"/>
      <c r="E189" s="180"/>
      <c r="F189" s="180"/>
      <c r="G189" s="180"/>
      <c r="H189" s="181"/>
      <c r="I189" s="180"/>
      <c r="J189" s="180"/>
      <c r="K189" s="180"/>
      <c r="L189" s="181"/>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row>
    <row r="190" spans="1:107">
      <c r="A190" s="180"/>
      <c r="B190" s="180"/>
      <c r="C190" s="180"/>
      <c r="D190" s="180"/>
      <c r="E190" s="180"/>
      <c r="F190" s="180"/>
      <c r="G190" s="180"/>
      <c r="H190" s="181"/>
      <c r="I190" s="180"/>
      <c r="J190" s="180"/>
      <c r="K190" s="180"/>
      <c r="L190" s="181"/>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row>
    <row r="191" spans="1:107">
      <c r="A191" s="180"/>
      <c r="B191" s="180"/>
      <c r="C191" s="180"/>
      <c r="D191" s="180"/>
      <c r="E191" s="180"/>
      <c r="F191" s="180"/>
      <c r="G191" s="180"/>
      <c r="H191" s="181"/>
      <c r="I191" s="180"/>
      <c r="J191" s="180"/>
      <c r="K191" s="180"/>
      <c r="L191" s="181"/>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row>
    <row r="192" spans="1:107">
      <c r="A192" s="180"/>
      <c r="B192" s="180"/>
      <c r="C192" s="180"/>
      <c r="D192" s="180"/>
      <c r="E192" s="180"/>
      <c r="F192" s="180"/>
      <c r="G192" s="180"/>
      <c r="H192" s="181"/>
      <c r="I192" s="180"/>
      <c r="J192" s="180"/>
      <c r="K192" s="180"/>
      <c r="L192" s="181"/>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row>
    <row r="193" spans="1:107">
      <c r="A193" s="180"/>
      <c r="B193" s="180"/>
      <c r="C193" s="180"/>
      <c r="D193" s="180"/>
      <c r="E193" s="180"/>
      <c r="F193" s="180"/>
      <c r="G193" s="180"/>
      <c r="H193" s="181"/>
      <c r="I193" s="180"/>
      <c r="J193" s="180"/>
      <c r="K193" s="180"/>
      <c r="L193" s="181"/>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row>
    <row r="194" spans="1:107">
      <c r="A194" s="180"/>
      <c r="B194" s="180"/>
      <c r="C194" s="180"/>
      <c r="D194" s="180"/>
      <c r="E194" s="180"/>
      <c r="F194" s="180"/>
      <c r="G194" s="180"/>
      <c r="H194" s="181"/>
      <c r="I194" s="180"/>
      <c r="J194" s="180"/>
      <c r="K194" s="180"/>
      <c r="L194" s="181"/>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row>
    <row r="195" spans="1:107">
      <c r="A195" s="180"/>
      <c r="B195" s="180"/>
      <c r="C195" s="180"/>
      <c r="D195" s="180"/>
      <c r="E195" s="180"/>
      <c r="F195" s="180"/>
      <c r="G195" s="180"/>
      <c r="H195" s="181"/>
      <c r="I195" s="180"/>
      <c r="J195" s="180"/>
      <c r="K195" s="180"/>
      <c r="L195" s="181"/>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row>
    <row r="196" spans="1:107">
      <c r="A196" s="180"/>
      <c r="B196" s="180"/>
      <c r="C196" s="180"/>
      <c r="D196" s="180"/>
      <c r="E196" s="180"/>
      <c r="F196" s="180"/>
      <c r="G196" s="180"/>
      <c r="H196" s="181"/>
      <c r="I196" s="180"/>
      <c r="J196" s="180"/>
      <c r="K196" s="180"/>
      <c r="L196" s="181"/>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row>
    <row r="197" spans="1:107">
      <c r="A197" s="180"/>
      <c r="B197" s="180"/>
      <c r="C197" s="180"/>
      <c r="D197" s="180"/>
      <c r="E197" s="180"/>
      <c r="F197" s="180"/>
      <c r="G197" s="180"/>
      <c r="H197" s="181"/>
      <c r="I197" s="180"/>
      <c r="J197" s="180"/>
      <c r="K197" s="180"/>
      <c r="L197" s="181"/>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row>
    <row r="198" spans="1:107">
      <c r="A198" s="180"/>
      <c r="B198" s="180"/>
      <c r="C198" s="180"/>
      <c r="D198" s="180"/>
      <c r="E198" s="180"/>
      <c r="F198" s="180"/>
      <c r="G198" s="180"/>
      <c r="H198" s="181"/>
      <c r="I198" s="180"/>
      <c r="J198" s="180"/>
      <c r="K198" s="180"/>
      <c r="L198" s="181"/>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row>
    <row r="199" spans="1:107">
      <c r="A199" s="180"/>
      <c r="B199" s="180"/>
      <c r="C199" s="180"/>
      <c r="D199" s="180"/>
      <c r="E199" s="180"/>
      <c r="F199" s="180"/>
      <c r="G199" s="180"/>
      <c r="H199" s="181"/>
      <c r="I199" s="180"/>
      <c r="J199" s="180"/>
      <c r="K199" s="180"/>
      <c r="L199" s="181"/>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row>
    <row r="200" spans="1:107">
      <c r="A200" s="180"/>
      <c r="B200" s="180"/>
      <c r="C200" s="180"/>
      <c r="D200" s="180"/>
      <c r="E200" s="180"/>
      <c r="F200" s="180"/>
      <c r="G200" s="180"/>
      <c r="H200" s="181"/>
      <c r="I200" s="180"/>
      <c r="J200" s="180"/>
      <c r="K200" s="180"/>
      <c r="L200" s="181"/>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row>
    <row r="201" spans="1:107">
      <c r="A201" s="180"/>
      <c r="B201" s="180"/>
      <c r="C201" s="180"/>
      <c r="D201" s="180"/>
      <c r="E201" s="180"/>
      <c r="F201" s="180"/>
      <c r="G201" s="180"/>
      <c r="H201" s="181"/>
      <c r="I201" s="180"/>
      <c r="J201" s="180"/>
      <c r="K201" s="180"/>
      <c r="L201" s="181"/>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row>
    <row r="202" spans="1:107">
      <c r="A202" s="180"/>
      <c r="B202" s="180"/>
      <c r="C202" s="180"/>
      <c r="D202" s="180"/>
      <c r="E202" s="180"/>
      <c r="F202" s="180"/>
      <c r="G202" s="180"/>
      <c r="H202" s="181"/>
      <c r="I202" s="180"/>
      <c r="J202" s="180"/>
      <c r="K202" s="180"/>
      <c r="L202" s="181"/>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row>
    <row r="203" spans="1:107">
      <c r="A203" s="180"/>
      <c r="B203" s="180"/>
      <c r="C203" s="180"/>
      <c r="D203" s="180"/>
      <c r="E203" s="180"/>
      <c r="F203" s="180"/>
      <c r="G203" s="180"/>
      <c r="H203" s="181"/>
      <c r="I203" s="180"/>
      <c r="J203" s="180"/>
      <c r="K203" s="180"/>
      <c r="L203" s="181"/>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row>
    <row r="204" spans="1:107">
      <c r="A204" s="180"/>
      <c r="B204" s="180"/>
      <c r="C204" s="180"/>
      <c r="D204" s="180"/>
      <c r="E204" s="180"/>
      <c r="F204" s="180"/>
      <c r="G204" s="180"/>
      <c r="H204" s="181"/>
      <c r="I204" s="180"/>
      <c r="J204" s="180"/>
      <c r="K204" s="180"/>
      <c r="L204" s="181"/>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row>
    <row r="205" spans="1:107">
      <c r="A205" s="180"/>
      <c r="B205" s="180"/>
      <c r="C205" s="180"/>
      <c r="D205" s="180"/>
      <c r="E205" s="180"/>
      <c r="F205" s="180"/>
      <c r="G205" s="180"/>
      <c r="H205" s="181"/>
      <c r="I205" s="180"/>
      <c r="J205" s="180"/>
      <c r="K205" s="180"/>
      <c r="L205" s="181"/>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row>
    <row r="206" spans="1:107">
      <c r="A206" s="180"/>
      <c r="B206" s="180"/>
      <c r="C206" s="180"/>
      <c r="D206" s="180"/>
      <c r="E206" s="180"/>
      <c r="F206" s="180"/>
      <c r="G206" s="180"/>
      <c r="H206" s="181"/>
      <c r="I206" s="180"/>
      <c r="J206" s="180"/>
      <c r="K206" s="180"/>
      <c r="L206" s="181"/>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row>
    <row r="207" spans="1:107">
      <c r="A207" s="180"/>
      <c r="B207" s="180"/>
      <c r="C207" s="180"/>
      <c r="D207" s="180"/>
      <c r="E207" s="180"/>
      <c r="F207" s="180"/>
      <c r="G207" s="180"/>
      <c r="H207" s="181"/>
      <c r="I207" s="180"/>
      <c r="J207" s="180"/>
      <c r="K207" s="180"/>
      <c r="L207" s="181"/>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row>
    <row r="208" spans="1:107">
      <c r="A208" s="180"/>
      <c r="B208" s="180"/>
      <c r="C208" s="180"/>
      <c r="D208" s="180"/>
      <c r="E208" s="180"/>
      <c r="F208" s="180"/>
      <c r="G208" s="180"/>
      <c r="H208" s="181"/>
      <c r="I208" s="180"/>
      <c r="J208" s="180"/>
      <c r="K208" s="180"/>
      <c r="L208" s="181"/>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row>
    <row r="209" spans="1:107">
      <c r="A209" s="180"/>
      <c r="B209" s="180"/>
      <c r="C209" s="180"/>
      <c r="D209" s="180"/>
      <c r="E209" s="180"/>
      <c r="F209" s="180"/>
      <c r="G209" s="180"/>
      <c r="H209" s="181"/>
      <c r="I209" s="180"/>
      <c r="J209" s="180"/>
      <c r="K209" s="180"/>
      <c r="L209" s="181"/>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row>
    <row r="210" spans="1:107">
      <c r="A210" s="180"/>
      <c r="B210" s="180"/>
      <c r="C210" s="180"/>
      <c r="D210" s="180"/>
      <c r="E210" s="180"/>
      <c r="F210" s="180"/>
      <c r="G210" s="180"/>
      <c r="H210" s="181"/>
      <c r="I210" s="180"/>
      <c r="J210" s="180"/>
      <c r="K210" s="180"/>
      <c r="L210" s="181"/>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row>
    <row r="211" spans="1:107">
      <c r="A211" s="180"/>
      <c r="B211" s="180"/>
      <c r="C211" s="180"/>
      <c r="D211" s="180"/>
      <c r="E211" s="180"/>
      <c r="F211" s="180"/>
      <c r="G211" s="180"/>
      <c r="H211" s="181"/>
      <c r="I211" s="180"/>
      <c r="J211" s="180"/>
      <c r="K211" s="180"/>
      <c r="L211" s="181"/>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row>
    <row r="212" spans="1:107">
      <c r="A212" s="180"/>
      <c r="B212" s="180"/>
      <c r="C212" s="180"/>
      <c r="D212" s="180"/>
      <c r="E212" s="180"/>
      <c r="F212" s="180"/>
      <c r="G212" s="180"/>
      <c r="H212" s="181"/>
      <c r="I212" s="180"/>
      <c r="J212" s="180"/>
      <c r="K212" s="180"/>
      <c r="L212" s="181"/>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row>
    <row r="213" spans="1:107">
      <c r="A213" s="180"/>
      <c r="B213" s="180"/>
      <c r="C213" s="180"/>
      <c r="D213" s="180"/>
      <c r="E213" s="180"/>
      <c r="F213" s="180"/>
      <c r="G213" s="180"/>
      <c r="H213" s="181"/>
      <c r="I213" s="180"/>
      <c r="J213" s="180"/>
      <c r="K213" s="180"/>
      <c r="L213" s="181"/>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row>
    <row r="214" spans="1:107">
      <c r="A214" s="180"/>
      <c r="B214" s="180"/>
      <c r="C214" s="180"/>
      <c r="D214" s="180"/>
      <c r="E214" s="180"/>
      <c r="F214" s="180"/>
      <c r="G214" s="180"/>
      <c r="H214" s="181"/>
      <c r="I214" s="180"/>
      <c r="J214" s="180"/>
      <c r="K214" s="180"/>
      <c r="L214" s="181"/>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row>
    <row r="215" spans="1:107">
      <c r="A215" s="180"/>
      <c r="B215" s="180"/>
      <c r="C215" s="180"/>
      <c r="D215" s="180"/>
      <c r="E215" s="180"/>
      <c r="F215" s="180"/>
      <c r="G215" s="180"/>
      <c r="H215" s="181"/>
      <c r="I215" s="180"/>
      <c r="J215" s="180"/>
      <c r="K215" s="180"/>
      <c r="L215" s="181"/>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row>
    <row r="216" spans="1:107">
      <c r="A216" s="180"/>
      <c r="B216" s="180"/>
      <c r="C216" s="180"/>
      <c r="D216" s="180"/>
      <c r="E216" s="180"/>
      <c r="F216" s="180"/>
      <c r="G216" s="180"/>
      <c r="H216" s="181"/>
      <c r="I216" s="180"/>
      <c r="J216" s="180"/>
      <c r="K216" s="180"/>
      <c r="L216" s="181"/>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row>
    <row r="217" spans="1:107">
      <c r="A217" s="180"/>
      <c r="B217" s="180"/>
      <c r="C217" s="180"/>
      <c r="D217" s="180"/>
      <c r="E217" s="180"/>
      <c r="F217" s="180"/>
      <c r="G217" s="180"/>
      <c r="H217" s="181"/>
      <c r="I217" s="180"/>
      <c r="J217" s="180"/>
      <c r="K217" s="180"/>
      <c r="L217" s="181"/>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row>
    <row r="218" spans="1:107">
      <c r="A218" s="180"/>
      <c r="B218" s="180"/>
      <c r="C218" s="180"/>
      <c r="D218" s="180"/>
      <c r="E218" s="180"/>
      <c r="F218" s="180"/>
      <c r="G218" s="180"/>
      <c r="H218" s="181"/>
      <c r="I218" s="180"/>
      <c r="J218" s="180"/>
      <c r="K218" s="180"/>
      <c r="L218" s="181"/>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row>
    <row r="219" spans="1:107">
      <c r="A219" s="180"/>
      <c r="B219" s="180"/>
      <c r="C219" s="180"/>
      <c r="D219" s="180"/>
      <c r="E219" s="180"/>
      <c r="F219" s="180"/>
      <c r="G219" s="180"/>
      <c r="H219" s="181"/>
      <c r="I219" s="180"/>
      <c r="J219" s="180"/>
      <c r="K219" s="180"/>
      <c r="L219" s="181"/>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row>
    <row r="220" spans="1:107">
      <c r="A220" s="180"/>
      <c r="B220" s="180"/>
      <c r="C220" s="180"/>
      <c r="D220" s="180"/>
      <c r="E220" s="180"/>
      <c r="F220" s="180"/>
      <c r="G220" s="180"/>
      <c r="H220" s="181"/>
      <c r="I220" s="180"/>
      <c r="J220" s="180"/>
      <c r="K220" s="180"/>
      <c r="L220" s="181"/>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row>
    <row r="221" spans="1:107">
      <c r="A221" s="180"/>
      <c r="B221" s="180"/>
      <c r="C221" s="180"/>
      <c r="D221" s="180"/>
      <c r="E221" s="180"/>
      <c r="F221" s="180"/>
      <c r="G221" s="180"/>
      <c r="H221" s="181"/>
      <c r="I221" s="180"/>
      <c r="J221" s="180"/>
      <c r="K221" s="180"/>
      <c r="L221" s="181"/>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row>
    <row r="222" spans="1:107">
      <c r="A222" s="180"/>
      <c r="B222" s="180"/>
      <c r="C222" s="180"/>
      <c r="D222" s="180"/>
      <c r="E222" s="180"/>
      <c r="F222" s="180"/>
      <c r="G222" s="180"/>
      <c r="H222" s="181"/>
      <c r="I222" s="180"/>
      <c r="J222" s="180"/>
      <c r="K222" s="180"/>
      <c r="L222" s="181"/>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row>
    <row r="223" spans="1:107">
      <c r="A223" s="180"/>
      <c r="B223" s="180"/>
      <c r="C223" s="180"/>
      <c r="D223" s="180"/>
      <c r="E223" s="180"/>
      <c r="F223" s="180"/>
      <c r="G223" s="180"/>
      <c r="H223" s="181"/>
      <c r="I223" s="180"/>
      <c r="J223" s="180"/>
      <c r="K223" s="180"/>
      <c r="L223" s="181"/>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row>
    <row r="224" spans="1:107">
      <c r="A224" s="180"/>
      <c r="B224" s="180"/>
      <c r="C224" s="180"/>
      <c r="D224" s="180"/>
      <c r="E224" s="180"/>
      <c r="F224" s="180"/>
      <c r="G224" s="180"/>
      <c r="H224" s="181"/>
      <c r="I224" s="180"/>
      <c r="J224" s="180"/>
      <c r="K224" s="180"/>
      <c r="L224" s="181"/>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row>
    <row r="225" spans="1:107">
      <c r="A225" s="180"/>
      <c r="B225" s="180"/>
      <c r="C225" s="180"/>
      <c r="D225" s="180"/>
      <c r="E225" s="180"/>
      <c r="F225" s="180"/>
      <c r="G225" s="180"/>
      <c r="H225" s="181"/>
      <c r="I225" s="180"/>
      <c r="J225" s="180"/>
      <c r="K225" s="180"/>
      <c r="L225" s="181"/>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row>
    <row r="226" spans="1:107">
      <c r="A226" s="180"/>
      <c r="B226" s="180"/>
      <c r="C226" s="180"/>
      <c r="D226" s="180"/>
      <c r="E226" s="180"/>
      <c r="F226" s="180"/>
      <c r="G226" s="180"/>
      <c r="H226" s="181"/>
      <c r="I226" s="180"/>
      <c r="J226" s="180"/>
      <c r="K226" s="180"/>
      <c r="L226" s="181"/>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row>
    <row r="227" spans="1:107">
      <c r="A227" s="180"/>
      <c r="B227" s="180"/>
      <c r="C227" s="180"/>
      <c r="D227" s="180"/>
      <c r="E227" s="180"/>
      <c r="F227" s="180"/>
      <c r="G227" s="180"/>
      <c r="H227" s="181"/>
      <c r="I227" s="180"/>
      <c r="J227" s="180"/>
      <c r="K227" s="180"/>
      <c r="L227" s="181"/>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row>
    <row r="228" spans="1:107">
      <c r="A228" s="180"/>
      <c r="B228" s="180"/>
      <c r="C228" s="180"/>
      <c r="D228" s="180"/>
      <c r="E228" s="180"/>
      <c r="F228" s="180"/>
      <c r="G228" s="180"/>
      <c r="H228" s="181"/>
      <c r="I228" s="180"/>
      <c r="J228" s="180"/>
      <c r="K228" s="180"/>
      <c r="L228" s="181"/>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row>
    <row r="229" spans="1:107">
      <c r="A229" s="180"/>
      <c r="B229" s="180"/>
      <c r="C229" s="180"/>
      <c r="D229" s="180"/>
      <c r="E229" s="180"/>
      <c r="F229" s="180"/>
      <c r="G229" s="180"/>
      <c r="H229" s="181"/>
      <c r="I229" s="180"/>
      <c r="J229" s="180"/>
      <c r="K229" s="180"/>
      <c r="L229" s="181"/>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row>
    <row r="230" spans="1:107">
      <c r="A230" s="180"/>
      <c r="B230" s="180"/>
      <c r="C230" s="180"/>
      <c r="D230" s="180"/>
      <c r="E230" s="180"/>
      <c r="F230" s="180"/>
      <c r="G230" s="180"/>
      <c r="H230" s="181"/>
      <c r="I230" s="180"/>
      <c r="J230" s="180"/>
      <c r="K230" s="180"/>
      <c r="L230" s="181"/>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row>
    <row r="231" spans="1:107">
      <c r="A231" s="180"/>
      <c r="B231" s="180"/>
      <c r="C231" s="180"/>
      <c r="D231" s="180"/>
      <c r="E231" s="180"/>
      <c r="F231" s="180"/>
      <c r="G231" s="180"/>
      <c r="H231" s="181"/>
      <c r="I231" s="180"/>
      <c r="J231" s="180"/>
      <c r="K231" s="180"/>
      <c r="L231" s="181"/>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row>
    <row r="232" spans="1:107">
      <c r="A232" s="180"/>
      <c r="B232" s="180"/>
      <c r="C232" s="180"/>
      <c r="D232" s="180"/>
      <c r="E232" s="180"/>
      <c r="F232" s="180"/>
      <c r="G232" s="180"/>
      <c r="H232" s="181"/>
      <c r="I232" s="180"/>
      <c r="J232" s="180"/>
      <c r="K232" s="180"/>
      <c r="L232" s="181"/>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row>
    <row r="233" spans="1:107">
      <c r="A233" s="180"/>
      <c r="B233" s="180"/>
      <c r="C233" s="180"/>
      <c r="D233" s="180"/>
      <c r="E233" s="180"/>
      <c r="F233" s="180"/>
      <c r="G233" s="180"/>
      <c r="H233" s="181"/>
      <c r="I233" s="180"/>
      <c r="J233" s="180"/>
      <c r="K233" s="180"/>
      <c r="L233" s="181"/>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row>
    <row r="234" spans="1:107">
      <c r="A234" s="180"/>
      <c r="B234" s="180"/>
      <c r="C234" s="180"/>
      <c r="D234" s="180"/>
      <c r="E234" s="180"/>
      <c r="F234" s="180"/>
      <c r="G234" s="180"/>
      <c r="H234" s="181"/>
      <c r="I234" s="180"/>
      <c r="J234" s="180"/>
      <c r="K234" s="180"/>
      <c r="L234" s="181"/>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row>
    <row r="235" spans="1:107">
      <c r="A235" s="180"/>
      <c r="B235" s="180"/>
      <c r="C235" s="180"/>
      <c r="D235" s="180"/>
      <c r="E235" s="180"/>
      <c r="F235" s="180"/>
      <c r="G235" s="180"/>
      <c r="H235" s="181"/>
      <c r="I235" s="180"/>
      <c r="J235" s="180"/>
      <c r="K235" s="180"/>
      <c r="L235" s="181"/>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row>
    <row r="236" spans="1:107">
      <c r="A236" s="180"/>
      <c r="B236" s="180"/>
      <c r="C236" s="180"/>
      <c r="D236" s="180"/>
      <c r="E236" s="180"/>
      <c r="F236" s="180"/>
      <c r="G236" s="180"/>
      <c r="H236" s="181"/>
      <c r="I236" s="180"/>
      <c r="J236" s="180"/>
      <c r="K236" s="180"/>
      <c r="L236" s="181"/>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row>
    <row r="237" spans="1:107">
      <c r="A237" s="180"/>
      <c r="B237" s="180"/>
      <c r="C237" s="180"/>
      <c r="D237" s="180"/>
      <c r="E237" s="180"/>
      <c r="F237" s="180"/>
      <c r="G237" s="180"/>
      <c r="H237" s="181"/>
      <c r="I237" s="180"/>
      <c r="J237" s="180"/>
      <c r="K237" s="180"/>
      <c r="L237" s="181"/>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row>
    <row r="238" spans="1:107">
      <c r="A238" s="180"/>
      <c r="B238" s="180"/>
      <c r="C238" s="180"/>
      <c r="D238" s="180"/>
      <c r="E238" s="180"/>
      <c r="F238" s="180"/>
      <c r="G238" s="180"/>
      <c r="H238" s="181"/>
      <c r="I238" s="180"/>
      <c r="J238" s="180"/>
      <c r="K238" s="180"/>
      <c r="L238" s="181"/>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row>
    <row r="239" spans="1:107">
      <c r="A239" s="180"/>
      <c r="B239" s="180"/>
      <c r="C239" s="180"/>
      <c r="D239" s="180"/>
      <c r="E239" s="180"/>
      <c r="F239" s="180"/>
      <c r="G239" s="180"/>
      <c r="H239" s="181"/>
      <c r="I239" s="180"/>
      <c r="J239" s="180"/>
      <c r="K239" s="180"/>
      <c r="L239" s="181"/>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row>
    <row r="240" spans="1:107">
      <c r="A240" s="180"/>
      <c r="B240" s="180"/>
      <c r="C240" s="180"/>
      <c r="D240" s="180"/>
      <c r="E240" s="180"/>
      <c r="F240" s="180"/>
      <c r="G240" s="180"/>
      <c r="H240" s="181"/>
      <c r="I240" s="180"/>
      <c r="J240" s="180"/>
      <c r="K240" s="180"/>
      <c r="L240" s="181"/>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row>
    <row r="241" spans="1:107">
      <c r="A241" s="180"/>
      <c r="B241" s="180"/>
      <c r="C241" s="180"/>
      <c r="D241" s="180"/>
      <c r="E241" s="180"/>
      <c r="F241" s="180"/>
      <c r="G241" s="180"/>
      <c r="H241" s="181"/>
      <c r="I241" s="180"/>
      <c r="J241" s="180"/>
      <c r="K241" s="180"/>
      <c r="L241" s="181"/>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row>
    <row r="242" spans="1:107">
      <c r="A242" s="180"/>
      <c r="B242" s="180"/>
      <c r="C242" s="180"/>
      <c r="D242" s="180"/>
      <c r="E242" s="180"/>
      <c r="F242" s="180"/>
      <c r="G242" s="180"/>
      <c r="H242" s="181"/>
      <c r="I242" s="180"/>
      <c r="J242" s="180"/>
      <c r="K242" s="180"/>
      <c r="L242" s="181"/>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row>
    <row r="243" spans="1:107">
      <c r="A243" s="180"/>
      <c r="B243" s="180"/>
      <c r="C243" s="180"/>
      <c r="D243" s="180"/>
      <c r="E243" s="180"/>
      <c r="F243" s="180"/>
      <c r="G243" s="180"/>
      <c r="H243" s="181"/>
      <c r="I243" s="180"/>
      <c r="J243" s="180"/>
      <c r="K243" s="180"/>
      <c r="L243" s="181"/>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row>
    <row r="244" spans="1:107">
      <c r="A244" s="180"/>
      <c r="B244" s="180"/>
      <c r="C244" s="180"/>
      <c r="D244" s="180"/>
      <c r="E244" s="180"/>
      <c r="F244" s="180"/>
      <c r="G244" s="180"/>
      <c r="H244" s="181"/>
      <c r="I244" s="180"/>
      <c r="J244" s="180"/>
      <c r="K244" s="180"/>
      <c r="L244" s="181"/>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row>
    <row r="245" spans="1:107">
      <c r="A245" s="180"/>
      <c r="B245" s="180"/>
      <c r="C245" s="180"/>
      <c r="D245" s="180"/>
      <c r="E245" s="180"/>
      <c r="F245" s="180"/>
      <c r="G245" s="180"/>
      <c r="H245" s="181"/>
      <c r="I245" s="180"/>
      <c r="J245" s="180"/>
      <c r="K245" s="180"/>
      <c r="L245" s="181"/>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row>
    <row r="246" spans="1:107">
      <c r="A246" s="180"/>
      <c r="B246" s="180"/>
      <c r="C246" s="180"/>
      <c r="D246" s="180"/>
      <c r="E246" s="180"/>
      <c r="F246" s="180"/>
      <c r="G246" s="180"/>
      <c r="H246" s="181"/>
      <c r="I246" s="180"/>
      <c r="J246" s="180"/>
      <c r="K246" s="180"/>
      <c r="L246" s="181"/>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row>
    <row r="247" spans="1:107">
      <c r="A247" s="180"/>
      <c r="B247" s="180"/>
      <c r="C247" s="180"/>
      <c r="D247" s="180"/>
      <c r="E247" s="180"/>
      <c r="F247" s="180"/>
      <c r="G247" s="180"/>
      <c r="H247" s="181"/>
      <c r="I247" s="180"/>
      <c r="J247" s="180"/>
      <c r="K247" s="180"/>
      <c r="L247" s="181"/>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row>
    <row r="248" spans="1:107">
      <c r="A248" s="180"/>
      <c r="B248" s="180"/>
      <c r="C248" s="180"/>
      <c r="D248" s="180"/>
      <c r="E248" s="180"/>
      <c r="F248" s="180"/>
      <c r="G248" s="180"/>
      <c r="H248" s="181"/>
      <c r="I248" s="180"/>
      <c r="J248" s="180"/>
      <c r="K248" s="180"/>
      <c r="L248" s="181"/>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row>
    <row r="249" spans="1:107">
      <c r="A249" s="180"/>
      <c r="B249" s="180"/>
      <c r="C249" s="180"/>
      <c r="D249" s="180"/>
      <c r="E249" s="180"/>
      <c r="F249" s="180"/>
      <c r="G249" s="180"/>
      <c r="H249" s="181"/>
      <c r="I249" s="180"/>
      <c r="J249" s="180"/>
      <c r="K249" s="180"/>
      <c r="L249" s="181"/>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row>
    <row r="250" spans="1:107">
      <c r="A250" s="180"/>
      <c r="B250" s="180"/>
      <c r="C250" s="180"/>
      <c r="D250" s="180"/>
      <c r="E250" s="180"/>
      <c r="F250" s="180"/>
      <c r="G250" s="180"/>
      <c r="H250" s="181"/>
      <c r="I250" s="180"/>
      <c r="J250" s="180"/>
      <c r="K250" s="180"/>
      <c r="L250" s="181"/>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row>
    <row r="251" spans="1:107">
      <c r="A251" s="180"/>
      <c r="B251" s="180"/>
      <c r="C251" s="180"/>
      <c r="D251" s="180"/>
      <c r="E251" s="180"/>
      <c r="F251" s="180"/>
      <c r="G251" s="180"/>
      <c r="H251" s="181"/>
      <c r="I251" s="180"/>
      <c r="J251" s="180"/>
      <c r="K251" s="180"/>
      <c r="L251" s="181"/>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row>
    <row r="252" spans="1:107">
      <c r="A252" s="180"/>
      <c r="B252" s="180"/>
      <c r="C252" s="180"/>
      <c r="D252" s="180"/>
      <c r="E252" s="180"/>
      <c r="F252" s="180"/>
      <c r="G252" s="180"/>
      <c r="H252" s="181"/>
      <c r="I252" s="180"/>
      <c r="J252" s="180"/>
      <c r="K252" s="180"/>
      <c r="L252" s="181"/>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row>
    <row r="253" spans="1:107">
      <c r="A253" s="180"/>
      <c r="B253" s="180"/>
      <c r="C253" s="180"/>
      <c r="D253" s="180"/>
      <c r="E253" s="180"/>
      <c r="F253" s="180"/>
      <c r="G253" s="180"/>
      <c r="H253" s="181"/>
      <c r="I253" s="180"/>
      <c r="J253" s="180"/>
      <c r="K253" s="180"/>
      <c r="L253" s="181"/>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row>
    <row r="254" spans="1:107">
      <c r="A254" s="180"/>
      <c r="B254" s="180"/>
      <c r="C254" s="180"/>
      <c r="D254" s="180"/>
      <c r="E254" s="180"/>
      <c r="F254" s="180"/>
      <c r="G254" s="180"/>
      <c r="H254" s="181"/>
      <c r="I254" s="180"/>
      <c r="J254" s="180"/>
      <c r="K254" s="180"/>
      <c r="L254" s="181"/>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row>
    <row r="255" spans="1:107">
      <c r="A255" s="180"/>
      <c r="B255" s="180"/>
      <c r="C255" s="180"/>
      <c r="D255" s="180"/>
      <c r="E255" s="180"/>
      <c r="F255" s="180"/>
      <c r="G255" s="180"/>
      <c r="H255" s="181"/>
      <c r="I255" s="180"/>
      <c r="J255" s="180"/>
      <c r="K255" s="180"/>
      <c r="L255" s="181"/>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row>
    <row r="256" spans="1:107">
      <c r="A256" s="180"/>
      <c r="B256" s="180"/>
      <c r="C256" s="180"/>
      <c r="D256" s="180"/>
      <c r="E256" s="180"/>
      <c r="F256" s="180"/>
      <c r="G256" s="180"/>
      <c r="H256" s="181"/>
      <c r="I256" s="180"/>
      <c r="J256" s="180"/>
      <c r="K256" s="180"/>
      <c r="L256" s="181"/>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row>
    <row r="257" spans="1:107">
      <c r="A257" s="180"/>
      <c r="B257" s="180"/>
      <c r="C257" s="180"/>
      <c r="D257" s="180"/>
      <c r="E257" s="180"/>
      <c r="F257" s="180"/>
      <c r="G257" s="180"/>
      <c r="H257" s="181"/>
      <c r="I257" s="180"/>
      <c r="J257" s="180"/>
      <c r="K257" s="180"/>
      <c r="L257" s="181"/>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row>
    <row r="258" spans="1:107">
      <c r="A258" s="180"/>
      <c r="B258" s="180"/>
      <c r="C258" s="180"/>
      <c r="D258" s="180"/>
      <c r="E258" s="180"/>
      <c r="F258" s="180"/>
      <c r="G258" s="180"/>
      <c r="H258" s="181"/>
      <c r="I258" s="180"/>
      <c r="J258" s="180"/>
      <c r="K258" s="180"/>
      <c r="L258" s="181"/>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row>
    <row r="259" spans="1:107">
      <c r="A259" s="180"/>
      <c r="B259" s="180"/>
      <c r="C259" s="180"/>
      <c r="D259" s="180"/>
      <c r="E259" s="180"/>
      <c r="F259" s="180"/>
      <c r="G259" s="180"/>
      <c r="H259" s="181"/>
      <c r="I259" s="180"/>
      <c r="J259" s="180"/>
      <c r="K259" s="180"/>
      <c r="L259" s="181"/>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row>
    <row r="260" spans="1:107">
      <c r="A260" s="180"/>
      <c r="B260" s="180"/>
      <c r="C260" s="180"/>
      <c r="D260" s="180"/>
      <c r="E260" s="180"/>
      <c r="F260" s="180"/>
      <c r="G260" s="180"/>
      <c r="H260" s="181"/>
      <c r="I260" s="180"/>
      <c r="J260" s="180"/>
      <c r="K260" s="180"/>
      <c r="L260" s="181"/>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row>
    <row r="261" spans="1:107">
      <c r="A261" s="180"/>
      <c r="B261" s="180"/>
      <c r="C261" s="180"/>
      <c r="D261" s="180"/>
      <c r="E261" s="180"/>
      <c r="F261" s="180"/>
      <c r="G261" s="180"/>
      <c r="H261" s="181"/>
      <c r="I261" s="180"/>
      <c r="J261" s="180"/>
      <c r="K261" s="180"/>
      <c r="L261" s="181"/>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row>
    <row r="262" spans="1:107">
      <c r="A262" s="180"/>
      <c r="B262" s="180"/>
      <c r="C262" s="180"/>
      <c r="D262" s="180"/>
      <c r="E262" s="180"/>
      <c r="F262" s="180"/>
      <c r="G262" s="180"/>
      <c r="H262" s="181"/>
      <c r="I262" s="180"/>
      <c r="J262" s="180"/>
      <c r="K262" s="180"/>
      <c r="L262" s="181"/>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row>
    <row r="263" spans="1:107">
      <c r="A263" s="180"/>
      <c r="B263" s="180"/>
      <c r="C263" s="180"/>
      <c r="D263" s="180"/>
      <c r="E263" s="180"/>
      <c r="F263" s="180"/>
      <c r="G263" s="180"/>
      <c r="H263" s="181"/>
      <c r="I263" s="180"/>
      <c r="J263" s="180"/>
      <c r="K263" s="180"/>
      <c r="L263" s="181"/>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row>
    <row r="264" spans="1:107">
      <c r="A264" s="180"/>
      <c r="B264" s="180"/>
      <c r="C264" s="180"/>
      <c r="D264" s="180"/>
      <c r="E264" s="180"/>
      <c r="F264" s="180"/>
      <c r="G264" s="180"/>
      <c r="H264" s="181"/>
      <c r="I264" s="180"/>
      <c r="J264" s="180"/>
      <c r="K264" s="180"/>
      <c r="L264" s="181"/>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row>
    <row r="265" spans="1:107">
      <c r="A265" s="180"/>
      <c r="B265" s="180"/>
      <c r="C265" s="180"/>
      <c r="D265" s="180"/>
      <c r="E265" s="180"/>
      <c r="F265" s="180"/>
      <c r="G265" s="180"/>
      <c r="H265" s="181"/>
      <c r="I265" s="180"/>
      <c r="J265" s="180"/>
      <c r="K265" s="180"/>
      <c r="L265" s="181"/>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row>
    <row r="266" spans="1:107">
      <c r="A266" s="180"/>
      <c r="B266" s="180"/>
      <c r="C266" s="180"/>
      <c r="D266" s="180"/>
      <c r="E266" s="180"/>
      <c r="F266" s="180"/>
      <c r="G266" s="180"/>
      <c r="H266" s="181"/>
      <c r="I266" s="180"/>
      <c r="J266" s="180"/>
      <c r="K266" s="180"/>
      <c r="L266" s="181"/>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row>
    <row r="267" spans="1:107">
      <c r="A267" s="180"/>
      <c r="B267" s="180"/>
      <c r="C267" s="180"/>
      <c r="D267" s="180"/>
      <c r="E267" s="180"/>
      <c r="F267" s="180"/>
      <c r="G267" s="180"/>
      <c r="H267" s="181"/>
      <c r="I267" s="180"/>
      <c r="J267" s="180"/>
      <c r="K267" s="180"/>
      <c r="L267" s="181"/>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row>
    <row r="268" spans="1:107">
      <c r="A268" s="180"/>
      <c r="B268" s="180"/>
      <c r="C268" s="180"/>
      <c r="D268" s="180"/>
      <c r="E268" s="180"/>
      <c r="F268" s="180"/>
      <c r="G268" s="180"/>
      <c r="H268" s="181"/>
      <c r="I268" s="180"/>
      <c r="J268" s="180"/>
      <c r="K268" s="180"/>
      <c r="L268" s="181"/>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row>
    <row r="269" spans="1:107">
      <c r="A269" s="180"/>
      <c r="B269" s="180"/>
      <c r="C269" s="180"/>
      <c r="D269" s="180"/>
      <c r="E269" s="180"/>
      <c r="F269" s="180"/>
      <c r="G269" s="180"/>
      <c r="H269" s="181"/>
      <c r="I269" s="180"/>
      <c r="J269" s="180"/>
      <c r="K269" s="180"/>
      <c r="L269" s="181"/>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row>
    <row r="270" spans="1:107">
      <c r="A270" s="180"/>
      <c r="B270" s="180"/>
      <c r="C270" s="180"/>
      <c r="D270" s="180"/>
      <c r="E270" s="180"/>
      <c r="F270" s="180"/>
      <c r="G270" s="180"/>
      <c r="H270" s="181"/>
      <c r="I270" s="180"/>
      <c r="J270" s="180"/>
      <c r="K270" s="180"/>
      <c r="L270" s="181"/>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row>
    <row r="271" spans="1:107">
      <c r="A271" s="180"/>
      <c r="B271" s="180"/>
      <c r="C271" s="180"/>
      <c r="D271" s="180"/>
      <c r="E271" s="180"/>
      <c r="F271" s="180"/>
      <c r="G271" s="180"/>
      <c r="H271" s="181"/>
      <c r="I271" s="180"/>
      <c r="J271" s="180"/>
      <c r="K271" s="180"/>
      <c r="L271" s="181"/>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row>
    <row r="272" spans="1:107">
      <c r="A272" s="180"/>
      <c r="B272" s="180"/>
      <c r="C272" s="180"/>
      <c r="D272" s="180"/>
      <c r="E272" s="180"/>
      <c r="F272" s="180"/>
      <c r="G272" s="180"/>
      <c r="H272" s="181"/>
      <c r="I272" s="180"/>
      <c r="J272" s="180"/>
      <c r="K272" s="180"/>
      <c r="L272" s="181"/>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row>
    <row r="273" spans="1:107">
      <c r="A273" s="180"/>
      <c r="B273" s="180"/>
      <c r="C273" s="180"/>
      <c r="D273" s="180"/>
      <c r="E273" s="180"/>
      <c r="F273" s="180"/>
      <c r="G273" s="180"/>
      <c r="H273" s="181"/>
      <c r="I273" s="180"/>
      <c r="J273" s="180"/>
      <c r="K273" s="180"/>
      <c r="L273" s="181"/>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row>
    <row r="274" spans="1:107">
      <c r="A274" s="180"/>
      <c r="B274" s="180"/>
      <c r="C274" s="180"/>
      <c r="D274" s="180"/>
      <c r="E274" s="180"/>
      <c r="F274" s="180"/>
      <c r="G274" s="180"/>
      <c r="H274" s="181"/>
      <c r="I274" s="180"/>
      <c r="J274" s="180"/>
      <c r="K274" s="180"/>
      <c r="L274" s="181"/>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row>
    <row r="275" spans="1:107">
      <c r="A275" s="180"/>
      <c r="B275" s="180"/>
      <c r="C275" s="180"/>
      <c r="D275" s="180"/>
      <c r="E275" s="180"/>
      <c r="F275" s="180"/>
      <c r="G275" s="180"/>
      <c r="H275" s="181"/>
      <c r="I275" s="180"/>
      <c r="J275" s="180"/>
      <c r="K275" s="180"/>
      <c r="L275" s="181"/>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row>
    <row r="276" spans="1:107">
      <c r="A276" s="180"/>
      <c r="B276" s="180"/>
      <c r="C276" s="180"/>
      <c r="D276" s="180"/>
      <c r="E276" s="180"/>
      <c r="F276" s="180"/>
      <c r="G276" s="180"/>
      <c r="H276" s="181"/>
      <c r="I276" s="180"/>
      <c r="J276" s="180"/>
      <c r="K276" s="180"/>
      <c r="L276" s="181"/>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row>
    <row r="277" spans="1:107">
      <c r="A277" s="180"/>
      <c r="B277" s="180"/>
      <c r="C277" s="180"/>
      <c r="D277" s="180"/>
      <c r="E277" s="180"/>
      <c r="F277" s="180"/>
      <c r="G277" s="180"/>
      <c r="H277" s="181"/>
      <c r="I277" s="180"/>
      <c r="J277" s="180"/>
      <c r="K277" s="180"/>
      <c r="L277" s="181"/>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row>
    <row r="278" spans="1:107">
      <c r="A278" s="180"/>
      <c r="B278" s="180"/>
      <c r="C278" s="180"/>
      <c r="D278" s="180"/>
      <c r="E278" s="180"/>
      <c r="F278" s="180"/>
      <c r="G278" s="180"/>
      <c r="H278" s="181"/>
      <c r="I278" s="180"/>
      <c r="J278" s="180"/>
      <c r="K278" s="180"/>
      <c r="L278" s="181"/>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row>
    <row r="279" spans="1:107">
      <c r="A279" s="180"/>
      <c r="B279" s="180"/>
      <c r="C279" s="180"/>
      <c r="D279" s="180"/>
      <c r="E279" s="180"/>
      <c r="F279" s="180"/>
      <c r="G279" s="180"/>
      <c r="H279" s="181"/>
      <c r="I279" s="180"/>
      <c r="J279" s="180"/>
      <c r="K279" s="180"/>
      <c r="L279" s="181"/>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row>
    <row r="280" spans="1:107">
      <c r="A280" s="180"/>
      <c r="B280" s="180"/>
      <c r="C280" s="180"/>
      <c r="D280" s="180"/>
      <c r="E280" s="180"/>
      <c r="F280" s="180"/>
      <c r="G280" s="180"/>
      <c r="H280" s="181"/>
      <c r="I280" s="180"/>
      <c r="J280" s="180"/>
      <c r="K280" s="180"/>
      <c r="L280" s="181"/>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row>
    <row r="281" spans="1:107">
      <c r="A281" s="180"/>
      <c r="B281" s="180"/>
      <c r="C281" s="180"/>
      <c r="D281" s="180"/>
      <c r="E281" s="180"/>
      <c r="F281" s="180"/>
      <c r="G281" s="180"/>
      <c r="H281" s="181"/>
      <c r="I281" s="180"/>
      <c r="J281" s="180"/>
      <c r="K281" s="180"/>
      <c r="L281" s="181"/>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c r="CV281" s="180"/>
      <c r="CW281" s="180"/>
      <c r="CX281" s="180"/>
      <c r="CY281" s="180"/>
      <c r="CZ281" s="180"/>
      <c r="DA281" s="180"/>
      <c r="DB281" s="180"/>
      <c r="DC281" s="180"/>
    </row>
    <row r="282" spans="1:107">
      <c r="A282" s="180"/>
      <c r="B282" s="180"/>
      <c r="C282" s="180"/>
      <c r="D282" s="180"/>
      <c r="E282" s="180"/>
      <c r="F282" s="180"/>
      <c r="G282" s="180"/>
      <c r="H282" s="181"/>
      <c r="I282" s="180"/>
      <c r="J282" s="180"/>
      <c r="K282" s="180"/>
      <c r="L282" s="181"/>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c r="CV282" s="180"/>
      <c r="CW282" s="180"/>
      <c r="CX282" s="180"/>
      <c r="CY282" s="180"/>
      <c r="CZ282" s="180"/>
      <c r="DA282" s="180"/>
      <c r="DB282" s="180"/>
      <c r="DC282" s="180"/>
    </row>
    <row r="283" spans="1:107">
      <c r="A283" s="180"/>
      <c r="B283" s="180"/>
      <c r="C283" s="180"/>
      <c r="D283" s="180"/>
      <c r="E283" s="180"/>
      <c r="F283" s="180"/>
      <c r="G283" s="180"/>
      <c r="H283" s="181"/>
      <c r="I283" s="180"/>
      <c r="J283" s="180"/>
      <c r="K283" s="180"/>
      <c r="L283" s="181"/>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c r="DA283" s="180"/>
      <c r="DB283" s="180"/>
      <c r="DC283" s="180"/>
    </row>
    <row r="284" spans="1:107">
      <c r="A284" s="180"/>
      <c r="B284" s="180"/>
      <c r="C284" s="180"/>
      <c r="D284" s="180"/>
      <c r="E284" s="180"/>
      <c r="F284" s="180"/>
      <c r="G284" s="180"/>
      <c r="H284" s="181"/>
      <c r="I284" s="180"/>
      <c r="J284" s="180"/>
      <c r="K284" s="180"/>
      <c r="L284" s="181"/>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row>
    <row r="285" spans="1:107">
      <c r="A285" s="180"/>
      <c r="B285" s="180"/>
      <c r="C285" s="180"/>
      <c r="D285" s="180"/>
      <c r="E285" s="180"/>
      <c r="F285" s="180"/>
      <c r="G285" s="180"/>
      <c r="H285" s="181"/>
      <c r="I285" s="180"/>
      <c r="J285" s="180"/>
      <c r="K285" s="180"/>
      <c r="L285" s="181"/>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row>
    <row r="286" spans="1:107">
      <c r="A286" s="180"/>
      <c r="B286" s="180"/>
      <c r="C286" s="180"/>
      <c r="D286" s="180"/>
      <c r="E286" s="180"/>
      <c r="F286" s="180"/>
      <c r="G286" s="180"/>
      <c r="H286" s="181"/>
      <c r="I286" s="180"/>
      <c r="J286" s="180"/>
      <c r="K286" s="180"/>
      <c r="L286" s="181"/>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row>
    <row r="287" spans="1:107">
      <c r="A287" s="180"/>
      <c r="B287" s="180"/>
      <c r="C287" s="180"/>
      <c r="D287" s="180"/>
      <c r="E287" s="180"/>
      <c r="F287" s="180"/>
      <c r="G287" s="180"/>
      <c r="H287" s="181"/>
      <c r="I287" s="180"/>
      <c r="J287" s="180"/>
      <c r="K287" s="180"/>
      <c r="L287" s="181"/>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c r="DA287" s="180"/>
      <c r="DB287" s="180"/>
      <c r="DC287" s="180"/>
    </row>
    <row r="288" spans="1:107">
      <c r="A288" s="180"/>
      <c r="B288" s="180"/>
      <c r="C288" s="180"/>
      <c r="D288" s="180"/>
      <c r="E288" s="180"/>
      <c r="F288" s="180"/>
      <c r="G288" s="180"/>
      <c r="H288" s="181"/>
      <c r="I288" s="180"/>
      <c r="J288" s="180"/>
      <c r="K288" s="180"/>
      <c r="L288" s="181"/>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c r="DA288" s="180"/>
      <c r="DB288" s="180"/>
      <c r="DC288" s="180"/>
    </row>
    <row r="289" spans="1:107">
      <c r="A289" s="180"/>
      <c r="B289" s="180"/>
      <c r="C289" s="180"/>
      <c r="D289" s="180"/>
      <c r="E289" s="180"/>
      <c r="F289" s="180"/>
      <c r="G289" s="180"/>
      <c r="H289" s="181"/>
      <c r="I289" s="180"/>
      <c r="J289" s="180"/>
      <c r="K289" s="180"/>
      <c r="L289" s="181"/>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row>
    <row r="290" spans="1:107">
      <c r="A290" s="180"/>
      <c r="B290" s="180"/>
      <c r="C290" s="180"/>
      <c r="D290" s="180"/>
      <c r="E290" s="180"/>
      <c r="F290" s="180"/>
      <c r="G290" s="180"/>
      <c r="H290" s="181"/>
      <c r="I290" s="180"/>
      <c r="J290" s="180"/>
      <c r="K290" s="180"/>
      <c r="L290" s="181"/>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c r="DA290" s="180"/>
      <c r="DB290" s="180"/>
      <c r="DC290" s="180"/>
    </row>
    <row r="291" spans="1:107">
      <c r="A291" s="180"/>
      <c r="B291" s="180"/>
      <c r="C291" s="180"/>
      <c r="D291" s="180"/>
      <c r="E291" s="180"/>
      <c r="F291" s="180"/>
      <c r="G291" s="180"/>
      <c r="H291" s="181"/>
      <c r="I291" s="180"/>
      <c r="J291" s="180"/>
      <c r="K291" s="180"/>
      <c r="L291" s="181"/>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c r="DA291" s="180"/>
      <c r="DB291" s="180"/>
      <c r="DC291" s="180"/>
    </row>
    <row r="292" spans="1:107">
      <c r="A292" s="180"/>
      <c r="B292" s="180"/>
      <c r="C292" s="180"/>
      <c r="D292" s="180"/>
      <c r="E292" s="180"/>
      <c r="F292" s="180"/>
      <c r="G292" s="180"/>
      <c r="H292" s="181"/>
      <c r="I292" s="180"/>
      <c r="J292" s="180"/>
      <c r="K292" s="180"/>
      <c r="L292" s="181"/>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c r="DA292" s="180"/>
      <c r="DB292" s="180"/>
      <c r="DC292" s="180"/>
    </row>
    <row r="293" spans="1:107">
      <c r="A293" s="180"/>
      <c r="B293" s="180"/>
      <c r="C293" s="180"/>
      <c r="D293" s="180"/>
      <c r="E293" s="180"/>
      <c r="F293" s="180"/>
      <c r="G293" s="180"/>
      <c r="H293" s="181"/>
      <c r="I293" s="180"/>
      <c r="J293" s="180"/>
      <c r="K293" s="180"/>
      <c r="L293" s="181"/>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c r="DA293" s="180"/>
      <c r="DB293" s="180"/>
      <c r="DC293" s="180"/>
    </row>
    <row r="294" spans="1:107">
      <c r="A294" s="180"/>
      <c r="B294" s="180"/>
      <c r="C294" s="180"/>
      <c r="D294" s="180"/>
      <c r="E294" s="180"/>
      <c r="F294" s="180"/>
      <c r="G294" s="180"/>
      <c r="H294" s="181"/>
      <c r="I294" s="180"/>
      <c r="J294" s="180"/>
      <c r="K294" s="180"/>
      <c r="L294" s="181"/>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c r="DA294" s="180"/>
      <c r="DB294" s="180"/>
      <c r="DC294" s="180"/>
    </row>
    <row r="295" spans="1:107">
      <c r="A295" s="180"/>
      <c r="B295" s="180"/>
      <c r="C295" s="180"/>
      <c r="D295" s="180"/>
      <c r="E295" s="180"/>
      <c r="F295" s="180"/>
      <c r="G295" s="180"/>
      <c r="H295" s="181"/>
      <c r="I295" s="180"/>
      <c r="J295" s="180"/>
      <c r="K295" s="180"/>
      <c r="L295" s="181"/>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c r="DA295" s="180"/>
      <c r="DB295" s="180"/>
      <c r="DC295" s="180"/>
    </row>
    <row r="296" spans="1:107">
      <c r="A296" s="180"/>
      <c r="B296" s="180"/>
      <c r="C296" s="180"/>
      <c r="D296" s="180"/>
      <c r="E296" s="180"/>
      <c r="F296" s="180"/>
      <c r="G296" s="180"/>
      <c r="H296" s="181"/>
      <c r="I296" s="180"/>
      <c r="J296" s="180"/>
      <c r="K296" s="180"/>
      <c r="L296" s="181"/>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c r="DA296" s="180"/>
      <c r="DB296" s="180"/>
      <c r="DC296" s="180"/>
    </row>
    <row r="297" spans="1:107">
      <c r="A297" s="180"/>
      <c r="B297" s="180"/>
      <c r="C297" s="180"/>
      <c r="D297" s="180"/>
      <c r="E297" s="180"/>
      <c r="F297" s="180"/>
      <c r="G297" s="180"/>
      <c r="H297" s="181"/>
      <c r="I297" s="180"/>
      <c r="J297" s="180"/>
      <c r="K297" s="180"/>
      <c r="L297" s="181"/>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c r="DA297" s="180"/>
      <c r="DB297" s="180"/>
      <c r="DC297" s="180"/>
    </row>
    <row r="298" spans="1:107">
      <c r="A298" s="180"/>
      <c r="B298" s="180"/>
      <c r="C298" s="180"/>
      <c r="D298" s="180"/>
      <c r="E298" s="180"/>
      <c r="F298" s="180"/>
      <c r="G298" s="180"/>
      <c r="H298" s="181"/>
      <c r="I298" s="180"/>
      <c r="J298" s="180"/>
      <c r="K298" s="180"/>
      <c r="L298" s="181"/>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c r="DA298" s="180"/>
      <c r="DB298" s="180"/>
      <c r="DC298" s="180"/>
    </row>
    <row r="299" spans="1:107">
      <c r="A299" s="180"/>
      <c r="B299" s="180"/>
      <c r="C299" s="180"/>
      <c r="D299" s="180"/>
      <c r="E299" s="180"/>
      <c r="F299" s="180"/>
      <c r="G299" s="180"/>
      <c r="H299" s="181"/>
      <c r="I299" s="180"/>
      <c r="J299" s="180"/>
      <c r="K299" s="180"/>
      <c r="L299" s="181"/>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c r="DA299" s="180"/>
      <c r="DB299" s="180"/>
      <c r="DC299" s="180"/>
    </row>
    <row r="300" spans="1:107">
      <c r="A300" s="180"/>
      <c r="B300" s="180"/>
      <c r="C300" s="180"/>
      <c r="D300" s="180"/>
      <c r="E300" s="180"/>
      <c r="F300" s="180"/>
      <c r="G300" s="180"/>
      <c r="H300" s="181"/>
      <c r="I300" s="180"/>
      <c r="J300" s="180"/>
      <c r="K300" s="180"/>
      <c r="L300" s="181"/>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c r="CV300" s="180"/>
      <c r="CW300" s="180"/>
      <c r="CX300" s="180"/>
      <c r="CY300" s="180"/>
      <c r="CZ300" s="180"/>
      <c r="DA300" s="180"/>
      <c r="DB300" s="180"/>
      <c r="DC300" s="180"/>
    </row>
    <row r="301" spans="1:107">
      <c r="A301" s="180"/>
      <c r="B301" s="180"/>
      <c r="C301" s="180"/>
      <c r="D301" s="180"/>
      <c r="E301" s="180"/>
      <c r="F301" s="180"/>
      <c r="G301" s="180"/>
      <c r="H301" s="181"/>
      <c r="I301" s="180"/>
      <c r="J301" s="180"/>
      <c r="K301" s="180"/>
      <c r="L301" s="181"/>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c r="CV301" s="180"/>
      <c r="CW301" s="180"/>
      <c r="CX301" s="180"/>
      <c r="CY301" s="180"/>
      <c r="CZ301" s="180"/>
      <c r="DA301" s="180"/>
      <c r="DB301" s="180"/>
      <c r="DC301" s="180"/>
    </row>
    <row r="302" spans="1:107">
      <c r="A302" s="180"/>
      <c r="B302" s="180"/>
      <c r="C302" s="180"/>
      <c r="D302" s="180"/>
      <c r="E302" s="180"/>
      <c r="F302" s="180"/>
      <c r="G302" s="180"/>
      <c r="H302" s="181"/>
      <c r="I302" s="180"/>
      <c r="J302" s="180"/>
      <c r="K302" s="180"/>
      <c r="L302" s="181"/>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c r="CV302" s="180"/>
      <c r="CW302" s="180"/>
      <c r="CX302" s="180"/>
      <c r="CY302" s="180"/>
      <c r="CZ302" s="180"/>
      <c r="DA302" s="180"/>
      <c r="DB302" s="180"/>
      <c r="DC302" s="180"/>
    </row>
    <row r="303" spans="1:107">
      <c r="A303" s="180"/>
      <c r="B303" s="180"/>
      <c r="C303" s="180"/>
      <c r="D303" s="180"/>
      <c r="E303" s="180"/>
      <c r="F303" s="180"/>
      <c r="G303" s="180"/>
      <c r="H303" s="181"/>
      <c r="I303" s="180"/>
      <c r="J303" s="180"/>
      <c r="K303" s="180"/>
      <c r="L303" s="181"/>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c r="CV303" s="180"/>
      <c r="CW303" s="180"/>
      <c r="CX303" s="180"/>
      <c r="CY303" s="180"/>
      <c r="CZ303" s="180"/>
      <c r="DA303" s="180"/>
      <c r="DB303" s="180"/>
      <c r="DC303" s="180"/>
    </row>
    <row r="304" spans="1:107">
      <c r="A304" s="180"/>
      <c r="B304" s="180"/>
      <c r="C304" s="180"/>
      <c r="D304" s="180"/>
      <c r="E304" s="180"/>
      <c r="F304" s="180"/>
      <c r="G304" s="180"/>
      <c r="H304" s="181"/>
      <c r="I304" s="180"/>
      <c r="J304" s="180"/>
      <c r="K304" s="180"/>
      <c r="L304" s="181"/>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c r="CV304" s="180"/>
      <c r="CW304" s="180"/>
      <c r="CX304" s="180"/>
      <c r="CY304" s="180"/>
      <c r="CZ304" s="180"/>
      <c r="DA304" s="180"/>
      <c r="DB304" s="180"/>
      <c r="DC304" s="180"/>
    </row>
    <row r="305" spans="1:107">
      <c r="A305" s="180"/>
      <c r="B305" s="180"/>
      <c r="C305" s="180"/>
      <c r="D305" s="180"/>
      <c r="E305" s="180"/>
      <c r="F305" s="180"/>
      <c r="G305" s="180"/>
      <c r="H305" s="181"/>
      <c r="I305" s="180"/>
      <c r="J305" s="180"/>
      <c r="K305" s="180"/>
      <c r="L305" s="181"/>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c r="DA305" s="180"/>
      <c r="DB305" s="180"/>
      <c r="DC305" s="180"/>
    </row>
    <row r="306" spans="1:107">
      <c r="A306" s="180"/>
      <c r="B306" s="180"/>
      <c r="C306" s="180"/>
      <c r="D306" s="180"/>
      <c r="E306" s="180"/>
      <c r="F306" s="180"/>
      <c r="G306" s="180"/>
      <c r="H306" s="181"/>
      <c r="I306" s="180"/>
      <c r="J306" s="180"/>
      <c r="K306" s="180"/>
      <c r="L306" s="181"/>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c r="DA306" s="180"/>
      <c r="DB306" s="180"/>
      <c r="DC306" s="180"/>
    </row>
    <row r="307" spans="1:107">
      <c r="A307" s="180"/>
      <c r="B307" s="180"/>
      <c r="C307" s="180"/>
      <c r="D307" s="180"/>
      <c r="E307" s="180"/>
      <c r="F307" s="180"/>
      <c r="G307" s="180"/>
      <c r="H307" s="181"/>
      <c r="I307" s="180"/>
      <c r="J307" s="180"/>
      <c r="K307" s="180"/>
      <c r="L307" s="181"/>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c r="DA307" s="180"/>
      <c r="DB307" s="180"/>
      <c r="DC307" s="180"/>
    </row>
    <row r="308" spans="1:107">
      <c r="A308" s="180"/>
      <c r="B308" s="180"/>
      <c r="C308" s="180"/>
      <c r="D308" s="180"/>
      <c r="E308" s="180"/>
      <c r="F308" s="180"/>
      <c r="G308" s="180"/>
      <c r="H308" s="181"/>
      <c r="I308" s="180"/>
      <c r="J308" s="180"/>
      <c r="K308" s="180"/>
      <c r="L308" s="181"/>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c r="DA308" s="180"/>
      <c r="DB308" s="180"/>
      <c r="DC308" s="180"/>
    </row>
    <row r="309" spans="1:107">
      <c r="A309" s="180"/>
      <c r="B309" s="180"/>
      <c r="C309" s="180"/>
      <c r="D309" s="180"/>
      <c r="E309" s="180"/>
      <c r="F309" s="180"/>
      <c r="G309" s="180"/>
      <c r="H309" s="181"/>
      <c r="I309" s="180"/>
      <c r="J309" s="180"/>
      <c r="K309" s="180"/>
      <c r="L309" s="181"/>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c r="DA309" s="180"/>
      <c r="DB309" s="180"/>
      <c r="DC309" s="180"/>
    </row>
    <row r="310" spans="1:107">
      <c r="A310" s="180"/>
      <c r="B310" s="180"/>
      <c r="C310" s="180"/>
      <c r="D310" s="180"/>
      <c r="E310" s="180"/>
      <c r="F310" s="180"/>
      <c r="G310" s="180"/>
      <c r="H310" s="181"/>
      <c r="I310" s="180"/>
      <c r="J310" s="180"/>
      <c r="K310" s="180"/>
      <c r="L310" s="181"/>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row>
    <row r="311" spans="1:107">
      <c r="A311" s="180"/>
      <c r="B311" s="180"/>
      <c r="C311" s="180"/>
      <c r="D311" s="180"/>
      <c r="E311" s="180"/>
      <c r="F311" s="180"/>
      <c r="G311" s="180"/>
      <c r="H311" s="181"/>
      <c r="I311" s="180"/>
      <c r="J311" s="180"/>
      <c r="K311" s="180"/>
      <c r="L311" s="181"/>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c r="CK311" s="180"/>
      <c r="CL311" s="180"/>
      <c r="CM311" s="180"/>
      <c r="CN311" s="180"/>
      <c r="CO311" s="180"/>
      <c r="CP311" s="180"/>
      <c r="CQ311" s="180"/>
      <c r="CR311" s="180"/>
      <c r="CS311" s="180"/>
      <c r="CT311" s="180"/>
      <c r="CU311" s="180"/>
      <c r="CV311" s="180"/>
      <c r="CW311" s="180"/>
      <c r="CX311" s="180"/>
      <c r="CY311" s="180"/>
      <c r="CZ311" s="180"/>
      <c r="DA311" s="180"/>
      <c r="DB311" s="180"/>
      <c r="DC311" s="180"/>
    </row>
    <row r="312" spans="1:107">
      <c r="A312" s="180"/>
      <c r="B312" s="180"/>
      <c r="C312" s="180"/>
      <c r="D312" s="180"/>
      <c r="E312" s="180"/>
      <c r="F312" s="180"/>
      <c r="G312" s="180"/>
      <c r="H312" s="181"/>
      <c r="I312" s="180"/>
      <c r="J312" s="180"/>
      <c r="K312" s="180"/>
      <c r="L312" s="181"/>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c r="CK312" s="180"/>
      <c r="CL312" s="180"/>
      <c r="CM312" s="180"/>
      <c r="CN312" s="180"/>
      <c r="CO312" s="180"/>
      <c r="CP312" s="180"/>
      <c r="CQ312" s="180"/>
      <c r="CR312" s="180"/>
      <c r="CS312" s="180"/>
      <c r="CT312" s="180"/>
      <c r="CU312" s="180"/>
      <c r="CV312" s="180"/>
      <c r="CW312" s="180"/>
      <c r="CX312" s="180"/>
      <c r="CY312" s="180"/>
      <c r="CZ312" s="180"/>
      <c r="DA312" s="180"/>
      <c r="DB312" s="180"/>
      <c r="DC312" s="180"/>
    </row>
    <row r="313" spans="1:107">
      <c r="A313" s="180"/>
      <c r="B313" s="180"/>
      <c r="C313" s="180"/>
      <c r="D313" s="180"/>
      <c r="E313" s="180"/>
      <c r="F313" s="180"/>
      <c r="G313" s="180"/>
      <c r="H313" s="181"/>
      <c r="I313" s="180"/>
      <c r="J313" s="180"/>
      <c r="K313" s="180"/>
      <c r="L313" s="181"/>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c r="CK313" s="180"/>
      <c r="CL313" s="180"/>
      <c r="CM313" s="180"/>
      <c r="CN313" s="180"/>
      <c r="CO313" s="180"/>
      <c r="CP313" s="180"/>
      <c r="CQ313" s="180"/>
      <c r="CR313" s="180"/>
      <c r="CS313" s="180"/>
      <c r="CT313" s="180"/>
      <c r="CU313" s="180"/>
      <c r="CV313" s="180"/>
      <c r="CW313" s="180"/>
      <c r="CX313" s="180"/>
      <c r="CY313" s="180"/>
      <c r="CZ313" s="180"/>
      <c r="DA313" s="180"/>
      <c r="DB313" s="180"/>
      <c r="DC313" s="180"/>
    </row>
    <row r="314" spans="1:107">
      <c r="A314" s="180"/>
      <c r="B314" s="180"/>
      <c r="C314" s="180"/>
      <c r="D314" s="180"/>
      <c r="E314" s="180"/>
      <c r="F314" s="180"/>
      <c r="G314" s="180"/>
      <c r="H314" s="181"/>
      <c r="I314" s="180"/>
      <c r="J314" s="180"/>
      <c r="K314" s="180"/>
      <c r="L314" s="181"/>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row>
    <row r="315" spans="1:107">
      <c r="A315" s="180"/>
      <c r="B315" s="180"/>
      <c r="C315" s="180"/>
      <c r="D315" s="180"/>
      <c r="E315" s="180"/>
      <c r="F315" s="180"/>
      <c r="G315" s="180"/>
      <c r="H315" s="181"/>
      <c r="I315" s="180"/>
      <c r="J315" s="180"/>
      <c r="K315" s="180"/>
      <c r="L315" s="181"/>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row>
    <row r="316" spans="1:107">
      <c r="A316" s="180"/>
      <c r="B316" s="180"/>
      <c r="C316" s="180"/>
      <c r="D316" s="180"/>
      <c r="E316" s="180"/>
      <c r="F316" s="180"/>
      <c r="G316" s="180"/>
      <c r="H316" s="181"/>
      <c r="I316" s="180"/>
      <c r="J316" s="180"/>
      <c r="K316" s="180"/>
      <c r="L316" s="181"/>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row>
    <row r="317" spans="1:107">
      <c r="A317" s="180"/>
      <c r="B317" s="180"/>
      <c r="C317" s="180"/>
      <c r="D317" s="180"/>
      <c r="E317" s="180"/>
      <c r="F317" s="180"/>
      <c r="G317" s="180"/>
      <c r="H317" s="181"/>
      <c r="I317" s="180"/>
      <c r="J317" s="180"/>
      <c r="K317" s="180"/>
      <c r="L317" s="181"/>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c r="CK317" s="180"/>
      <c r="CL317" s="180"/>
      <c r="CM317" s="180"/>
      <c r="CN317" s="180"/>
      <c r="CO317" s="180"/>
      <c r="CP317" s="180"/>
      <c r="CQ317" s="180"/>
      <c r="CR317" s="180"/>
      <c r="CS317" s="180"/>
      <c r="CT317" s="180"/>
      <c r="CU317" s="180"/>
      <c r="CV317" s="180"/>
      <c r="CW317" s="180"/>
      <c r="CX317" s="180"/>
      <c r="CY317" s="180"/>
      <c r="CZ317" s="180"/>
      <c r="DA317" s="180"/>
      <c r="DB317" s="180"/>
      <c r="DC317" s="180"/>
    </row>
    <row r="318" spans="1:107">
      <c r="A318" s="180"/>
      <c r="B318" s="180"/>
      <c r="C318" s="180"/>
      <c r="D318" s="180"/>
      <c r="E318" s="180"/>
      <c r="F318" s="180"/>
      <c r="G318" s="180"/>
      <c r="H318" s="181"/>
      <c r="I318" s="180"/>
      <c r="J318" s="180"/>
      <c r="K318" s="180"/>
      <c r="L318" s="181"/>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c r="CK318" s="180"/>
      <c r="CL318" s="180"/>
      <c r="CM318" s="180"/>
      <c r="CN318" s="180"/>
      <c r="CO318" s="180"/>
      <c r="CP318" s="180"/>
      <c r="CQ318" s="180"/>
      <c r="CR318" s="180"/>
      <c r="CS318" s="180"/>
      <c r="CT318" s="180"/>
      <c r="CU318" s="180"/>
      <c r="CV318" s="180"/>
      <c r="CW318" s="180"/>
      <c r="CX318" s="180"/>
      <c r="CY318" s="180"/>
      <c r="CZ318" s="180"/>
      <c r="DA318" s="180"/>
      <c r="DB318" s="180"/>
      <c r="DC318" s="180"/>
    </row>
    <row r="319" spans="1:107">
      <c r="A319" s="180"/>
      <c r="B319" s="180"/>
      <c r="C319" s="180"/>
      <c r="D319" s="180"/>
      <c r="E319" s="180"/>
      <c r="F319" s="180"/>
      <c r="G319" s="180"/>
      <c r="H319" s="181"/>
      <c r="I319" s="180"/>
      <c r="J319" s="180"/>
      <c r="K319" s="180"/>
      <c r="L319" s="181"/>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c r="CL319" s="180"/>
      <c r="CM319" s="180"/>
      <c r="CN319" s="180"/>
      <c r="CO319" s="180"/>
      <c r="CP319" s="180"/>
      <c r="CQ319" s="180"/>
      <c r="CR319" s="180"/>
      <c r="CS319" s="180"/>
      <c r="CT319" s="180"/>
      <c r="CU319" s="180"/>
      <c r="CV319" s="180"/>
      <c r="CW319" s="180"/>
      <c r="CX319" s="180"/>
      <c r="CY319" s="180"/>
      <c r="CZ319" s="180"/>
      <c r="DA319" s="180"/>
      <c r="DB319" s="180"/>
      <c r="DC319" s="180"/>
    </row>
    <row r="320" spans="1:107">
      <c r="A320" s="180"/>
      <c r="B320" s="180"/>
      <c r="C320" s="180"/>
      <c r="D320" s="180"/>
      <c r="E320" s="180"/>
      <c r="F320" s="180"/>
      <c r="G320" s="180"/>
      <c r="H320" s="181"/>
      <c r="I320" s="180"/>
      <c r="J320" s="180"/>
      <c r="K320" s="180"/>
      <c r="L320" s="181"/>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row>
    <row r="321" spans="1:107">
      <c r="A321" s="180"/>
      <c r="B321" s="180"/>
      <c r="C321" s="180"/>
      <c r="D321" s="180"/>
      <c r="E321" s="180"/>
      <c r="F321" s="180"/>
      <c r="G321" s="180"/>
      <c r="H321" s="181"/>
      <c r="I321" s="180"/>
      <c r="J321" s="180"/>
      <c r="K321" s="180"/>
      <c r="L321" s="181"/>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c r="CL321" s="180"/>
      <c r="CM321" s="180"/>
      <c r="CN321" s="180"/>
      <c r="CO321" s="180"/>
      <c r="CP321" s="180"/>
      <c r="CQ321" s="180"/>
      <c r="CR321" s="180"/>
      <c r="CS321" s="180"/>
      <c r="CT321" s="180"/>
      <c r="CU321" s="180"/>
      <c r="CV321" s="180"/>
      <c r="CW321" s="180"/>
      <c r="CX321" s="180"/>
      <c r="CY321" s="180"/>
      <c r="CZ321" s="180"/>
      <c r="DA321" s="180"/>
      <c r="DB321" s="180"/>
      <c r="DC321" s="180"/>
    </row>
    <row r="322" spans="1:107">
      <c r="A322" s="180"/>
      <c r="B322" s="180"/>
      <c r="C322" s="180"/>
      <c r="D322" s="180"/>
      <c r="E322" s="180"/>
      <c r="F322" s="180"/>
      <c r="G322" s="180"/>
      <c r="H322" s="181"/>
      <c r="I322" s="180"/>
      <c r="J322" s="180"/>
      <c r="K322" s="180"/>
      <c r="L322" s="181"/>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c r="CL322" s="180"/>
      <c r="CM322" s="180"/>
      <c r="CN322" s="180"/>
      <c r="CO322" s="180"/>
      <c r="CP322" s="180"/>
      <c r="CQ322" s="180"/>
      <c r="CR322" s="180"/>
      <c r="CS322" s="180"/>
      <c r="CT322" s="180"/>
      <c r="CU322" s="180"/>
      <c r="CV322" s="180"/>
      <c r="CW322" s="180"/>
      <c r="CX322" s="180"/>
      <c r="CY322" s="180"/>
      <c r="CZ322" s="180"/>
      <c r="DA322" s="180"/>
      <c r="DB322" s="180"/>
      <c r="DC322" s="180"/>
    </row>
    <row r="323" spans="1:107">
      <c r="A323" s="180"/>
      <c r="B323" s="180"/>
      <c r="C323" s="180"/>
      <c r="D323" s="180"/>
      <c r="E323" s="180"/>
      <c r="F323" s="180"/>
      <c r="G323" s="180"/>
      <c r="H323" s="181"/>
      <c r="I323" s="180"/>
      <c r="J323" s="180"/>
      <c r="K323" s="180"/>
      <c r="L323" s="181"/>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c r="CK323" s="180"/>
      <c r="CL323" s="180"/>
      <c r="CM323" s="180"/>
      <c r="CN323" s="180"/>
      <c r="CO323" s="180"/>
      <c r="CP323" s="180"/>
      <c r="CQ323" s="180"/>
      <c r="CR323" s="180"/>
      <c r="CS323" s="180"/>
      <c r="CT323" s="180"/>
      <c r="CU323" s="180"/>
      <c r="CV323" s="180"/>
      <c r="CW323" s="180"/>
      <c r="CX323" s="180"/>
      <c r="CY323" s="180"/>
      <c r="CZ323" s="180"/>
      <c r="DA323" s="180"/>
      <c r="DB323" s="180"/>
      <c r="DC323" s="180"/>
    </row>
    <row r="324" spans="1:107">
      <c r="A324" s="180"/>
      <c r="B324" s="180"/>
      <c r="C324" s="180"/>
      <c r="D324" s="180"/>
      <c r="E324" s="180"/>
      <c r="F324" s="180"/>
      <c r="G324" s="180"/>
      <c r="H324" s="181"/>
      <c r="I324" s="180"/>
      <c r="J324" s="180"/>
      <c r="K324" s="180"/>
      <c r="L324" s="181"/>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c r="CK324" s="180"/>
      <c r="CL324" s="180"/>
      <c r="CM324" s="180"/>
      <c r="CN324" s="180"/>
      <c r="CO324" s="180"/>
      <c r="CP324" s="180"/>
      <c r="CQ324" s="180"/>
      <c r="CR324" s="180"/>
      <c r="CS324" s="180"/>
      <c r="CT324" s="180"/>
      <c r="CU324" s="180"/>
      <c r="CV324" s="180"/>
      <c r="CW324" s="180"/>
      <c r="CX324" s="180"/>
      <c r="CY324" s="180"/>
      <c r="CZ324" s="180"/>
      <c r="DA324" s="180"/>
      <c r="DB324" s="180"/>
      <c r="DC324" s="180"/>
    </row>
    <row r="325" spans="1:107">
      <c r="A325" s="180"/>
      <c r="B325" s="180"/>
      <c r="C325" s="180"/>
      <c r="D325" s="180"/>
      <c r="E325" s="180"/>
      <c r="F325" s="180"/>
      <c r="G325" s="180"/>
      <c r="H325" s="181"/>
      <c r="I325" s="180"/>
      <c r="J325" s="180"/>
      <c r="K325" s="180"/>
      <c r="L325" s="181"/>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c r="CK325" s="180"/>
      <c r="CL325" s="180"/>
      <c r="CM325" s="180"/>
      <c r="CN325" s="180"/>
      <c r="CO325" s="180"/>
      <c r="CP325" s="180"/>
      <c r="CQ325" s="180"/>
      <c r="CR325" s="180"/>
      <c r="CS325" s="180"/>
      <c r="CT325" s="180"/>
      <c r="CU325" s="180"/>
      <c r="CV325" s="180"/>
      <c r="CW325" s="180"/>
      <c r="CX325" s="180"/>
      <c r="CY325" s="180"/>
      <c r="CZ325" s="180"/>
      <c r="DA325" s="180"/>
      <c r="DB325" s="180"/>
      <c r="DC325" s="180"/>
    </row>
    <row r="326" spans="1:107">
      <c r="A326" s="180"/>
      <c r="B326" s="180"/>
      <c r="C326" s="180"/>
      <c r="D326" s="180"/>
      <c r="E326" s="180"/>
      <c r="F326" s="180"/>
      <c r="G326" s="180"/>
      <c r="H326" s="181"/>
      <c r="I326" s="180"/>
      <c r="J326" s="180"/>
      <c r="K326" s="180"/>
      <c r="L326" s="181"/>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c r="CK326" s="180"/>
      <c r="CL326" s="180"/>
      <c r="CM326" s="180"/>
      <c r="CN326" s="180"/>
      <c r="CO326" s="180"/>
      <c r="CP326" s="180"/>
      <c r="CQ326" s="180"/>
      <c r="CR326" s="180"/>
      <c r="CS326" s="180"/>
      <c r="CT326" s="180"/>
      <c r="CU326" s="180"/>
      <c r="CV326" s="180"/>
      <c r="CW326" s="180"/>
      <c r="CX326" s="180"/>
      <c r="CY326" s="180"/>
      <c r="CZ326" s="180"/>
      <c r="DA326" s="180"/>
      <c r="DB326" s="180"/>
      <c r="DC326" s="180"/>
    </row>
    <row r="327" spans="1:107">
      <c r="A327" s="180"/>
      <c r="B327" s="180"/>
      <c r="C327" s="180"/>
      <c r="D327" s="180"/>
      <c r="E327" s="180"/>
      <c r="F327" s="180"/>
      <c r="G327" s="180"/>
      <c r="H327" s="181"/>
      <c r="I327" s="180"/>
      <c r="J327" s="180"/>
      <c r="K327" s="180"/>
      <c r="L327" s="181"/>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c r="CK327" s="180"/>
      <c r="CL327" s="180"/>
      <c r="CM327" s="180"/>
      <c r="CN327" s="180"/>
      <c r="CO327" s="180"/>
      <c r="CP327" s="180"/>
      <c r="CQ327" s="180"/>
      <c r="CR327" s="180"/>
      <c r="CS327" s="180"/>
      <c r="CT327" s="180"/>
      <c r="CU327" s="180"/>
      <c r="CV327" s="180"/>
      <c r="CW327" s="180"/>
      <c r="CX327" s="180"/>
      <c r="CY327" s="180"/>
      <c r="CZ327" s="180"/>
      <c r="DA327" s="180"/>
      <c r="DB327" s="180"/>
      <c r="DC327" s="180"/>
    </row>
    <row r="328" spans="1:107">
      <c r="A328" s="180"/>
      <c r="B328" s="180"/>
      <c r="C328" s="180"/>
      <c r="D328" s="180"/>
      <c r="E328" s="180"/>
      <c r="F328" s="180"/>
      <c r="G328" s="180"/>
      <c r="H328" s="181"/>
      <c r="I328" s="180"/>
      <c r="J328" s="180"/>
      <c r="K328" s="180"/>
      <c r="L328" s="181"/>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c r="CK328" s="180"/>
      <c r="CL328" s="180"/>
      <c r="CM328" s="180"/>
      <c r="CN328" s="180"/>
      <c r="CO328" s="180"/>
      <c r="CP328" s="180"/>
      <c r="CQ328" s="180"/>
      <c r="CR328" s="180"/>
      <c r="CS328" s="180"/>
      <c r="CT328" s="180"/>
      <c r="CU328" s="180"/>
      <c r="CV328" s="180"/>
      <c r="CW328" s="180"/>
      <c r="CX328" s="180"/>
      <c r="CY328" s="180"/>
      <c r="CZ328" s="180"/>
      <c r="DA328" s="180"/>
      <c r="DB328" s="180"/>
      <c r="DC328" s="180"/>
    </row>
    <row r="329" spans="1:107">
      <c r="A329" s="180"/>
      <c r="B329" s="180"/>
      <c r="C329" s="180"/>
      <c r="D329" s="180"/>
      <c r="E329" s="180"/>
      <c r="F329" s="180"/>
      <c r="G329" s="180"/>
      <c r="H329" s="181"/>
      <c r="I329" s="180"/>
      <c r="J329" s="180"/>
      <c r="K329" s="180"/>
      <c r="L329" s="181"/>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c r="CK329" s="180"/>
      <c r="CL329" s="180"/>
      <c r="CM329" s="180"/>
      <c r="CN329" s="180"/>
      <c r="CO329" s="180"/>
      <c r="CP329" s="180"/>
      <c r="CQ329" s="180"/>
      <c r="CR329" s="180"/>
      <c r="CS329" s="180"/>
      <c r="CT329" s="180"/>
      <c r="CU329" s="180"/>
      <c r="CV329" s="180"/>
      <c r="CW329" s="180"/>
      <c r="CX329" s="180"/>
      <c r="CY329" s="180"/>
      <c r="CZ329" s="180"/>
      <c r="DA329" s="180"/>
      <c r="DB329" s="180"/>
      <c r="DC329" s="180"/>
    </row>
    <row r="330" spans="1:107">
      <c r="A330" s="180"/>
      <c r="B330" s="180"/>
      <c r="C330" s="180"/>
      <c r="D330" s="180"/>
      <c r="E330" s="180"/>
      <c r="F330" s="180"/>
      <c r="G330" s="180"/>
      <c r="H330" s="181"/>
      <c r="I330" s="180"/>
      <c r="J330" s="180"/>
      <c r="K330" s="180"/>
      <c r="L330" s="181"/>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c r="CK330" s="180"/>
      <c r="CL330" s="180"/>
      <c r="CM330" s="180"/>
      <c r="CN330" s="180"/>
      <c r="CO330" s="180"/>
      <c r="CP330" s="180"/>
      <c r="CQ330" s="180"/>
      <c r="CR330" s="180"/>
      <c r="CS330" s="180"/>
      <c r="CT330" s="180"/>
      <c r="CU330" s="180"/>
      <c r="CV330" s="180"/>
      <c r="CW330" s="180"/>
      <c r="CX330" s="180"/>
      <c r="CY330" s="180"/>
      <c r="CZ330" s="180"/>
      <c r="DA330" s="180"/>
      <c r="DB330" s="180"/>
      <c r="DC330" s="180"/>
    </row>
    <row r="331" spans="1:107">
      <c r="A331" s="180"/>
      <c r="B331" s="180"/>
      <c r="C331" s="180"/>
      <c r="D331" s="180"/>
      <c r="E331" s="180"/>
      <c r="F331" s="180"/>
      <c r="G331" s="180"/>
      <c r="H331" s="181"/>
      <c r="I331" s="180"/>
      <c r="J331" s="180"/>
      <c r="K331" s="180"/>
      <c r="L331" s="181"/>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c r="DA331" s="180"/>
      <c r="DB331" s="180"/>
      <c r="DC331" s="180"/>
    </row>
    <row r="332" spans="1:107">
      <c r="A332" s="180"/>
      <c r="B332" s="180"/>
      <c r="C332" s="180"/>
      <c r="D332" s="180"/>
      <c r="E332" s="180"/>
      <c r="F332" s="180"/>
      <c r="G332" s="180"/>
      <c r="H332" s="181"/>
      <c r="I332" s="180"/>
      <c r="J332" s="180"/>
      <c r="K332" s="180"/>
      <c r="L332" s="181"/>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c r="CK332" s="180"/>
      <c r="CL332" s="180"/>
      <c r="CM332" s="180"/>
      <c r="CN332" s="180"/>
      <c r="CO332" s="180"/>
      <c r="CP332" s="180"/>
      <c r="CQ332" s="180"/>
      <c r="CR332" s="180"/>
      <c r="CS332" s="180"/>
      <c r="CT332" s="180"/>
      <c r="CU332" s="180"/>
      <c r="CV332" s="180"/>
      <c r="CW332" s="180"/>
      <c r="CX332" s="180"/>
      <c r="CY332" s="180"/>
      <c r="CZ332" s="180"/>
      <c r="DA332" s="180"/>
      <c r="DB332" s="180"/>
      <c r="DC332" s="180"/>
    </row>
    <row r="333" spans="1:107">
      <c r="A333" s="180"/>
      <c r="B333" s="180"/>
      <c r="C333" s="180"/>
      <c r="D333" s="180"/>
      <c r="E333" s="180"/>
      <c r="F333" s="180"/>
      <c r="G333" s="180"/>
      <c r="H333" s="181"/>
      <c r="I333" s="180"/>
      <c r="J333" s="180"/>
      <c r="K333" s="180"/>
      <c r="L333" s="181"/>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c r="CK333" s="180"/>
      <c r="CL333" s="180"/>
      <c r="CM333" s="180"/>
      <c r="CN333" s="180"/>
      <c r="CO333" s="180"/>
      <c r="CP333" s="180"/>
      <c r="CQ333" s="180"/>
      <c r="CR333" s="180"/>
      <c r="CS333" s="180"/>
      <c r="CT333" s="180"/>
      <c r="CU333" s="180"/>
      <c r="CV333" s="180"/>
      <c r="CW333" s="180"/>
      <c r="CX333" s="180"/>
      <c r="CY333" s="180"/>
      <c r="CZ333" s="180"/>
      <c r="DA333" s="180"/>
      <c r="DB333" s="180"/>
      <c r="DC333" s="180"/>
    </row>
    <row r="334" spans="1:107">
      <c r="A334" s="180"/>
      <c r="B334" s="180"/>
      <c r="C334" s="180"/>
      <c r="D334" s="180"/>
      <c r="E334" s="180"/>
      <c r="F334" s="180"/>
      <c r="G334" s="180"/>
      <c r="H334" s="181"/>
      <c r="I334" s="180"/>
      <c r="J334" s="180"/>
      <c r="K334" s="180"/>
      <c r="L334" s="181"/>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c r="DA334" s="180"/>
      <c r="DB334" s="180"/>
      <c r="DC334" s="180"/>
    </row>
    <row r="335" spans="1:107">
      <c r="A335" s="180"/>
      <c r="B335" s="180"/>
      <c r="C335" s="180"/>
      <c r="D335" s="180"/>
      <c r="E335" s="180"/>
      <c r="F335" s="180"/>
      <c r="G335" s="180"/>
      <c r="H335" s="181"/>
      <c r="I335" s="180"/>
      <c r="J335" s="180"/>
      <c r="K335" s="180"/>
      <c r="L335" s="181"/>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c r="CK335" s="180"/>
      <c r="CL335" s="180"/>
      <c r="CM335" s="180"/>
      <c r="CN335" s="180"/>
      <c r="CO335" s="180"/>
      <c r="CP335" s="180"/>
      <c r="CQ335" s="180"/>
      <c r="CR335" s="180"/>
      <c r="CS335" s="180"/>
      <c r="CT335" s="180"/>
      <c r="CU335" s="180"/>
      <c r="CV335" s="180"/>
      <c r="CW335" s="180"/>
      <c r="CX335" s="180"/>
      <c r="CY335" s="180"/>
      <c r="CZ335" s="180"/>
      <c r="DA335" s="180"/>
      <c r="DB335" s="180"/>
      <c r="DC335" s="180"/>
    </row>
    <row r="336" spans="1:107">
      <c r="A336" s="180"/>
      <c r="B336" s="180"/>
      <c r="C336" s="180"/>
      <c r="D336" s="180"/>
      <c r="E336" s="180"/>
      <c r="F336" s="180"/>
      <c r="G336" s="180"/>
      <c r="H336" s="181"/>
      <c r="I336" s="180"/>
      <c r="J336" s="180"/>
      <c r="K336" s="180"/>
      <c r="L336" s="181"/>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c r="CK336" s="180"/>
      <c r="CL336" s="180"/>
      <c r="CM336" s="180"/>
      <c r="CN336" s="180"/>
      <c r="CO336" s="180"/>
      <c r="CP336" s="180"/>
      <c r="CQ336" s="180"/>
      <c r="CR336" s="180"/>
      <c r="CS336" s="180"/>
      <c r="CT336" s="180"/>
      <c r="CU336" s="180"/>
      <c r="CV336" s="180"/>
      <c r="CW336" s="180"/>
      <c r="CX336" s="180"/>
      <c r="CY336" s="180"/>
      <c r="CZ336" s="180"/>
      <c r="DA336" s="180"/>
      <c r="DB336" s="180"/>
      <c r="DC336" s="180"/>
    </row>
    <row r="337" spans="1:107">
      <c r="A337" s="180"/>
      <c r="B337" s="180"/>
      <c r="C337" s="180"/>
      <c r="D337" s="180"/>
      <c r="E337" s="180"/>
      <c r="F337" s="180"/>
      <c r="G337" s="180"/>
      <c r="H337" s="181"/>
      <c r="I337" s="180"/>
      <c r="J337" s="180"/>
      <c r="K337" s="180"/>
      <c r="L337" s="181"/>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c r="CK337" s="180"/>
      <c r="CL337" s="180"/>
      <c r="CM337" s="180"/>
      <c r="CN337" s="180"/>
      <c r="CO337" s="180"/>
      <c r="CP337" s="180"/>
      <c r="CQ337" s="180"/>
      <c r="CR337" s="180"/>
      <c r="CS337" s="180"/>
      <c r="CT337" s="180"/>
      <c r="CU337" s="180"/>
      <c r="CV337" s="180"/>
      <c r="CW337" s="180"/>
      <c r="CX337" s="180"/>
      <c r="CY337" s="180"/>
      <c r="CZ337" s="180"/>
      <c r="DA337" s="180"/>
      <c r="DB337" s="180"/>
      <c r="DC337" s="180"/>
    </row>
    <row r="338" spans="1:107">
      <c r="A338" s="180"/>
      <c r="B338" s="180"/>
      <c r="C338" s="180"/>
      <c r="D338" s="180"/>
      <c r="E338" s="180"/>
      <c r="F338" s="180"/>
      <c r="G338" s="180"/>
      <c r="H338" s="181"/>
      <c r="I338" s="180"/>
      <c r="J338" s="180"/>
      <c r="K338" s="180"/>
      <c r="L338" s="181"/>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c r="CK338" s="180"/>
      <c r="CL338" s="180"/>
      <c r="CM338" s="180"/>
      <c r="CN338" s="180"/>
      <c r="CO338" s="180"/>
      <c r="CP338" s="180"/>
      <c r="CQ338" s="180"/>
      <c r="CR338" s="180"/>
      <c r="CS338" s="180"/>
      <c r="CT338" s="180"/>
      <c r="CU338" s="180"/>
      <c r="CV338" s="180"/>
      <c r="CW338" s="180"/>
      <c r="CX338" s="180"/>
      <c r="CY338" s="180"/>
      <c r="CZ338" s="180"/>
      <c r="DA338" s="180"/>
      <c r="DB338" s="180"/>
      <c r="DC338" s="180"/>
    </row>
    <row r="339" spans="1:107">
      <c r="A339" s="180"/>
      <c r="B339" s="180"/>
      <c r="C339" s="180"/>
      <c r="D339" s="180"/>
      <c r="E339" s="180"/>
      <c r="F339" s="180"/>
      <c r="G339" s="180"/>
      <c r="H339" s="181"/>
      <c r="I339" s="180"/>
      <c r="J339" s="180"/>
      <c r="K339" s="180"/>
      <c r="L339" s="181"/>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row>
    <row r="340" spans="1:107">
      <c r="A340" s="180"/>
      <c r="B340" s="180"/>
      <c r="C340" s="180"/>
      <c r="D340" s="180"/>
      <c r="E340" s="180"/>
      <c r="F340" s="180"/>
      <c r="G340" s="180"/>
      <c r="H340" s="181"/>
      <c r="I340" s="180"/>
      <c r="J340" s="180"/>
      <c r="K340" s="180"/>
      <c r="L340" s="181"/>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row>
    <row r="341" spans="1:107">
      <c r="A341" s="180"/>
      <c r="B341" s="180"/>
      <c r="C341" s="180"/>
      <c r="D341" s="180"/>
      <c r="E341" s="180"/>
      <c r="F341" s="180"/>
      <c r="G341" s="180"/>
      <c r="H341" s="181"/>
      <c r="I341" s="180"/>
      <c r="J341" s="180"/>
      <c r="K341" s="180"/>
      <c r="L341" s="181"/>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row>
    <row r="342" spans="1:107">
      <c r="A342" s="180"/>
      <c r="B342" s="180"/>
      <c r="C342" s="180"/>
      <c r="D342" s="180"/>
      <c r="E342" s="180"/>
      <c r="F342" s="180"/>
      <c r="G342" s="180"/>
      <c r="H342" s="181"/>
      <c r="I342" s="180"/>
      <c r="J342" s="180"/>
      <c r="K342" s="180"/>
      <c r="L342" s="181"/>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c r="CK342" s="180"/>
      <c r="CL342" s="180"/>
      <c r="CM342" s="180"/>
      <c r="CN342" s="180"/>
      <c r="CO342" s="180"/>
      <c r="CP342" s="180"/>
      <c r="CQ342" s="180"/>
      <c r="CR342" s="180"/>
      <c r="CS342" s="180"/>
      <c r="CT342" s="180"/>
      <c r="CU342" s="180"/>
      <c r="CV342" s="180"/>
      <c r="CW342" s="180"/>
      <c r="CX342" s="180"/>
      <c r="CY342" s="180"/>
      <c r="CZ342" s="180"/>
      <c r="DA342" s="180"/>
      <c r="DB342" s="180"/>
      <c r="DC342" s="180"/>
    </row>
    <row r="343" spans="1:107">
      <c r="A343" s="180"/>
      <c r="B343" s="180"/>
      <c r="C343" s="180"/>
      <c r="D343" s="180"/>
      <c r="E343" s="180"/>
      <c r="F343" s="180"/>
      <c r="G343" s="180"/>
      <c r="H343" s="181"/>
      <c r="I343" s="180"/>
      <c r="J343" s="180"/>
      <c r="K343" s="180"/>
      <c r="L343" s="181"/>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c r="CK343" s="180"/>
      <c r="CL343" s="180"/>
      <c r="CM343" s="180"/>
      <c r="CN343" s="180"/>
      <c r="CO343" s="180"/>
      <c r="CP343" s="180"/>
      <c r="CQ343" s="180"/>
      <c r="CR343" s="180"/>
      <c r="CS343" s="180"/>
      <c r="CT343" s="180"/>
      <c r="CU343" s="180"/>
      <c r="CV343" s="180"/>
      <c r="CW343" s="180"/>
      <c r="CX343" s="180"/>
      <c r="CY343" s="180"/>
      <c r="CZ343" s="180"/>
      <c r="DA343" s="180"/>
      <c r="DB343" s="180"/>
      <c r="DC343" s="180"/>
    </row>
    <row r="344" spans="1:107">
      <c r="A344" s="180"/>
      <c r="B344" s="180"/>
      <c r="C344" s="180"/>
      <c r="D344" s="180"/>
      <c r="E344" s="180"/>
      <c r="F344" s="180"/>
      <c r="G344" s="180"/>
      <c r="H344" s="181"/>
      <c r="I344" s="180"/>
      <c r="J344" s="180"/>
      <c r="K344" s="180"/>
      <c r="L344" s="181"/>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c r="CK344" s="180"/>
      <c r="CL344" s="180"/>
      <c r="CM344" s="180"/>
      <c r="CN344" s="180"/>
      <c r="CO344" s="180"/>
      <c r="CP344" s="180"/>
      <c r="CQ344" s="180"/>
      <c r="CR344" s="180"/>
      <c r="CS344" s="180"/>
      <c r="CT344" s="180"/>
      <c r="CU344" s="180"/>
      <c r="CV344" s="180"/>
      <c r="CW344" s="180"/>
      <c r="CX344" s="180"/>
      <c r="CY344" s="180"/>
      <c r="CZ344" s="180"/>
      <c r="DA344" s="180"/>
      <c r="DB344" s="180"/>
      <c r="DC344" s="180"/>
    </row>
    <row r="345" spans="1:107">
      <c r="A345" s="180"/>
      <c r="B345" s="180"/>
      <c r="C345" s="180"/>
      <c r="D345" s="180"/>
      <c r="E345" s="180"/>
      <c r="F345" s="180"/>
      <c r="G345" s="180"/>
      <c r="H345" s="181"/>
      <c r="I345" s="180"/>
      <c r="J345" s="180"/>
      <c r="K345" s="180"/>
      <c r="L345" s="181"/>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c r="CK345" s="180"/>
      <c r="CL345" s="180"/>
      <c r="CM345" s="180"/>
      <c r="CN345" s="180"/>
      <c r="CO345" s="180"/>
      <c r="CP345" s="180"/>
      <c r="CQ345" s="180"/>
      <c r="CR345" s="180"/>
      <c r="CS345" s="180"/>
      <c r="CT345" s="180"/>
      <c r="CU345" s="180"/>
      <c r="CV345" s="180"/>
      <c r="CW345" s="180"/>
      <c r="CX345" s="180"/>
      <c r="CY345" s="180"/>
      <c r="CZ345" s="180"/>
      <c r="DA345" s="180"/>
      <c r="DB345" s="180"/>
      <c r="DC345" s="180"/>
    </row>
    <row r="346" spans="1:107">
      <c r="A346" s="180"/>
      <c r="B346" s="180"/>
      <c r="C346" s="180"/>
      <c r="D346" s="180"/>
      <c r="E346" s="180"/>
      <c r="F346" s="180"/>
      <c r="G346" s="180"/>
      <c r="H346" s="181"/>
      <c r="I346" s="180"/>
      <c r="J346" s="180"/>
      <c r="K346" s="180"/>
      <c r="L346" s="181"/>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c r="CK346" s="180"/>
      <c r="CL346" s="180"/>
      <c r="CM346" s="180"/>
      <c r="CN346" s="180"/>
      <c r="CO346" s="180"/>
      <c r="CP346" s="180"/>
      <c r="CQ346" s="180"/>
      <c r="CR346" s="180"/>
      <c r="CS346" s="180"/>
      <c r="CT346" s="180"/>
      <c r="CU346" s="180"/>
      <c r="CV346" s="180"/>
      <c r="CW346" s="180"/>
      <c r="CX346" s="180"/>
      <c r="CY346" s="180"/>
      <c r="CZ346" s="180"/>
      <c r="DA346" s="180"/>
      <c r="DB346" s="180"/>
      <c r="DC346" s="180"/>
    </row>
    <row r="347" spans="1:107">
      <c r="A347" s="180"/>
      <c r="B347" s="180"/>
      <c r="C347" s="180"/>
      <c r="D347" s="180"/>
      <c r="E347" s="180"/>
      <c r="F347" s="180"/>
      <c r="G347" s="180"/>
      <c r="H347" s="181"/>
      <c r="I347" s="180"/>
      <c r="J347" s="180"/>
      <c r="K347" s="180"/>
      <c r="L347" s="181"/>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c r="CL347" s="180"/>
      <c r="CM347" s="180"/>
      <c r="CN347" s="180"/>
      <c r="CO347" s="180"/>
      <c r="CP347" s="180"/>
      <c r="CQ347" s="180"/>
      <c r="CR347" s="180"/>
      <c r="CS347" s="180"/>
      <c r="CT347" s="180"/>
      <c r="CU347" s="180"/>
      <c r="CV347" s="180"/>
      <c r="CW347" s="180"/>
      <c r="CX347" s="180"/>
      <c r="CY347" s="180"/>
      <c r="CZ347" s="180"/>
      <c r="DA347" s="180"/>
      <c r="DB347" s="180"/>
      <c r="DC347" s="180"/>
    </row>
    <row r="348" spans="1:107">
      <c r="A348" s="180"/>
      <c r="B348" s="180"/>
      <c r="C348" s="180"/>
      <c r="D348" s="180"/>
      <c r="E348" s="180"/>
      <c r="F348" s="180"/>
      <c r="G348" s="180"/>
      <c r="H348" s="181"/>
      <c r="I348" s="180"/>
      <c r="J348" s="180"/>
      <c r="K348" s="180"/>
      <c r="L348" s="181"/>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c r="CL348" s="180"/>
      <c r="CM348" s="180"/>
      <c r="CN348" s="180"/>
      <c r="CO348" s="180"/>
      <c r="CP348" s="180"/>
      <c r="CQ348" s="180"/>
      <c r="CR348" s="180"/>
      <c r="CS348" s="180"/>
      <c r="CT348" s="180"/>
      <c r="CU348" s="180"/>
      <c r="CV348" s="180"/>
      <c r="CW348" s="180"/>
      <c r="CX348" s="180"/>
      <c r="CY348" s="180"/>
      <c r="CZ348" s="180"/>
      <c r="DA348" s="180"/>
      <c r="DB348" s="180"/>
      <c r="DC348" s="180"/>
    </row>
    <row r="349" spans="1:107">
      <c r="A349" s="180"/>
      <c r="B349" s="180"/>
      <c r="C349" s="180"/>
      <c r="D349" s="180"/>
      <c r="E349" s="180"/>
      <c r="F349" s="180"/>
      <c r="G349" s="180"/>
      <c r="H349" s="181"/>
      <c r="I349" s="180"/>
      <c r="J349" s="180"/>
      <c r="K349" s="180"/>
      <c r="L349" s="181"/>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c r="CL349" s="180"/>
      <c r="CM349" s="180"/>
      <c r="CN349" s="180"/>
      <c r="CO349" s="180"/>
      <c r="CP349" s="180"/>
      <c r="CQ349" s="180"/>
      <c r="CR349" s="180"/>
      <c r="CS349" s="180"/>
      <c r="CT349" s="180"/>
      <c r="CU349" s="180"/>
      <c r="CV349" s="180"/>
      <c r="CW349" s="180"/>
      <c r="CX349" s="180"/>
      <c r="CY349" s="180"/>
      <c r="CZ349" s="180"/>
      <c r="DA349" s="180"/>
      <c r="DB349" s="180"/>
      <c r="DC349" s="180"/>
    </row>
    <row r="350" spans="1:107">
      <c r="A350" s="180"/>
      <c r="B350" s="180"/>
      <c r="C350" s="180"/>
      <c r="D350" s="180"/>
      <c r="E350" s="180"/>
      <c r="F350" s="180"/>
      <c r="G350" s="180"/>
      <c r="H350" s="181"/>
      <c r="I350" s="180"/>
      <c r="J350" s="180"/>
      <c r="K350" s="180"/>
      <c r="L350" s="181"/>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c r="CL350" s="180"/>
      <c r="CM350" s="180"/>
      <c r="CN350" s="180"/>
      <c r="CO350" s="180"/>
      <c r="CP350" s="180"/>
      <c r="CQ350" s="180"/>
      <c r="CR350" s="180"/>
      <c r="CS350" s="180"/>
      <c r="CT350" s="180"/>
      <c r="CU350" s="180"/>
      <c r="CV350" s="180"/>
      <c r="CW350" s="180"/>
      <c r="CX350" s="180"/>
      <c r="CY350" s="180"/>
      <c r="CZ350" s="180"/>
      <c r="DA350" s="180"/>
      <c r="DB350" s="180"/>
      <c r="DC350" s="180"/>
    </row>
    <row r="351" spans="1:107">
      <c r="A351" s="180"/>
      <c r="B351" s="180"/>
      <c r="C351" s="180"/>
      <c r="D351" s="180"/>
      <c r="E351" s="180"/>
      <c r="F351" s="180"/>
      <c r="G351" s="180"/>
      <c r="H351" s="181"/>
      <c r="I351" s="180"/>
      <c r="J351" s="180"/>
      <c r="K351" s="180"/>
      <c r="L351" s="181"/>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c r="CK351" s="180"/>
      <c r="CL351" s="180"/>
      <c r="CM351" s="180"/>
      <c r="CN351" s="180"/>
      <c r="CO351" s="180"/>
      <c r="CP351" s="180"/>
      <c r="CQ351" s="180"/>
      <c r="CR351" s="180"/>
      <c r="CS351" s="180"/>
      <c r="CT351" s="180"/>
      <c r="CU351" s="180"/>
      <c r="CV351" s="180"/>
      <c r="CW351" s="180"/>
      <c r="CX351" s="180"/>
      <c r="CY351" s="180"/>
      <c r="CZ351" s="180"/>
      <c r="DA351" s="180"/>
      <c r="DB351" s="180"/>
      <c r="DC351" s="180"/>
    </row>
    <row r="352" spans="1:107">
      <c r="A352" s="180"/>
      <c r="B352" s="180"/>
      <c r="C352" s="180"/>
      <c r="D352" s="180"/>
      <c r="E352" s="180"/>
      <c r="F352" s="180"/>
      <c r="G352" s="180"/>
      <c r="H352" s="181"/>
      <c r="I352" s="180"/>
      <c r="J352" s="180"/>
      <c r="K352" s="180"/>
      <c r="L352" s="181"/>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c r="CK352" s="180"/>
      <c r="CL352" s="180"/>
      <c r="CM352" s="180"/>
      <c r="CN352" s="180"/>
      <c r="CO352" s="180"/>
      <c r="CP352" s="180"/>
      <c r="CQ352" s="180"/>
      <c r="CR352" s="180"/>
      <c r="CS352" s="180"/>
      <c r="CT352" s="180"/>
      <c r="CU352" s="180"/>
      <c r="CV352" s="180"/>
      <c r="CW352" s="180"/>
      <c r="CX352" s="180"/>
      <c r="CY352" s="180"/>
      <c r="CZ352" s="180"/>
      <c r="DA352" s="180"/>
      <c r="DB352" s="180"/>
      <c r="DC352" s="180"/>
    </row>
    <row r="353" spans="1:107">
      <c r="A353" s="180"/>
      <c r="B353" s="180"/>
      <c r="C353" s="180"/>
      <c r="D353" s="180"/>
      <c r="E353" s="180"/>
      <c r="F353" s="180"/>
      <c r="G353" s="180"/>
      <c r="H353" s="181"/>
      <c r="I353" s="180"/>
      <c r="J353" s="180"/>
      <c r="K353" s="180"/>
      <c r="L353" s="181"/>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c r="CK353" s="180"/>
      <c r="CL353" s="180"/>
      <c r="CM353" s="180"/>
      <c r="CN353" s="180"/>
      <c r="CO353" s="180"/>
      <c r="CP353" s="180"/>
      <c r="CQ353" s="180"/>
      <c r="CR353" s="180"/>
      <c r="CS353" s="180"/>
      <c r="CT353" s="180"/>
      <c r="CU353" s="180"/>
      <c r="CV353" s="180"/>
      <c r="CW353" s="180"/>
      <c r="CX353" s="180"/>
      <c r="CY353" s="180"/>
      <c r="CZ353" s="180"/>
      <c r="DA353" s="180"/>
      <c r="DB353" s="180"/>
      <c r="DC353" s="180"/>
    </row>
    <row r="354" spans="1:107">
      <c r="A354" s="180"/>
      <c r="B354" s="180"/>
      <c r="C354" s="180"/>
      <c r="D354" s="180"/>
      <c r="E354" s="180"/>
      <c r="F354" s="180"/>
      <c r="G354" s="180"/>
      <c r="H354" s="181"/>
      <c r="I354" s="180"/>
      <c r="J354" s="180"/>
      <c r="K354" s="180"/>
      <c r="L354" s="181"/>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c r="CK354" s="180"/>
      <c r="CL354" s="180"/>
      <c r="CM354" s="180"/>
      <c r="CN354" s="180"/>
      <c r="CO354" s="180"/>
      <c r="CP354" s="180"/>
      <c r="CQ354" s="180"/>
      <c r="CR354" s="180"/>
      <c r="CS354" s="180"/>
      <c r="CT354" s="180"/>
      <c r="CU354" s="180"/>
      <c r="CV354" s="180"/>
      <c r="CW354" s="180"/>
      <c r="CX354" s="180"/>
      <c r="CY354" s="180"/>
      <c r="CZ354" s="180"/>
      <c r="DA354" s="180"/>
      <c r="DB354" s="180"/>
      <c r="DC354" s="180"/>
    </row>
    <row r="355" spans="1:107">
      <c r="A355" s="180"/>
      <c r="B355" s="180"/>
      <c r="C355" s="180"/>
      <c r="D355" s="180"/>
      <c r="E355" s="180"/>
      <c r="F355" s="180"/>
      <c r="G355" s="180"/>
      <c r="H355" s="181"/>
      <c r="I355" s="180"/>
      <c r="J355" s="180"/>
      <c r="K355" s="180"/>
      <c r="L355" s="181"/>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c r="CK355" s="180"/>
      <c r="CL355" s="180"/>
      <c r="CM355" s="180"/>
      <c r="CN355" s="180"/>
      <c r="CO355" s="180"/>
      <c r="CP355" s="180"/>
      <c r="CQ355" s="180"/>
      <c r="CR355" s="180"/>
      <c r="CS355" s="180"/>
      <c r="CT355" s="180"/>
      <c r="CU355" s="180"/>
      <c r="CV355" s="180"/>
      <c r="CW355" s="180"/>
      <c r="CX355" s="180"/>
      <c r="CY355" s="180"/>
      <c r="CZ355" s="180"/>
      <c r="DA355" s="180"/>
      <c r="DB355" s="180"/>
      <c r="DC355" s="180"/>
    </row>
    <row r="356" spans="1:107">
      <c r="A356" s="180"/>
      <c r="B356" s="180"/>
      <c r="C356" s="180"/>
      <c r="D356" s="180"/>
      <c r="E356" s="180"/>
      <c r="F356" s="180"/>
      <c r="G356" s="180"/>
      <c r="H356" s="181"/>
      <c r="I356" s="180"/>
      <c r="J356" s="180"/>
      <c r="K356" s="180"/>
      <c r="L356" s="181"/>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c r="CK356" s="180"/>
      <c r="CL356" s="180"/>
      <c r="CM356" s="180"/>
      <c r="CN356" s="180"/>
      <c r="CO356" s="180"/>
      <c r="CP356" s="180"/>
      <c r="CQ356" s="180"/>
      <c r="CR356" s="180"/>
      <c r="CS356" s="180"/>
      <c r="CT356" s="180"/>
      <c r="CU356" s="180"/>
      <c r="CV356" s="180"/>
      <c r="CW356" s="180"/>
      <c r="CX356" s="180"/>
      <c r="CY356" s="180"/>
      <c r="CZ356" s="180"/>
      <c r="DA356" s="180"/>
      <c r="DB356" s="180"/>
      <c r="DC356" s="180"/>
    </row>
    <row r="357" spans="1:107">
      <c r="A357" s="180"/>
      <c r="B357" s="180"/>
      <c r="C357" s="180"/>
      <c r="D357" s="180"/>
      <c r="E357" s="180"/>
      <c r="F357" s="180"/>
      <c r="G357" s="180"/>
      <c r="H357" s="181"/>
      <c r="I357" s="180"/>
      <c r="J357" s="180"/>
      <c r="K357" s="180"/>
      <c r="L357" s="181"/>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c r="CK357" s="180"/>
      <c r="CL357" s="180"/>
      <c r="CM357" s="180"/>
      <c r="CN357" s="180"/>
      <c r="CO357" s="180"/>
      <c r="CP357" s="180"/>
      <c r="CQ357" s="180"/>
      <c r="CR357" s="180"/>
      <c r="CS357" s="180"/>
      <c r="CT357" s="180"/>
      <c r="CU357" s="180"/>
      <c r="CV357" s="180"/>
      <c r="CW357" s="180"/>
      <c r="CX357" s="180"/>
      <c r="CY357" s="180"/>
      <c r="CZ357" s="180"/>
      <c r="DA357" s="180"/>
      <c r="DB357" s="180"/>
      <c r="DC357" s="180"/>
    </row>
    <row r="358" spans="1:107">
      <c r="A358" s="180"/>
      <c r="B358" s="180"/>
      <c r="C358" s="180"/>
      <c r="D358" s="180"/>
      <c r="E358" s="180"/>
      <c r="F358" s="180"/>
      <c r="G358" s="180"/>
      <c r="H358" s="181"/>
      <c r="I358" s="180"/>
      <c r="J358" s="180"/>
      <c r="K358" s="180"/>
      <c r="L358" s="181"/>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c r="DA358" s="180"/>
      <c r="DB358" s="180"/>
      <c r="DC358" s="180"/>
    </row>
    <row r="359" spans="1:107">
      <c r="A359" s="180"/>
      <c r="B359" s="180"/>
      <c r="C359" s="180"/>
      <c r="D359" s="180"/>
      <c r="E359" s="180"/>
      <c r="F359" s="180"/>
      <c r="G359" s="180"/>
      <c r="H359" s="181"/>
      <c r="I359" s="180"/>
      <c r="J359" s="180"/>
      <c r="K359" s="180"/>
      <c r="L359" s="181"/>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c r="CK359" s="180"/>
      <c r="CL359" s="180"/>
      <c r="CM359" s="180"/>
      <c r="CN359" s="180"/>
      <c r="CO359" s="180"/>
      <c r="CP359" s="180"/>
      <c r="CQ359" s="180"/>
      <c r="CR359" s="180"/>
      <c r="CS359" s="180"/>
      <c r="CT359" s="180"/>
      <c r="CU359" s="180"/>
      <c r="CV359" s="180"/>
      <c r="CW359" s="180"/>
      <c r="CX359" s="180"/>
      <c r="CY359" s="180"/>
      <c r="CZ359" s="180"/>
      <c r="DA359" s="180"/>
      <c r="DB359" s="180"/>
      <c r="DC359" s="180"/>
    </row>
    <row r="360" spans="1:107">
      <c r="A360" s="180"/>
      <c r="B360" s="180"/>
      <c r="C360" s="180"/>
      <c r="D360" s="180"/>
      <c r="E360" s="180"/>
      <c r="F360" s="180"/>
      <c r="G360" s="180"/>
      <c r="H360" s="181"/>
      <c r="I360" s="180"/>
      <c r="J360" s="180"/>
      <c r="K360" s="180"/>
      <c r="L360" s="181"/>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c r="CK360" s="180"/>
      <c r="CL360" s="180"/>
      <c r="CM360" s="180"/>
      <c r="CN360" s="180"/>
      <c r="CO360" s="180"/>
      <c r="CP360" s="180"/>
      <c r="CQ360" s="180"/>
      <c r="CR360" s="180"/>
      <c r="CS360" s="180"/>
      <c r="CT360" s="180"/>
      <c r="CU360" s="180"/>
      <c r="CV360" s="180"/>
      <c r="CW360" s="180"/>
      <c r="CX360" s="180"/>
      <c r="CY360" s="180"/>
      <c r="CZ360" s="180"/>
      <c r="DA360" s="180"/>
      <c r="DB360" s="180"/>
      <c r="DC360" s="180"/>
    </row>
    <row r="361" spans="1:107">
      <c r="A361" s="180"/>
      <c r="B361" s="180"/>
      <c r="C361" s="180"/>
      <c r="D361" s="180"/>
      <c r="E361" s="180"/>
      <c r="F361" s="180"/>
      <c r="G361" s="180"/>
      <c r="H361" s="181"/>
      <c r="I361" s="180"/>
      <c r="J361" s="180"/>
      <c r="K361" s="180"/>
      <c r="L361" s="181"/>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c r="CK361" s="180"/>
      <c r="CL361" s="180"/>
      <c r="CM361" s="180"/>
      <c r="CN361" s="180"/>
      <c r="CO361" s="180"/>
      <c r="CP361" s="180"/>
      <c r="CQ361" s="180"/>
      <c r="CR361" s="180"/>
      <c r="CS361" s="180"/>
      <c r="CT361" s="180"/>
      <c r="CU361" s="180"/>
      <c r="CV361" s="180"/>
      <c r="CW361" s="180"/>
      <c r="CX361" s="180"/>
      <c r="CY361" s="180"/>
      <c r="CZ361" s="180"/>
      <c r="DA361" s="180"/>
      <c r="DB361" s="180"/>
      <c r="DC361" s="180"/>
    </row>
    <row r="362" spans="1:107">
      <c r="A362" s="180"/>
      <c r="B362" s="180"/>
      <c r="C362" s="180"/>
      <c r="D362" s="180"/>
      <c r="E362" s="180"/>
      <c r="F362" s="180"/>
      <c r="G362" s="180"/>
      <c r="H362" s="181"/>
      <c r="I362" s="180"/>
      <c r="J362" s="180"/>
      <c r="K362" s="180"/>
      <c r="L362" s="181"/>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c r="CK362" s="180"/>
      <c r="CL362" s="180"/>
      <c r="CM362" s="180"/>
      <c r="CN362" s="180"/>
      <c r="CO362" s="180"/>
      <c r="CP362" s="180"/>
      <c r="CQ362" s="180"/>
      <c r="CR362" s="180"/>
      <c r="CS362" s="180"/>
      <c r="CT362" s="180"/>
      <c r="CU362" s="180"/>
      <c r="CV362" s="180"/>
      <c r="CW362" s="180"/>
      <c r="CX362" s="180"/>
      <c r="CY362" s="180"/>
      <c r="CZ362" s="180"/>
      <c r="DA362" s="180"/>
      <c r="DB362" s="180"/>
      <c r="DC362" s="180"/>
    </row>
    <row r="363" spans="1:107">
      <c r="A363" s="180"/>
      <c r="B363" s="180"/>
      <c r="C363" s="180"/>
      <c r="D363" s="180"/>
      <c r="E363" s="180"/>
      <c r="F363" s="180"/>
      <c r="G363" s="180"/>
      <c r="H363" s="181"/>
      <c r="I363" s="180"/>
      <c r="J363" s="180"/>
      <c r="K363" s="180"/>
      <c r="L363" s="181"/>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c r="CK363" s="180"/>
      <c r="CL363" s="180"/>
      <c r="CM363" s="180"/>
      <c r="CN363" s="180"/>
      <c r="CO363" s="180"/>
      <c r="CP363" s="180"/>
      <c r="CQ363" s="180"/>
      <c r="CR363" s="180"/>
      <c r="CS363" s="180"/>
      <c r="CT363" s="180"/>
      <c r="CU363" s="180"/>
      <c r="CV363" s="180"/>
      <c r="CW363" s="180"/>
      <c r="CX363" s="180"/>
      <c r="CY363" s="180"/>
      <c r="CZ363" s="180"/>
      <c r="DA363" s="180"/>
      <c r="DB363" s="180"/>
      <c r="DC363" s="180"/>
    </row>
    <row r="364" spans="1:107">
      <c r="A364" s="180"/>
      <c r="B364" s="180"/>
      <c r="C364" s="180"/>
      <c r="D364" s="180"/>
      <c r="E364" s="180"/>
      <c r="F364" s="180"/>
      <c r="G364" s="180"/>
      <c r="H364" s="181"/>
      <c r="I364" s="180"/>
      <c r="J364" s="180"/>
      <c r="K364" s="180"/>
      <c r="L364" s="181"/>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c r="CK364" s="180"/>
      <c r="CL364" s="180"/>
      <c r="CM364" s="180"/>
      <c r="CN364" s="180"/>
      <c r="CO364" s="180"/>
      <c r="CP364" s="180"/>
      <c r="CQ364" s="180"/>
      <c r="CR364" s="180"/>
      <c r="CS364" s="180"/>
      <c r="CT364" s="180"/>
      <c r="CU364" s="180"/>
      <c r="CV364" s="180"/>
      <c r="CW364" s="180"/>
      <c r="CX364" s="180"/>
      <c r="CY364" s="180"/>
      <c r="CZ364" s="180"/>
      <c r="DA364" s="180"/>
      <c r="DB364" s="180"/>
      <c r="DC364" s="180"/>
    </row>
    <row r="365" spans="1:107">
      <c r="A365" s="180"/>
      <c r="B365" s="180"/>
      <c r="C365" s="180"/>
      <c r="D365" s="180"/>
      <c r="E365" s="180"/>
      <c r="F365" s="180"/>
      <c r="G365" s="180"/>
      <c r="H365" s="181"/>
      <c r="I365" s="180"/>
      <c r="J365" s="180"/>
      <c r="K365" s="180"/>
      <c r="L365" s="181"/>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c r="CK365" s="180"/>
      <c r="CL365" s="180"/>
      <c r="CM365" s="180"/>
      <c r="CN365" s="180"/>
      <c r="CO365" s="180"/>
      <c r="CP365" s="180"/>
      <c r="CQ365" s="180"/>
      <c r="CR365" s="180"/>
      <c r="CS365" s="180"/>
      <c r="CT365" s="180"/>
      <c r="CU365" s="180"/>
      <c r="CV365" s="180"/>
      <c r="CW365" s="180"/>
      <c r="CX365" s="180"/>
      <c r="CY365" s="180"/>
      <c r="CZ365" s="180"/>
      <c r="DA365" s="180"/>
      <c r="DB365" s="180"/>
      <c r="DC365" s="180"/>
    </row>
    <row r="366" spans="1:107">
      <c r="A366" s="180"/>
      <c r="B366" s="180"/>
      <c r="C366" s="180"/>
      <c r="D366" s="180"/>
      <c r="E366" s="180"/>
      <c r="F366" s="180"/>
      <c r="G366" s="180"/>
      <c r="H366" s="181"/>
      <c r="I366" s="180"/>
      <c r="J366" s="180"/>
      <c r="K366" s="180"/>
      <c r="L366" s="181"/>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c r="CK366" s="180"/>
      <c r="CL366" s="180"/>
      <c r="CM366" s="180"/>
      <c r="CN366" s="180"/>
      <c r="CO366" s="180"/>
      <c r="CP366" s="180"/>
      <c r="CQ366" s="180"/>
      <c r="CR366" s="180"/>
      <c r="CS366" s="180"/>
      <c r="CT366" s="180"/>
      <c r="CU366" s="180"/>
      <c r="CV366" s="180"/>
      <c r="CW366" s="180"/>
      <c r="CX366" s="180"/>
      <c r="CY366" s="180"/>
      <c r="CZ366" s="180"/>
      <c r="DA366" s="180"/>
      <c r="DB366" s="180"/>
      <c r="DC366" s="180"/>
    </row>
    <row r="367" spans="1:107">
      <c r="A367" s="180"/>
      <c r="B367" s="180"/>
      <c r="C367" s="180"/>
      <c r="D367" s="180"/>
      <c r="E367" s="180"/>
      <c r="F367" s="180"/>
      <c r="G367" s="180"/>
      <c r="H367" s="181"/>
      <c r="I367" s="180"/>
      <c r="J367" s="180"/>
      <c r="K367" s="180"/>
      <c r="L367" s="181"/>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c r="CK367" s="180"/>
      <c r="CL367" s="180"/>
      <c r="CM367" s="180"/>
      <c r="CN367" s="180"/>
      <c r="CO367" s="180"/>
      <c r="CP367" s="180"/>
      <c r="CQ367" s="180"/>
      <c r="CR367" s="180"/>
      <c r="CS367" s="180"/>
      <c r="CT367" s="180"/>
      <c r="CU367" s="180"/>
      <c r="CV367" s="180"/>
      <c r="CW367" s="180"/>
      <c r="CX367" s="180"/>
      <c r="CY367" s="180"/>
      <c r="CZ367" s="180"/>
      <c r="DA367" s="180"/>
      <c r="DB367" s="180"/>
      <c r="DC367" s="180"/>
    </row>
    <row r="368" spans="1:107">
      <c r="A368" s="180"/>
      <c r="B368" s="180"/>
      <c r="C368" s="180"/>
      <c r="D368" s="180"/>
      <c r="E368" s="180"/>
      <c r="F368" s="180"/>
      <c r="G368" s="180"/>
      <c r="H368" s="181"/>
      <c r="I368" s="180"/>
      <c r="J368" s="180"/>
      <c r="K368" s="180"/>
      <c r="L368" s="181"/>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c r="CK368" s="180"/>
      <c r="CL368" s="180"/>
      <c r="CM368" s="180"/>
      <c r="CN368" s="180"/>
      <c r="CO368" s="180"/>
      <c r="CP368" s="180"/>
      <c r="CQ368" s="180"/>
      <c r="CR368" s="180"/>
      <c r="CS368" s="180"/>
      <c r="CT368" s="180"/>
      <c r="CU368" s="180"/>
      <c r="CV368" s="180"/>
      <c r="CW368" s="180"/>
      <c r="CX368" s="180"/>
      <c r="CY368" s="180"/>
      <c r="CZ368" s="180"/>
      <c r="DA368" s="180"/>
      <c r="DB368" s="180"/>
      <c r="DC368" s="180"/>
    </row>
    <row r="369" spans="1:107">
      <c r="A369" s="180"/>
      <c r="B369" s="180"/>
      <c r="C369" s="180"/>
      <c r="D369" s="180"/>
      <c r="E369" s="180"/>
      <c r="F369" s="180"/>
      <c r="G369" s="180"/>
      <c r="H369" s="181"/>
      <c r="I369" s="180"/>
      <c r="J369" s="180"/>
      <c r="K369" s="180"/>
      <c r="L369" s="181"/>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c r="CK369" s="180"/>
      <c r="CL369" s="180"/>
      <c r="CM369" s="180"/>
      <c r="CN369" s="180"/>
      <c r="CO369" s="180"/>
      <c r="CP369" s="180"/>
      <c r="CQ369" s="180"/>
      <c r="CR369" s="180"/>
      <c r="CS369" s="180"/>
      <c r="CT369" s="180"/>
      <c r="CU369" s="180"/>
      <c r="CV369" s="180"/>
      <c r="CW369" s="180"/>
      <c r="CX369" s="180"/>
      <c r="CY369" s="180"/>
      <c r="CZ369" s="180"/>
      <c r="DA369" s="180"/>
      <c r="DB369" s="180"/>
      <c r="DC369" s="180"/>
    </row>
    <row r="370" spans="1:107">
      <c r="A370" s="180"/>
      <c r="B370" s="180"/>
      <c r="C370" s="180"/>
      <c r="D370" s="180"/>
      <c r="E370" s="180"/>
      <c r="F370" s="180"/>
      <c r="G370" s="180"/>
      <c r="H370" s="181"/>
      <c r="I370" s="180"/>
      <c r="J370" s="180"/>
      <c r="K370" s="180"/>
      <c r="L370" s="181"/>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c r="CK370" s="180"/>
      <c r="CL370" s="180"/>
      <c r="CM370" s="180"/>
      <c r="CN370" s="180"/>
      <c r="CO370" s="180"/>
      <c r="CP370" s="180"/>
      <c r="CQ370" s="180"/>
      <c r="CR370" s="180"/>
      <c r="CS370" s="180"/>
      <c r="CT370" s="180"/>
      <c r="CU370" s="180"/>
      <c r="CV370" s="180"/>
      <c r="CW370" s="180"/>
      <c r="CX370" s="180"/>
      <c r="CY370" s="180"/>
      <c r="CZ370" s="180"/>
      <c r="DA370" s="180"/>
      <c r="DB370" s="180"/>
      <c r="DC370" s="180"/>
    </row>
    <row r="371" spans="1:107">
      <c r="A371" s="180"/>
      <c r="B371" s="180"/>
      <c r="C371" s="180"/>
      <c r="D371" s="180"/>
      <c r="E371" s="180"/>
      <c r="F371" s="180"/>
      <c r="G371" s="180"/>
      <c r="H371" s="181"/>
      <c r="I371" s="180"/>
      <c r="J371" s="180"/>
      <c r="K371" s="180"/>
      <c r="L371" s="181"/>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c r="CK371" s="180"/>
      <c r="CL371" s="180"/>
      <c r="CM371" s="180"/>
      <c r="CN371" s="180"/>
      <c r="CO371" s="180"/>
      <c r="CP371" s="180"/>
      <c r="CQ371" s="180"/>
      <c r="CR371" s="180"/>
      <c r="CS371" s="180"/>
      <c r="CT371" s="180"/>
      <c r="CU371" s="180"/>
      <c r="CV371" s="180"/>
      <c r="CW371" s="180"/>
      <c r="CX371" s="180"/>
      <c r="CY371" s="180"/>
      <c r="CZ371" s="180"/>
      <c r="DA371" s="180"/>
      <c r="DB371" s="180"/>
      <c r="DC371" s="180"/>
    </row>
    <row r="372" spans="1:107">
      <c r="A372" s="180"/>
      <c r="B372" s="180"/>
      <c r="C372" s="180"/>
      <c r="D372" s="180"/>
      <c r="E372" s="180"/>
      <c r="F372" s="180"/>
      <c r="G372" s="180"/>
      <c r="H372" s="181"/>
      <c r="I372" s="180"/>
      <c r="J372" s="180"/>
      <c r="K372" s="180"/>
      <c r="L372" s="181"/>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c r="CK372" s="180"/>
      <c r="CL372" s="180"/>
      <c r="CM372" s="180"/>
      <c r="CN372" s="180"/>
      <c r="CO372" s="180"/>
      <c r="CP372" s="180"/>
      <c r="CQ372" s="180"/>
      <c r="CR372" s="180"/>
      <c r="CS372" s="180"/>
      <c r="CT372" s="180"/>
      <c r="CU372" s="180"/>
      <c r="CV372" s="180"/>
      <c r="CW372" s="180"/>
      <c r="CX372" s="180"/>
      <c r="CY372" s="180"/>
      <c r="CZ372" s="180"/>
      <c r="DA372" s="180"/>
      <c r="DB372" s="180"/>
      <c r="DC372" s="180"/>
    </row>
    <row r="373" spans="1:107">
      <c r="A373" s="180"/>
      <c r="B373" s="180"/>
      <c r="C373" s="180"/>
      <c r="D373" s="180"/>
      <c r="E373" s="180"/>
      <c r="F373" s="180"/>
      <c r="G373" s="180"/>
      <c r="H373" s="181"/>
      <c r="I373" s="180"/>
      <c r="J373" s="180"/>
      <c r="K373" s="180"/>
      <c r="L373" s="181"/>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c r="CK373" s="180"/>
      <c r="CL373" s="180"/>
      <c r="CM373" s="180"/>
      <c r="CN373" s="180"/>
      <c r="CO373" s="180"/>
      <c r="CP373" s="180"/>
      <c r="CQ373" s="180"/>
      <c r="CR373" s="180"/>
      <c r="CS373" s="180"/>
      <c r="CT373" s="180"/>
      <c r="CU373" s="180"/>
      <c r="CV373" s="180"/>
      <c r="CW373" s="180"/>
      <c r="CX373" s="180"/>
      <c r="CY373" s="180"/>
      <c r="CZ373" s="180"/>
      <c r="DA373" s="180"/>
      <c r="DB373" s="180"/>
      <c r="DC373" s="180"/>
    </row>
    <row r="374" spans="1:107">
      <c r="A374" s="180"/>
      <c r="B374" s="180"/>
      <c r="C374" s="180"/>
      <c r="D374" s="180"/>
      <c r="E374" s="180"/>
      <c r="F374" s="180"/>
      <c r="G374" s="180"/>
      <c r="H374" s="181"/>
      <c r="I374" s="180"/>
      <c r="J374" s="180"/>
      <c r="K374" s="180"/>
      <c r="L374" s="181"/>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c r="CK374" s="180"/>
      <c r="CL374" s="180"/>
      <c r="CM374" s="180"/>
      <c r="CN374" s="180"/>
      <c r="CO374" s="180"/>
      <c r="CP374" s="180"/>
      <c r="CQ374" s="180"/>
      <c r="CR374" s="180"/>
      <c r="CS374" s="180"/>
      <c r="CT374" s="180"/>
      <c r="CU374" s="180"/>
      <c r="CV374" s="180"/>
      <c r="CW374" s="180"/>
      <c r="CX374" s="180"/>
      <c r="CY374" s="180"/>
      <c r="CZ374" s="180"/>
      <c r="DA374" s="180"/>
      <c r="DB374" s="180"/>
      <c r="DC374" s="180"/>
    </row>
    <row r="375" spans="1:107">
      <c r="A375" s="180"/>
      <c r="B375" s="180"/>
      <c r="C375" s="180"/>
      <c r="D375" s="180"/>
      <c r="E375" s="180"/>
      <c r="F375" s="180"/>
      <c r="G375" s="180"/>
      <c r="H375" s="181"/>
      <c r="I375" s="180"/>
      <c r="J375" s="180"/>
      <c r="K375" s="180"/>
      <c r="L375" s="181"/>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c r="CL375" s="180"/>
      <c r="CM375" s="180"/>
      <c r="CN375" s="180"/>
      <c r="CO375" s="180"/>
      <c r="CP375" s="180"/>
      <c r="CQ375" s="180"/>
      <c r="CR375" s="180"/>
      <c r="CS375" s="180"/>
      <c r="CT375" s="180"/>
      <c r="CU375" s="180"/>
      <c r="CV375" s="180"/>
      <c r="CW375" s="180"/>
      <c r="CX375" s="180"/>
      <c r="CY375" s="180"/>
      <c r="CZ375" s="180"/>
      <c r="DA375" s="180"/>
      <c r="DB375" s="180"/>
      <c r="DC375" s="180"/>
    </row>
    <row r="376" spans="1:107">
      <c r="A376" s="180"/>
      <c r="B376" s="180"/>
      <c r="C376" s="180"/>
      <c r="D376" s="180"/>
      <c r="E376" s="180"/>
      <c r="F376" s="180"/>
      <c r="G376" s="180"/>
      <c r="H376" s="181"/>
      <c r="I376" s="180"/>
      <c r="J376" s="180"/>
      <c r="K376" s="180"/>
      <c r="L376" s="181"/>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c r="CL376" s="180"/>
      <c r="CM376" s="180"/>
      <c r="CN376" s="180"/>
      <c r="CO376" s="180"/>
      <c r="CP376" s="180"/>
      <c r="CQ376" s="180"/>
      <c r="CR376" s="180"/>
      <c r="CS376" s="180"/>
      <c r="CT376" s="180"/>
      <c r="CU376" s="180"/>
      <c r="CV376" s="180"/>
      <c r="CW376" s="180"/>
      <c r="CX376" s="180"/>
      <c r="CY376" s="180"/>
      <c r="CZ376" s="180"/>
      <c r="DA376" s="180"/>
      <c r="DB376" s="180"/>
      <c r="DC376" s="180"/>
    </row>
    <row r="377" spans="1:107">
      <c r="A377" s="180"/>
      <c r="B377" s="180"/>
      <c r="C377" s="180"/>
      <c r="D377" s="180"/>
      <c r="E377" s="180"/>
      <c r="F377" s="180"/>
      <c r="G377" s="180"/>
      <c r="H377" s="181"/>
      <c r="I377" s="180"/>
      <c r="J377" s="180"/>
      <c r="K377" s="180"/>
      <c r="L377" s="181"/>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c r="CL377" s="180"/>
      <c r="CM377" s="180"/>
      <c r="CN377" s="180"/>
      <c r="CO377" s="180"/>
      <c r="CP377" s="180"/>
      <c r="CQ377" s="180"/>
      <c r="CR377" s="180"/>
      <c r="CS377" s="180"/>
      <c r="CT377" s="180"/>
      <c r="CU377" s="180"/>
      <c r="CV377" s="180"/>
      <c r="CW377" s="180"/>
      <c r="CX377" s="180"/>
      <c r="CY377" s="180"/>
      <c r="CZ377" s="180"/>
      <c r="DA377" s="180"/>
      <c r="DB377" s="180"/>
      <c r="DC377" s="180"/>
    </row>
    <row r="378" spans="1:107">
      <c r="A378" s="180"/>
      <c r="B378" s="180"/>
      <c r="C378" s="180"/>
      <c r="D378" s="180"/>
      <c r="E378" s="180"/>
      <c r="F378" s="180"/>
      <c r="G378" s="180"/>
      <c r="H378" s="181"/>
      <c r="I378" s="180"/>
      <c r="J378" s="180"/>
      <c r="K378" s="180"/>
      <c r="L378" s="181"/>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c r="CL378" s="180"/>
      <c r="CM378" s="180"/>
      <c r="CN378" s="180"/>
      <c r="CO378" s="180"/>
      <c r="CP378" s="180"/>
      <c r="CQ378" s="180"/>
      <c r="CR378" s="180"/>
      <c r="CS378" s="180"/>
      <c r="CT378" s="180"/>
      <c r="CU378" s="180"/>
      <c r="CV378" s="180"/>
      <c r="CW378" s="180"/>
      <c r="CX378" s="180"/>
      <c r="CY378" s="180"/>
      <c r="CZ378" s="180"/>
      <c r="DA378" s="180"/>
      <c r="DB378" s="180"/>
      <c r="DC378" s="180"/>
    </row>
    <row r="379" spans="1:107">
      <c r="A379" s="180"/>
      <c r="B379" s="180"/>
      <c r="C379" s="180"/>
      <c r="D379" s="180"/>
      <c r="E379" s="180"/>
      <c r="F379" s="180"/>
      <c r="G379" s="180"/>
      <c r="H379" s="181"/>
      <c r="I379" s="180"/>
      <c r="J379" s="180"/>
      <c r="K379" s="180"/>
      <c r="L379" s="181"/>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c r="CK379" s="180"/>
      <c r="CL379" s="180"/>
      <c r="CM379" s="180"/>
      <c r="CN379" s="180"/>
      <c r="CO379" s="180"/>
      <c r="CP379" s="180"/>
      <c r="CQ379" s="180"/>
      <c r="CR379" s="180"/>
      <c r="CS379" s="180"/>
      <c r="CT379" s="180"/>
      <c r="CU379" s="180"/>
      <c r="CV379" s="180"/>
      <c r="CW379" s="180"/>
      <c r="CX379" s="180"/>
      <c r="CY379" s="180"/>
      <c r="CZ379" s="180"/>
      <c r="DA379" s="180"/>
      <c r="DB379" s="180"/>
      <c r="DC379" s="180"/>
    </row>
    <row r="380" spans="1:107">
      <c r="A380" s="180"/>
      <c r="B380" s="180"/>
      <c r="C380" s="180"/>
      <c r="D380" s="180"/>
      <c r="E380" s="180"/>
      <c r="F380" s="180"/>
      <c r="G380" s="180"/>
      <c r="H380" s="181"/>
      <c r="I380" s="180"/>
      <c r="J380" s="180"/>
      <c r="K380" s="180"/>
      <c r="L380" s="181"/>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c r="CK380" s="180"/>
      <c r="CL380" s="180"/>
      <c r="CM380" s="180"/>
      <c r="CN380" s="180"/>
      <c r="CO380" s="180"/>
      <c r="CP380" s="180"/>
      <c r="CQ380" s="180"/>
      <c r="CR380" s="180"/>
      <c r="CS380" s="180"/>
      <c r="CT380" s="180"/>
      <c r="CU380" s="180"/>
      <c r="CV380" s="180"/>
      <c r="CW380" s="180"/>
      <c r="CX380" s="180"/>
      <c r="CY380" s="180"/>
      <c r="CZ380" s="180"/>
      <c r="DA380" s="180"/>
      <c r="DB380" s="180"/>
      <c r="DC380" s="180"/>
    </row>
    <row r="381" spans="1:107">
      <c r="A381" s="180"/>
      <c r="B381" s="180"/>
      <c r="C381" s="180"/>
      <c r="D381" s="180"/>
      <c r="E381" s="180"/>
      <c r="F381" s="180"/>
      <c r="G381" s="180"/>
      <c r="H381" s="181"/>
      <c r="I381" s="180"/>
      <c r="J381" s="180"/>
      <c r="K381" s="180"/>
      <c r="L381" s="181"/>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c r="CK381" s="180"/>
      <c r="CL381" s="180"/>
      <c r="CM381" s="180"/>
      <c r="CN381" s="180"/>
      <c r="CO381" s="180"/>
      <c r="CP381" s="180"/>
      <c r="CQ381" s="180"/>
      <c r="CR381" s="180"/>
      <c r="CS381" s="180"/>
      <c r="CT381" s="180"/>
      <c r="CU381" s="180"/>
      <c r="CV381" s="180"/>
      <c r="CW381" s="180"/>
      <c r="CX381" s="180"/>
      <c r="CY381" s="180"/>
      <c r="CZ381" s="180"/>
      <c r="DA381" s="180"/>
      <c r="DB381" s="180"/>
      <c r="DC381" s="180"/>
    </row>
    <row r="382" spans="1:107">
      <c r="A382" s="180"/>
      <c r="B382" s="180"/>
      <c r="C382" s="180"/>
      <c r="D382" s="180"/>
      <c r="E382" s="180"/>
      <c r="F382" s="180"/>
      <c r="G382" s="180"/>
      <c r="H382" s="181"/>
      <c r="I382" s="180"/>
      <c r="J382" s="180"/>
      <c r="K382" s="180"/>
      <c r="L382" s="181"/>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c r="CK382" s="180"/>
      <c r="CL382" s="180"/>
      <c r="CM382" s="180"/>
      <c r="CN382" s="180"/>
      <c r="CO382" s="180"/>
      <c r="CP382" s="180"/>
      <c r="CQ382" s="180"/>
      <c r="CR382" s="180"/>
      <c r="CS382" s="180"/>
      <c r="CT382" s="180"/>
      <c r="CU382" s="180"/>
      <c r="CV382" s="180"/>
      <c r="CW382" s="180"/>
      <c r="CX382" s="180"/>
      <c r="CY382" s="180"/>
      <c r="CZ382" s="180"/>
      <c r="DA382" s="180"/>
      <c r="DB382" s="180"/>
      <c r="DC382" s="180"/>
    </row>
    <row r="383" spans="1:107">
      <c r="A383" s="180"/>
      <c r="B383" s="180"/>
      <c r="C383" s="180"/>
      <c r="D383" s="180"/>
      <c r="E383" s="180"/>
      <c r="F383" s="180"/>
      <c r="G383" s="180"/>
      <c r="H383" s="181"/>
      <c r="I383" s="180"/>
      <c r="J383" s="180"/>
      <c r="K383" s="180"/>
      <c r="L383" s="181"/>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c r="CK383" s="180"/>
      <c r="CL383" s="180"/>
      <c r="CM383" s="180"/>
      <c r="CN383" s="180"/>
      <c r="CO383" s="180"/>
      <c r="CP383" s="180"/>
      <c r="CQ383" s="180"/>
      <c r="CR383" s="180"/>
      <c r="CS383" s="180"/>
      <c r="CT383" s="180"/>
      <c r="CU383" s="180"/>
      <c r="CV383" s="180"/>
      <c r="CW383" s="180"/>
      <c r="CX383" s="180"/>
      <c r="CY383" s="180"/>
      <c r="CZ383" s="180"/>
      <c r="DA383" s="180"/>
      <c r="DB383" s="180"/>
      <c r="DC383" s="180"/>
    </row>
    <row r="384" spans="1:107">
      <c r="A384" s="180"/>
      <c r="B384" s="180"/>
      <c r="C384" s="180"/>
      <c r="D384" s="180"/>
      <c r="E384" s="180"/>
      <c r="F384" s="180"/>
      <c r="G384" s="180"/>
      <c r="H384" s="181"/>
      <c r="I384" s="180"/>
      <c r="J384" s="180"/>
      <c r="K384" s="180"/>
      <c r="L384" s="181"/>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c r="CK384" s="180"/>
      <c r="CL384" s="180"/>
      <c r="CM384" s="180"/>
      <c r="CN384" s="180"/>
      <c r="CO384" s="180"/>
      <c r="CP384" s="180"/>
      <c r="CQ384" s="180"/>
      <c r="CR384" s="180"/>
      <c r="CS384" s="180"/>
      <c r="CT384" s="180"/>
      <c r="CU384" s="180"/>
      <c r="CV384" s="180"/>
      <c r="CW384" s="180"/>
      <c r="CX384" s="180"/>
      <c r="CY384" s="180"/>
      <c r="CZ384" s="180"/>
      <c r="DA384" s="180"/>
      <c r="DB384" s="180"/>
      <c r="DC384" s="180"/>
    </row>
    <row r="385" spans="1:107">
      <c r="A385" s="180"/>
      <c r="B385" s="180"/>
      <c r="C385" s="180"/>
      <c r="D385" s="180"/>
      <c r="E385" s="180"/>
      <c r="F385" s="180"/>
      <c r="G385" s="180"/>
      <c r="H385" s="181"/>
      <c r="I385" s="180"/>
      <c r="J385" s="180"/>
      <c r="K385" s="180"/>
      <c r="L385" s="181"/>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c r="CK385" s="180"/>
      <c r="CL385" s="180"/>
      <c r="CM385" s="180"/>
      <c r="CN385" s="180"/>
      <c r="CO385" s="180"/>
      <c r="CP385" s="180"/>
      <c r="CQ385" s="180"/>
      <c r="CR385" s="180"/>
      <c r="CS385" s="180"/>
      <c r="CT385" s="180"/>
      <c r="CU385" s="180"/>
      <c r="CV385" s="180"/>
      <c r="CW385" s="180"/>
      <c r="CX385" s="180"/>
      <c r="CY385" s="180"/>
      <c r="CZ385" s="180"/>
      <c r="DA385" s="180"/>
      <c r="DB385" s="180"/>
      <c r="DC385" s="180"/>
    </row>
    <row r="386" spans="1:107">
      <c r="A386" s="180"/>
      <c r="B386" s="180"/>
      <c r="C386" s="180"/>
      <c r="D386" s="180"/>
      <c r="E386" s="180"/>
      <c r="F386" s="180"/>
      <c r="G386" s="180"/>
      <c r="H386" s="181"/>
      <c r="I386" s="180"/>
      <c r="J386" s="180"/>
      <c r="K386" s="180"/>
      <c r="L386" s="181"/>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c r="CK386" s="180"/>
      <c r="CL386" s="180"/>
      <c r="CM386" s="180"/>
      <c r="CN386" s="180"/>
      <c r="CO386" s="180"/>
      <c r="CP386" s="180"/>
      <c r="CQ386" s="180"/>
      <c r="CR386" s="180"/>
      <c r="CS386" s="180"/>
      <c r="CT386" s="180"/>
      <c r="CU386" s="180"/>
      <c r="CV386" s="180"/>
      <c r="CW386" s="180"/>
      <c r="CX386" s="180"/>
      <c r="CY386" s="180"/>
      <c r="CZ386" s="180"/>
      <c r="DA386" s="180"/>
      <c r="DB386" s="180"/>
      <c r="DC386" s="180"/>
    </row>
    <row r="387" spans="1:107">
      <c r="A387" s="180"/>
      <c r="B387" s="180"/>
      <c r="C387" s="180"/>
      <c r="D387" s="180"/>
      <c r="E387" s="180"/>
      <c r="F387" s="180"/>
      <c r="G387" s="180"/>
      <c r="H387" s="181"/>
      <c r="I387" s="180"/>
      <c r="J387" s="180"/>
      <c r="K387" s="180"/>
      <c r="L387" s="181"/>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c r="CK387" s="180"/>
      <c r="CL387" s="180"/>
      <c r="CM387" s="180"/>
      <c r="CN387" s="180"/>
      <c r="CO387" s="180"/>
      <c r="CP387" s="180"/>
      <c r="CQ387" s="180"/>
      <c r="CR387" s="180"/>
      <c r="CS387" s="180"/>
      <c r="CT387" s="180"/>
      <c r="CU387" s="180"/>
      <c r="CV387" s="180"/>
      <c r="CW387" s="180"/>
      <c r="CX387" s="180"/>
      <c r="CY387" s="180"/>
      <c r="CZ387" s="180"/>
      <c r="DA387" s="180"/>
      <c r="DB387" s="180"/>
      <c r="DC387" s="180"/>
    </row>
    <row r="388" spans="1:107">
      <c r="A388" s="180"/>
      <c r="B388" s="180"/>
      <c r="C388" s="180"/>
      <c r="D388" s="180"/>
      <c r="E388" s="180"/>
      <c r="F388" s="180"/>
      <c r="G388" s="180"/>
      <c r="H388" s="181"/>
      <c r="I388" s="180"/>
      <c r="J388" s="180"/>
      <c r="K388" s="180"/>
      <c r="L388" s="181"/>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c r="CK388" s="180"/>
      <c r="CL388" s="180"/>
      <c r="CM388" s="180"/>
      <c r="CN388" s="180"/>
      <c r="CO388" s="180"/>
      <c r="CP388" s="180"/>
      <c r="CQ388" s="180"/>
      <c r="CR388" s="180"/>
      <c r="CS388" s="180"/>
      <c r="CT388" s="180"/>
      <c r="CU388" s="180"/>
      <c r="CV388" s="180"/>
      <c r="CW388" s="180"/>
      <c r="CX388" s="180"/>
      <c r="CY388" s="180"/>
      <c r="CZ388" s="180"/>
      <c r="DA388" s="180"/>
      <c r="DB388" s="180"/>
      <c r="DC388" s="180"/>
    </row>
    <row r="389" spans="1:107">
      <c r="A389" s="180"/>
      <c r="B389" s="180"/>
      <c r="C389" s="180"/>
      <c r="D389" s="180"/>
      <c r="E389" s="180"/>
      <c r="F389" s="180"/>
      <c r="G389" s="180"/>
      <c r="H389" s="181"/>
      <c r="I389" s="180"/>
      <c r="J389" s="180"/>
      <c r="K389" s="180"/>
      <c r="L389" s="181"/>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c r="CK389" s="180"/>
      <c r="CL389" s="180"/>
      <c r="CM389" s="180"/>
      <c r="CN389" s="180"/>
      <c r="CO389" s="180"/>
      <c r="CP389" s="180"/>
      <c r="CQ389" s="180"/>
      <c r="CR389" s="180"/>
      <c r="CS389" s="180"/>
      <c r="CT389" s="180"/>
      <c r="CU389" s="180"/>
      <c r="CV389" s="180"/>
      <c r="CW389" s="180"/>
      <c r="CX389" s="180"/>
      <c r="CY389" s="180"/>
      <c r="CZ389" s="180"/>
      <c r="DA389" s="180"/>
      <c r="DB389" s="180"/>
      <c r="DC389" s="180"/>
    </row>
    <row r="390" spans="1:107">
      <c r="A390" s="180"/>
      <c r="B390" s="180"/>
      <c r="C390" s="180"/>
      <c r="D390" s="180"/>
      <c r="E390" s="180"/>
      <c r="F390" s="180"/>
      <c r="G390" s="180"/>
      <c r="H390" s="181"/>
      <c r="I390" s="180"/>
      <c r="J390" s="180"/>
      <c r="K390" s="180"/>
      <c r="L390" s="181"/>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c r="CK390" s="180"/>
      <c r="CL390" s="180"/>
      <c r="CM390" s="180"/>
      <c r="CN390" s="180"/>
      <c r="CO390" s="180"/>
      <c r="CP390" s="180"/>
      <c r="CQ390" s="180"/>
      <c r="CR390" s="180"/>
      <c r="CS390" s="180"/>
      <c r="CT390" s="180"/>
      <c r="CU390" s="180"/>
      <c r="CV390" s="180"/>
      <c r="CW390" s="180"/>
      <c r="CX390" s="180"/>
      <c r="CY390" s="180"/>
      <c r="CZ390" s="180"/>
      <c r="DA390" s="180"/>
      <c r="DB390" s="180"/>
      <c r="DC390" s="180"/>
    </row>
    <row r="391" spans="1:107">
      <c r="A391" s="180"/>
      <c r="B391" s="180"/>
      <c r="C391" s="180"/>
      <c r="D391" s="180"/>
      <c r="E391" s="180"/>
      <c r="F391" s="180"/>
      <c r="G391" s="180"/>
      <c r="H391" s="181"/>
      <c r="I391" s="180"/>
      <c r="J391" s="180"/>
      <c r="K391" s="180"/>
      <c r="L391" s="181"/>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c r="CK391" s="180"/>
      <c r="CL391" s="180"/>
      <c r="CM391" s="180"/>
      <c r="CN391" s="180"/>
      <c r="CO391" s="180"/>
      <c r="CP391" s="180"/>
      <c r="CQ391" s="180"/>
      <c r="CR391" s="180"/>
      <c r="CS391" s="180"/>
      <c r="CT391" s="180"/>
      <c r="CU391" s="180"/>
      <c r="CV391" s="180"/>
      <c r="CW391" s="180"/>
      <c r="CX391" s="180"/>
      <c r="CY391" s="180"/>
      <c r="CZ391" s="180"/>
      <c r="DA391" s="180"/>
      <c r="DB391" s="180"/>
      <c r="DC391" s="180"/>
    </row>
    <row r="392" spans="1:107">
      <c r="A392" s="180"/>
      <c r="B392" s="180"/>
      <c r="C392" s="180"/>
      <c r="D392" s="180"/>
      <c r="E392" s="180"/>
      <c r="F392" s="180"/>
      <c r="G392" s="180"/>
      <c r="H392" s="181"/>
      <c r="I392" s="180"/>
      <c r="J392" s="180"/>
      <c r="K392" s="180"/>
      <c r="L392" s="181"/>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c r="CK392" s="180"/>
      <c r="CL392" s="180"/>
      <c r="CM392" s="180"/>
      <c r="CN392" s="180"/>
      <c r="CO392" s="180"/>
      <c r="CP392" s="180"/>
      <c r="CQ392" s="180"/>
      <c r="CR392" s="180"/>
      <c r="CS392" s="180"/>
      <c r="CT392" s="180"/>
      <c r="CU392" s="180"/>
      <c r="CV392" s="180"/>
      <c r="CW392" s="180"/>
      <c r="CX392" s="180"/>
      <c r="CY392" s="180"/>
      <c r="CZ392" s="180"/>
      <c r="DA392" s="180"/>
      <c r="DB392" s="180"/>
      <c r="DC392" s="180"/>
    </row>
    <row r="393" spans="1:107">
      <c r="A393" s="180"/>
      <c r="B393" s="180"/>
      <c r="C393" s="180"/>
      <c r="D393" s="180"/>
      <c r="E393" s="180"/>
      <c r="F393" s="180"/>
      <c r="G393" s="180"/>
      <c r="H393" s="181"/>
      <c r="I393" s="180"/>
      <c r="J393" s="180"/>
      <c r="K393" s="180"/>
      <c r="L393" s="181"/>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c r="CK393" s="180"/>
      <c r="CL393" s="180"/>
      <c r="CM393" s="180"/>
      <c r="CN393" s="180"/>
      <c r="CO393" s="180"/>
      <c r="CP393" s="180"/>
      <c r="CQ393" s="180"/>
      <c r="CR393" s="180"/>
      <c r="CS393" s="180"/>
      <c r="CT393" s="180"/>
      <c r="CU393" s="180"/>
      <c r="CV393" s="180"/>
      <c r="CW393" s="180"/>
      <c r="CX393" s="180"/>
      <c r="CY393" s="180"/>
      <c r="CZ393" s="180"/>
      <c r="DA393" s="180"/>
      <c r="DB393" s="180"/>
      <c r="DC393" s="180"/>
    </row>
    <row r="394" spans="1:107">
      <c r="A394" s="180"/>
      <c r="B394" s="180"/>
      <c r="C394" s="180"/>
      <c r="D394" s="180"/>
      <c r="E394" s="180"/>
      <c r="F394" s="180"/>
      <c r="G394" s="180"/>
      <c r="H394" s="181"/>
      <c r="I394" s="180"/>
      <c r="J394" s="180"/>
      <c r="K394" s="180"/>
      <c r="L394" s="181"/>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c r="CK394" s="180"/>
      <c r="CL394" s="180"/>
      <c r="CM394" s="180"/>
      <c r="CN394" s="180"/>
      <c r="CO394" s="180"/>
      <c r="CP394" s="180"/>
      <c r="CQ394" s="180"/>
      <c r="CR394" s="180"/>
      <c r="CS394" s="180"/>
      <c r="CT394" s="180"/>
      <c r="CU394" s="180"/>
      <c r="CV394" s="180"/>
      <c r="CW394" s="180"/>
      <c r="CX394" s="180"/>
      <c r="CY394" s="180"/>
      <c r="CZ394" s="180"/>
      <c r="DA394" s="180"/>
      <c r="DB394" s="180"/>
      <c r="DC394" s="180"/>
    </row>
    <row r="395" spans="1:107">
      <c r="A395" s="180"/>
      <c r="B395" s="180"/>
      <c r="C395" s="180"/>
      <c r="D395" s="180"/>
      <c r="E395" s="180"/>
      <c r="F395" s="180"/>
      <c r="G395" s="180"/>
      <c r="H395" s="181"/>
      <c r="I395" s="180"/>
      <c r="J395" s="180"/>
      <c r="K395" s="180"/>
      <c r="L395" s="181"/>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c r="CK395" s="180"/>
      <c r="CL395" s="180"/>
      <c r="CM395" s="180"/>
      <c r="CN395" s="180"/>
      <c r="CO395" s="180"/>
      <c r="CP395" s="180"/>
      <c r="CQ395" s="180"/>
      <c r="CR395" s="180"/>
      <c r="CS395" s="180"/>
      <c r="CT395" s="180"/>
      <c r="CU395" s="180"/>
      <c r="CV395" s="180"/>
      <c r="CW395" s="180"/>
      <c r="CX395" s="180"/>
      <c r="CY395" s="180"/>
      <c r="CZ395" s="180"/>
      <c r="DA395" s="180"/>
      <c r="DB395" s="180"/>
      <c r="DC395" s="180"/>
    </row>
    <row r="396" spans="1:107">
      <c r="A396" s="180"/>
      <c r="B396" s="180"/>
      <c r="C396" s="180"/>
      <c r="D396" s="180"/>
      <c r="E396" s="180"/>
      <c r="F396" s="180"/>
      <c r="G396" s="180"/>
      <c r="H396" s="181"/>
      <c r="I396" s="180"/>
      <c r="J396" s="180"/>
      <c r="K396" s="180"/>
      <c r="L396" s="181"/>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c r="CK396" s="180"/>
      <c r="CL396" s="180"/>
      <c r="CM396" s="180"/>
      <c r="CN396" s="180"/>
      <c r="CO396" s="180"/>
      <c r="CP396" s="180"/>
      <c r="CQ396" s="180"/>
      <c r="CR396" s="180"/>
      <c r="CS396" s="180"/>
      <c r="CT396" s="180"/>
      <c r="CU396" s="180"/>
      <c r="CV396" s="180"/>
      <c r="CW396" s="180"/>
      <c r="CX396" s="180"/>
      <c r="CY396" s="180"/>
      <c r="CZ396" s="180"/>
      <c r="DA396" s="180"/>
      <c r="DB396" s="180"/>
      <c r="DC396" s="180"/>
    </row>
    <row r="397" spans="1:107">
      <c r="A397" s="180"/>
      <c r="B397" s="180"/>
      <c r="C397" s="180"/>
      <c r="D397" s="180"/>
      <c r="E397" s="180"/>
      <c r="F397" s="180"/>
      <c r="G397" s="180"/>
      <c r="H397" s="181"/>
      <c r="I397" s="180"/>
      <c r="J397" s="180"/>
      <c r="K397" s="180"/>
      <c r="L397" s="181"/>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row>
    <row r="398" spans="1:107">
      <c r="A398" s="180"/>
      <c r="B398" s="180"/>
      <c r="C398" s="180"/>
      <c r="D398" s="180"/>
      <c r="E398" s="180"/>
      <c r="F398" s="180"/>
      <c r="G398" s="180"/>
      <c r="H398" s="181"/>
      <c r="I398" s="180"/>
      <c r="J398" s="180"/>
      <c r="K398" s="180"/>
      <c r="L398" s="181"/>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c r="CK398" s="180"/>
      <c r="CL398" s="180"/>
      <c r="CM398" s="180"/>
      <c r="CN398" s="180"/>
      <c r="CO398" s="180"/>
      <c r="CP398" s="180"/>
      <c r="CQ398" s="180"/>
      <c r="CR398" s="180"/>
      <c r="CS398" s="180"/>
      <c r="CT398" s="180"/>
      <c r="CU398" s="180"/>
      <c r="CV398" s="180"/>
      <c r="CW398" s="180"/>
      <c r="CX398" s="180"/>
      <c r="CY398" s="180"/>
      <c r="CZ398" s="180"/>
      <c r="DA398" s="180"/>
      <c r="DB398" s="180"/>
      <c r="DC398" s="180"/>
    </row>
    <row r="399" spans="1:107">
      <c r="A399" s="180"/>
      <c r="B399" s="180"/>
      <c r="C399" s="180"/>
      <c r="D399" s="180"/>
      <c r="E399" s="180"/>
      <c r="F399" s="180"/>
      <c r="G399" s="180"/>
      <c r="H399" s="181"/>
      <c r="I399" s="180"/>
      <c r="J399" s="180"/>
      <c r="K399" s="180"/>
      <c r="L399" s="181"/>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c r="CK399" s="180"/>
      <c r="CL399" s="180"/>
      <c r="CM399" s="180"/>
      <c r="CN399" s="180"/>
      <c r="CO399" s="180"/>
      <c r="CP399" s="180"/>
      <c r="CQ399" s="180"/>
      <c r="CR399" s="180"/>
      <c r="CS399" s="180"/>
      <c r="CT399" s="180"/>
      <c r="CU399" s="180"/>
      <c r="CV399" s="180"/>
      <c r="CW399" s="180"/>
      <c r="CX399" s="180"/>
      <c r="CY399" s="180"/>
      <c r="CZ399" s="180"/>
      <c r="DA399" s="180"/>
      <c r="DB399" s="180"/>
      <c r="DC399" s="180"/>
    </row>
    <row r="400" spans="1:107">
      <c r="A400" s="180"/>
      <c r="B400" s="180"/>
      <c r="C400" s="180"/>
      <c r="D400" s="180"/>
      <c r="E400" s="180"/>
      <c r="F400" s="180"/>
      <c r="G400" s="180"/>
      <c r="H400" s="181"/>
      <c r="I400" s="180"/>
      <c r="J400" s="180"/>
      <c r="K400" s="180"/>
      <c r="L400" s="181"/>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c r="CK400" s="180"/>
      <c r="CL400" s="180"/>
      <c r="CM400" s="180"/>
      <c r="CN400" s="180"/>
      <c r="CO400" s="180"/>
      <c r="CP400" s="180"/>
      <c r="CQ400" s="180"/>
      <c r="CR400" s="180"/>
      <c r="CS400" s="180"/>
      <c r="CT400" s="180"/>
      <c r="CU400" s="180"/>
      <c r="CV400" s="180"/>
      <c r="CW400" s="180"/>
      <c r="CX400" s="180"/>
      <c r="CY400" s="180"/>
      <c r="CZ400" s="180"/>
      <c r="DA400" s="180"/>
      <c r="DB400" s="180"/>
      <c r="DC400" s="180"/>
    </row>
    <row r="401" spans="1:107">
      <c r="A401" s="180"/>
      <c r="B401" s="180"/>
      <c r="C401" s="180"/>
      <c r="D401" s="180"/>
      <c r="E401" s="180"/>
      <c r="F401" s="180"/>
      <c r="G401" s="180"/>
      <c r="H401" s="181"/>
      <c r="I401" s="180"/>
      <c r="J401" s="180"/>
      <c r="K401" s="180"/>
      <c r="L401" s="181"/>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c r="CK401" s="180"/>
      <c r="CL401" s="180"/>
      <c r="CM401" s="180"/>
      <c r="CN401" s="180"/>
      <c r="CO401" s="180"/>
      <c r="CP401" s="180"/>
      <c r="CQ401" s="180"/>
      <c r="CR401" s="180"/>
      <c r="CS401" s="180"/>
      <c r="CT401" s="180"/>
      <c r="CU401" s="180"/>
      <c r="CV401" s="180"/>
      <c r="CW401" s="180"/>
      <c r="CX401" s="180"/>
      <c r="CY401" s="180"/>
      <c r="CZ401" s="180"/>
      <c r="DA401" s="180"/>
      <c r="DB401" s="180"/>
      <c r="DC401" s="180"/>
    </row>
    <row r="402" spans="1:107">
      <c r="A402" s="180"/>
      <c r="B402" s="180"/>
      <c r="C402" s="180"/>
      <c r="D402" s="180"/>
      <c r="E402" s="180"/>
      <c r="F402" s="180"/>
      <c r="G402" s="180"/>
      <c r="H402" s="181"/>
      <c r="I402" s="180"/>
      <c r="J402" s="180"/>
      <c r="K402" s="180"/>
      <c r="L402" s="181"/>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c r="CK402" s="180"/>
      <c r="CL402" s="180"/>
      <c r="CM402" s="180"/>
      <c r="CN402" s="180"/>
      <c r="CO402" s="180"/>
      <c r="CP402" s="180"/>
      <c r="CQ402" s="180"/>
      <c r="CR402" s="180"/>
      <c r="CS402" s="180"/>
      <c r="CT402" s="180"/>
      <c r="CU402" s="180"/>
      <c r="CV402" s="180"/>
      <c r="CW402" s="180"/>
      <c r="CX402" s="180"/>
      <c r="CY402" s="180"/>
      <c r="CZ402" s="180"/>
      <c r="DA402" s="180"/>
      <c r="DB402" s="180"/>
      <c r="DC402" s="180"/>
    </row>
    <row r="403" spans="1:107">
      <c r="A403" s="180"/>
      <c r="B403" s="180"/>
      <c r="C403" s="180"/>
      <c r="D403" s="180"/>
      <c r="E403" s="180"/>
      <c r="F403" s="180"/>
      <c r="G403" s="180"/>
      <c r="H403" s="181"/>
      <c r="I403" s="180"/>
      <c r="J403" s="180"/>
      <c r="K403" s="180"/>
      <c r="L403" s="181"/>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c r="CL403" s="180"/>
      <c r="CM403" s="180"/>
      <c r="CN403" s="180"/>
      <c r="CO403" s="180"/>
      <c r="CP403" s="180"/>
      <c r="CQ403" s="180"/>
      <c r="CR403" s="180"/>
      <c r="CS403" s="180"/>
      <c r="CT403" s="180"/>
      <c r="CU403" s="180"/>
      <c r="CV403" s="180"/>
      <c r="CW403" s="180"/>
      <c r="CX403" s="180"/>
      <c r="CY403" s="180"/>
      <c r="CZ403" s="180"/>
      <c r="DA403" s="180"/>
      <c r="DB403" s="180"/>
      <c r="DC403" s="180"/>
    </row>
    <row r="404" spans="1:107">
      <c r="A404" s="180"/>
      <c r="B404" s="180"/>
      <c r="C404" s="180"/>
      <c r="D404" s="180"/>
      <c r="E404" s="180"/>
      <c r="F404" s="180"/>
      <c r="G404" s="180"/>
      <c r="H404" s="181"/>
      <c r="I404" s="180"/>
      <c r="J404" s="180"/>
      <c r="K404" s="180"/>
      <c r="L404" s="181"/>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c r="CL404" s="180"/>
      <c r="CM404" s="180"/>
      <c r="CN404" s="180"/>
      <c r="CO404" s="180"/>
      <c r="CP404" s="180"/>
      <c r="CQ404" s="180"/>
      <c r="CR404" s="180"/>
      <c r="CS404" s="180"/>
      <c r="CT404" s="180"/>
      <c r="CU404" s="180"/>
      <c r="CV404" s="180"/>
      <c r="CW404" s="180"/>
      <c r="CX404" s="180"/>
      <c r="CY404" s="180"/>
      <c r="CZ404" s="180"/>
      <c r="DA404" s="180"/>
      <c r="DB404" s="180"/>
      <c r="DC404" s="180"/>
    </row>
    <row r="405" spans="1:107">
      <c r="A405" s="180"/>
      <c r="B405" s="180"/>
      <c r="C405" s="180"/>
      <c r="D405" s="180"/>
      <c r="E405" s="180"/>
      <c r="F405" s="180"/>
      <c r="G405" s="180"/>
      <c r="H405" s="181"/>
      <c r="I405" s="180"/>
      <c r="J405" s="180"/>
      <c r="K405" s="180"/>
      <c r="L405" s="181"/>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c r="CL405" s="180"/>
      <c r="CM405" s="180"/>
      <c r="CN405" s="180"/>
      <c r="CO405" s="180"/>
      <c r="CP405" s="180"/>
      <c r="CQ405" s="180"/>
      <c r="CR405" s="180"/>
      <c r="CS405" s="180"/>
      <c r="CT405" s="180"/>
      <c r="CU405" s="180"/>
      <c r="CV405" s="180"/>
      <c r="CW405" s="180"/>
      <c r="CX405" s="180"/>
      <c r="CY405" s="180"/>
      <c r="CZ405" s="180"/>
      <c r="DA405" s="180"/>
      <c r="DB405" s="180"/>
      <c r="DC405" s="180"/>
    </row>
    <row r="406" spans="1:107">
      <c r="A406" s="180"/>
      <c r="B406" s="180"/>
      <c r="C406" s="180"/>
      <c r="D406" s="180"/>
      <c r="E406" s="180"/>
      <c r="F406" s="180"/>
      <c r="G406" s="180"/>
      <c r="H406" s="181"/>
      <c r="I406" s="180"/>
      <c r="J406" s="180"/>
      <c r="K406" s="180"/>
      <c r="L406" s="181"/>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c r="CL406" s="180"/>
      <c r="CM406" s="180"/>
      <c r="CN406" s="180"/>
      <c r="CO406" s="180"/>
      <c r="CP406" s="180"/>
      <c r="CQ406" s="180"/>
      <c r="CR406" s="180"/>
      <c r="CS406" s="180"/>
      <c r="CT406" s="180"/>
      <c r="CU406" s="180"/>
      <c r="CV406" s="180"/>
      <c r="CW406" s="180"/>
      <c r="CX406" s="180"/>
      <c r="CY406" s="180"/>
      <c r="CZ406" s="180"/>
      <c r="DA406" s="180"/>
      <c r="DB406" s="180"/>
      <c r="DC406" s="180"/>
    </row>
    <row r="407" spans="1:107">
      <c r="A407" s="180"/>
      <c r="B407" s="180"/>
      <c r="C407" s="180"/>
      <c r="D407" s="180"/>
      <c r="E407" s="180"/>
      <c r="F407" s="180"/>
      <c r="G407" s="180"/>
      <c r="H407" s="181"/>
      <c r="I407" s="180"/>
      <c r="J407" s="180"/>
      <c r="K407" s="180"/>
      <c r="L407" s="181"/>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c r="CK407" s="180"/>
      <c r="CL407" s="180"/>
      <c r="CM407" s="180"/>
      <c r="CN407" s="180"/>
      <c r="CO407" s="180"/>
      <c r="CP407" s="180"/>
      <c r="CQ407" s="180"/>
      <c r="CR407" s="180"/>
      <c r="CS407" s="180"/>
      <c r="CT407" s="180"/>
      <c r="CU407" s="180"/>
      <c r="CV407" s="180"/>
      <c r="CW407" s="180"/>
      <c r="CX407" s="180"/>
      <c r="CY407" s="180"/>
      <c r="CZ407" s="180"/>
      <c r="DA407" s="180"/>
      <c r="DB407" s="180"/>
      <c r="DC407" s="180"/>
    </row>
    <row r="408" spans="1:107">
      <c r="A408" s="180"/>
      <c r="B408" s="180"/>
      <c r="C408" s="180"/>
      <c r="D408" s="180"/>
      <c r="E408" s="180"/>
      <c r="F408" s="180"/>
      <c r="G408" s="180"/>
      <c r="H408" s="181"/>
      <c r="I408" s="180"/>
      <c r="J408" s="180"/>
      <c r="K408" s="180"/>
      <c r="L408" s="181"/>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c r="CK408" s="180"/>
      <c r="CL408" s="180"/>
      <c r="CM408" s="180"/>
      <c r="CN408" s="180"/>
      <c r="CO408" s="180"/>
      <c r="CP408" s="180"/>
      <c r="CQ408" s="180"/>
      <c r="CR408" s="180"/>
      <c r="CS408" s="180"/>
      <c r="CT408" s="180"/>
      <c r="CU408" s="180"/>
      <c r="CV408" s="180"/>
      <c r="CW408" s="180"/>
      <c r="CX408" s="180"/>
      <c r="CY408" s="180"/>
      <c r="CZ408" s="180"/>
      <c r="DA408" s="180"/>
      <c r="DB408" s="180"/>
      <c r="DC408" s="180"/>
    </row>
    <row r="409" spans="1:107">
      <c r="A409" s="180"/>
      <c r="B409" s="180"/>
      <c r="C409" s="180"/>
      <c r="D409" s="180"/>
      <c r="E409" s="180"/>
      <c r="F409" s="180"/>
      <c r="G409" s="180"/>
      <c r="H409" s="181"/>
      <c r="I409" s="180"/>
      <c r="J409" s="180"/>
      <c r="K409" s="180"/>
      <c r="L409" s="181"/>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c r="CK409" s="180"/>
      <c r="CL409" s="180"/>
      <c r="CM409" s="180"/>
      <c r="CN409" s="180"/>
      <c r="CO409" s="180"/>
      <c r="CP409" s="180"/>
      <c r="CQ409" s="180"/>
      <c r="CR409" s="180"/>
      <c r="CS409" s="180"/>
      <c r="CT409" s="180"/>
      <c r="CU409" s="180"/>
      <c r="CV409" s="180"/>
      <c r="CW409" s="180"/>
      <c r="CX409" s="180"/>
      <c r="CY409" s="180"/>
      <c r="CZ409" s="180"/>
      <c r="DA409" s="180"/>
      <c r="DB409" s="180"/>
      <c r="DC409" s="180"/>
    </row>
    <row r="410" spans="1:107">
      <c r="A410" s="180"/>
      <c r="B410" s="180"/>
      <c r="C410" s="180"/>
      <c r="D410" s="180"/>
      <c r="E410" s="180"/>
      <c r="F410" s="180"/>
      <c r="G410" s="180"/>
      <c r="H410" s="181"/>
      <c r="I410" s="180"/>
      <c r="J410" s="180"/>
      <c r="K410" s="180"/>
      <c r="L410" s="181"/>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c r="CL410" s="180"/>
      <c r="CM410" s="180"/>
      <c r="CN410" s="180"/>
      <c r="CO410" s="180"/>
      <c r="CP410" s="180"/>
      <c r="CQ410" s="180"/>
      <c r="CR410" s="180"/>
      <c r="CS410" s="180"/>
      <c r="CT410" s="180"/>
      <c r="CU410" s="180"/>
      <c r="CV410" s="180"/>
      <c r="CW410" s="180"/>
      <c r="CX410" s="180"/>
      <c r="CY410" s="180"/>
      <c r="CZ410" s="180"/>
      <c r="DA410" s="180"/>
      <c r="DB410" s="180"/>
      <c r="DC410" s="180"/>
    </row>
    <row r="411" spans="1:107">
      <c r="A411" s="180"/>
      <c r="B411" s="180"/>
      <c r="C411" s="180"/>
      <c r="D411" s="180"/>
      <c r="E411" s="180"/>
      <c r="F411" s="180"/>
      <c r="G411" s="180"/>
      <c r="H411" s="181"/>
      <c r="I411" s="180"/>
      <c r="J411" s="180"/>
      <c r="K411" s="180"/>
      <c r="L411" s="181"/>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row>
    <row r="412" spans="1:107">
      <c r="A412" s="180"/>
      <c r="B412" s="180"/>
      <c r="C412" s="180"/>
      <c r="D412" s="180"/>
      <c r="E412" s="180"/>
      <c r="F412" s="180"/>
      <c r="G412" s="180"/>
      <c r="H412" s="181"/>
      <c r="I412" s="180"/>
      <c r="J412" s="180"/>
      <c r="K412" s="180"/>
      <c r="L412" s="181"/>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c r="CK412" s="180"/>
      <c r="CL412" s="180"/>
      <c r="CM412" s="180"/>
      <c r="CN412" s="180"/>
      <c r="CO412" s="180"/>
      <c r="CP412" s="180"/>
      <c r="CQ412" s="180"/>
      <c r="CR412" s="180"/>
      <c r="CS412" s="180"/>
      <c r="CT412" s="180"/>
      <c r="CU412" s="180"/>
      <c r="CV412" s="180"/>
      <c r="CW412" s="180"/>
      <c r="CX412" s="180"/>
      <c r="CY412" s="180"/>
      <c r="CZ412" s="180"/>
      <c r="DA412" s="180"/>
      <c r="DB412" s="180"/>
      <c r="DC412" s="180"/>
    </row>
    <row r="413" spans="1:107">
      <c r="A413" s="180"/>
      <c r="B413" s="180"/>
      <c r="C413" s="180"/>
      <c r="D413" s="180"/>
      <c r="E413" s="180"/>
      <c r="F413" s="180"/>
      <c r="G413" s="180"/>
      <c r="H413" s="181"/>
      <c r="I413" s="180"/>
      <c r="J413" s="180"/>
      <c r="K413" s="180"/>
      <c r="L413" s="181"/>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c r="CK413" s="180"/>
      <c r="CL413" s="180"/>
      <c r="CM413" s="180"/>
      <c r="CN413" s="180"/>
      <c r="CO413" s="180"/>
      <c r="CP413" s="180"/>
      <c r="CQ413" s="180"/>
      <c r="CR413" s="180"/>
      <c r="CS413" s="180"/>
      <c r="CT413" s="180"/>
      <c r="CU413" s="180"/>
      <c r="CV413" s="180"/>
      <c r="CW413" s="180"/>
      <c r="CX413" s="180"/>
      <c r="CY413" s="180"/>
      <c r="CZ413" s="180"/>
      <c r="DA413" s="180"/>
      <c r="DB413" s="180"/>
      <c r="DC413" s="180"/>
    </row>
    <row r="414" spans="1:107">
      <c r="A414" s="180"/>
      <c r="B414" s="180"/>
      <c r="C414" s="180"/>
      <c r="D414" s="180"/>
      <c r="E414" s="180"/>
      <c r="F414" s="180"/>
      <c r="G414" s="180"/>
      <c r="H414" s="181"/>
      <c r="I414" s="180"/>
      <c r="J414" s="180"/>
      <c r="K414" s="180"/>
      <c r="L414" s="181"/>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c r="CK414" s="180"/>
      <c r="CL414" s="180"/>
      <c r="CM414" s="180"/>
      <c r="CN414" s="180"/>
      <c r="CO414" s="180"/>
      <c r="CP414" s="180"/>
      <c r="CQ414" s="180"/>
      <c r="CR414" s="180"/>
      <c r="CS414" s="180"/>
      <c r="CT414" s="180"/>
      <c r="CU414" s="180"/>
      <c r="CV414" s="180"/>
      <c r="CW414" s="180"/>
      <c r="CX414" s="180"/>
      <c r="CY414" s="180"/>
      <c r="CZ414" s="180"/>
      <c r="DA414" s="180"/>
      <c r="DB414" s="180"/>
      <c r="DC414" s="180"/>
    </row>
    <row r="415" spans="1:107">
      <c r="A415" s="180"/>
      <c r="B415" s="180"/>
      <c r="C415" s="180"/>
      <c r="D415" s="180"/>
      <c r="E415" s="180"/>
      <c r="F415" s="180"/>
      <c r="G415" s="180"/>
      <c r="H415" s="181"/>
      <c r="I415" s="180"/>
      <c r="J415" s="180"/>
      <c r="K415" s="180"/>
      <c r="L415" s="181"/>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c r="CK415" s="180"/>
      <c r="CL415" s="180"/>
      <c r="CM415" s="180"/>
      <c r="CN415" s="180"/>
      <c r="CO415" s="180"/>
      <c r="CP415" s="180"/>
      <c r="CQ415" s="180"/>
      <c r="CR415" s="180"/>
      <c r="CS415" s="180"/>
      <c r="CT415" s="180"/>
      <c r="CU415" s="180"/>
      <c r="CV415" s="180"/>
      <c r="CW415" s="180"/>
      <c r="CX415" s="180"/>
      <c r="CY415" s="180"/>
      <c r="CZ415" s="180"/>
      <c r="DA415" s="180"/>
      <c r="DB415" s="180"/>
      <c r="DC415" s="180"/>
    </row>
    <row r="416" spans="1:107">
      <c r="A416" s="180"/>
      <c r="B416" s="180"/>
      <c r="C416" s="180"/>
      <c r="D416" s="180"/>
      <c r="E416" s="180"/>
      <c r="F416" s="180"/>
      <c r="G416" s="180"/>
      <c r="H416" s="181"/>
      <c r="I416" s="180"/>
      <c r="J416" s="180"/>
      <c r="K416" s="180"/>
      <c r="L416" s="181"/>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c r="CK416" s="180"/>
      <c r="CL416" s="180"/>
      <c r="CM416" s="180"/>
      <c r="CN416" s="180"/>
      <c r="CO416" s="180"/>
      <c r="CP416" s="180"/>
      <c r="CQ416" s="180"/>
      <c r="CR416" s="180"/>
      <c r="CS416" s="180"/>
      <c r="CT416" s="180"/>
      <c r="CU416" s="180"/>
      <c r="CV416" s="180"/>
      <c r="CW416" s="180"/>
      <c r="CX416" s="180"/>
      <c r="CY416" s="180"/>
      <c r="CZ416" s="180"/>
      <c r="DA416" s="180"/>
      <c r="DB416" s="180"/>
      <c r="DC416" s="180"/>
    </row>
    <row r="417" spans="1:107">
      <c r="A417" s="180"/>
      <c r="B417" s="180"/>
      <c r="C417" s="180"/>
      <c r="D417" s="180"/>
      <c r="E417" s="180"/>
      <c r="F417" s="180"/>
      <c r="G417" s="180"/>
      <c r="H417" s="181"/>
      <c r="I417" s="180"/>
      <c r="J417" s="180"/>
      <c r="K417" s="180"/>
      <c r="L417" s="181"/>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row>
    <row r="418" spans="1:107">
      <c r="A418" s="180"/>
      <c r="B418" s="180"/>
      <c r="C418" s="180"/>
      <c r="D418" s="180"/>
      <c r="E418" s="180"/>
      <c r="F418" s="180"/>
      <c r="G418" s="180"/>
      <c r="H418" s="181"/>
      <c r="I418" s="180"/>
      <c r="J418" s="180"/>
      <c r="K418" s="180"/>
      <c r="L418" s="181"/>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c r="CK418" s="180"/>
      <c r="CL418" s="180"/>
      <c r="CM418" s="180"/>
      <c r="CN418" s="180"/>
      <c r="CO418" s="180"/>
      <c r="CP418" s="180"/>
      <c r="CQ418" s="180"/>
      <c r="CR418" s="180"/>
      <c r="CS418" s="180"/>
      <c r="CT418" s="180"/>
      <c r="CU418" s="180"/>
      <c r="CV418" s="180"/>
      <c r="CW418" s="180"/>
      <c r="CX418" s="180"/>
      <c r="CY418" s="180"/>
      <c r="CZ418" s="180"/>
      <c r="DA418" s="180"/>
      <c r="DB418" s="180"/>
      <c r="DC418" s="180"/>
    </row>
    <row r="419" spans="1:107">
      <c r="A419" s="180"/>
      <c r="B419" s="180"/>
      <c r="C419" s="180"/>
      <c r="D419" s="180"/>
      <c r="E419" s="180"/>
      <c r="F419" s="180"/>
      <c r="G419" s="180"/>
      <c r="H419" s="181"/>
      <c r="I419" s="180"/>
      <c r="J419" s="180"/>
      <c r="K419" s="180"/>
      <c r="L419" s="181"/>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c r="CK419" s="180"/>
      <c r="CL419" s="180"/>
      <c r="CM419" s="180"/>
      <c r="CN419" s="180"/>
      <c r="CO419" s="180"/>
      <c r="CP419" s="180"/>
      <c r="CQ419" s="180"/>
      <c r="CR419" s="180"/>
      <c r="CS419" s="180"/>
      <c r="CT419" s="180"/>
      <c r="CU419" s="180"/>
      <c r="CV419" s="180"/>
      <c r="CW419" s="180"/>
      <c r="CX419" s="180"/>
      <c r="CY419" s="180"/>
      <c r="CZ419" s="180"/>
      <c r="DA419" s="180"/>
      <c r="DB419" s="180"/>
      <c r="DC419" s="180"/>
    </row>
    <row r="420" spans="1:107">
      <c r="A420" s="180"/>
      <c r="B420" s="180"/>
      <c r="C420" s="180"/>
      <c r="D420" s="180"/>
      <c r="E420" s="180"/>
      <c r="F420" s="180"/>
      <c r="G420" s="180"/>
      <c r="H420" s="181"/>
      <c r="I420" s="180"/>
      <c r="J420" s="180"/>
      <c r="K420" s="180"/>
      <c r="L420" s="181"/>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c r="CK420" s="180"/>
      <c r="CL420" s="180"/>
      <c r="CM420" s="180"/>
      <c r="CN420" s="180"/>
      <c r="CO420" s="180"/>
      <c r="CP420" s="180"/>
      <c r="CQ420" s="180"/>
      <c r="CR420" s="180"/>
      <c r="CS420" s="180"/>
      <c r="CT420" s="180"/>
      <c r="CU420" s="180"/>
      <c r="CV420" s="180"/>
      <c r="CW420" s="180"/>
      <c r="CX420" s="180"/>
      <c r="CY420" s="180"/>
      <c r="CZ420" s="180"/>
      <c r="DA420" s="180"/>
      <c r="DB420" s="180"/>
      <c r="DC420" s="180"/>
    </row>
    <row r="421" spans="1:107">
      <c r="A421" s="180"/>
      <c r="B421" s="180"/>
      <c r="C421" s="180"/>
      <c r="D421" s="180"/>
      <c r="E421" s="180"/>
      <c r="F421" s="180"/>
      <c r="G421" s="180"/>
      <c r="H421" s="181"/>
      <c r="I421" s="180"/>
      <c r="J421" s="180"/>
      <c r="K421" s="180"/>
      <c r="L421" s="181"/>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c r="CK421" s="180"/>
      <c r="CL421" s="180"/>
      <c r="CM421" s="180"/>
      <c r="CN421" s="180"/>
      <c r="CO421" s="180"/>
      <c r="CP421" s="180"/>
      <c r="CQ421" s="180"/>
      <c r="CR421" s="180"/>
      <c r="CS421" s="180"/>
      <c r="CT421" s="180"/>
      <c r="CU421" s="180"/>
      <c r="CV421" s="180"/>
      <c r="CW421" s="180"/>
      <c r="CX421" s="180"/>
      <c r="CY421" s="180"/>
      <c r="CZ421" s="180"/>
      <c r="DA421" s="180"/>
      <c r="DB421" s="180"/>
      <c r="DC421" s="180"/>
    </row>
    <row r="422" spans="1:107">
      <c r="A422" s="180"/>
      <c r="B422" s="180"/>
      <c r="C422" s="180"/>
      <c r="D422" s="180"/>
      <c r="E422" s="180"/>
      <c r="F422" s="180"/>
      <c r="G422" s="180"/>
      <c r="H422" s="181"/>
      <c r="I422" s="180"/>
      <c r="J422" s="180"/>
      <c r="K422" s="180"/>
      <c r="L422" s="181"/>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c r="CK422" s="180"/>
      <c r="CL422" s="180"/>
      <c r="CM422" s="180"/>
      <c r="CN422" s="180"/>
      <c r="CO422" s="180"/>
      <c r="CP422" s="180"/>
      <c r="CQ422" s="180"/>
      <c r="CR422" s="180"/>
      <c r="CS422" s="180"/>
      <c r="CT422" s="180"/>
      <c r="CU422" s="180"/>
      <c r="CV422" s="180"/>
      <c r="CW422" s="180"/>
      <c r="CX422" s="180"/>
      <c r="CY422" s="180"/>
      <c r="CZ422" s="180"/>
      <c r="DA422" s="180"/>
      <c r="DB422" s="180"/>
      <c r="DC422" s="180"/>
    </row>
    <row r="423" spans="1:107">
      <c r="A423" s="180"/>
      <c r="B423" s="180"/>
      <c r="C423" s="180"/>
      <c r="D423" s="180"/>
      <c r="E423" s="180"/>
      <c r="F423" s="180"/>
      <c r="G423" s="180"/>
      <c r="H423" s="181"/>
      <c r="I423" s="180"/>
      <c r="J423" s="180"/>
      <c r="K423" s="180"/>
      <c r="L423" s="181"/>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c r="CK423" s="180"/>
      <c r="CL423" s="180"/>
      <c r="CM423" s="180"/>
      <c r="CN423" s="180"/>
      <c r="CO423" s="180"/>
      <c r="CP423" s="180"/>
      <c r="CQ423" s="180"/>
      <c r="CR423" s="180"/>
      <c r="CS423" s="180"/>
      <c r="CT423" s="180"/>
      <c r="CU423" s="180"/>
      <c r="CV423" s="180"/>
      <c r="CW423" s="180"/>
      <c r="CX423" s="180"/>
      <c r="CY423" s="180"/>
      <c r="CZ423" s="180"/>
      <c r="DA423" s="180"/>
      <c r="DB423" s="180"/>
      <c r="DC423" s="180"/>
    </row>
    <row r="424" spans="1:107">
      <c r="A424" s="180"/>
      <c r="B424" s="180"/>
      <c r="C424" s="180"/>
      <c r="D424" s="180"/>
      <c r="E424" s="180"/>
      <c r="F424" s="180"/>
      <c r="G424" s="180"/>
      <c r="H424" s="181"/>
      <c r="I424" s="180"/>
      <c r="J424" s="180"/>
      <c r="K424" s="180"/>
      <c r="L424" s="181"/>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c r="CK424" s="180"/>
      <c r="CL424" s="180"/>
      <c r="CM424" s="180"/>
      <c r="CN424" s="180"/>
      <c r="CO424" s="180"/>
      <c r="CP424" s="180"/>
      <c r="CQ424" s="180"/>
      <c r="CR424" s="180"/>
      <c r="CS424" s="180"/>
      <c r="CT424" s="180"/>
      <c r="CU424" s="180"/>
      <c r="CV424" s="180"/>
      <c r="CW424" s="180"/>
      <c r="CX424" s="180"/>
      <c r="CY424" s="180"/>
      <c r="CZ424" s="180"/>
      <c r="DA424" s="180"/>
      <c r="DB424" s="180"/>
      <c r="DC424" s="180"/>
    </row>
    <row r="425" spans="1:107">
      <c r="A425" s="180"/>
      <c r="B425" s="180"/>
      <c r="C425" s="180"/>
      <c r="D425" s="180"/>
      <c r="E425" s="180"/>
      <c r="F425" s="180"/>
      <c r="G425" s="180"/>
      <c r="H425" s="181"/>
      <c r="I425" s="180"/>
      <c r="J425" s="180"/>
      <c r="K425" s="180"/>
      <c r="L425" s="181"/>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c r="CK425" s="180"/>
      <c r="CL425" s="180"/>
      <c r="CM425" s="180"/>
      <c r="CN425" s="180"/>
      <c r="CO425" s="180"/>
      <c r="CP425" s="180"/>
      <c r="CQ425" s="180"/>
      <c r="CR425" s="180"/>
      <c r="CS425" s="180"/>
      <c r="CT425" s="180"/>
      <c r="CU425" s="180"/>
      <c r="CV425" s="180"/>
      <c r="CW425" s="180"/>
      <c r="CX425" s="180"/>
      <c r="CY425" s="180"/>
      <c r="CZ425" s="180"/>
      <c r="DA425" s="180"/>
      <c r="DB425" s="180"/>
      <c r="DC425" s="180"/>
    </row>
    <row r="426" spans="1:107">
      <c r="A426" s="180"/>
      <c r="B426" s="180"/>
      <c r="C426" s="180"/>
      <c r="D426" s="180"/>
      <c r="E426" s="180"/>
      <c r="F426" s="180"/>
      <c r="G426" s="180"/>
      <c r="H426" s="181"/>
      <c r="I426" s="180"/>
      <c r="J426" s="180"/>
      <c r="K426" s="180"/>
      <c r="L426" s="181"/>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c r="CK426" s="180"/>
      <c r="CL426" s="180"/>
      <c r="CM426" s="180"/>
      <c r="CN426" s="180"/>
      <c r="CO426" s="180"/>
      <c r="CP426" s="180"/>
      <c r="CQ426" s="180"/>
      <c r="CR426" s="180"/>
      <c r="CS426" s="180"/>
      <c r="CT426" s="180"/>
      <c r="CU426" s="180"/>
      <c r="CV426" s="180"/>
      <c r="CW426" s="180"/>
      <c r="CX426" s="180"/>
      <c r="CY426" s="180"/>
      <c r="CZ426" s="180"/>
      <c r="DA426" s="180"/>
      <c r="DB426" s="180"/>
      <c r="DC426" s="180"/>
    </row>
    <row r="427" spans="1:107">
      <c r="A427" s="180"/>
      <c r="B427" s="180"/>
      <c r="C427" s="180"/>
      <c r="D427" s="180"/>
      <c r="E427" s="180"/>
      <c r="F427" s="180"/>
      <c r="G427" s="180"/>
      <c r="H427" s="181"/>
      <c r="I427" s="180"/>
      <c r="J427" s="180"/>
      <c r="K427" s="180"/>
      <c r="L427" s="181"/>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c r="CK427" s="180"/>
      <c r="CL427" s="180"/>
      <c r="CM427" s="180"/>
      <c r="CN427" s="180"/>
      <c r="CO427" s="180"/>
      <c r="CP427" s="180"/>
      <c r="CQ427" s="180"/>
      <c r="CR427" s="180"/>
      <c r="CS427" s="180"/>
      <c r="CT427" s="180"/>
      <c r="CU427" s="180"/>
      <c r="CV427" s="180"/>
      <c r="CW427" s="180"/>
      <c r="CX427" s="180"/>
      <c r="CY427" s="180"/>
      <c r="CZ427" s="180"/>
      <c r="DA427" s="180"/>
      <c r="DB427" s="180"/>
      <c r="DC427" s="180"/>
    </row>
    <row r="428" spans="1:107">
      <c r="A428" s="180"/>
      <c r="B428" s="180"/>
      <c r="C428" s="180"/>
      <c r="D428" s="180"/>
      <c r="E428" s="180"/>
      <c r="F428" s="180"/>
      <c r="G428" s="180"/>
      <c r="H428" s="181"/>
      <c r="I428" s="180"/>
      <c r="J428" s="180"/>
      <c r="K428" s="180"/>
      <c r="L428" s="181"/>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c r="CK428" s="180"/>
      <c r="CL428" s="180"/>
      <c r="CM428" s="180"/>
      <c r="CN428" s="180"/>
      <c r="CO428" s="180"/>
      <c r="CP428" s="180"/>
      <c r="CQ428" s="180"/>
      <c r="CR428" s="180"/>
      <c r="CS428" s="180"/>
      <c r="CT428" s="180"/>
      <c r="CU428" s="180"/>
      <c r="CV428" s="180"/>
      <c r="CW428" s="180"/>
      <c r="CX428" s="180"/>
      <c r="CY428" s="180"/>
      <c r="CZ428" s="180"/>
      <c r="DA428" s="180"/>
      <c r="DB428" s="180"/>
      <c r="DC428" s="180"/>
    </row>
    <row r="429" spans="1:107">
      <c r="A429" s="180"/>
      <c r="B429" s="180"/>
      <c r="C429" s="180"/>
      <c r="D429" s="180"/>
      <c r="E429" s="180"/>
      <c r="F429" s="180"/>
      <c r="G429" s="180"/>
      <c r="H429" s="181"/>
      <c r="I429" s="180"/>
      <c r="J429" s="180"/>
      <c r="K429" s="180"/>
      <c r="L429" s="181"/>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c r="CK429" s="180"/>
      <c r="CL429" s="180"/>
      <c r="CM429" s="180"/>
      <c r="CN429" s="180"/>
      <c r="CO429" s="180"/>
      <c r="CP429" s="180"/>
      <c r="CQ429" s="180"/>
      <c r="CR429" s="180"/>
      <c r="CS429" s="180"/>
      <c r="CT429" s="180"/>
      <c r="CU429" s="180"/>
      <c r="CV429" s="180"/>
      <c r="CW429" s="180"/>
      <c r="CX429" s="180"/>
      <c r="CY429" s="180"/>
      <c r="CZ429" s="180"/>
      <c r="DA429" s="180"/>
      <c r="DB429" s="180"/>
      <c r="DC429" s="180"/>
    </row>
    <row r="430" spans="1:107">
      <c r="A430" s="180"/>
      <c r="B430" s="180"/>
      <c r="C430" s="180"/>
      <c r="D430" s="180"/>
      <c r="E430" s="180"/>
      <c r="F430" s="180"/>
      <c r="G430" s="180"/>
      <c r="H430" s="181"/>
      <c r="I430" s="180"/>
      <c r="J430" s="180"/>
      <c r="K430" s="180"/>
      <c r="L430" s="181"/>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c r="CK430" s="180"/>
      <c r="CL430" s="180"/>
      <c r="CM430" s="180"/>
      <c r="CN430" s="180"/>
      <c r="CO430" s="180"/>
      <c r="CP430" s="180"/>
      <c r="CQ430" s="180"/>
      <c r="CR430" s="180"/>
      <c r="CS430" s="180"/>
      <c r="CT430" s="180"/>
      <c r="CU430" s="180"/>
      <c r="CV430" s="180"/>
      <c r="CW430" s="180"/>
      <c r="CX430" s="180"/>
      <c r="CY430" s="180"/>
      <c r="CZ430" s="180"/>
      <c r="DA430" s="180"/>
      <c r="DB430" s="180"/>
      <c r="DC430" s="180"/>
    </row>
    <row r="431" spans="1:107">
      <c r="A431" s="180"/>
      <c r="B431" s="180"/>
      <c r="C431" s="180"/>
      <c r="D431" s="180"/>
      <c r="E431" s="180"/>
      <c r="F431" s="180"/>
      <c r="G431" s="180"/>
      <c r="H431" s="181"/>
      <c r="I431" s="180"/>
      <c r="J431" s="180"/>
      <c r="K431" s="180"/>
      <c r="L431" s="181"/>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c r="CL431" s="180"/>
      <c r="CM431" s="180"/>
      <c r="CN431" s="180"/>
      <c r="CO431" s="180"/>
      <c r="CP431" s="180"/>
      <c r="CQ431" s="180"/>
      <c r="CR431" s="180"/>
      <c r="CS431" s="180"/>
      <c r="CT431" s="180"/>
      <c r="CU431" s="180"/>
      <c r="CV431" s="180"/>
      <c r="CW431" s="180"/>
      <c r="CX431" s="180"/>
      <c r="CY431" s="180"/>
      <c r="CZ431" s="180"/>
      <c r="DA431" s="180"/>
      <c r="DB431" s="180"/>
      <c r="DC431" s="180"/>
    </row>
    <row r="432" spans="1:107">
      <c r="A432" s="180"/>
      <c r="B432" s="180"/>
      <c r="C432" s="180"/>
      <c r="D432" s="180"/>
      <c r="E432" s="180"/>
      <c r="F432" s="180"/>
      <c r="G432" s="180"/>
      <c r="H432" s="181"/>
      <c r="I432" s="180"/>
      <c r="J432" s="180"/>
      <c r="K432" s="180"/>
      <c r="L432" s="181"/>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c r="CL432" s="180"/>
      <c r="CM432" s="180"/>
      <c r="CN432" s="180"/>
      <c r="CO432" s="180"/>
      <c r="CP432" s="180"/>
      <c r="CQ432" s="180"/>
      <c r="CR432" s="180"/>
      <c r="CS432" s="180"/>
      <c r="CT432" s="180"/>
      <c r="CU432" s="180"/>
      <c r="CV432" s="180"/>
      <c r="CW432" s="180"/>
      <c r="CX432" s="180"/>
      <c r="CY432" s="180"/>
      <c r="CZ432" s="180"/>
      <c r="DA432" s="180"/>
      <c r="DB432" s="180"/>
      <c r="DC432" s="180"/>
    </row>
    <row r="433" spans="1:107">
      <c r="A433" s="180"/>
      <c r="B433" s="180"/>
      <c r="C433" s="180"/>
      <c r="D433" s="180"/>
      <c r="E433" s="180"/>
      <c r="F433" s="180"/>
      <c r="G433" s="180"/>
      <c r="H433" s="181"/>
      <c r="I433" s="180"/>
      <c r="J433" s="180"/>
      <c r="K433" s="180"/>
      <c r="L433" s="181"/>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c r="CL433" s="180"/>
      <c r="CM433" s="180"/>
      <c r="CN433" s="180"/>
      <c r="CO433" s="180"/>
      <c r="CP433" s="180"/>
      <c r="CQ433" s="180"/>
      <c r="CR433" s="180"/>
      <c r="CS433" s="180"/>
      <c r="CT433" s="180"/>
      <c r="CU433" s="180"/>
      <c r="CV433" s="180"/>
      <c r="CW433" s="180"/>
      <c r="CX433" s="180"/>
      <c r="CY433" s="180"/>
      <c r="CZ433" s="180"/>
      <c r="DA433" s="180"/>
      <c r="DB433" s="180"/>
      <c r="DC433" s="180"/>
    </row>
    <row r="434" spans="1:107">
      <c r="A434" s="180"/>
      <c r="B434" s="180"/>
      <c r="C434" s="180"/>
      <c r="D434" s="180"/>
      <c r="E434" s="180"/>
      <c r="F434" s="180"/>
      <c r="G434" s="180"/>
      <c r="H434" s="181"/>
      <c r="I434" s="180"/>
      <c r="J434" s="180"/>
      <c r="K434" s="180"/>
      <c r="L434" s="181"/>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c r="CL434" s="180"/>
      <c r="CM434" s="180"/>
      <c r="CN434" s="180"/>
      <c r="CO434" s="180"/>
      <c r="CP434" s="180"/>
      <c r="CQ434" s="180"/>
      <c r="CR434" s="180"/>
      <c r="CS434" s="180"/>
      <c r="CT434" s="180"/>
      <c r="CU434" s="180"/>
      <c r="CV434" s="180"/>
      <c r="CW434" s="180"/>
      <c r="CX434" s="180"/>
      <c r="CY434" s="180"/>
      <c r="CZ434" s="180"/>
      <c r="DA434" s="180"/>
      <c r="DB434" s="180"/>
      <c r="DC434" s="180"/>
    </row>
    <row r="435" spans="1:107">
      <c r="A435" s="180"/>
      <c r="B435" s="180"/>
      <c r="C435" s="180"/>
      <c r="D435" s="180"/>
      <c r="E435" s="180"/>
      <c r="F435" s="180"/>
      <c r="G435" s="180"/>
      <c r="H435" s="181"/>
      <c r="I435" s="180"/>
      <c r="J435" s="180"/>
      <c r="K435" s="180"/>
      <c r="L435" s="181"/>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c r="CK435" s="180"/>
      <c r="CL435" s="180"/>
      <c r="CM435" s="180"/>
      <c r="CN435" s="180"/>
      <c r="CO435" s="180"/>
      <c r="CP435" s="180"/>
      <c r="CQ435" s="180"/>
      <c r="CR435" s="180"/>
      <c r="CS435" s="180"/>
      <c r="CT435" s="180"/>
      <c r="CU435" s="180"/>
      <c r="CV435" s="180"/>
      <c r="CW435" s="180"/>
      <c r="CX435" s="180"/>
      <c r="CY435" s="180"/>
      <c r="CZ435" s="180"/>
      <c r="DA435" s="180"/>
      <c r="DB435" s="180"/>
      <c r="DC435" s="180"/>
    </row>
    <row r="436" spans="1:107">
      <c r="A436" s="180"/>
      <c r="B436" s="180"/>
      <c r="C436" s="180"/>
      <c r="D436" s="180"/>
      <c r="E436" s="180"/>
      <c r="F436" s="180"/>
      <c r="G436" s="180"/>
      <c r="H436" s="181"/>
      <c r="I436" s="180"/>
      <c r="J436" s="180"/>
      <c r="K436" s="180"/>
      <c r="L436" s="181"/>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c r="CK436" s="180"/>
      <c r="CL436" s="180"/>
      <c r="CM436" s="180"/>
      <c r="CN436" s="180"/>
      <c r="CO436" s="180"/>
      <c r="CP436" s="180"/>
      <c r="CQ436" s="180"/>
      <c r="CR436" s="180"/>
      <c r="CS436" s="180"/>
      <c r="CT436" s="180"/>
      <c r="CU436" s="180"/>
      <c r="CV436" s="180"/>
      <c r="CW436" s="180"/>
      <c r="CX436" s="180"/>
      <c r="CY436" s="180"/>
      <c r="CZ436" s="180"/>
      <c r="DA436" s="180"/>
      <c r="DB436" s="180"/>
      <c r="DC436" s="180"/>
    </row>
    <row r="437" spans="1:107">
      <c r="A437" s="180"/>
      <c r="B437" s="180"/>
      <c r="C437" s="180"/>
      <c r="D437" s="180"/>
      <c r="E437" s="180"/>
      <c r="F437" s="180"/>
      <c r="G437" s="180"/>
      <c r="H437" s="181"/>
      <c r="I437" s="180"/>
      <c r="J437" s="180"/>
      <c r="K437" s="180"/>
      <c r="L437" s="181"/>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c r="CK437" s="180"/>
      <c r="CL437" s="180"/>
      <c r="CM437" s="180"/>
      <c r="CN437" s="180"/>
      <c r="CO437" s="180"/>
      <c r="CP437" s="180"/>
      <c r="CQ437" s="180"/>
      <c r="CR437" s="180"/>
      <c r="CS437" s="180"/>
      <c r="CT437" s="180"/>
      <c r="CU437" s="180"/>
      <c r="CV437" s="180"/>
      <c r="CW437" s="180"/>
      <c r="CX437" s="180"/>
      <c r="CY437" s="180"/>
      <c r="CZ437" s="180"/>
      <c r="DA437" s="180"/>
      <c r="DB437" s="180"/>
      <c r="DC437" s="180"/>
    </row>
    <row r="438" spans="1:107">
      <c r="A438" s="180"/>
      <c r="B438" s="180"/>
      <c r="C438" s="180"/>
      <c r="D438" s="180"/>
      <c r="E438" s="180"/>
      <c r="F438" s="180"/>
      <c r="G438" s="180"/>
      <c r="H438" s="181"/>
      <c r="I438" s="180"/>
      <c r="J438" s="180"/>
      <c r="K438" s="180"/>
      <c r="L438" s="181"/>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c r="CK438" s="180"/>
      <c r="CL438" s="180"/>
      <c r="CM438" s="180"/>
      <c r="CN438" s="180"/>
      <c r="CO438" s="180"/>
      <c r="CP438" s="180"/>
      <c r="CQ438" s="180"/>
      <c r="CR438" s="180"/>
      <c r="CS438" s="180"/>
      <c r="CT438" s="180"/>
      <c r="CU438" s="180"/>
      <c r="CV438" s="180"/>
      <c r="CW438" s="180"/>
      <c r="CX438" s="180"/>
      <c r="CY438" s="180"/>
      <c r="CZ438" s="180"/>
      <c r="DA438" s="180"/>
      <c r="DB438" s="180"/>
      <c r="DC438" s="180"/>
    </row>
    <row r="439" spans="1:107">
      <c r="A439" s="180"/>
      <c r="B439" s="180"/>
      <c r="C439" s="180"/>
      <c r="D439" s="180"/>
      <c r="E439" s="180"/>
      <c r="F439" s="180"/>
      <c r="G439" s="180"/>
      <c r="H439" s="181"/>
      <c r="I439" s="180"/>
      <c r="J439" s="180"/>
      <c r="K439" s="180"/>
      <c r="L439" s="181"/>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c r="CK439" s="180"/>
      <c r="CL439" s="180"/>
      <c r="CM439" s="180"/>
      <c r="CN439" s="180"/>
      <c r="CO439" s="180"/>
      <c r="CP439" s="180"/>
      <c r="CQ439" s="180"/>
      <c r="CR439" s="180"/>
      <c r="CS439" s="180"/>
      <c r="CT439" s="180"/>
      <c r="CU439" s="180"/>
      <c r="CV439" s="180"/>
      <c r="CW439" s="180"/>
      <c r="CX439" s="180"/>
      <c r="CY439" s="180"/>
      <c r="CZ439" s="180"/>
      <c r="DA439" s="180"/>
      <c r="DB439" s="180"/>
      <c r="DC439" s="180"/>
    </row>
    <row r="440" spans="1:107">
      <c r="A440" s="180"/>
      <c r="B440" s="180"/>
      <c r="C440" s="180"/>
      <c r="D440" s="180"/>
      <c r="E440" s="180"/>
      <c r="F440" s="180"/>
      <c r="G440" s="180"/>
      <c r="H440" s="181"/>
      <c r="I440" s="180"/>
      <c r="J440" s="180"/>
      <c r="K440" s="180"/>
      <c r="L440" s="181"/>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c r="CK440" s="180"/>
      <c r="CL440" s="180"/>
      <c r="CM440" s="180"/>
      <c r="CN440" s="180"/>
      <c r="CO440" s="180"/>
      <c r="CP440" s="180"/>
      <c r="CQ440" s="180"/>
      <c r="CR440" s="180"/>
      <c r="CS440" s="180"/>
      <c r="CT440" s="180"/>
      <c r="CU440" s="180"/>
      <c r="CV440" s="180"/>
      <c r="CW440" s="180"/>
      <c r="CX440" s="180"/>
      <c r="CY440" s="180"/>
      <c r="CZ440" s="180"/>
      <c r="DA440" s="180"/>
      <c r="DB440" s="180"/>
      <c r="DC440" s="180"/>
    </row>
    <row r="441" spans="1:107">
      <c r="A441" s="180"/>
      <c r="B441" s="180"/>
      <c r="C441" s="180"/>
      <c r="D441" s="180"/>
      <c r="E441" s="180"/>
      <c r="F441" s="180"/>
      <c r="G441" s="180"/>
      <c r="H441" s="181"/>
      <c r="I441" s="180"/>
      <c r="J441" s="180"/>
      <c r="K441" s="180"/>
      <c r="L441" s="181"/>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c r="CK441" s="180"/>
      <c r="CL441" s="180"/>
      <c r="CM441" s="180"/>
      <c r="CN441" s="180"/>
      <c r="CO441" s="180"/>
      <c r="CP441" s="180"/>
      <c r="CQ441" s="180"/>
      <c r="CR441" s="180"/>
      <c r="CS441" s="180"/>
      <c r="CT441" s="180"/>
      <c r="CU441" s="180"/>
      <c r="CV441" s="180"/>
      <c r="CW441" s="180"/>
      <c r="CX441" s="180"/>
      <c r="CY441" s="180"/>
      <c r="CZ441" s="180"/>
      <c r="DA441" s="180"/>
      <c r="DB441" s="180"/>
      <c r="DC441" s="180"/>
    </row>
    <row r="442" spans="1:107">
      <c r="A442" s="180"/>
      <c r="B442" s="180"/>
      <c r="C442" s="180"/>
      <c r="D442" s="180"/>
      <c r="E442" s="180"/>
      <c r="F442" s="180"/>
      <c r="G442" s="180"/>
      <c r="H442" s="181"/>
      <c r="I442" s="180"/>
      <c r="J442" s="180"/>
      <c r="K442" s="180"/>
      <c r="L442" s="181"/>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c r="CK442" s="180"/>
      <c r="CL442" s="180"/>
      <c r="CM442" s="180"/>
      <c r="CN442" s="180"/>
      <c r="CO442" s="180"/>
      <c r="CP442" s="180"/>
      <c r="CQ442" s="180"/>
      <c r="CR442" s="180"/>
      <c r="CS442" s="180"/>
      <c r="CT442" s="180"/>
      <c r="CU442" s="180"/>
      <c r="CV442" s="180"/>
      <c r="CW442" s="180"/>
      <c r="CX442" s="180"/>
      <c r="CY442" s="180"/>
      <c r="CZ442" s="180"/>
      <c r="DA442" s="180"/>
      <c r="DB442" s="180"/>
      <c r="DC442" s="180"/>
    </row>
    <row r="443" spans="1:107">
      <c r="A443" s="180"/>
      <c r="B443" s="180"/>
      <c r="C443" s="180"/>
      <c r="D443" s="180"/>
      <c r="E443" s="180"/>
      <c r="F443" s="180"/>
      <c r="G443" s="180"/>
      <c r="H443" s="181"/>
      <c r="I443" s="180"/>
      <c r="J443" s="180"/>
      <c r="K443" s="180"/>
      <c r="L443" s="181"/>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c r="CK443" s="180"/>
      <c r="CL443" s="180"/>
      <c r="CM443" s="180"/>
      <c r="CN443" s="180"/>
      <c r="CO443" s="180"/>
      <c r="CP443" s="180"/>
      <c r="CQ443" s="180"/>
      <c r="CR443" s="180"/>
      <c r="CS443" s="180"/>
      <c r="CT443" s="180"/>
      <c r="CU443" s="180"/>
      <c r="CV443" s="180"/>
      <c r="CW443" s="180"/>
      <c r="CX443" s="180"/>
      <c r="CY443" s="180"/>
      <c r="CZ443" s="180"/>
      <c r="DA443" s="180"/>
      <c r="DB443" s="180"/>
      <c r="DC443" s="180"/>
    </row>
    <row r="444" spans="1:107">
      <c r="A444" s="180"/>
      <c r="B444" s="180"/>
      <c r="C444" s="180"/>
      <c r="D444" s="180"/>
      <c r="E444" s="180"/>
      <c r="F444" s="180"/>
      <c r="G444" s="180"/>
      <c r="H444" s="181"/>
      <c r="I444" s="180"/>
      <c r="J444" s="180"/>
      <c r="K444" s="180"/>
      <c r="L444" s="181"/>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c r="CK444" s="180"/>
      <c r="CL444" s="180"/>
      <c r="CM444" s="180"/>
      <c r="CN444" s="180"/>
      <c r="CO444" s="180"/>
      <c r="CP444" s="180"/>
      <c r="CQ444" s="180"/>
      <c r="CR444" s="180"/>
      <c r="CS444" s="180"/>
      <c r="CT444" s="180"/>
      <c r="CU444" s="180"/>
      <c r="CV444" s="180"/>
      <c r="CW444" s="180"/>
      <c r="CX444" s="180"/>
      <c r="CY444" s="180"/>
      <c r="CZ444" s="180"/>
      <c r="DA444" s="180"/>
      <c r="DB444" s="180"/>
      <c r="DC444" s="180"/>
    </row>
    <row r="445" spans="1:107">
      <c r="A445" s="180"/>
      <c r="B445" s="180"/>
      <c r="C445" s="180"/>
      <c r="D445" s="180"/>
      <c r="E445" s="180"/>
      <c r="F445" s="180"/>
      <c r="G445" s="180"/>
      <c r="H445" s="181"/>
      <c r="I445" s="180"/>
      <c r="J445" s="180"/>
      <c r="K445" s="180"/>
      <c r="L445" s="181"/>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c r="CK445" s="180"/>
      <c r="CL445" s="180"/>
      <c r="CM445" s="180"/>
      <c r="CN445" s="180"/>
      <c r="CO445" s="180"/>
      <c r="CP445" s="180"/>
      <c r="CQ445" s="180"/>
      <c r="CR445" s="180"/>
      <c r="CS445" s="180"/>
      <c r="CT445" s="180"/>
      <c r="CU445" s="180"/>
      <c r="CV445" s="180"/>
      <c r="CW445" s="180"/>
      <c r="CX445" s="180"/>
      <c r="CY445" s="180"/>
      <c r="CZ445" s="180"/>
      <c r="DA445" s="180"/>
      <c r="DB445" s="180"/>
      <c r="DC445" s="180"/>
    </row>
    <row r="446" spans="1:107">
      <c r="A446" s="180"/>
      <c r="B446" s="180"/>
      <c r="C446" s="180"/>
      <c r="D446" s="180"/>
      <c r="E446" s="180"/>
      <c r="F446" s="180"/>
      <c r="G446" s="180"/>
      <c r="H446" s="181"/>
      <c r="I446" s="180"/>
      <c r="J446" s="180"/>
      <c r="K446" s="180"/>
      <c r="L446" s="181"/>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c r="CK446" s="180"/>
      <c r="CL446" s="180"/>
      <c r="CM446" s="180"/>
      <c r="CN446" s="180"/>
      <c r="CO446" s="180"/>
      <c r="CP446" s="180"/>
      <c r="CQ446" s="180"/>
      <c r="CR446" s="180"/>
      <c r="CS446" s="180"/>
      <c r="CT446" s="180"/>
      <c r="CU446" s="180"/>
      <c r="CV446" s="180"/>
      <c r="CW446" s="180"/>
      <c r="CX446" s="180"/>
      <c r="CY446" s="180"/>
      <c r="CZ446" s="180"/>
      <c r="DA446" s="180"/>
      <c r="DB446" s="180"/>
      <c r="DC446" s="180"/>
    </row>
    <row r="447" spans="1:107">
      <c r="A447" s="180"/>
      <c r="B447" s="180"/>
      <c r="C447" s="180"/>
      <c r="D447" s="180"/>
      <c r="E447" s="180"/>
      <c r="F447" s="180"/>
      <c r="G447" s="180"/>
      <c r="H447" s="181"/>
      <c r="I447" s="180"/>
      <c r="J447" s="180"/>
      <c r="K447" s="180"/>
      <c r="L447" s="181"/>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c r="CK447" s="180"/>
      <c r="CL447" s="180"/>
      <c r="CM447" s="180"/>
      <c r="CN447" s="180"/>
      <c r="CO447" s="180"/>
      <c r="CP447" s="180"/>
      <c r="CQ447" s="180"/>
      <c r="CR447" s="180"/>
      <c r="CS447" s="180"/>
      <c r="CT447" s="180"/>
      <c r="CU447" s="180"/>
      <c r="CV447" s="180"/>
      <c r="CW447" s="180"/>
      <c r="CX447" s="180"/>
      <c r="CY447" s="180"/>
      <c r="CZ447" s="180"/>
      <c r="DA447" s="180"/>
      <c r="DB447" s="180"/>
      <c r="DC447" s="180"/>
    </row>
    <row r="448" spans="1:107">
      <c r="A448" s="180"/>
      <c r="B448" s="180"/>
      <c r="C448" s="180"/>
      <c r="D448" s="180"/>
      <c r="E448" s="180"/>
      <c r="F448" s="180"/>
      <c r="G448" s="180"/>
      <c r="H448" s="181"/>
      <c r="I448" s="180"/>
      <c r="J448" s="180"/>
      <c r="K448" s="180"/>
      <c r="L448" s="181"/>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c r="CK448" s="180"/>
      <c r="CL448" s="180"/>
      <c r="CM448" s="180"/>
      <c r="CN448" s="180"/>
      <c r="CO448" s="180"/>
      <c r="CP448" s="180"/>
      <c r="CQ448" s="180"/>
      <c r="CR448" s="180"/>
      <c r="CS448" s="180"/>
      <c r="CT448" s="180"/>
      <c r="CU448" s="180"/>
      <c r="CV448" s="180"/>
      <c r="CW448" s="180"/>
      <c r="CX448" s="180"/>
      <c r="CY448" s="180"/>
      <c r="CZ448" s="180"/>
      <c r="DA448" s="180"/>
      <c r="DB448" s="180"/>
      <c r="DC448" s="180"/>
    </row>
    <row r="449" spans="1:107">
      <c r="A449" s="180"/>
      <c r="B449" s="180"/>
      <c r="C449" s="180"/>
      <c r="D449" s="180"/>
      <c r="E449" s="180"/>
      <c r="F449" s="180"/>
      <c r="G449" s="180"/>
      <c r="H449" s="181"/>
      <c r="I449" s="180"/>
      <c r="J449" s="180"/>
      <c r="K449" s="180"/>
      <c r="L449" s="181"/>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row>
    <row r="450" spans="1:107">
      <c r="A450" s="180"/>
      <c r="B450" s="180"/>
      <c r="C450" s="180"/>
      <c r="D450" s="180"/>
      <c r="E450" s="180"/>
      <c r="F450" s="180"/>
      <c r="G450" s="180"/>
      <c r="H450" s="181"/>
      <c r="I450" s="180"/>
      <c r="J450" s="180"/>
      <c r="K450" s="180"/>
      <c r="L450" s="181"/>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c r="CK450" s="180"/>
      <c r="CL450" s="180"/>
      <c r="CM450" s="180"/>
      <c r="CN450" s="180"/>
      <c r="CO450" s="180"/>
      <c r="CP450" s="180"/>
      <c r="CQ450" s="180"/>
      <c r="CR450" s="180"/>
      <c r="CS450" s="180"/>
      <c r="CT450" s="180"/>
      <c r="CU450" s="180"/>
      <c r="CV450" s="180"/>
      <c r="CW450" s="180"/>
      <c r="CX450" s="180"/>
      <c r="CY450" s="180"/>
      <c r="CZ450" s="180"/>
      <c r="DA450" s="180"/>
      <c r="DB450" s="180"/>
      <c r="DC450" s="180"/>
    </row>
    <row r="451" spans="1:107">
      <c r="A451" s="180"/>
      <c r="B451" s="180"/>
      <c r="C451" s="180"/>
      <c r="D451" s="180"/>
      <c r="E451" s="180"/>
      <c r="F451" s="180"/>
      <c r="G451" s="180"/>
      <c r="H451" s="181"/>
      <c r="I451" s="180"/>
      <c r="J451" s="180"/>
      <c r="K451" s="180"/>
      <c r="L451" s="181"/>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c r="CK451" s="180"/>
      <c r="CL451" s="180"/>
      <c r="CM451" s="180"/>
      <c r="CN451" s="180"/>
      <c r="CO451" s="180"/>
      <c r="CP451" s="180"/>
      <c r="CQ451" s="180"/>
      <c r="CR451" s="180"/>
      <c r="CS451" s="180"/>
      <c r="CT451" s="180"/>
      <c r="CU451" s="180"/>
      <c r="CV451" s="180"/>
      <c r="CW451" s="180"/>
      <c r="CX451" s="180"/>
      <c r="CY451" s="180"/>
      <c r="CZ451" s="180"/>
      <c r="DA451" s="180"/>
      <c r="DB451" s="180"/>
      <c r="DC451" s="180"/>
    </row>
    <row r="452" spans="1:107">
      <c r="A452" s="180"/>
      <c r="B452" s="180"/>
      <c r="C452" s="180"/>
      <c r="D452" s="180"/>
      <c r="E452" s="180"/>
      <c r="F452" s="180"/>
      <c r="G452" s="180"/>
      <c r="H452" s="181"/>
      <c r="I452" s="180"/>
      <c r="J452" s="180"/>
      <c r="K452" s="180"/>
      <c r="L452" s="181"/>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c r="CK452" s="180"/>
      <c r="CL452" s="180"/>
      <c r="CM452" s="180"/>
      <c r="CN452" s="180"/>
      <c r="CO452" s="180"/>
      <c r="CP452" s="180"/>
      <c r="CQ452" s="180"/>
      <c r="CR452" s="180"/>
      <c r="CS452" s="180"/>
      <c r="CT452" s="180"/>
      <c r="CU452" s="180"/>
      <c r="CV452" s="180"/>
      <c r="CW452" s="180"/>
      <c r="CX452" s="180"/>
      <c r="CY452" s="180"/>
      <c r="CZ452" s="180"/>
      <c r="DA452" s="180"/>
      <c r="DB452" s="180"/>
      <c r="DC452" s="180"/>
    </row>
    <row r="453" spans="1:107">
      <c r="A453" s="180"/>
      <c r="B453" s="180"/>
      <c r="C453" s="180"/>
      <c r="D453" s="180"/>
      <c r="E453" s="180"/>
      <c r="F453" s="180"/>
      <c r="G453" s="180"/>
      <c r="H453" s="181"/>
      <c r="I453" s="180"/>
      <c r="J453" s="180"/>
      <c r="K453" s="180"/>
      <c r="L453" s="181"/>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c r="CK453" s="180"/>
      <c r="CL453" s="180"/>
      <c r="CM453" s="180"/>
      <c r="CN453" s="180"/>
      <c r="CO453" s="180"/>
      <c r="CP453" s="180"/>
      <c r="CQ453" s="180"/>
      <c r="CR453" s="180"/>
      <c r="CS453" s="180"/>
      <c r="CT453" s="180"/>
      <c r="CU453" s="180"/>
      <c r="CV453" s="180"/>
      <c r="CW453" s="180"/>
      <c r="CX453" s="180"/>
      <c r="CY453" s="180"/>
      <c r="CZ453" s="180"/>
      <c r="DA453" s="180"/>
      <c r="DB453" s="180"/>
      <c r="DC453" s="180"/>
    </row>
    <row r="454" spans="1:107">
      <c r="A454" s="180"/>
      <c r="B454" s="180"/>
      <c r="C454" s="180"/>
      <c r="D454" s="180"/>
      <c r="E454" s="180"/>
      <c r="F454" s="180"/>
      <c r="G454" s="180"/>
      <c r="H454" s="181"/>
      <c r="I454" s="180"/>
      <c r="J454" s="180"/>
      <c r="K454" s="180"/>
      <c r="L454" s="181"/>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row>
    <row r="455" spans="1:107">
      <c r="A455" s="180"/>
      <c r="B455" s="180"/>
      <c r="C455" s="180"/>
      <c r="D455" s="180"/>
      <c r="E455" s="180"/>
      <c r="F455" s="180"/>
      <c r="G455" s="180"/>
      <c r="H455" s="181"/>
      <c r="I455" s="180"/>
      <c r="J455" s="180"/>
      <c r="K455" s="180"/>
      <c r="L455" s="181"/>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c r="CK455" s="180"/>
      <c r="CL455" s="180"/>
      <c r="CM455" s="180"/>
      <c r="CN455" s="180"/>
      <c r="CO455" s="180"/>
      <c r="CP455" s="180"/>
      <c r="CQ455" s="180"/>
      <c r="CR455" s="180"/>
      <c r="CS455" s="180"/>
      <c r="CT455" s="180"/>
      <c r="CU455" s="180"/>
      <c r="CV455" s="180"/>
      <c r="CW455" s="180"/>
      <c r="CX455" s="180"/>
      <c r="CY455" s="180"/>
      <c r="CZ455" s="180"/>
      <c r="DA455" s="180"/>
      <c r="DB455" s="180"/>
      <c r="DC455" s="180"/>
    </row>
    <row r="456" spans="1:107">
      <c r="A456" s="180"/>
      <c r="B456" s="180"/>
      <c r="C456" s="180"/>
      <c r="D456" s="180"/>
      <c r="E456" s="180"/>
      <c r="F456" s="180"/>
      <c r="G456" s="180"/>
      <c r="H456" s="181"/>
      <c r="I456" s="180"/>
      <c r="J456" s="180"/>
      <c r="K456" s="180"/>
      <c r="L456" s="181"/>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c r="CK456" s="180"/>
      <c r="CL456" s="180"/>
      <c r="CM456" s="180"/>
      <c r="CN456" s="180"/>
      <c r="CO456" s="180"/>
      <c r="CP456" s="180"/>
      <c r="CQ456" s="180"/>
      <c r="CR456" s="180"/>
      <c r="CS456" s="180"/>
      <c r="CT456" s="180"/>
      <c r="CU456" s="180"/>
      <c r="CV456" s="180"/>
      <c r="CW456" s="180"/>
      <c r="CX456" s="180"/>
      <c r="CY456" s="180"/>
      <c r="CZ456" s="180"/>
      <c r="DA456" s="180"/>
      <c r="DB456" s="180"/>
      <c r="DC456" s="180"/>
    </row>
    <row r="457" spans="1:107">
      <c r="A457" s="180"/>
      <c r="B457" s="180"/>
      <c r="C457" s="180"/>
      <c r="D457" s="180"/>
      <c r="E457" s="180"/>
      <c r="F457" s="180"/>
      <c r="G457" s="180"/>
      <c r="H457" s="181"/>
      <c r="I457" s="180"/>
      <c r="J457" s="180"/>
      <c r="K457" s="180"/>
      <c r="L457" s="181"/>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c r="CK457" s="180"/>
      <c r="CL457" s="180"/>
      <c r="CM457" s="180"/>
      <c r="CN457" s="180"/>
      <c r="CO457" s="180"/>
      <c r="CP457" s="180"/>
      <c r="CQ457" s="180"/>
      <c r="CR457" s="180"/>
      <c r="CS457" s="180"/>
      <c r="CT457" s="180"/>
      <c r="CU457" s="180"/>
      <c r="CV457" s="180"/>
      <c r="CW457" s="180"/>
      <c r="CX457" s="180"/>
      <c r="CY457" s="180"/>
      <c r="CZ457" s="180"/>
      <c r="DA457" s="180"/>
      <c r="DB457" s="180"/>
      <c r="DC457" s="180"/>
    </row>
    <row r="458" spans="1:107">
      <c r="A458" s="180"/>
      <c r="B458" s="180"/>
      <c r="C458" s="180"/>
      <c r="D458" s="180"/>
      <c r="E458" s="180"/>
      <c r="F458" s="180"/>
      <c r="G458" s="180"/>
      <c r="H458" s="181"/>
      <c r="I458" s="180"/>
      <c r="J458" s="180"/>
      <c r="K458" s="180"/>
      <c r="L458" s="181"/>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c r="CK458" s="180"/>
      <c r="CL458" s="180"/>
      <c r="CM458" s="180"/>
      <c r="CN458" s="180"/>
      <c r="CO458" s="180"/>
      <c r="CP458" s="180"/>
      <c r="CQ458" s="180"/>
      <c r="CR458" s="180"/>
      <c r="CS458" s="180"/>
      <c r="CT458" s="180"/>
      <c r="CU458" s="180"/>
      <c r="CV458" s="180"/>
      <c r="CW458" s="180"/>
      <c r="CX458" s="180"/>
      <c r="CY458" s="180"/>
      <c r="CZ458" s="180"/>
      <c r="DA458" s="180"/>
      <c r="DB458" s="180"/>
      <c r="DC458" s="180"/>
    </row>
    <row r="459" spans="1:107">
      <c r="A459" s="180"/>
      <c r="B459" s="180"/>
      <c r="C459" s="180"/>
      <c r="D459" s="180"/>
      <c r="E459" s="180"/>
      <c r="F459" s="180"/>
      <c r="G459" s="180"/>
      <c r="H459" s="181"/>
      <c r="I459" s="180"/>
      <c r="J459" s="180"/>
      <c r="K459" s="180"/>
      <c r="L459" s="181"/>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c r="CL459" s="180"/>
      <c r="CM459" s="180"/>
      <c r="CN459" s="180"/>
      <c r="CO459" s="180"/>
      <c r="CP459" s="180"/>
      <c r="CQ459" s="180"/>
      <c r="CR459" s="180"/>
      <c r="CS459" s="180"/>
      <c r="CT459" s="180"/>
      <c r="CU459" s="180"/>
      <c r="CV459" s="180"/>
      <c r="CW459" s="180"/>
      <c r="CX459" s="180"/>
      <c r="CY459" s="180"/>
      <c r="CZ459" s="180"/>
      <c r="DA459" s="180"/>
      <c r="DB459" s="180"/>
      <c r="DC459" s="180"/>
    </row>
    <row r="460" spans="1:107">
      <c r="A460" s="180"/>
      <c r="B460" s="180"/>
      <c r="C460" s="180"/>
      <c r="D460" s="180"/>
      <c r="E460" s="180"/>
      <c r="F460" s="180"/>
      <c r="G460" s="180"/>
      <c r="H460" s="181"/>
      <c r="I460" s="180"/>
      <c r="J460" s="180"/>
      <c r="K460" s="180"/>
      <c r="L460" s="181"/>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c r="CL460" s="180"/>
      <c r="CM460" s="180"/>
      <c r="CN460" s="180"/>
      <c r="CO460" s="180"/>
      <c r="CP460" s="180"/>
      <c r="CQ460" s="180"/>
      <c r="CR460" s="180"/>
      <c r="CS460" s="180"/>
      <c r="CT460" s="180"/>
      <c r="CU460" s="180"/>
      <c r="CV460" s="180"/>
      <c r="CW460" s="180"/>
      <c r="CX460" s="180"/>
      <c r="CY460" s="180"/>
      <c r="CZ460" s="180"/>
      <c r="DA460" s="180"/>
      <c r="DB460" s="180"/>
      <c r="DC460" s="180"/>
    </row>
    <row r="461" spans="1:107">
      <c r="A461" s="180"/>
      <c r="B461" s="180"/>
      <c r="C461" s="180"/>
      <c r="D461" s="180"/>
      <c r="E461" s="180"/>
      <c r="F461" s="180"/>
      <c r="G461" s="180"/>
      <c r="H461" s="181"/>
      <c r="I461" s="180"/>
      <c r="J461" s="180"/>
      <c r="K461" s="180"/>
      <c r="L461" s="181"/>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c r="CL461" s="180"/>
      <c r="CM461" s="180"/>
      <c r="CN461" s="180"/>
      <c r="CO461" s="180"/>
      <c r="CP461" s="180"/>
      <c r="CQ461" s="180"/>
      <c r="CR461" s="180"/>
      <c r="CS461" s="180"/>
      <c r="CT461" s="180"/>
      <c r="CU461" s="180"/>
      <c r="CV461" s="180"/>
      <c r="CW461" s="180"/>
      <c r="CX461" s="180"/>
      <c r="CY461" s="180"/>
      <c r="CZ461" s="180"/>
      <c r="DA461" s="180"/>
      <c r="DB461" s="180"/>
      <c r="DC461" s="180"/>
    </row>
    <row r="462" spans="1:107">
      <c r="A462" s="180"/>
      <c r="B462" s="180"/>
      <c r="C462" s="180"/>
      <c r="D462" s="180"/>
      <c r="E462" s="180"/>
      <c r="F462" s="180"/>
      <c r="G462" s="180"/>
      <c r="H462" s="181"/>
      <c r="I462" s="180"/>
      <c r="J462" s="180"/>
      <c r="K462" s="180"/>
      <c r="L462" s="181"/>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c r="CL462" s="180"/>
      <c r="CM462" s="180"/>
      <c r="CN462" s="180"/>
      <c r="CO462" s="180"/>
      <c r="CP462" s="180"/>
      <c r="CQ462" s="180"/>
      <c r="CR462" s="180"/>
      <c r="CS462" s="180"/>
      <c r="CT462" s="180"/>
      <c r="CU462" s="180"/>
      <c r="CV462" s="180"/>
      <c r="CW462" s="180"/>
      <c r="CX462" s="180"/>
      <c r="CY462" s="180"/>
      <c r="CZ462" s="180"/>
      <c r="DA462" s="180"/>
      <c r="DB462" s="180"/>
      <c r="DC462" s="180"/>
    </row>
    <row r="463" spans="1:107">
      <c r="A463" s="180"/>
      <c r="B463" s="180"/>
      <c r="C463" s="180"/>
      <c r="D463" s="180"/>
      <c r="E463" s="180"/>
      <c r="F463" s="180"/>
      <c r="G463" s="180"/>
      <c r="H463" s="181"/>
      <c r="I463" s="180"/>
      <c r="J463" s="180"/>
      <c r="K463" s="180"/>
      <c r="L463" s="181"/>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c r="CK463" s="180"/>
      <c r="CL463" s="180"/>
      <c r="CM463" s="180"/>
      <c r="CN463" s="180"/>
      <c r="CO463" s="180"/>
      <c r="CP463" s="180"/>
      <c r="CQ463" s="180"/>
      <c r="CR463" s="180"/>
      <c r="CS463" s="180"/>
      <c r="CT463" s="180"/>
      <c r="CU463" s="180"/>
      <c r="CV463" s="180"/>
      <c r="CW463" s="180"/>
      <c r="CX463" s="180"/>
      <c r="CY463" s="180"/>
      <c r="CZ463" s="180"/>
      <c r="DA463" s="180"/>
      <c r="DB463" s="180"/>
      <c r="DC463" s="180"/>
    </row>
    <row r="464" spans="1:107">
      <c r="A464" s="180"/>
      <c r="B464" s="180"/>
      <c r="C464" s="180"/>
      <c r="D464" s="180"/>
      <c r="E464" s="180"/>
      <c r="F464" s="180"/>
      <c r="G464" s="180"/>
      <c r="H464" s="181"/>
      <c r="I464" s="180"/>
      <c r="J464" s="180"/>
      <c r="K464" s="180"/>
      <c r="L464" s="181"/>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c r="CK464" s="180"/>
      <c r="CL464" s="180"/>
      <c r="CM464" s="180"/>
      <c r="CN464" s="180"/>
      <c r="CO464" s="180"/>
      <c r="CP464" s="180"/>
      <c r="CQ464" s="180"/>
      <c r="CR464" s="180"/>
      <c r="CS464" s="180"/>
      <c r="CT464" s="180"/>
      <c r="CU464" s="180"/>
      <c r="CV464" s="180"/>
      <c r="CW464" s="180"/>
      <c r="CX464" s="180"/>
      <c r="CY464" s="180"/>
      <c r="CZ464" s="180"/>
      <c r="DA464" s="180"/>
      <c r="DB464" s="180"/>
      <c r="DC464" s="180"/>
    </row>
    <row r="465" spans="1:107">
      <c r="A465" s="180"/>
      <c r="B465" s="180"/>
      <c r="C465" s="180"/>
      <c r="D465" s="180"/>
      <c r="E465" s="180"/>
      <c r="F465" s="180"/>
      <c r="G465" s="180"/>
      <c r="H465" s="181"/>
      <c r="I465" s="180"/>
      <c r="J465" s="180"/>
      <c r="K465" s="180"/>
      <c r="L465" s="181"/>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c r="CK465" s="180"/>
      <c r="CL465" s="180"/>
      <c r="CM465" s="180"/>
      <c r="CN465" s="180"/>
      <c r="CO465" s="180"/>
      <c r="CP465" s="180"/>
      <c r="CQ465" s="180"/>
      <c r="CR465" s="180"/>
      <c r="CS465" s="180"/>
      <c r="CT465" s="180"/>
      <c r="CU465" s="180"/>
      <c r="CV465" s="180"/>
      <c r="CW465" s="180"/>
      <c r="CX465" s="180"/>
      <c r="CY465" s="180"/>
      <c r="CZ465" s="180"/>
      <c r="DA465" s="180"/>
      <c r="DB465" s="180"/>
      <c r="DC465" s="180"/>
    </row>
    <row r="466" spans="1:107">
      <c r="A466" s="180"/>
      <c r="B466" s="180"/>
      <c r="C466" s="180"/>
      <c r="D466" s="180"/>
      <c r="E466" s="180"/>
      <c r="F466" s="180"/>
      <c r="G466" s="180"/>
      <c r="H466" s="181"/>
      <c r="I466" s="180"/>
      <c r="J466" s="180"/>
      <c r="K466" s="180"/>
      <c r="L466" s="181"/>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c r="CK466" s="180"/>
      <c r="CL466" s="180"/>
      <c r="CM466" s="180"/>
      <c r="CN466" s="180"/>
      <c r="CO466" s="180"/>
      <c r="CP466" s="180"/>
      <c r="CQ466" s="180"/>
      <c r="CR466" s="180"/>
      <c r="CS466" s="180"/>
      <c r="CT466" s="180"/>
      <c r="CU466" s="180"/>
      <c r="CV466" s="180"/>
      <c r="CW466" s="180"/>
      <c r="CX466" s="180"/>
      <c r="CY466" s="180"/>
      <c r="CZ466" s="180"/>
      <c r="DA466" s="180"/>
      <c r="DB466" s="180"/>
      <c r="DC466" s="180"/>
    </row>
    <row r="467" spans="1:107">
      <c r="A467" s="180"/>
      <c r="B467" s="180"/>
      <c r="C467" s="180"/>
      <c r="D467" s="180"/>
      <c r="E467" s="180"/>
      <c r="F467" s="180"/>
      <c r="G467" s="180"/>
      <c r="H467" s="181"/>
      <c r="I467" s="180"/>
      <c r="J467" s="180"/>
      <c r="K467" s="180"/>
      <c r="L467" s="181"/>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c r="CK467" s="180"/>
      <c r="CL467" s="180"/>
      <c r="CM467" s="180"/>
      <c r="CN467" s="180"/>
      <c r="CO467" s="180"/>
      <c r="CP467" s="180"/>
      <c r="CQ467" s="180"/>
      <c r="CR467" s="180"/>
      <c r="CS467" s="180"/>
      <c r="CT467" s="180"/>
      <c r="CU467" s="180"/>
      <c r="CV467" s="180"/>
      <c r="CW467" s="180"/>
      <c r="CX467" s="180"/>
      <c r="CY467" s="180"/>
      <c r="CZ467" s="180"/>
      <c r="DA467" s="180"/>
      <c r="DB467" s="180"/>
      <c r="DC467" s="180"/>
    </row>
    <row r="468" spans="1:107">
      <c r="A468" s="180"/>
      <c r="B468" s="180"/>
      <c r="C468" s="180"/>
      <c r="D468" s="180"/>
      <c r="E468" s="180"/>
      <c r="F468" s="180"/>
      <c r="G468" s="180"/>
      <c r="H468" s="181"/>
      <c r="I468" s="180"/>
      <c r="J468" s="180"/>
      <c r="K468" s="180"/>
      <c r="L468" s="181"/>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c r="CK468" s="180"/>
      <c r="CL468" s="180"/>
      <c r="CM468" s="180"/>
      <c r="CN468" s="180"/>
      <c r="CO468" s="180"/>
      <c r="CP468" s="180"/>
      <c r="CQ468" s="180"/>
      <c r="CR468" s="180"/>
      <c r="CS468" s="180"/>
      <c r="CT468" s="180"/>
      <c r="CU468" s="180"/>
      <c r="CV468" s="180"/>
      <c r="CW468" s="180"/>
      <c r="CX468" s="180"/>
      <c r="CY468" s="180"/>
      <c r="CZ468" s="180"/>
      <c r="DA468" s="180"/>
      <c r="DB468" s="180"/>
      <c r="DC468" s="180"/>
    </row>
    <row r="469" spans="1:107">
      <c r="A469" s="180"/>
      <c r="B469" s="180"/>
      <c r="C469" s="180"/>
      <c r="D469" s="180"/>
      <c r="E469" s="180"/>
      <c r="F469" s="180"/>
      <c r="G469" s="180"/>
      <c r="H469" s="181"/>
      <c r="I469" s="180"/>
      <c r="J469" s="180"/>
      <c r="K469" s="180"/>
      <c r="L469" s="181"/>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c r="CK469" s="180"/>
      <c r="CL469" s="180"/>
      <c r="CM469" s="180"/>
      <c r="CN469" s="180"/>
      <c r="CO469" s="180"/>
      <c r="CP469" s="180"/>
      <c r="CQ469" s="180"/>
      <c r="CR469" s="180"/>
      <c r="CS469" s="180"/>
      <c r="CT469" s="180"/>
      <c r="CU469" s="180"/>
      <c r="CV469" s="180"/>
      <c r="CW469" s="180"/>
      <c r="CX469" s="180"/>
      <c r="CY469" s="180"/>
      <c r="CZ469" s="180"/>
      <c r="DA469" s="180"/>
      <c r="DB469" s="180"/>
      <c r="DC469" s="180"/>
    </row>
    <row r="470" spans="1:107">
      <c r="A470" s="180"/>
      <c r="B470" s="180"/>
      <c r="C470" s="180"/>
      <c r="D470" s="180"/>
      <c r="E470" s="180"/>
      <c r="F470" s="180"/>
      <c r="G470" s="180"/>
      <c r="H470" s="181"/>
      <c r="I470" s="180"/>
      <c r="J470" s="180"/>
      <c r="K470" s="180"/>
      <c r="L470" s="181"/>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c r="CK470" s="180"/>
      <c r="CL470" s="180"/>
      <c r="CM470" s="180"/>
      <c r="CN470" s="180"/>
      <c r="CO470" s="180"/>
      <c r="CP470" s="180"/>
      <c r="CQ470" s="180"/>
      <c r="CR470" s="180"/>
      <c r="CS470" s="180"/>
      <c r="CT470" s="180"/>
      <c r="CU470" s="180"/>
      <c r="CV470" s="180"/>
      <c r="CW470" s="180"/>
      <c r="CX470" s="180"/>
      <c r="CY470" s="180"/>
      <c r="CZ470" s="180"/>
      <c r="DA470" s="180"/>
      <c r="DB470" s="180"/>
      <c r="DC470" s="180"/>
    </row>
    <row r="471" spans="1:107">
      <c r="A471" s="180"/>
      <c r="B471" s="180"/>
      <c r="C471" s="180"/>
      <c r="D471" s="180"/>
      <c r="E471" s="180"/>
      <c r="F471" s="180"/>
      <c r="G471" s="180"/>
      <c r="H471" s="181"/>
      <c r="I471" s="180"/>
      <c r="J471" s="180"/>
      <c r="K471" s="180"/>
      <c r="L471" s="181"/>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c r="CK471" s="180"/>
      <c r="CL471" s="180"/>
      <c r="CM471" s="180"/>
      <c r="CN471" s="180"/>
      <c r="CO471" s="180"/>
      <c r="CP471" s="180"/>
      <c r="CQ471" s="180"/>
      <c r="CR471" s="180"/>
      <c r="CS471" s="180"/>
      <c r="CT471" s="180"/>
      <c r="CU471" s="180"/>
      <c r="CV471" s="180"/>
      <c r="CW471" s="180"/>
      <c r="CX471" s="180"/>
      <c r="CY471" s="180"/>
      <c r="CZ471" s="180"/>
      <c r="DA471" s="180"/>
      <c r="DB471" s="180"/>
      <c r="DC471" s="180"/>
    </row>
    <row r="472" spans="1:107">
      <c r="A472" s="180"/>
      <c r="B472" s="180"/>
      <c r="C472" s="180"/>
      <c r="D472" s="180"/>
      <c r="E472" s="180"/>
      <c r="F472" s="180"/>
      <c r="G472" s="180"/>
      <c r="H472" s="181"/>
      <c r="I472" s="180"/>
      <c r="J472" s="180"/>
      <c r="K472" s="180"/>
      <c r="L472" s="181"/>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row>
    <row r="473" spans="1:107">
      <c r="A473" s="180"/>
      <c r="B473" s="180"/>
      <c r="C473" s="180"/>
      <c r="D473" s="180"/>
      <c r="E473" s="180"/>
      <c r="F473" s="180"/>
      <c r="G473" s="180"/>
      <c r="H473" s="181"/>
      <c r="I473" s="180"/>
      <c r="J473" s="180"/>
      <c r="K473" s="180"/>
      <c r="L473" s="181"/>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c r="CK473" s="180"/>
      <c r="CL473" s="180"/>
      <c r="CM473" s="180"/>
      <c r="CN473" s="180"/>
      <c r="CO473" s="180"/>
      <c r="CP473" s="180"/>
      <c r="CQ473" s="180"/>
      <c r="CR473" s="180"/>
      <c r="CS473" s="180"/>
      <c r="CT473" s="180"/>
      <c r="CU473" s="180"/>
      <c r="CV473" s="180"/>
      <c r="CW473" s="180"/>
      <c r="CX473" s="180"/>
      <c r="CY473" s="180"/>
      <c r="CZ473" s="180"/>
      <c r="DA473" s="180"/>
      <c r="DB473" s="180"/>
      <c r="DC473" s="180"/>
    </row>
    <row r="474" spans="1:107">
      <c r="A474" s="180"/>
      <c r="B474" s="180"/>
      <c r="C474" s="180"/>
      <c r="D474" s="180"/>
      <c r="E474" s="180"/>
      <c r="F474" s="180"/>
      <c r="G474" s="180"/>
      <c r="H474" s="181"/>
      <c r="I474" s="180"/>
      <c r="J474" s="180"/>
      <c r="K474" s="180"/>
      <c r="L474" s="181"/>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c r="CK474" s="180"/>
      <c r="CL474" s="180"/>
      <c r="CM474" s="180"/>
      <c r="CN474" s="180"/>
      <c r="CO474" s="180"/>
      <c r="CP474" s="180"/>
      <c r="CQ474" s="180"/>
      <c r="CR474" s="180"/>
      <c r="CS474" s="180"/>
      <c r="CT474" s="180"/>
      <c r="CU474" s="180"/>
      <c r="CV474" s="180"/>
      <c r="CW474" s="180"/>
      <c r="CX474" s="180"/>
      <c r="CY474" s="180"/>
      <c r="CZ474" s="180"/>
      <c r="DA474" s="180"/>
      <c r="DB474" s="180"/>
      <c r="DC474" s="180"/>
    </row>
    <row r="475" spans="1:107">
      <c r="A475" s="180"/>
      <c r="B475" s="180"/>
      <c r="C475" s="180"/>
      <c r="D475" s="180"/>
      <c r="E475" s="180"/>
      <c r="F475" s="180"/>
      <c r="G475" s="180"/>
      <c r="H475" s="181"/>
      <c r="I475" s="180"/>
      <c r="J475" s="180"/>
      <c r="K475" s="180"/>
      <c r="L475" s="181"/>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c r="CK475" s="180"/>
      <c r="CL475" s="180"/>
      <c r="CM475" s="180"/>
      <c r="CN475" s="180"/>
      <c r="CO475" s="180"/>
      <c r="CP475" s="180"/>
      <c r="CQ475" s="180"/>
      <c r="CR475" s="180"/>
      <c r="CS475" s="180"/>
      <c r="CT475" s="180"/>
      <c r="CU475" s="180"/>
      <c r="CV475" s="180"/>
      <c r="CW475" s="180"/>
      <c r="CX475" s="180"/>
      <c r="CY475" s="180"/>
      <c r="CZ475" s="180"/>
      <c r="DA475" s="180"/>
      <c r="DB475" s="180"/>
      <c r="DC475" s="180"/>
    </row>
    <row r="476" spans="1:107">
      <c r="A476" s="180"/>
      <c r="B476" s="180"/>
      <c r="C476" s="180"/>
      <c r="D476" s="180"/>
      <c r="E476" s="180"/>
      <c r="F476" s="180"/>
      <c r="G476" s="180"/>
      <c r="H476" s="181"/>
      <c r="I476" s="180"/>
      <c r="J476" s="180"/>
      <c r="K476" s="180"/>
      <c r="L476" s="181"/>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c r="CK476" s="180"/>
      <c r="CL476" s="180"/>
      <c r="CM476" s="180"/>
      <c r="CN476" s="180"/>
      <c r="CO476" s="180"/>
      <c r="CP476" s="180"/>
      <c r="CQ476" s="180"/>
      <c r="CR476" s="180"/>
      <c r="CS476" s="180"/>
      <c r="CT476" s="180"/>
      <c r="CU476" s="180"/>
      <c r="CV476" s="180"/>
      <c r="CW476" s="180"/>
      <c r="CX476" s="180"/>
      <c r="CY476" s="180"/>
      <c r="CZ476" s="180"/>
      <c r="DA476" s="180"/>
      <c r="DB476" s="180"/>
      <c r="DC476" s="180"/>
    </row>
    <row r="477" spans="1:107">
      <c r="A477" s="180"/>
      <c r="B477" s="180"/>
      <c r="C477" s="180"/>
      <c r="D477" s="180"/>
      <c r="E477" s="180"/>
      <c r="F477" s="180"/>
      <c r="G477" s="180"/>
      <c r="H477" s="181"/>
      <c r="I477" s="180"/>
      <c r="J477" s="180"/>
      <c r="K477" s="180"/>
      <c r="L477" s="181"/>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row>
    <row r="478" spans="1:107">
      <c r="A478" s="180"/>
      <c r="B478" s="180"/>
      <c r="C478" s="180"/>
      <c r="D478" s="180"/>
      <c r="E478" s="180"/>
      <c r="F478" s="180"/>
      <c r="G478" s="180"/>
      <c r="H478" s="181"/>
      <c r="I478" s="180"/>
      <c r="J478" s="180"/>
      <c r="K478" s="180"/>
      <c r="L478" s="181"/>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c r="CK478" s="180"/>
      <c r="CL478" s="180"/>
      <c r="CM478" s="180"/>
      <c r="CN478" s="180"/>
      <c r="CO478" s="180"/>
      <c r="CP478" s="180"/>
      <c r="CQ478" s="180"/>
      <c r="CR478" s="180"/>
      <c r="CS478" s="180"/>
      <c r="CT478" s="180"/>
      <c r="CU478" s="180"/>
      <c r="CV478" s="180"/>
      <c r="CW478" s="180"/>
      <c r="CX478" s="180"/>
      <c r="CY478" s="180"/>
      <c r="CZ478" s="180"/>
      <c r="DA478" s="180"/>
      <c r="DB478" s="180"/>
      <c r="DC478" s="180"/>
    </row>
    <row r="479" spans="1:107">
      <c r="A479" s="180"/>
      <c r="B479" s="180"/>
      <c r="C479" s="180"/>
      <c r="D479" s="180"/>
      <c r="E479" s="180"/>
      <c r="F479" s="180"/>
      <c r="G479" s="180"/>
      <c r="H479" s="181"/>
      <c r="I479" s="180"/>
      <c r="J479" s="180"/>
      <c r="K479" s="180"/>
      <c r="L479" s="181"/>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c r="CK479" s="180"/>
      <c r="CL479" s="180"/>
      <c r="CM479" s="180"/>
      <c r="CN479" s="180"/>
      <c r="CO479" s="180"/>
      <c r="CP479" s="180"/>
      <c r="CQ479" s="180"/>
      <c r="CR479" s="180"/>
      <c r="CS479" s="180"/>
      <c r="CT479" s="180"/>
      <c r="CU479" s="180"/>
      <c r="CV479" s="180"/>
      <c r="CW479" s="180"/>
      <c r="CX479" s="180"/>
      <c r="CY479" s="180"/>
      <c r="CZ479" s="180"/>
      <c r="DA479" s="180"/>
      <c r="DB479" s="180"/>
      <c r="DC479" s="180"/>
    </row>
    <row r="480" spans="1:107">
      <c r="A480" s="180"/>
      <c r="B480" s="180"/>
      <c r="C480" s="180"/>
      <c r="D480" s="180"/>
      <c r="E480" s="180"/>
      <c r="F480" s="180"/>
      <c r="G480" s="180"/>
      <c r="H480" s="181"/>
      <c r="I480" s="180"/>
      <c r="J480" s="180"/>
      <c r="K480" s="180"/>
      <c r="L480" s="181"/>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c r="CK480" s="180"/>
      <c r="CL480" s="180"/>
      <c r="CM480" s="180"/>
      <c r="CN480" s="180"/>
      <c r="CO480" s="180"/>
      <c r="CP480" s="180"/>
      <c r="CQ480" s="180"/>
      <c r="CR480" s="180"/>
      <c r="CS480" s="180"/>
      <c r="CT480" s="180"/>
      <c r="CU480" s="180"/>
      <c r="CV480" s="180"/>
      <c r="CW480" s="180"/>
      <c r="CX480" s="180"/>
      <c r="CY480" s="180"/>
      <c r="CZ480" s="180"/>
      <c r="DA480" s="180"/>
      <c r="DB480" s="180"/>
      <c r="DC480" s="180"/>
    </row>
    <row r="481" spans="1:107">
      <c r="A481" s="180"/>
      <c r="B481" s="180"/>
      <c r="C481" s="180"/>
      <c r="D481" s="180"/>
      <c r="E481" s="180"/>
      <c r="F481" s="180"/>
      <c r="G481" s="180"/>
      <c r="H481" s="181"/>
      <c r="I481" s="180"/>
      <c r="J481" s="180"/>
      <c r="K481" s="180"/>
      <c r="L481" s="181"/>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c r="CK481" s="180"/>
      <c r="CL481" s="180"/>
      <c r="CM481" s="180"/>
      <c r="CN481" s="180"/>
      <c r="CO481" s="180"/>
      <c r="CP481" s="180"/>
      <c r="CQ481" s="180"/>
      <c r="CR481" s="180"/>
      <c r="CS481" s="180"/>
      <c r="CT481" s="180"/>
      <c r="CU481" s="180"/>
      <c r="CV481" s="180"/>
      <c r="CW481" s="180"/>
      <c r="CX481" s="180"/>
      <c r="CY481" s="180"/>
      <c r="CZ481" s="180"/>
      <c r="DA481" s="180"/>
      <c r="DB481" s="180"/>
      <c r="DC481" s="180"/>
    </row>
    <row r="482" spans="1:107">
      <c r="A482" s="180"/>
      <c r="B482" s="180"/>
      <c r="C482" s="180"/>
      <c r="D482" s="180"/>
      <c r="E482" s="180"/>
      <c r="F482" s="180"/>
      <c r="G482" s="180"/>
      <c r="H482" s="181"/>
      <c r="I482" s="180"/>
      <c r="J482" s="180"/>
      <c r="K482" s="180"/>
      <c r="L482" s="181"/>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c r="CK482" s="180"/>
      <c r="CL482" s="180"/>
      <c r="CM482" s="180"/>
      <c r="CN482" s="180"/>
      <c r="CO482" s="180"/>
      <c r="CP482" s="180"/>
      <c r="CQ482" s="180"/>
      <c r="CR482" s="180"/>
      <c r="CS482" s="180"/>
      <c r="CT482" s="180"/>
      <c r="CU482" s="180"/>
      <c r="CV482" s="180"/>
      <c r="CW482" s="180"/>
      <c r="CX482" s="180"/>
      <c r="CY482" s="180"/>
      <c r="CZ482" s="180"/>
      <c r="DA482" s="180"/>
      <c r="DB482" s="180"/>
      <c r="DC482" s="180"/>
    </row>
    <row r="483" spans="1:107">
      <c r="A483" s="180"/>
      <c r="B483" s="180"/>
      <c r="C483" s="180"/>
      <c r="D483" s="180"/>
      <c r="E483" s="180"/>
      <c r="F483" s="180"/>
      <c r="G483" s="180"/>
      <c r="H483" s="181"/>
      <c r="I483" s="180"/>
      <c r="J483" s="180"/>
      <c r="K483" s="180"/>
      <c r="L483" s="181"/>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c r="CK483" s="180"/>
      <c r="CL483" s="180"/>
      <c r="CM483" s="180"/>
      <c r="CN483" s="180"/>
      <c r="CO483" s="180"/>
      <c r="CP483" s="180"/>
      <c r="CQ483" s="180"/>
      <c r="CR483" s="180"/>
      <c r="CS483" s="180"/>
      <c r="CT483" s="180"/>
      <c r="CU483" s="180"/>
      <c r="CV483" s="180"/>
      <c r="CW483" s="180"/>
      <c r="CX483" s="180"/>
      <c r="CY483" s="180"/>
      <c r="CZ483" s="180"/>
      <c r="DA483" s="180"/>
      <c r="DB483" s="180"/>
      <c r="DC483" s="180"/>
    </row>
    <row r="484" spans="1:107">
      <c r="A484" s="180"/>
      <c r="B484" s="180"/>
      <c r="C484" s="180"/>
      <c r="D484" s="180"/>
      <c r="E484" s="180"/>
      <c r="F484" s="180"/>
      <c r="G484" s="180"/>
      <c r="H484" s="181"/>
      <c r="I484" s="180"/>
      <c r="J484" s="180"/>
      <c r="K484" s="180"/>
      <c r="L484" s="181"/>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row>
    <row r="485" spans="1:107">
      <c r="A485" s="180"/>
      <c r="B485" s="180"/>
      <c r="C485" s="180"/>
      <c r="D485" s="180"/>
      <c r="E485" s="180"/>
      <c r="F485" s="180"/>
      <c r="G485" s="180"/>
      <c r="H485" s="181"/>
      <c r="I485" s="180"/>
      <c r="J485" s="180"/>
      <c r="K485" s="180"/>
      <c r="L485" s="181"/>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c r="CK485" s="180"/>
      <c r="CL485" s="180"/>
      <c r="CM485" s="180"/>
      <c r="CN485" s="180"/>
      <c r="CO485" s="180"/>
      <c r="CP485" s="180"/>
      <c r="CQ485" s="180"/>
      <c r="CR485" s="180"/>
      <c r="CS485" s="180"/>
      <c r="CT485" s="180"/>
      <c r="CU485" s="180"/>
      <c r="CV485" s="180"/>
      <c r="CW485" s="180"/>
      <c r="CX485" s="180"/>
      <c r="CY485" s="180"/>
      <c r="CZ485" s="180"/>
      <c r="DA485" s="180"/>
      <c r="DB485" s="180"/>
      <c r="DC485" s="180"/>
    </row>
    <row r="486" spans="1:107">
      <c r="A486" s="180"/>
      <c r="B486" s="180"/>
      <c r="C486" s="180"/>
      <c r="D486" s="180"/>
      <c r="E486" s="180"/>
      <c r="F486" s="180"/>
      <c r="G486" s="180"/>
      <c r="H486" s="181"/>
      <c r="I486" s="180"/>
      <c r="J486" s="180"/>
      <c r="K486" s="180"/>
      <c r="L486" s="181"/>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c r="CK486" s="180"/>
      <c r="CL486" s="180"/>
      <c r="CM486" s="180"/>
      <c r="CN486" s="180"/>
      <c r="CO486" s="180"/>
      <c r="CP486" s="180"/>
      <c r="CQ486" s="180"/>
      <c r="CR486" s="180"/>
      <c r="CS486" s="180"/>
      <c r="CT486" s="180"/>
      <c r="CU486" s="180"/>
      <c r="CV486" s="180"/>
      <c r="CW486" s="180"/>
      <c r="CX486" s="180"/>
      <c r="CY486" s="180"/>
      <c r="CZ486" s="180"/>
      <c r="DA486" s="180"/>
      <c r="DB486" s="180"/>
      <c r="DC486" s="180"/>
    </row>
    <row r="487" spans="1:107">
      <c r="A487" s="180"/>
      <c r="B487" s="180"/>
      <c r="C487" s="180"/>
      <c r="D487" s="180"/>
      <c r="E487" s="180"/>
      <c r="F487" s="180"/>
      <c r="G487" s="180"/>
      <c r="H487" s="181"/>
      <c r="I487" s="180"/>
      <c r="J487" s="180"/>
      <c r="K487" s="180"/>
      <c r="L487" s="181"/>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c r="CL487" s="180"/>
      <c r="CM487" s="180"/>
      <c r="CN487" s="180"/>
      <c r="CO487" s="180"/>
      <c r="CP487" s="180"/>
      <c r="CQ487" s="180"/>
      <c r="CR487" s="180"/>
      <c r="CS487" s="180"/>
      <c r="CT487" s="180"/>
      <c r="CU487" s="180"/>
      <c r="CV487" s="180"/>
      <c r="CW487" s="180"/>
      <c r="CX487" s="180"/>
      <c r="CY487" s="180"/>
      <c r="CZ487" s="180"/>
      <c r="DA487" s="180"/>
      <c r="DB487" s="180"/>
      <c r="DC487" s="180"/>
    </row>
    <row r="488" spans="1:107">
      <c r="A488" s="180"/>
      <c r="B488" s="180"/>
      <c r="C488" s="180"/>
      <c r="D488" s="180"/>
      <c r="E488" s="180"/>
      <c r="F488" s="180"/>
      <c r="G488" s="180"/>
      <c r="H488" s="181"/>
      <c r="I488" s="180"/>
      <c r="J488" s="180"/>
      <c r="K488" s="180"/>
      <c r="L488" s="181"/>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c r="CL488" s="180"/>
      <c r="CM488" s="180"/>
      <c r="CN488" s="180"/>
      <c r="CO488" s="180"/>
      <c r="CP488" s="180"/>
      <c r="CQ488" s="180"/>
      <c r="CR488" s="180"/>
      <c r="CS488" s="180"/>
      <c r="CT488" s="180"/>
      <c r="CU488" s="180"/>
      <c r="CV488" s="180"/>
      <c r="CW488" s="180"/>
      <c r="CX488" s="180"/>
      <c r="CY488" s="180"/>
      <c r="CZ488" s="180"/>
      <c r="DA488" s="180"/>
      <c r="DB488" s="180"/>
      <c r="DC488" s="180"/>
    </row>
    <row r="489" spans="1:107">
      <c r="A489" s="180"/>
      <c r="B489" s="180"/>
      <c r="C489" s="180"/>
      <c r="D489" s="180"/>
      <c r="E489" s="180"/>
      <c r="F489" s="180"/>
      <c r="G489" s="180"/>
      <c r="H489" s="181"/>
      <c r="I489" s="180"/>
      <c r="J489" s="180"/>
      <c r="K489" s="180"/>
      <c r="L489" s="181"/>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c r="CL489" s="180"/>
      <c r="CM489" s="180"/>
      <c r="CN489" s="180"/>
      <c r="CO489" s="180"/>
      <c r="CP489" s="180"/>
      <c r="CQ489" s="180"/>
      <c r="CR489" s="180"/>
      <c r="CS489" s="180"/>
      <c r="CT489" s="180"/>
      <c r="CU489" s="180"/>
      <c r="CV489" s="180"/>
      <c r="CW489" s="180"/>
      <c r="CX489" s="180"/>
      <c r="CY489" s="180"/>
      <c r="CZ489" s="180"/>
      <c r="DA489" s="180"/>
      <c r="DB489" s="180"/>
      <c r="DC489" s="180"/>
    </row>
    <row r="490" spans="1:107">
      <c r="A490" s="180"/>
      <c r="B490" s="180"/>
      <c r="C490" s="180"/>
      <c r="D490" s="180"/>
      <c r="E490" s="180"/>
      <c r="F490" s="180"/>
      <c r="G490" s="180"/>
      <c r="H490" s="181"/>
      <c r="I490" s="180"/>
      <c r="J490" s="180"/>
      <c r="K490" s="180"/>
      <c r="L490" s="181"/>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c r="CL490" s="180"/>
      <c r="CM490" s="180"/>
      <c r="CN490" s="180"/>
      <c r="CO490" s="180"/>
      <c r="CP490" s="180"/>
      <c r="CQ490" s="180"/>
      <c r="CR490" s="180"/>
      <c r="CS490" s="180"/>
      <c r="CT490" s="180"/>
      <c r="CU490" s="180"/>
      <c r="CV490" s="180"/>
      <c r="CW490" s="180"/>
      <c r="CX490" s="180"/>
      <c r="CY490" s="180"/>
      <c r="CZ490" s="180"/>
      <c r="DA490" s="180"/>
      <c r="DB490" s="180"/>
      <c r="DC490" s="180"/>
    </row>
    <row r="491" spans="1:107">
      <c r="A491" s="180"/>
      <c r="B491" s="180"/>
      <c r="C491" s="180"/>
      <c r="D491" s="180"/>
      <c r="E491" s="180"/>
      <c r="F491" s="180"/>
      <c r="G491" s="180"/>
      <c r="H491" s="181"/>
      <c r="I491" s="180"/>
      <c r="J491" s="180"/>
      <c r="K491" s="180"/>
      <c r="L491" s="181"/>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c r="CK491" s="180"/>
      <c r="CL491" s="180"/>
      <c r="CM491" s="180"/>
      <c r="CN491" s="180"/>
      <c r="CO491" s="180"/>
      <c r="CP491" s="180"/>
      <c r="CQ491" s="180"/>
      <c r="CR491" s="180"/>
      <c r="CS491" s="180"/>
      <c r="CT491" s="180"/>
      <c r="CU491" s="180"/>
      <c r="CV491" s="180"/>
      <c r="CW491" s="180"/>
      <c r="CX491" s="180"/>
      <c r="CY491" s="180"/>
      <c r="CZ491" s="180"/>
      <c r="DA491" s="180"/>
      <c r="DB491" s="180"/>
      <c r="DC491" s="180"/>
    </row>
    <row r="492" spans="1:107">
      <c r="A492" s="180"/>
      <c r="B492" s="180"/>
      <c r="C492" s="180"/>
      <c r="D492" s="180"/>
      <c r="E492" s="180"/>
      <c r="F492" s="180"/>
      <c r="G492" s="180"/>
      <c r="H492" s="181"/>
      <c r="I492" s="180"/>
      <c r="J492" s="180"/>
      <c r="K492" s="180"/>
      <c r="L492" s="181"/>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c r="CK492" s="180"/>
      <c r="CL492" s="180"/>
      <c r="CM492" s="180"/>
      <c r="CN492" s="180"/>
      <c r="CO492" s="180"/>
      <c r="CP492" s="180"/>
      <c r="CQ492" s="180"/>
      <c r="CR492" s="180"/>
      <c r="CS492" s="180"/>
      <c r="CT492" s="180"/>
      <c r="CU492" s="180"/>
      <c r="CV492" s="180"/>
      <c r="CW492" s="180"/>
      <c r="CX492" s="180"/>
      <c r="CY492" s="180"/>
      <c r="CZ492" s="180"/>
      <c r="DA492" s="180"/>
      <c r="DB492" s="180"/>
      <c r="DC492" s="180"/>
    </row>
    <row r="493" spans="1:107">
      <c r="A493" s="180"/>
      <c r="B493" s="180"/>
      <c r="C493" s="180"/>
      <c r="D493" s="180"/>
      <c r="E493" s="180"/>
      <c r="F493" s="180"/>
      <c r="G493" s="180"/>
      <c r="H493" s="181"/>
      <c r="I493" s="180"/>
      <c r="J493" s="180"/>
      <c r="K493" s="180"/>
      <c r="L493" s="181"/>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c r="CK493" s="180"/>
      <c r="CL493" s="180"/>
      <c r="CM493" s="180"/>
      <c r="CN493" s="180"/>
      <c r="CO493" s="180"/>
      <c r="CP493" s="180"/>
      <c r="CQ493" s="180"/>
      <c r="CR493" s="180"/>
      <c r="CS493" s="180"/>
      <c r="CT493" s="180"/>
      <c r="CU493" s="180"/>
      <c r="CV493" s="180"/>
      <c r="CW493" s="180"/>
      <c r="CX493" s="180"/>
      <c r="CY493" s="180"/>
      <c r="CZ493" s="180"/>
      <c r="DA493" s="180"/>
      <c r="DB493" s="180"/>
      <c r="DC493" s="180"/>
    </row>
    <row r="494" spans="1:107">
      <c r="A494" s="180"/>
      <c r="B494" s="180"/>
      <c r="C494" s="180"/>
      <c r="D494" s="180"/>
      <c r="E494" s="180"/>
      <c r="F494" s="180"/>
      <c r="G494" s="180"/>
      <c r="H494" s="181"/>
      <c r="I494" s="180"/>
      <c r="J494" s="180"/>
      <c r="K494" s="180"/>
      <c r="L494" s="181"/>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c r="CK494" s="180"/>
      <c r="CL494" s="180"/>
      <c r="CM494" s="180"/>
      <c r="CN494" s="180"/>
      <c r="CO494" s="180"/>
      <c r="CP494" s="180"/>
      <c r="CQ494" s="180"/>
      <c r="CR494" s="180"/>
      <c r="CS494" s="180"/>
      <c r="CT494" s="180"/>
      <c r="CU494" s="180"/>
      <c r="CV494" s="180"/>
      <c r="CW494" s="180"/>
      <c r="CX494" s="180"/>
      <c r="CY494" s="180"/>
      <c r="CZ494" s="180"/>
      <c r="DA494" s="180"/>
      <c r="DB494" s="180"/>
      <c r="DC494" s="180"/>
    </row>
    <row r="495" spans="1:107">
      <c r="A495" s="180"/>
      <c r="B495" s="180"/>
      <c r="C495" s="180"/>
      <c r="D495" s="180"/>
      <c r="E495" s="180"/>
      <c r="F495" s="180"/>
      <c r="G495" s="180"/>
      <c r="H495" s="181"/>
      <c r="I495" s="180"/>
      <c r="J495" s="180"/>
      <c r="K495" s="180"/>
      <c r="L495" s="181"/>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c r="CK495" s="180"/>
      <c r="CL495" s="180"/>
      <c r="CM495" s="180"/>
      <c r="CN495" s="180"/>
      <c r="CO495" s="180"/>
      <c r="CP495" s="180"/>
      <c r="CQ495" s="180"/>
      <c r="CR495" s="180"/>
      <c r="CS495" s="180"/>
      <c r="CT495" s="180"/>
      <c r="CU495" s="180"/>
      <c r="CV495" s="180"/>
      <c r="CW495" s="180"/>
      <c r="CX495" s="180"/>
      <c r="CY495" s="180"/>
      <c r="CZ495" s="180"/>
      <c r="DA495" s="180"/>
      <c r="DB495" s="180"/>
      <c r="DC495" s="180"/>
    </row>
    <row r="496" spans="1:107">
      <c r="A496" s="180"/>
      <c r="B496" s="180"/>
      <c r="C496" s="180"/>
      <c r="D496" s="180"/>
      <c r="E496" s="180"/>
      <c r="F496" s="180"/>
      <c r="G496" s="180"/>
      <c r="H496" s="181"/>
      <c r="I496" s="180"/>
      <c r="J496" s="180"/>
      <c r="K496" s="180"/>
      <c r="L496" s="181"/>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c r="CK496" s="180"/>
      <c r="CL496" s="180"/>
      <c r="CM496" s="180"/>
      <c r="CN496" s="180"/>
      <c r="CO496" s="180"/>
      <c r="CP496" s="180"/>
      <c r="CQ496" s="180"/>
      <c r="CR496" s="180"/>
      <c r="CS496" s="180"/>
      <c r="CT496" s="180"/>
      <c r="CU496" s="180"/>
      <c r="CV496" s="180"/>
      <c r="CW496" s="180"/>
      <c r="CX496" s="180"/>
      <c r="CY496" s="180"/>
      <c r="CZ496" s="180"/>
      <c r="DA496" s="180"/>
      <c r="DB496" s="180"/>
      <c r="DC496" s="180"/>
    </row>
    <row r="497" spans="1:107">
      <c r="A497" s="180"/>
      <c r="B497" s="180"/>
      <c r="C497" s="180"/>
      <c r="D497" s="180"/>
      <c r="E497" s="180"/>
      <c r="F497" s="180"/>
      <c r="G497" s="180"/>
      <c r="H497" s="181"/>
      <c r="I497" s="180"/>
      <c r="J497" s="180"/>
      <c r="K497" s="180"/>
      <c r="L497" s="181"/>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c r="CK497" s="180"/>
      <c r="CL497" s="180"/>
      <c r="CM497" s="180"/>
      <c r="CN497" s="180"/>
      <c r="CO497" s="180"/>
      <c r="CP497" s="180"/>
      <c r="CQ497" s="180"/>
      <c r="CR497" s="180"/>
      <c r="CS497" s="180"/>
      <c r="CT497" s="180"/>
      <c r="CU497" s="180"/>
      <c r="CV497" s="180"/>
      <c r="CW497" s="180"/>
      <c r="CX497" s="180"/>
      <c r="CY497" s="180"/>
      <c r="CZ497" s="180"/>
      <c r="DA497" s="180"/>
      <c r="DB497" s="180"/>
      <c r="DC497" s="180"/>
    </row>
    <row r="498" spans="1:107">
      <c r="A498" s="180"/>
      <c r="B498" s="180"/>
      <c r="C498" s="180"/>
      <c r="D498" s="180"/>
      <c r="E498" s="180"/>
      <c r="F498" s="180"/>
      <c r="G498" s="180"/>
      <c r="H498" s="181"/>
      <c r="I498" s="180"/>
      <c r="J498" s="180"/>
      <c r="K498" s="180"/>
      <c r="L498" s="181"/>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c r="CK498" s="180"/>
      <c r="CL498" s="180"/>
      <c r="CM498" s="180"/>
      <c r="CN498" s="180"/>
      <c r="CO498" s="180"/>
      <c r="CP498" s="180"/>
      <c r="CQ498" s="180"/>
      <c r="CR498" s="180"/>
      <c r="CS498" s="180"/>
      <c r="CT498" s="180"/>
      <c r="CU498" s="180"/>
      <c r="CV498" s="180"/>
      <c r="CW498" s="180"/>
      <c r="CX498" s="180"/>
      <c r="CY498" s="180"/>
      <c r="CZ498" s="180"/>
      <c r="DA498" s="180"/>
      <c r="DB498" s="180"/>
      <c r="DC498" s="180"/>
    </row>
    <row r="499" spans="1:107">
      <c r="A499" s="180"/>
      <c r="B499" s="180"/>
      <c r="C499" s="180"/>
      <c r="D499" s="180"/>
      <c r="E499" s="180"/>
      <c r="F499" s="180"/>
      <c r="G499" s="180"/>
      <c r="H499" s="181"/>
      <c r="I499" s="180"/>
      <c r="J499" s="180"/>
      <c r="K499" s="180"/>
      <c r="L499" s="181"/>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row>
    <row r="500" spans="1:107">
      <c r="A500" s="180"/>
      <c r="B500" s="180"/>
      <c r="C500" s="180"/>
      <c r="D500" s="180"/>
      <c r="E500" s="180"/>
      <c r="F500" s="180"/>
      <c r="G500" s="180"/>
      <c r="H500" s="181"/>
      <c r="I500" s="180"/>
      <c r="J500" s="180"/>
      <c r="K500" s="180"/>
      <c r="L500" s="181"/>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c r="CK500" s="180"/>
      <c r="CL500" s="180"/>
      <c r="CM500" s="180"/>
      <c r="CN500" s="180"/>
      <c r="CO500" s="180"/>
      <c r="CP500" s="180"/>
      <c r="CQ500" s="180"/>
      <c r="CR500" s="180"/>
      <c r="CS500" s="180"/>
      <c r="CT500" s="180"/>
      <c r="CU500" s="180"/>
      <c r="CV500" s="180"/>
      <c r="CW500" s="180"/>
      <c r="CX500" s="180"/>
      <c r="CY500" s="180"/>
      <c r="CZ500" s="180"/>
      <c r="DA500" s="180"/>
      <c r="DB500" s="180"/>
      <c r="DC500" s="180"/>
    </row>
    <row r="501" spans="1:107">
      <c r="A501" s="180"/>
      <c r="B501" s="180"/>
      <c r="C501" s="180"/>
      <c r="D501" s="180"/>
      <c r="E501" s="180"/>
      <c r="F501" s="180"/>
      <c r="G501" s="180"/>
      <c r="H501" s="181"/>
      <c r="I501" s="180"/>
      <c r="J501" s="180"/>
      <c r="K501" s="180"/>
      <c r="L501" s="181"/>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c r="CK501" s="180"/>
      <c r="CL501" s="180"/>
      <c r="CM501" s="180"/>
      <c r="CN501" s="180"/>
      <c r="CO501" s="180"/>
      <c r="CP501" s="180"/>
      <c r="CQ501" s="180"/>
      <c r="CR501" s="180"/>
      <c r="CS501" s="180"/>
      <c r="CT501" s="180"/>
      <c r="CU501" s="180"/>
      <c r="CV501" s="180"/>
      <c r="CW501" s="180"/>
      <c r="CX501" s="180"/>
      <c r="CY501" s="180"/>
      <c r="CZ501" s="180"/>
      <c r="DA501" s="180"/>
      <c r="DB501" s="180"/>
      <c r="DC501" s="180"/>
    </row>
    <row r="502" spans="1:107">
      <c r="A502" s="180"/>
      <c r="B502" s="180"/>
      <c r="C502" s="180"/>
      <c r="D502" s="180"/>
      <c r="E502" s="180"/>
      <c r="F502" s="180"/>
      <c r="G502" s="180"/>
      <c r="H502" s="181"/>
      <c r="I502" s="180"/>
      <c r="J502" s="180"/>
      <c r="K502" s="180"/>
      <c r="L502" s="181"/>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c r="CK502" s="180"/>
      <c r="CL502" s="180"/>
      <c r="CM502" s="180"/>
      <c r="CN502" s="180"/>
      <c r="CO502" s="180"/>
      <c r="CP502" s="180"/>
      <c r="CQ502" s="180"/>
      <c r="CR502" s="180"/>
      <c r="CS502" s="180"/>
      <c r="CT502" s="180"/>
      <c r="CU502" s="180"/>
      <c r="CV502" s="180"/>
      <c r="CW502" s="180"/>
      <c r="CX502" s="180"/>
      <c r="CY502" s="180"/>
      <c r="CZ502" s="180"/>
      <c r="DA502" s="180"/>
      <c r="DB502" s="180"/>
      <c r="DC502" s="180"/>
    </row>
    <row r="503" spans="1:107">
      <c r="A503" s="180"/>
      <c r="B503" s="180"/>
      <c r="C503" s="180"/>
      <c r="D503" s="180"/>
      <c r="E503" s="180"/>
      <c r="F503" s="180"/>
      <c r="G503" s="180"/>
      <c r="H503" s="181"/>
      <c r="I503" s="180"/>
      <c r="J503" s="180"/>
      <c r="K503" s="180"/>
      <c r="L503" s="181"/>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c r="CK503" s="180"/>
      <c r="CL503" s="180"/>
      <c r="CM503" s="180"/>
      <c r="CN503" s="180"/>
      <c r="CO503" s="180"/>
      <c r="CP503" s="180"/>
      <c r="CQ503" s="180"/>
      <c r="CR503" s="180"/>
      <c r="CS503" s="180"/>
      <c r="CT503" s="180"/>
      <c r="CU503" s="180"/>
      <c r="CV503" s="180"/>
      <c r="CW503" s="180"/>
      <c r="CX503" s="180"/>
      <c r="CY503" s="180"/>
      <c r="CZ503" s="180"/>
      <c r="DA503" s="180"/>
      <c r="DB503" s="180"/>
      <c r="DC503" s="180"/>
    </row>
    <row r="504" spans="1:107">
      <c r="A504" s="180"/>
      <c r="B504" s="180"/>
      <c r="C504" s="180"/>
      <c r="D504" s="180"/>
      <c r="E504" s="180"/>
      <c r="F504" s="180"/>
      <c r="G504" s="180"/>
      <c r="H504" s="181"/>
      <c r="I504" s="180"/>
      <c r="J504" s="180"/>
      <c r="K504" s="180"/>
      <c r="L504" s="181"/>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c r="CK504" s="180"/>
      <c r="CL504" s="180"/>
      <c r="CM504" s="180"/>
      <c r="CN504" s="180"/>
      <c r="CO504" s="180"/>
      <c r="CP504" s="180"/>
      <c r="CQ504" s="180"/>
      <c r="CR504" s="180"/>
      <c r="CS504" s="180"/>
      <c r="CT504" s="180"/>
      <c r="CU504" s="180"/>
      <c r="CV504" s="180"/>
      <c r="CW504" s="180"/>
      <c r="CX504" s="180"/>
      <c r="CY504" s="180"/>
      <c r="CZ504" s="180"/>
      <c r="DA504" s="180"/>
      <c r="DB504" s="180"/>
      <c r="DC504" s="180"/>
    </row>
    <row r="505" spans="1:107">
      <c r="A505" s="180"/>
      <c r="B505" s="180"/>
      <c r="C505" s="180"/>
      <c r="D505" s="180"/>
      <c r="E505" s="180"/>
      <c r="F505" s="180"/>
      <c r="G505" s="180"/>
      <c r="H505" s="181"/>
      <c r="I505" s="180"/>
      <c r="J505" s="180"/>
      <c r="K505" s="180"/>
      <c r="L505" s="181"/>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80"/>
      <c r="CL505" s="180"/>
      <c r="CM505" s="180"/>
      <c r="CN505" s="180"/>
      <c r="CO505" s="180"/>
      <c r="CP505" s="180"/>
      <c r="CQ505" s="180"/>
      <c r="CR505" s="180"/>
      <c r="CS505" s="180"/>
      <c r="CT505" s="180"/>
      <c r="CU505" s="180"/>
      <c r="CV505" s="180"/>
      <c r="CW505" s="180"/>
      <c r="CX505" s="180"/>
      <c r="CY505" s="180"/>
      <c r="CZ505" s="180"/>
      <c r="DA505" s="180"/>
      <c r="DB505" s="180"/>
      <c r="DC505" s="180"/>
    </row>
    <row r="506" spans="1:107">
      <c r="A506" s="180"/>
      <c r="B506" s="180"/>
      <c r="C506" s="180"/>
      <c r="D506" s="180"/>
      <c r="E506" s="180"/>
      <c r="F506" s="180"/>
      <c r="G506" s="180"/>
      <c r="H506" s="181"/>
      <c r="I506" s="180"/>
      <c r="J506" s="180"/>
      <c r="K506" s="180"/>
      <c r="L506" s="181"/>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c r="CK506" s="180"/>
      <c r="CL506" s="180"/>
      <c r="CM506" s="180"/>
      <c r="CN506" s="180"/>
      <c r="CO506" s="180"/>
      <c r="CP506" s="180"/>
      <c r="CQ506" s="180"/>
      <c r="CR506" s="180"/>
      <c r="CS506" s="180"/>
      <c r="CT506" s="180"/>
      <c r="CU506" s="180"/>
      <c r="CV506" s="180"/>
      <c r="CW506" s="180"/>
      <c r="CX506" s="180"/>
      <c r="CY506" s="180"/>
      <c r="CZ506" s="180"/>
      <c r="DA506" s="180"/>
      <c r="DB506" s="180"/>
      <c r="DC506" s="180"/>
    </row>
    <row r="507" spans="1:107">
      <c r="A507" s="180"/>
      <c r="B507" s="180"/>
      <c r="C507" s="180"/>
      <c r="D507" s="180"/>
      <c r="E507" s="180"/>
      <c r="F507" s="180"/>
      <c r="G507" s="180"/>
      <c r="H507" s="181"/>
      <c r="I507" s="180"/>
      <c r="J507" s="180"/>
      <c r="K507" s="180"/>
      <c r="L507" s="181"/>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c r="CK507" s="180"/>
      <c r="CL507" s="180"/>
      <c r="CM507" s="180"/>
      <c r="CN507" s="180"/>
      <c r="CO507" s="180"/>
      <c r="CP507" s="180"/>
      <c r="CQ507" s="180"/>
      <c r="CR507" s="180"/>
      <c r="CS507" s="180"/>
      <c r="CT507" s="180"/>
      <c r="CU507" s="180"/>
      <c r="CV507" s="180"/>
      <c r="CW507" s="180"/>
      <c r="CX507" s="180"/>
      <c r="CY507" s="180"/>
      <c r="CZ507" s="180"/>
      <c r="DA507" s="180"/>
      <c r="DB507" s="180"/>
      <c r="DC507" s="180"/>
    </row>
    <row r="508" spans="1:107">
      <c r="A508" s="180"/>
      <c r="B508" s="180"/>
      <c r="C508" s="180"/>
      <c r="D508" s="180"/>
      <c r="E508" s="180"/>
      <c r="F508" s="180"/>
      <c r="G508" s="180"/>
      <c r="H508" s="181"/>
      <c r="I508" s="180"/>
      <c r="J508" s="180"/>
      <c r="K508" s="180"/>
      <c r="L508" s="181"/>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c r="CK508" s="180"/>
      <c r="CL508" s="180"/>
      <c r="CM508" s="180"/>
      <c r="CN508" s="180"/>
      <c r="CO508" s="180"/>
      <c r="CP508" s="180"/>
      <c r="CQ508" s="180"/>
      <c r="CR508" s="180"/>
      <c r="CS508" s="180"/>
      <c r="CT508" s="180"/>
      <c r="CU508" s="180"/>
      <c r="CV508" s="180"/>
      <c r="CW508" s="180"/>
      <c r="CX508" s="180"/>
      <c r="CY508" s="180"/>
      <c r="CZ508" s="180"/>
      <c r="DA508" s="180"/>
      <c r="DB508" s="180"/>
      <c r="DC508" s="180"/>
    </row>
    <row r="509" spans="1:107">
      <c r="A509" s="180"/>
      <c r="B509" s="180"/>
      <c r="C509" s="180"/>
      <c r="D509" s="180"/>
      <c r="E509" s="180"/>
      <c r="F509" s="180"/>
      <c r="G509" s="180"/>
      <c r="H509" s="181"/>
      <c r="I509" s="180"/>
      <c r="J509" s="180"/>
      <c r="K509" s="180"/>
      <c r="L509" s="181"/>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c r="CK509" s="180"/>
      <c r="CL509" s="180"/>
      <c r="CM509" s="180"/>
      <c r="CN509" s="180"/>
      <c r="CO509" s="180"/>
      <c r="CP509" s="180"/>
      <c r="CQ509" s="180"/>
      <c r="CR509" s="180"/>
      <c r="CS509" s="180"/>
      <c r="CT509" s="180"/>
      <c r="CU509" s="180"/>
      <c r="CV509" s="180"/>
      <c r="CW509" s="180"/>
      <c r="CX509" s="180"/>
      <c r="CY509" s="180"/>
      <c r="CZ509" s="180"/>
      <c r="DA509" s="180"/>
      <c r="DB509" s="180"/>
      <c r="DC509" s="180"/>
    </row>
    <row r="510" spans="1:107">
      <c r="A510" s="180"/>
      <c r="B510" s="180"/>
      <c r="C510" s="180"/>
      <c r="D510" s="180"/>
      <c r="E510" s="180"/>
      <c r="F510" s="180"/>
      <c r="G510" s="180"/>
      <c r="H510" s="181"/>
      <c r="I510" s="180"/>
      <c r="J510" s="180"/>
      <c r="K510" s="180"/>
      <c r="L510" s="181"/>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row>
    <row r="511" spans="1:107">
      <c r="A511" s="180"/>
      <c r="B511" s="180"/>
      <c r="C511" s="180"/>
      <c r="D511" s="180"/>
      <c r="E511" s="180"/>
      <c r="F511" s="180"/>
      <c r="G511" s="180"/>
      <c r="H511" s="181"/>
      <c r="I511" s="180"/>
      <c r="J511" s="180"/>
      <c r="K511" s="180"/>
      <c r="L511" s="181"/>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c r="CK511" s="180"/>
      <c r="CL511" s="180"/>
      <c r="CM511" s="180"/>
      <c r="CN511" s="180"/>
      <c r="CO511" s="180"/>
      <c r="CP511" s="180"/>
      <c r="CQ511" s="180"/>
      <c r="CR511" s="180"/>
      <c r="CS511" s="180"/>
      <c r="CT511" s="180"/>
      <c r="CU511" s="180"/>
      <c r="CV511" s="180"/>
      <c r="CW511" s="180"/>
      <c r="CX511" s="180"/>
      <c r="CY511" s="180"/>
      <c r="CZ511" s="180"/>
      <c r="DA511" s="180"/>
      <c r="DB511" s="180"/>
      <c r="DC511" s="180"/>
    </row>
    <row r="512" spans="1:107">
      <c r="A512" s="180"/>
      <c r="B512" s="180"/>
      <c r="C512" s="180"/>
      <c r="D512" s="180"/>
      <c r="E512" s="180"/>
      <c r="F512" s="180"/>
      <c r="G512" s="180"/>
      <c r="H512" s="181"/>
      <c r="I512" s="180"/>
      <c r="J512" s="180"/>
      <c r="K512" s="180"/>
      <c r="L512" s="181"/>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c r="CK512" s="180"/>
      <c r="CL512" s="180"/>
      <c r="CM512" s="180"/>
      <c r="CN512" s="180"/>
      <c r="CO512" s="180"/>
      <c r="CP512" s="180"/>
      <c r="CQ512" s="180"/>
      <c r="CR512" s="180"/>
      <c r="CS512" s="180"/>
      <c r="CT512" s="180"/>
      <c r="CU512" s="180"/>
      <c r="CV512" s="180"/>
      <c r="CW512" s="180"/>
      <c r="CX512" s="180"/>
      <c r="CY512" s="180"/>
      <c r="CZ512" s="180"/>
      <c r="DA512" s="180"/>
      <c r="DB512" s="180"/>
      <c r="DC512" s="180"/>
    </row>
    <row r="513" spans="1:107">
      <c r="A513" s="180"/>
      <c r="B513" s="180"/>
      <c r="C513" s="180"/>
      <c r="D513" s="180"/>
      <c r="E513" s="180"/>
      <c r="F513" s="180"/>
      <c r="G513" s="180"/>
      <c r="H513" s="181"/>
      <c r="I513" s="180"/>
      <c r="J513" s="180"/>
      <c r="K513" s="180"/>
      <c r="L513" s="181"/>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c r="CK513" s="180"/>
      <c r="CL513" s="180"/>
      <c r="CM513" s="180"/>
      <c r="CN513" s="180"/>
      <c r="CO513" s="180"/>
      <c r="CP513" s="180"/>
      <c r="CQ513" s="180"/>
      <c r="CR513" s="180"/>
      <c r="CS513" s="180"/>
      <c r="CT513" s="180"/>
      <c r="CU513" s="180"/>
      <c r="CV513" s="180"/>
      <c r="CW513" s="180"/>
      <c r="CX513" s="180"/>
      <c r="CY513" s="180"/>
      <c r="CZ513" s="180"/>
      <c r="DA513" s="180"/>
      <c r="DB513" s="180"/>
      <c r="DC513" s="180"/>
    </row>
    <row r="514" spans="1:107">
      <c r="A514" s="180"/>
      <c r="B514" s="180"/>
      <c r="C514" s="180"/>
      <c r="D514" s="180"/>
      <c r="E514" s="180"/>
      <c r="F514" s="180"/>
      <c r="G514" s="180"/>
      <c r="H514" s="181"/>
      <c r="I514" s="180"/>
      <c r="J514" s="180"/>
      <c r="K514" s="180"/>
      <c r="L514" s="181"/>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c r="CK514" s="180"/>
      <c r="CL514" s="180"/>
      <c r="CM514" s="180"/>
      <c r="CN514" s="180"/>
      <c r="CO514" s="180"/>
      <c r="CP514" s="180"/>
      <c r="CQ514" s="180"/>
      <c r="CR514" s="180"/>
      <c r="CS514" s="180"/>
      <c r="CT514" s="180"/>
      <c r="CU514" s="180"/>
      <c r="CV514" s="180"/>
      <c r="CW514" s="180"/>
      <c r="CX514" s="180"/>
      <c r="CY514" s="180"/>
      <c r="CZ514" s="180"/>
      <c r="DA514" s="180"/>
      <c r="DB514" s="180"/>
      <c r="DC514" s="180"/>
    </row>
    <row r="515" spans="1:107">
      <c r="A515" s="180"/>
      <c r="B515" s="180"/>
      <c r="C515" s="180"/>
      <c r="D515" s="180"/>
      <c r="E515" s="180"/>
      <c r="F515" s="180"/>
      <c r="G515" s="180"/>
      <c r="H515" s="181"/>
      <c r="I515" s="180"/>
      <c r="J515" s="180"/>
      <c r="K515" s="180"/>
      <c r="L515" s="181"/>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c r="CL515" s="180"/>
      <c r="CM515" s="180"/>
      <c r="CN515" s="180"/>
      <c r="CO515" s="180"/>
      <c r="CP515" s="180"/>
      <c r="CQ515" s="180"/>
      <c r="CR515" s="180"/>
      <c r="CS515" s="180"/>
      <c r="CT515" s="180"/>
      <c r="CU515" s="180"/>
      <c r="CV515" s="180"/>
      <c r="CW515" s="180"/>
      <c r="CX515" s="180"/>
      <c r="CY515" s="180"/>
      <c r="CZ515" s="180"/>
      <c r="DA515" s="180"/>
      <c r="DB515" s="180"/>
      <c r="DC515" s="180"/>
    </row>
    <row r="516" spans="1:107">
      <c r="A516" s="180"/>
      <c r="B516" s="180"/>
      <c r="C516" s="180"/>
      <c r="D516" s="180"/>
      <c r="E516" s="180"/>
      <c r="F516" s="180"/>
      <c r="G516" s="180"/>
      <c r="H516" s="181"/>
      <c r="I516" s="180"/>
      <c r="J516" s="180"/>
      <c r="K516" s="180"/>
      <c r="L516" s="181"/>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row>
    <row r="517" spans="1:107">
      <c r="A517" s="180"/>
      <c r="B517" s="180"/>
      <c r="C517" s="180"/>
      <c r="D517" s="180"/>
      <c r="E517" s="180"/>
      <c r="F517" s="180"/>
      <c r="G517" s="180"/>
      <c r="H517" s="181"/>
      <c r="I517" s="180"/>
      <c r="J517" s="180"/>
      <c r="K517" s="180"/>
      <c r="L517" s="181"/>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c r="CL517" s="180"/>
      <c r="CM517" s="180"/>
      <c r="CN517" s="180"/>
      <c r="CO517" s="180"/>
      <c r="CP517" s="180"/>
      <c r="CQ517" s="180"/>
      <c r="CR517" s="180"/>
      <c r="CS517" s="180"/>
      <c r="CT517" s="180"/>
      <c r="CU517" s="180"/>
      <c r="CV517" s="180"/>
      <c r="CW517" s="180"/>
      <c r="CX517" s="180"/>
      <c r="CY517" s="180"/>
      <c r="CZ517" s="180"/>
      <c r="DA517" s="180"/>
      <c r="DB517" s="180"/>
      <c r="DC517" s="180"/>
    </row>
    <row r="518" spans="1:107">
      <c r="A518" s="180"/>
      <c r="B518" s="180"/>
      <c r="C518" s="180"/>
      <c r="D518" s="180"/>
      <c r="E518" s="180"/>
      <c r="F518" s="180"/>
      <c r="G518" s="180"/>
      <c r="H518" s="181"/>
      <c r="I518" s="180"/>
      <c r="J518" s="180"/>
      <c r="K518" s="180"/>
      <c r="L518" s="181"/>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c r="CL518" s="180"/>
      <c r="CM518" s="180"/>
      <c r="CN518" s="180"/>
      <c r="CO518" s="180"/>
      <c r="CP518" s="180"/>
      <c r="CQ518" s="180"/>
      <c r="CR518" s="180"/>
      <c r="CS518" s="180"/>
      <c r="CT518" s="180"/>
      <c r="CU518" s="180"/>
      <c r="CV518" s="180"/>
      <c r="CW518" s="180"/>
      <c r="CX518" s="180"/>
      <c r="CY518" s="180"/>
      <c r="CZ518" s="180"/>
      <c r="DA518" s="180"/>
      <c r="DB518" s="180"/>
      <c r="DC518" s="180"/>
    </row>
    <row r="519" spans="1:107">
      <c r="A519" s="180"/>
      <c r="B519" s="180"/>
      <c r="C519" s="180"/>
      <c r="D519" s="180"/>
      <c r="E519" s="180"/>
      <c r="F519" s="180"/>
      <c r="G519" s="180"/>
      <c r="H519" s="181"/>
      <c r="I519" s="180"/>
      <c r="J519" s="180"/>
      <c r="K519" s="180"/>
      <c r="L519" s="181"/>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c r="CK519" s="180"/>
      <c r="CL519" s="180"/>
      <c r="CM519" s="180"/>
      <c r="CN519" s="180"/>
      <c r="CO519" s="180"/>
      <c r="CP519" s="180"/>
      <c r="CQ519" s="180"/>
      <c r="CR519" s="180"/>
      <c r="CS519" s="180"/>
      <c r="CT519" s="180"/>
      <c r="CU519" s="180"/>
      <c r="CV519" s="180"/>
      <c r="CW519" s="180"/>
      <c r="CX519" s="180"/>
      <c r="CY519" s="180"/>
      <c r="CZ519" s="180"/>
      <c r="DA519" s="180"/>
      <c r="DB519" s="180"/>
      <c r="DC519" s="180"/>
    </row>
    <row r="520" spans="1:107">
      <c r="A520" s="180"/>
      <c r="B520" s="180"/>
      <c r="C520" s="180"/>
      <c r="D520" s="180"/>
      <c r="E520" s="180"/>
      <c r="F520" s="180"/>
      <c r="G520" s="180"/>
      <c r="H520" s="181"/>
      <c r="I520" s="180"/>
      <c r="J520" s="180"/>
      <c r="K520" s="180"/>
      <c r="L520" s="181"/>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row>
    <row r="521" spans="1:107">
      <c r="A521" s="180"/>
      <c r="B521" s="180"/>
      <c r="C521" s="180"/>
      <c r="D521" s="180"/>
      <c r="E521" s="180"/>
      <c r="F521" s="180"/>
      <c r="G521" s="180"/>
      <c r="H521" s="181"/>
      <c r="I521" s="180"/>
      <c r="J521" s="180"/>
      <c r="K521" s="180"/>
      <c r="L521" s="181"/>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0"/>
      <c r="CK521" s="180"/>
      <c r="CL521" s="180"/>
      <c r="CM521" s="180"/>
      <c r="CN521" s="180"/>
      <c r="CO521" s="180"/>
      <c r="CP521" s="180"/>
      <c r="CQ521" s="180"/>
      <c r="CR521" s="180"/>
      <c r="CS521" s="180"/>
      <c r="CT521" s="180"/>
      <c r="CU521" s="180"/>
      <c r="CV521" s="180"/>
      <c r="CW521" s="180"/>
      <c r="CX521" s="180"/>
      <c r="CY521" s="180"/>
      <c r="CZ521" s="180"/>
      <c r="DA521" s="180"/>
      <c r="DB521" s="180"/>
      <c r="DC521" s="180"/>
    </row>
    <row r="522" spans="1:107">
      <c r="A522" s="180"/>
      <c r="B522" s="180"/>
      <c r="C522" s="180"/>
      <c r="D522" s="180"/>
      <c r="E522" s="180"/>
      <c r="F522" s="180"/>
      <c r="G522" s="180"/>
      <c r="H522" s="181"/>
      <c r="I522" s="180"/>
      <c r="J522" s="180"/>
      <c r="K522" s="180"/>
      <c r="L522" s="181"/>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row>
    <row r="523" spans="1:107">
      <c r="A523" s="180"/>
      <c r="B523" s="180"/>
      <c r="C523" s="180"/>
      <c r="D523" s="180"/>
      <c r="E523" s="180"/>
      <c r="F523" s="180"/>
      <c r="G523" s="180"/>
      <c r="H523" s="181"/>
      <c r="I523" s="180"/>
      <c r="J523" s="180"/>
      <c r="K523" s="180"/>
      <c r="L523" s="181"/>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c r="CH523" s="180"/>
      <c r="CI523" s="180"/>
      <c r="CJ523" s="180"/>
      <c r="CK523" s="180"/>
      <c r="CL523" s="180"/>
      <c r="CM523" s="180"/>
      <c r="CN523" s="180"/>
      <c r="CO523" s="180"/>
      <c r="CP523" s="180"/>
      <c r="CQ523" s="180"/>
      <c r="CR523" s="180"/>
      <c r="CS523" s="180"/>
      <c r="CT523" s="180"/>
      <c r="CU523" s="180"/>
      <c r="CV523" s="180"/>
      <c r="CW523" s="180"/>
      <c r="CX523" s="180"/>
      <c r="CY523" s="180"/>
      <c r="CZ523" s="180"/>
      <c r="DA523" s="180"/>
      <c r="DB523" s="180"/>
      <c r="DC523" s="180"/>
    </row>
    <row r="524" spans="1:107">
      <c r="A524" s="180"/>
      <c r="B524" s="180"/>
      <c r="C524" s="180"/>
      <c r="D524" s="180"/>
      <c r="E524" s="180"/>
      <c r="F524" s="180"/>
      <c r="G524" s="180"/>
      <c r="H524" s="181"/>
      <c r="I524" s="180"/>
      <c r="J524" s="180"/>
      <c r="K524" s="180"/>
      <c r="L524" s="181"/>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c r="CH524" s="180"/>
      <c r="CI524" s="180"/>
      <c r="CJ524" s="180"/>
      <c r="CK524" s="180"/>
      <c r="CL524" s="180"/>
      <c r="CM524" s="180"/>
      <c r="CN524" s="180"/>
      <c r="CO524" s="180"/>
      <c r="CP524" s="180"/>
      <c r="CQ524" s="180"/>
      <c r="CR524" s="180"/>
      <c r="CS524" s="180"/>
      <c r="CT524" s="180"/>
      <c r="CU524" s="180"/>
      <c r="CV524" s="180"/>
      <c r="CW524" s="180"/>
      <c r="CX524" s="180"/>
      <c r="CY524" s="180"/>
      <c r="CZ524" s="180"/>
      <c r="DA524" s="180"/>
      <c r="DB524" s="180"/>
      <c r="DC524" s="180"/>
    </row>
    <row r="525" spans="1:107">
      <c r="A525" s="180"/>
      <c r="B525" s="180"/>
      <c r="C525" s="180"/>
      <c r="D525" s="180"/>
      <c r="E525" s="180"/>
      <c r="F525" s="180"/>
      <c r="G525" s="180"/>
      <c r="H525" s="181"/>
      <c r="I525" s="180"/>
      <c r="J525" s="180"/>
      <c r="K525" s="180"/>
      <c r="L525" s="181"/>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c r="CH525" s="180"/>
      <c r="CI525" s="180"/>
      <c r="CJ525" s="180"/>
      <c r="CK525" s="180"/>
      <c r="CL525" s="180"/>
      <c r="CM525" s="180"/>
      <c r="CN525" s="180"/>
      <c r="CO525" s="180"/>
      <c r="CP525" s="180"/>
      <c r="CQ525" s="180"/>
      <c r="CR525" s="180"/>
      <c r="CS525" s="180"/>
      <c r="CT525" s="180"/>
      <c r="CU525" s="180"/>
      <c r="CV525" s="180"/>
      <c r="CW525" s="180"/>
      <c r="CX525" s="180"/>
      <c r="CY525" s="180"/>
      <c r="CZ525" s="180"/>
      <c r="DA525" s="180"/>
      <c r="DB525" s="180"/>
      <c r="DC525" s="180"/>
    </row>
    <row r="526" spans="1:107">
      <c r="A526" s="180"/>
      <c r="B526" s="180"/>
      <c r="C526" s="180"/>
      <c r="D526" s="180"/>
      <c r="E526" s="180"/>
      <c r="F526" s="180"/>
      <c r="G526" s="180"/>
      <c r="H526" s="181"/>
      <c r="I526" s="180"/>
      <c r="J526" s="180"/>
      <c r="K526" s="180"/>
      <c r="L526" s="181"/>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c r="CH526" s="180"/>
      <c r="CI526" s="180"/>
      <c r="CJ526" s="180"/>
      <c r="CK526" s="180"/>
      <c r="CL526" s="180"/>
      <c r="CM526" s="180"/>
      <c r="CN526" s="180"/>
      <c r="CO526" s="180"/>
      <c r="CP526" s="180"/>
      <c r="CQ526" s="180"/>
      <c r="CR526" s="180"/>
      <c r="CS526" s="180"/>
      <c r="CT526" s="180"/>
      <c r="CU526" s="180"/>
      <c r="CV526" s="180"/>
      <c r="CW526" s="180"/>
      <c r="CX526" s="180"/>
      <c r="CY526" s="180"/>
      <c r="CZ526" s="180"/>
      <c r="DA526" s="180"/>
      <c r="DB526" s="180"/>
      <c r="DC526" s="180"/>
    </row>
    <row r="527" spans="1:107">
      <c r="A527" s="180"/>
      <c r="B527" s="180"/>
      <c r="C527" s="180"/>
      <c r="D527" s="180"/>
      <c r="E527" s="180"/>
      <c r="F527" s="180"/>
      <c r="G527" s="180"/>
      <c r="H527" s="181"/>
      <c r="I527" s="180"/>
      <c r="J527" s="180"/>
      <c r="K527" s="180"/>
      <c r="L527" s="181"/>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c r="CH527" s="180"/>
      <c r="CI527" s="180"/>
      <c r="CJ527" s="180"/>
      <c r="CK527" s="180"/>
      <c r="CL527" s="180"/>
      <c r="CM527" s="180"/>
      <c r="CN527" s="180"/>
      <c r="CO527" s="180"/>
      <c r="CP527" s="180"/>
      <c r="CQ527" s="180"/>
      <c r="CR527" s="180"/>
      <c r="CS527" s="180"/>
      <c r="CT527" s="180"/>
      <c r="CU527" s="180"/>
      <c r="CV527" s="180"/>
      <c r="CW527" s="180"/>
      <c r="CX527" s="180"/>
      <c r="CY527" s="180"/>
      <c r="CZ527" s="180"/>
      <c r="DA527" s="180"/>
      <c r="DB527" s="180"/>
      <c r="DC527" s="180"/>
    </row>
    <row r="528" spans="1:107">
      <c r="A528" s="180"/>
      <c r="B528" s="180"/>
      <c r="C528" s="180"/>
      <c r="D528" s="180"/>
      <c r="E528" s="180"/>
      <c r="F528" s="180"/>
      <c r="G528" s="180"/>
      <c r="H528" s="181"/>
      <c r="I528" s="180"/>
      <c r="J528" s="180"/>
      <c r="K528" s="180"/>
      <c r="L528" s="181"/>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c r="CH528" s="180"/>
      <c r="CI528" s="180"/>
      <c r="CJ528" s="180"/>
      <c r="CK528" s="180"/>
      <c r="CL528" s="180"/>
      <c r="CM528" s="180"/>
      <c r="CN528" s="180"/>
      <c r="CO528" s="180"/>
      <c r="CP528" s="180"/>
      <c r="CQ528" s="180"/>
      <c r="CR528" s="180"/>
      <c r="CS528" s="180"/>
      <c r="CT528" s="180"/>
      <c r="CU528" s="180"/>
      <c r="CV528" s="180"/>
      <c r="CW528" s="180"/>
      <c r="CX528" s="180"/>
      <c r="CY528" s="180"/>
      <c r="CZ528" s="180"/>
      <c r="DA528" s="180"/>
      <c r="DB528" s="180"/>
      <c r="DC528" s="180"/>
    </row>
    <row r="529" spans="1:107">
      <c r="A529" s="180"/>
      <c r="B529" s="180"/>
      <c r="C529" s="180"/>
      <c r="D529" s="180"/>
      <c r="E529" s="180"/>
      <c r="F529" s="180"/>
      <c r="G529" s="180"/>
      <c r="H529" s="181"/>
      <c r="I529" s="180"/>
      <c r="J529" s="180"/>
      <c r="K529" s="180"/>
      <c r="L529" s="181"/>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c r="CH529" s="180"/>
      <c r="CI529" s="180"/>
      <c r="CJ529" s="180"/>
      <c r="CK529" s="180"/>
      <c r="CL529" s="180"/>
      <c r="CM529" s="180"/>
      <c r="CN529" s="180"/>
      <c r="CO529" s="180"/>
      <c r="CP529" s="180"/>
      <c r="CQ529" s="180"/>
      <c r="CR529" s="180"/>
      <c r="CS529" s="180"/>
      <c r="CT529" s="180"/>
      <c r="CU529" s="180"/>
      <c r="CV529" s="180"/>
      <c r="CW529" s="180"/>
      <c r="CX529" s="180"/>
      <c r="CY529" s="180"/>
      <c r="CZ529" s="180"/>
      <c r="DA529" s="180"/>
      <c r="DB529" s="180"/>
      <c r="DC529" s="180"/>
    </row>
    <row r="530" spans="1:107">
      <c r="A530" s="180"/>
      <c r="B530" s="180"/>
      <c r="C530" s="180"/>
      <c r="D530" s="180"/>
      <c r="E530" s="180"/>
      <c r="F530" s="180"/>
      <c r="G530" s="180"/>
      <c r="H530" s="181"/>
      <c r="I530" s="180"/>
      <c r="J530" s="180"/>
      <c r="K530" s="180"/>
      <c r="L530" s="181"/>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c r="CH530" s="180"/>
      <c r="CI530" s="180"/>
      <c r="CJ530" s="180"/>
      <c r="CK530" s="180"/>
      <c r="CL530" s="180"/>
      <c r="CM530" s="180"/>
      <c r="CN530" s="180"/>
      <c r="CO530" s="180"/>
      <c r="CP530" s="180"/>
      <c r="CQ530" s="180"/>
      <c r="CR530" s="180"/>
      <c r="CS530" s="180"/>
      <c r="CT530" s="180"/>
      <c r="CU530" s="180"/>
      <c r="CV530" s="180"/>
      <c r="CW530" s="180"/>
      <c r="CX530" s="180"/>
      <c r="CY530" s="180"/>
      <c r="CZ530" s="180"/>
      <c r="DA530" s="180"/>
      <c r="DB530" s="180"/>
      <c r="DC530" s="180"/>
    </row>
    <row r="531" spans="1:107">
      <c r="A531" s="180"/>
      <c r="B531" s="180"/>
      <c r="C531" s="180"/>
      <c r="D531" s="180"/>
      <c r="E531" s="180"/>
      <c r="F531" s="180"/>
      <c r="G531" s="180"/>
      <c r="H531" s="181"/>
      <c r="I531" s="180"/>
      <c r="J531" s="180"/>
      <c r="K531" s="180"/>
      <c r="L531" s="181"/>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row>
    <row r="532" spans="1:107">
      <c r="A532" s="180"/>
      <c r="B532" s="180"/>
      <c r="C532" s="180"/>
      <c r="D532" s="180"/>
      <c r="E532" s="180"/>
      <c r="F532" s="180"/>
      <c r="G532" s="180"/>
      <c r="H532" s="181"/>
      <c r="I532" s="180"/>
      <c r="J532" s="180"/>
      <c r="K532" s="180"/>
      <c r="L532" s="181"/>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c r="CH532" s="180"/>
      <c r="CI532" s="180"/>
      <c r="CJ532" s="180"/>
      <c r="CK532" s="180"/>
      <c r="CL532" s="180"/>
      <c r="CM532" s="180"/>
      <c r="CN532" s="180"/>
      <c r="CO532" s="180"/>
      <c r="CP532" s="180"/>
      <c r="CQ532" s="180"/>
      <c r="CR532" s="180"/>
      <c r="CS532" s="180"/>
      <c r="CT532" s="180"/>
      <c r="CU532" s="180"/>
      <c r="CV532" s="180"/>
      <c r="CW532" s="180"/>
      <c r="CX532" s="180"/>
      <c r="CY532" s="180"/>
      <c r="CZ532" s="180"/>
      <c r="DA532" s="180"/>
      <c r="DB532" s="180"/>
      <c r="DC532" s="180"/>
    </row>
    <row r="533" spans="1:107">
      <c r="A533" s="180"/>
      <c r="B533" s="180"/>
      <c r="C533" s="180"/>
      <c r="D533" s="180"/>
      <c r="E533" s="180"/>
      <c r="F533" s="180"/>
      <c r="G533" s="180"/>
      <c r="H533" s="181"/>
      <c r="I533" s="180"/>
      <c r="J533" s="180"/>
      <c r="K533" s="180"/>
      <c r="L533" s="181"/>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c r="CH533" s="180"/>
      <c r="CI533" s="180"/>
      <c r="CJ533" s="180"/>
      <c r="CK533" s="180"/>
      <c r="CL533" s="180"/>
      <c r="CM533" s="180"/>
      <c r="CN533" s="180"/>
      <c r="CO533" s="180"/>
      <c r="CP533" s="180"/>
      <c r="CQ533" s="180"/>
      <c r="CR533" s="180"/>
      <c r="CS533" s="180"/>
      <c r="CT533" s="180"/>
      <c r="CU533" s="180"/>
      <c r="CV533" s="180"/>
      <c r="CW533" s="180"/>
      <c r="CX533" s="180"/>
      <c r="CY533" s="180"/>
      <c r="CZ533" s="180"/>
      <c r="DA533" s="180"/>
      <c r="DB533" s="180"/>
      <c r="DC533" s="180"/>
    </row>
    <row r="534" spans="1:107">
      <c r="A534" s="180"/>
      <c r="B534" s="180"/>
      <c r="C534" s="180"/>
      <c r="D534" s="180"/>
      <c r="E534" s="180"/>
      <c r="F534" s="180"/>
      <c r="G534" s="180"/>
      <c r="H534" s="181"/>
      <c r="I534" s="180"/>
      <c r="J534" s="180"/>
      <c r="K534" s="180"/>
      <c r="L534" s="181"/>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c r="CH534" s="180"/>
      <c r="CI534" s="180"/>
      <c r="CJ534" s="180"/>
      <c r="CK534" s="180"/>
      <c r="CL534" s="180"/>
      <c r="CM534" s="180"/>
      <c r="CN534" s="180"/>
      <c r="CO534" s="180"/>
      <c r="CP534" s="180"/>
      <c r="CQ534" s="180"/>
      <c r="CR534" s="180"/>
      <c r="CS534" s="180"/>
      <c r="CT534" s="180"/>
      <c r="CU534" s="180"/>
      <c r="CV534" s="180"/>
      <c r="CW534" s="180"/>
      <c r="CX534" s="180"/>
      <c r="CY534" s="180"/>
      <c r="CZ534" s="180"/>
      <c r="DA534" s="180"/>
      <c r="DB534" s="180"/>
      <c r="DC534" s="180"/>
    </row>
    <row r="535" spans="1:107">
      <c r="A535" s="180"/>
      <c r="B535" s="180"/>
      <c r="C535" s="180"/>
      <c r="D535" s="180"/>
      <c r="E535" s="180"/>
      <c r="F535" s="180"/>
      <c r="G535" s="180"/>
      <c r="H535" s="181"/>
      <c r="I535" s="180"/>
      <c r="J535" s="180"/>
      <c r="K535" s="180"/>
      <c r="L535" s="181"/>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c r="CH535" s="180"/>
      <c r="CI535" s="180"/>
      <c r="CJ535" s="180"/>
      <c r="CK535" s="180"/>
      <c r="CL535" s="180"/>
      <c r="CM535" s="180"/>
      <c r="CN535" s="180"/>
      <c r="CO535" s="180"/>
      <c r="CP535" s="180"/>
      <c r="CQ535" s="180"/>
      <c r="CR535" s="180"/>
      <c r="CS535" s="180"/>
      <c r="CT535" s="180"/>
      <c r="CU535" s="180"/>
      <c r="CV535" s="180"/>
      <c r="CW535" s="180"/>
      <c r="CX535" s="180"/>
      <c r="CY535" s="180"/>
      <c r="CZ535" s="180"/>
      <c r="DA535" s="180"/>
      <c r="DB535" s="180"/>
      <c r="DC535" s="180"/>
    </row>
    <row r="536" spans="1:107">
      <c r="A536" s="180"/>
      <c r="B536" s="180"/>
      <c r="C536" s="180"/>
      <c r="D536" s="180"/>
      <c r="E536" s="180"/>
      <c r="F536" s="180"/>
      <c r="G536" s="180"/>
      <c r="H536" s="181"/>
      <c r="I536" s="180"/>
      <c r="J536" s="180"/>
      <c r="K536" s="180"/>
      <c r="L536" s="181"/>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c r="CH536" s="180"/>
      <c r="CI536" s="180"/>
      <c r="CJ536" s="180"/>
      <c r="CK536" s="180"/>
      <c r="CL536" s="180"/>
      <c r="CM536" s="180"/>
      <c r="CN536" s="180"/>
      <c r="CO536" s="180"/>
      <c r="CP536" s="180"/>
      <c r="CQ536" s="180"/>
      <c r="CR536" s="180"/>
      <c r="CS536" s="180"/>
      <c r="CT536" s="180"/>
      <c r="CU536" s="180"/>
      <c r="CV536" s="180"/>
      <c r="CW536" s="180"/>
      <c r="CX536" s="180"/>
      <c r="CY536" s="180"/>
      <c r="CZ536" s="180"/>
      <c r="DA536" s="180"/>
      <c r="DB536" s="180"/>
      <c r="DC536" s="180"/>
    </row>
    <row r="537" spans="1:107">
      <c r="A537" s="180"/>
      <c r="B537" s="180"/>
      <c r="C537" s="180"/>
      <c r="D537" s="180"/>
      <c r="E537" s="180"/>
      <c r="F537" s="180"/>
      <c r="G537" s="180"/>
      <c r="H537" s="181"/>
      <c r="I537" s="180"/>
      <c r="J537" s="180"/>
      <c r="K537" s="180"/>
      <c r="L537" s="181"/>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c r="CH537" s="180"/>
      <c r="CI537" s="180"/>
      <c r="CJ537" s="180"/>
      <c r="CK537" s="180"/>
      <c r="CL537" s="180"/>
      <c r="CM537" s="180"/>
      <c r="CN537" s="180"/>
      <c r="CO537" s="180"/>
      <c r="CP537" s="180"/>
      <c r="CQ537" s="180"/>
      <c r="CR537" s="180"/>
      <c r="CS537" s="180"/>
      <c r="CT537" s="180"/>
      <c r="CU537" s="180"/>
      <c r="CV537" s="180"/>
      <c r="CW537" s="180"/>
      <c r="CX537" s="180"/>
      <c r="CY537" s="180"/>
      <c r="CZ537" s="180"/>
      <c r="DA537" s="180"/>
      <c r="DB537" s="180"/>
      <c r="DC537" s="180"/>
    </row>
    <row r="538" spans="1:107">
      <c r="A538" s="180"/>
      <c r="B538" s="180"/>
      <c r="C538" s="180"/>
      <c r="D538" s="180"/>
      <c r="E538" s="180"/>
      <c r="F538" s="180"/>
      <c r="G538" s="180"/>
      <c r="H538" s="181"/>
      <c r="I538" s="180"/>
      <c r="J538" s="180"/>
      <c r="K538" s="180"/>
      <c r="L538" s="181"/>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c r="CH538" s="180"/>
      <c r="CI538" s="180"/>
      <c r="CJ538" s="180"/>
      <c r="CK538" s="180"/>
      <c r="CL538" s="180"/>
      <c r="CM538" s="180"/>
      <c r="CN538" s="180"/>
      <c r="CO538" s="180"/>
      <c r="CP538" s="180"/>
      <c r="CQ538" s="180"/>
      <c r="CR538" s="180"/>
      <c r="CS538" s="180"/>
      <c r="CT538" s="180"/>
      <c r="CU538" s="180"/>
      <c r="CV538" s="180"/>
      <c r="CW538" s="180"/>
      <c r="CX538" s="180"/>
      <c r="CY538" s="180"/>
      <c r="CZ538" s="180"/>
      <c r="DA538" s="180"/>
      <c r="DB538" s="180"/>
      <c r="DC538" s="180"/>
    </row>
    <row r="539" spans="1:107">
      <c r="A539" s="180"/>
      <c r="B539" s="180"/>
      <c r="C539" s="180"/>
      <c r="D539" s="180"/>
      <c r="E539" s="180"/>
      <c r="F539" s="180"/>
      <c r="G539" s="180"/>
      <c r="H539" s="181"/>
      <c r="I539" s="180"/>
      <c r="J539" s="180"/>
      <c r="K539" s="180"/>
      <c r="L539" s="181"/>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c r="CH539" s="180"/>
      <c r="CI539" s="180"/>
      <c r="CJ539" s="180"/>
      <c r="CK539" s="180"/>
      <c r="CL539" s="180"/>
      <c r="CM539" s="180"/>
      <c r="CN539" s="180"/>
      <c r="CO539" s="180"/>
      <c r="CP539" s="180"/>
      <c r="CQ539" s="180"/>
      <c r="CR539" s="180"/>
      <c r="CS539" s="180"/>
      <c r="CT539" s="180"/>
      <c r="CU539" s="180"/>
      <c r="CV539" s="180"/>
      <c r="CW539" s="180"/>
      <c r="CX539" s="180"/>
      <c r="CY539" s="180"/>
      <c r="CZ539" s="180"/>
      <c r="DA539" s="180"/>
      <c r="DB539" s="180"/>
      <c r="DC539" s="180"/>
    </row>
    <row r="540" spans="1:107">
      <c r="A540" s="180"/>
      <c r="B540" s="180"/>
      <c r="C540" s="180"/>
      <c r="D540" s="180"/>
      <c r="E540" s="180"/>
      <c r="F540" s="180"/>
      <c r="G540" s="180"/>
      <c r="H540" s="181"/>
      <c r="I540" s="180"/>
      <c r="J540" s="180"/>
      <c r="K540" s="180"/>
      <c r="L540" s="181"/>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c r="CH540" s="180"/>
      <c r="CI540" s="180"/>
      <c r="CJ540" s="180"/>
      <c r="CK540" s="180"/>
      <c r="CL540" s="180"/>
      <c r="CM540" s="180"/>
      <c r="CN540" s="180"/>
      <c r="CO540" s="180"/>
      <c r="CP540" s="180"/>
      <c r="CQ540" s="180"/>
      <c r="CR540" s="180"/>
      <c r="CS540" s="180"/>
      <c r="CT540" s="180"/>
      <c r="CU540" s="180"/>
      <c r="CV540" s="180"/>
      <c r="CW540" s="180"/>
      <c r="CX540" s="180"/>
      <c r="CY540" s="180"/>
      <c r="CZ540" s="180"/>
      <c r="DA540" s="180"/>
      <c r="DB540" s="180"/>
      <c r="DC540" s="180"/>
    </row>
    <row r="541" spans="1:107">
      <c r="A541" s="180"/>
      <c r="B541" s="180"/>
      <c r="C541" s="180"/>
      <c r="D541" s="180"/>
      <c r="E541" s="180"/>
      <c r="F541" s="180"/>
      <c r="G541" s="180"/>
      <c r="H541" s="181"/>
      <c r="I541" s="180"/>
      <c r="J541" s="180"/>
      <c r="K541" s="180"/>
      <c r="L541" s="181"/>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c r="CH541" s="180"/>
      <c r="CI541" s="180"/>
      <c r="CJ541" s="180"/>
      <c r="CK541" s="180"/>
      <c r="CL541" s="180"/>
      <c r="CM541" s="180"/>
      <c r="CN541" s="180"/>
      <c r="CO541" s="180"/>
      <c r="CP541" s="180"/>
      <c r="CQ541" s="180"/>
      <c r="CR541" s="180"/>
      <c r="CS541" s="180"/>
      <c r="CT541" s="180"/>
      <c r="CU541" s="180"/>
      <c r="CV541" s="180"/>
      <c r="CW541" s="180"/>
      <c r="CX541" s="180"/>
      <c r="CY541" s="180"/>
      <c r="CZ541" s="180"/>
      <c r="DA541" s="180"/>
      <c r="DB541" s="180"/>
      <c r="DC541" s="180"/>
    </row>
    <row r="542" spans="1:107">
      <c r="A542" s="180"/>
      <c r="B542" s="180"/>
      <c r="C542" s="180"/>
      <c r="D542" s="180"/>
      <c r="E542" s="180"/>
      <c r="F542" s="180"/>
      <c r="G542" s="180"/>
      <c r="H542" s="181"/>
      <c r="I542" s="180"/>
      <c r="J542" s="180"/>
      <c r="K542" s="180"/>
      <c r="L542" s="181"/>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c r="CH542" s="180"/>
      <c r="CI542" s="180"/>
      <c r="CJ542" s="180"/>
      <c r="CK542" s="180"/>
      <c r="CL542" s="180"/>
      <c r="CM542" s="180"/>
      <c r="CN542" s="180"/>
      <c r="CO542" s="180"/>
      <c r="CP542" s="180"/>
      <c r="CQ542" s="180"/>
      <c r="CR542" s="180"/>
      <c r="CS542" s="180"/>
      <c r="CT542" s="180"/>
      <c r="CU542" s="180"/>
      <c r="CV542" s="180"/>
      <c r="CW542" s="180"/>
      <c r="CX542" s="180"/>
      <c r="CY542" s="180"/>
      <c r="CZ542" s="180"/>
      <c r="DA542" s="180"/>
      <c r="DB542" s="180"/>
      <c r="DC542" s="180"/>
    </row>
    <row r="543" spans="1:107">
      <c r="A543" s="180"/>
      <c r="B543" s="180"/>
      <c r="C543" s="180"/>
      <c r="D543" s="180"/>
      <c r="E543" s="180"/>
      <c r="F543" s="180"/>
      <c r="G543" s="180"/>
      <c r="H543" s="181"/>
      <c r="I543" s="180"/>
      <c r="J543" s="180"/>
      <c r="K543" s="180"/>
      <c r="L543" s="181"/>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row>
    <row r="544" spans="1:107">
      <c r="A544" s="180"/>
      <c r="B544" s="180"/>
      <c r="C544" s="180"/>
      <c r="D544" s="180"/>
      <c r="E544" s="180"/>
      <c r="F544" s="180"/>
      <c r="G544" s="180"/>
      <c r="H544" s="181"/>
      <c r="I544" s="180"/>
      <c r="J544" s="180"/>
      <c r="K544" s="180"/>
      <c r="L544" s="181"/>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0"/>
      <c r="CK544" s="180"/>
      <c r="CL544" s="180"/>
      <c r="CM544" s="180"/>
      <c r="CN544" s="180"/>
      <c r="CO544" s="180"/>
      <c r="CP544" s="180"/>
      <c r="CQ544" s="180"/>
      <c r="CR544" s="180"/>
      <c r="CS544" s="180"/>
      <c r="CT544" s="180"/>
      <c r="CU544" s="180"/>
      <c r="CV544" s="180"/>
      <c r="CW544" s="180"/>
      <c r="CX544" s="180"/>
      <c r="CY544" s="180"/>
      <c r="CZ544" s="180"/>
      <c r="DA544" s="180"/>
      <c r="DB544" s="180"/>
      <c r="DC544" s="180"/>
    </row>
    <row r="545" spans="1:107">
      <c r="A545" s="180"/>
      <c r="B545" s="180"/>
      <c r="C545" s="180"/>
      <c r="D545" s="180"/>
      <c r="E545" s="180"/>
      <c r="F545" s="180"/>
      <c r="G545" s="180"/>
      <c r="H545" s="181"/>
      <c r="I545" s="180"/>
      <c r="J545" s="180"/>
      <c r="K545" s="180"/>
      <c r="L545" s="181"/>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row>
    <row r="546" spans="1:107">
      <c r="A546" s="180"/>
      <c r="B546" s="180"/>
      <c r="C546" s="180"/>
      <c r="D546" s="180"/>
      <c r="E546" s="180"/>
      <c r="F546" s="180"/>
      <c r="G546" s="180"/>
      <c r="H546" s="181"/>
      <c r="I546" s="180"/>
      <c r="J546" s="180"/>
      <c r="K546" s="180"/>
      <c r="L546" s="181"/>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0"/>
      <c r="CK546" s="180"/>
      <c r="CL546" s="180"/>
      <c r="CM546" s="180"/>
      <c r="CN546" s="180"/>
      <c r="CO546" s="180"/>
      <c r="CP546" s="180"/>
      <c r="CQ546" s="180"/>
      <c r="CR546" s="180"/>
      <c r="CS546" s="180"/>
      <c r="CT546" s="180"/>
      <c r="CU546" s="180"/>
      <c r="CV546" s="180"/>
      <c r="CW546" s="180"/>
      <c r="CX546" s="180"/>
      <c r="CY546" s="180"/>
      <c r="CZ546" s="180"/>
      <c r="DA546" s="180"/>
      <c r="DB546" s="180"/>
      <c r="DC546" s="180"/>
    </row>
    <row r="547" spans="1:107">
      <c r="A547" s="180"/>
      <c r="B547" s="180"/>
      <c r="C547" s="180"/>
      <c r="D547" s="180"/>
      <c r="E547" s="180"/>
      <c r="F547" s="180"/>
      <c r="G547" s="180"/>
      <c r="H547" s="181"/>
      <c r="I547" s="180"/>
      <c r="J547" s="180"/>
      <c r="K547" s="180"/>
      <c r="L547" s="181"/>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c r="CH547" s="180"/>
      <c r="CI547" s="180"/>
      <c r="CJ547" s="180"/>
      <c r="CK547" s="180"/>
      <c r="CL547" s="180"/>
      <c r="CM547" s="180"/>
      <c r="CN547" s="180"/>
      <c r="CO547" s="180"/>
      <c r="CP547" s="180"/>
      <c r="CQ547" s="180"/>
      <c r="CR547" s="180"/>
      <c r="CS547" s="180"/>
      <c r="CT547" s="180"/>
      <c r="CU547" s="180"/>
      <c r="CV547" s="180"/>
      <c r="CW547" s="180"/>
      <c r="CX547" s="180"/>
      <c r="CY547" s="180"/>
      <c r="CZ547" s="180"/>
      <c r="DA547" s="180"/>
      <c r="DB547" s="180"/>
      <c r="DC547" s="180"/>
    </row>
    <row r="548" spans="1:107">
      <c r="A548" s="180"/>
      <c r="B548" s="180"/>
      <c r="C548" s="180"/>
      <c r="D548" s="180"/>
      <c r="E548" s="180"/>
      <c r="F548" s="180"/>
      <c r="G548" s="180"/>
      <c r="H548" s="181"/>
      <c r="I548" s="180"/>
      <c r="J548" s="180"/>
      <c r="K548" s="180"/>
      <c r="L548" s="181"/>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row>
    <row r="549" spans="1:107">
      <c r="A549" s="180"/>
      <c r="B549" s="180"/>
      <c r="C549" s="180"/>
      <c r="D549" s="180"/>
      <c r="E549" s="180"/>
      <c r="F549" s="180"/>
      <c r="G549" s="180"/>
      <c r="H549" s="181"/>
      <c r="I549" s="180"/>
      <c r="J549" s="180"/>
      <c r="K549" s="180"/>
      <c r="L549" s="181"/>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c r="CH549" s="180"/>
      <c r="CI549" s="180"/>
      <c r="CJ549" s="180"/>
      <c r="CK549" s="180"/>
      <c r="CL549" s="180"/>
      <c r="CM549" s="180"/>
      <c r="CN549" s="180"/>
      <c r="CO549" s="180"/>
      <c r="CP549" s="180"/>
      <c r="CQ549" s="180"/>
      <c r="CR549" s="180"/>
      <c r="CS549" s="180"/>
      <c r="CT549" s="180"/>
      <c r="CU549" s="180"/>
      <c r="CV549" s="180"/>
      <c r="CW549" s="180"/>
      <c r="CX549" s="180"/>
      <c r="CY549" s="180"/>
      <c r="CZ549" s="180"/>
      <c r="DA549" s="180"/>
      <c r="DB549" s="180"/>
      <c r="DC549" s="180"/>
    </row>
    <row r="550" spans="1:107">
      <c r="A550" s="180"/>
      <c r="B550" s="180"/>
      <c r="C550" s="180"/>
      <c r="D550" s="180"/>
      <c r="E550" s="180"/>
      <c r="F550" s="180"/>
      <c r="G550" s="180"/>
      <c r="H550" s="181"/>
      <c r="I550" s="180"/>
      <c r="J550" s="180"/>
      <c r="K550" s="180"/>
      <c r="L550" s="181"/>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c r="CH550" s="180"/>
      <c r="CI550" s="180"/>
      <c r="CJ550" s="180"/>
      <c r="CK550" s="180"/>
      <c r="CL550" s="180"/>
      <c r="CM550" s="180"/>
      <c r="CN550" s="180"/>
      <c r="CO550" s="180"/>
      <c r="CP550" s="180"/>
      <c r="CQ550" s="180"/>
      <c r="CR550" s="180"/>
      <c r="CS550" s="180"/>
      <c r="CT550" s="180"/>
      <c r="CU550" s="180"/>
      <c r="CV550" s="180"/>
      <c r="CW550" s="180"/>
      <c r="CX550" s="180"/>
      <c r="CY550" s="180"/>
      <c r="CZ550" s="180"/>
      <c r="DA550" s="180"/>
      <c r="DB550" s="180"/>
      <c r="DC550" s="180"/>
    </row>
    <row r="551" spans="1:107">
      <c r="A551" s="180"/>
      <c r="B551" s="180"/>
      <c r="C551" s="180"/>
      <c r="D551" s="180"/>
      <c r="E551" s="180"/>
      <c r="F551" s="180"/>
      <c r="G551" s="180"/>
      <c r="H551" s="181"/>
      <c r="I551" s="180"/>
      <c r="J551" s="180"/>
      <c r="K551" s="180"/>
      <c r="L551" s="181"/>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c r="CH551" s="180"/>
      <c r="CI551" s="180"/>
      <c r="CJ551" s="180"/>
      <c r="CK551" s="180"/>
      <c r="CL551" s="180"/>
      <c r="CM551" s="180"/>
      <c r="CN551" s="180"/>
      <c r="CO551" s="180"/>
      <c r="CP551" s="180"/>
      <c r="CQ551" s="180"/>
      <c r="CR551" s="180"/>
      <c r="CS551" s="180"/>
      <c r="CT551" s="180"/>
      <c r="CU551" s="180"/>
      <c r="CV551" s="180"/>
      <c r="CW551" s="180"/>
      <c r="CX551" s="180"/>
      <c r="CY551" s="180"/>
      <c r="CZ551" s="180"/>
      <c r="DA551" s="180"/>
      <c r="DB551" s="180"/>
      <c r="DC551" s="180"/>
    </row>
    <row r="552" spans="1:107">
      <c r="A552" s="180"/>
      <c r="B552" s="180"/>
      <c r="C552" s="180"/>
      <c r="D552" s="180"/>
      <c r="E552" s="180"/>
      <c r="F552" s="180"/>
      <c r="G552" s="180"/>
      <c r="H552" s="181"/>
      <c r="I552" s="180"/>
      <c r="J552" s="180"/>
      <c r="K552" s="180"/>
      <c r="L552" s="181"/>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row>
    <row r="553" spans="1:107">
      <c r="A553" s="180"/>
      <c r="B553" s="180"/>
      <c r="C553" s="180"/>
      <c r="D553" s="180"/>
      <c r="E553" s="180"/>
      <c r="F553" s="180"/>
      <c r="G553" s="180"/>
      <c r="H553" s="181"/>
      <c r="I553" s="180"/>
      <c r="J553" s="180"/>
      <c r="K553" s="180"/>
      <c r="L553" s="181"/>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c r="CH553" s="180"/>
      <c r="CI553" s="180"/>
      <c r="CJ553" s="180"/>
      <c r="CK553" s="180"/>
      <c r="CL553" s="180"/>
      <c r="CM553" s="180"/>
      <c r="CN553" s="180"/>
      <c r="CO553" s="180"/>
      <c r="CP553" s="180"/>
      <c r="CQ553" s="180"/>
      <c r="CR553" s="180"/>
      <c r="CS553" s="180"/>
      <c r="CT553" s="180"/>
      <c r="CU553" s="180"/>
      <c r="CV553" s="180"/>
      <c r="CW553" s="180"/>
      <c r="CX553" s="180"/>
      <c r="CY553" s="180"/>
      <c r="CZ553" s="180"/>
      <c r="DA553" s="180"/>
      <c r="DB553" s="180"/>
      <c r="DC553" s="180"/>
    </row>
    <row r="554" spans="1:107">
      <c r="A554" s="180"/>
      <c r="B554" s="180"/>
      <c r="C554" s="180"/>
      <c r="D554" s="180"/>
      <c r="E554" s="180"/>
      <c r="F554" s="180"/>
      <c r="G554" s="180"/>
      <c r="H554" s="181"/>
      <c r="I554" s="180"/>
      <c r="J554" s="180"/>
      <c r="K554" s="180"/>
      <c r="L554" s="181"/>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row>
    <row r="555" spans="1:107">
      <c r="A555" s="180"/>
      <c r="B555" s="180"/>
      <c r="C555" s="180"/>
      <c r="D555" s="180"/>
      <c r="E555" s="180"/>
      <c r="F555" s="180"/>
      <c r="G555" s="180"/>
      <c r="H555" s="181"/>
      <c r="I555" s="180"/>
      <c r="J555" s="180"/>
      <c r="K555" s="180"/>
      <c r="L555" s="181"/>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c r="CH555" s="180"/>
      <c r="CI555" s="180"/>
      <c r="CJ555" s="180"/>
      <c r="CK555" s="180"/>
      <c r="CL555" s="180"/>
      <c r="CM555" s="180"/>
      <c r="CN555" s="180"/>
      <c r="CO555" s="180"/>
      <c r="CP555" s="180"/>
      <c r="CQ555" s="180"/>
      <c r="CR555" s="180"/>
      <c r="CS555" s="180"/>
      <c r="CT555" s="180"/>
      <c r="CU555" s="180"/>
      <c r="CV555" s="180"/>
      <c r="CW555" s="180"/>
      <c r="CX555" s="180"/>
      <c r="CY555" s="180"/>
      <c r="CZ555" s="180"/>
      <c r="DA555" s="180"/>
      <c r="DB555" s="180"/>
      <c r="DC555" s="180"/>
    </row>
    <row r="556" spans="1:107">
      <c r="A556" s="180"/>
      <c r="B556" s="180"/>
      <c r="C556" s="180"/>
      <c r="D556" s="180"/>
      <c r="E556" s="180"/>
      <c r="F556" s="180"/>
      <c r="G556" s="180"/>
      <c r="H556" s="181"/>
      <c r="I556" s="180"/>
      <c r="J556" s="180"/>
      <c r="K556" s="180"/>
      <c r="L556" s="181"/>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c r="CH556" s="180"/>
      <c r="CI556" s="180"/>
      <c r="CJ556" s="180"/>
      <c r="CK556" s="180"/>
      <c r="CL556" s="180"/>
      <c r="CM556" s="180"/>
      <c r="CN556" s="180"/>
      <c r="CO556" s="180"/>
      <c r="CP556" s="180"/>
      <c r="CQ556" s="180"/>
      <c r="CR556" s="180"/>
      <c r="CS556" s="180"/>
      <c r="CT556" s="180"/>
      <c r="CU556" s="180"/>
      <c r="CV556" s="180"/>
      <c r="CW556" s="180"/>
      <c r="CX556" s="180"/>
      <c r="CY556" s="180"/>
      <c r="CZ556" s="180"/>
      <c r="DA556" s="180"/>
      <c r="DB556" s="180"/>
      <c r="DC556" s="180"/>
    </row>
    <row r="557" spans="1:107">
      <c r="A557" s="180"/>
      <c r="B557" s="180"/>
      <c r="C557" s="180"/>
      <c r="D557" s="180"/>
      <c r="E557" s="180"/>
      <c r="F557" s="180"/>
      <c r="G557" s="180"/>
      <c r="H557" s="181"/>
      <c r="I557" s="180"/>
      <c r="J557" s="180"/>
      <c r="K557" s="180"/>
      <c r="L557" s="181"/>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80"/>
      <c r="CZ557" s="180"/>
      <c r="DA557" s="180"/>
      <c r="DB557" s="180"/>
      <c r="DC557" s="180"/>
    </row>
    <row r="558" spans="1:107">
      <c r="A558" s="180"/>
      <c r="B558" s="180"/>
      <c r="C558" s="180"/>
      <c r="D558" s="180"/>
      <c r="E558" s="180"/>
      <c r="F558" s="180"/>
      <c r="G558" s="180"/>
      <c r="H558" s="181"/>
      <c r="I558" s="180"/>
      <c r="J558" s="180"/>
      <c r="K558" s="180"/>
      <c r="L558" s="181"/>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c r="CH558" s="180"/>
      <c r="CI558" s="180"/>
      <c r="CJ558" s="180"/>
      <c r="CK558" s="180"/>
      <c r="CL558" s="180"/>
      <c r="CM558" s="180"/>
      <c r="CN558" s="180"/>
      <c r="CO558" s="180"/>
      <c r="CP558" s="180"/>
      <c r="CQ558" s="180"/>
      <c r="CR558" s="180"/>
      <c r="CS558" s="180"/>
      <c r="CT558" s="180"/>
      <c r="CU558" s="180"/>
      <c r="CV558" s="180"/>
      <c r="CW558" s="180"/>
      <c r="CX558" s="180"/>
      <c r="CY558" s="180"/>
      <c r="CZ558" s="180"/>
      <c r="DA558" s="180"/>
      <c r="DB558" s="180"/>
      <c r="DC558" s="180"/>
    </row>
    <row r="559" spans="1:107">
      <c r="A559" s="180"/>
      <c r="B559" s="180"/>
      <c r="C559" s="180"/>
      <c r="D559" s="180"/>
      <c r="E559" s="180"/>
      <c r="F559" s="180"/>
      <c r="G559" s="180"/>
      <c r="H559" s="181"/>
      <c r="I559" s="180"/>
      <c r="J559" s="180"/>
      <c r="K559" s="180"/>
      <c r="L559" s="181"/>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c r="CH559" s="180"/>
      <c r="CI559" s="180"/>
      <c r="CJ559" s="180"/>
      <c r="CK559" s="180"/>
      <c r="CL559" s="180"/>
      <c r="CM559" s="180"/>
      <c r="CN559" s="180"/>
      <c r="CO559" s="180"/>
      <c r="CP559" s="180"/>
      <c r="CQ559" s="180"/>
      <c r="CR559" s="180"/>
      <c r="CS559" s="180"/>
      <c r="CT559" s="180"/>
      <c r="CU559" s="180"/>
      <c r="CV559" s="180"/>
      <c r="CW559" s="180"/>
      <c r="CX559" s="180"/>
      <c r="CY559" s="180"/>
      <c r="CZ559" s="180"/>
      <c r="DA559" s="180"/>
      <c r="DB559" s="180"/>
      <c r="DC559" s="180"/>
    </row>
    <row r="560" spans="1:107">
      <c r="A560" s="180"/>
      <c r="B560" s="180"/>
      <c r="C560" s="180"/>
      <c r="D560" s="180"/>
      <c r="E560" s="180"/>
      <c r="F560" s="180"/>
      <c r="G560" s="180"/>
      <c r="H560" s="181"/>
      <c r="I560" s="180"/>
      <c r="J560" s="180"/>
      <c r="K560" s="180"/>
      <c r="L560" s="181"/>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c r="CH560" s="180"/>
      <c r="CI560" s="180"/>
      <c r="CJ560" s="180"/>
      <c r="CK560" s="180"/>
      <c r="CL560" s="180"/>
      <c r="CM560" s="180"/>
      <c r="CN560" s="180"/>
      <c r="CO560" s="180"/>
      <c r="CP560" s="180"/>
      <c r="CQ560" s="180"/>
      <c r="CR560" s="180"/>
      <c r="CS560" s="180"/>
      <c r="CT560" s="180"/>
      <c r="CU560" s="180"/>
      <c r="CV560" s="180"/>
      <c r="CW560" s="180"/>
      <c r="CX560" s="180"/>
      <c r="CY560" s="180"/>
      <c r="CZ560" s="180"/>
      <c r="DA560" s="180"/>
      <c r="DB560" s="180"/>
      <c r="DC560" s="180"/>
    </row>
    <row r="561" spans="1:107">
      <c r="A561" s="180"/>
      <c r="B561" s="180"/>
      <c r="C561" s="180"/>
      <c r="D561" s="180"/>
      <c r="E561" s="180"/>
      <c r="F561" s="180"/>
      <c r="G561" s="180"/>
      <c r="H561" s="181"/>
      <c r="I561" s="180"/>
      <c r="J561" s="180"/>
      <c r="K561" s="180"/>
      <c r="L561" s="181"/>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c r="CH561" s="180"/>
      <c r="CI561" s="180"/>
      <c r="CJ561" s="180"/>
      <c r="CK561" s="180"/>
      <c r="CL561" s="180"/>
      <c r="CM561" s="180"/>
      <c r="CN561" s="180"/>
      <c r="CO561" s="180"/>
      <c r="CP561" s="180"/>
      <c r="CQ561" s="180"/>
      <c r="CR561" s="180"/>
      <c r="CS561" s="180"/>
      <c r="CT561" s="180"/>
      <c r="CU561" s="180"/>
      <c r="CV561" s="180"/>
      <c r="CW561" s="180"/>
      <c r="CX561" s="180"/>
      <c r="CY561" s="180"/>
      <c r="CZ561" s="180"/>
      <c r="DA561" s="180"/>
      <c r="DB561" s="180"/>
      <c r="DC561" s="180"/>
    </row>
    <row r="562" spans="1:107">
      <c r="A562" s="180"/>
      <c r="B562" s="180"/>
      <c r="C562" s="180"/>
      <c r="D562" s="180"/>
      <c r="E562" s="180"/>
      <c r="F562" s="180"/>
      <c r="G562" s="180"/>
      <c r="H562" s="181"/>
      <c r="I562" s="180"/>
      <c r="J562" s="180"/>
      <c r="K562" s="180"/>
      <c r="L562" s="181"/>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c r="CH562" s="180"/>
      <c r="CI562" s="180"/>
      <c r="CJ562" s="180"/>
      <c r="CK562" s="180"/>
      <c r="CL562" s="180"/>
      <c r="CM562" s="180"/>
      <c r="CN562" s="180"/>
      <c r="CO562" s="180"/>
      <c r="CP562" s="180"/>
      <c r="CQ562" s="180"/>
      <c r="CR562" s="180"/>
      <c r="CS562" s="180"/>
      <c r="CT562" s="180"/>
      <c r="CU562" s="180"/>
      <c r="CV562" s="180"/>
      <c r="CW562" s="180"/>
      <c r="CX562" s="180"/>
      <c r="CY562" s="180"/>
      <c r="CZ562" s="180"/>
      <c r="DA562" s="180"/>
      <c r="DB562" s="180"/>
      <c r="DC562" s="180"/>
    </row>
    <row r="563" spans="1:107">
      <c r="A563" s="180"/>
      <c r="B563" s="180"/>
      <c r="C563" s="180"/>
      <c r="D563" s="180"/>
      <c r="E563" s="180"/>
      <c r="F563" s="180"/>
      <c r="G563" s="180"/>
      <c r="H563" s="181"/>
      <c r="I563" s="180"/>
      <c r="J563" s="180"/>
      <c r="K563" s="180"/>
      <c r="L563" s="181"/>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row>
    <row r="564" spans="1:107">
      <c r="A564" s="180"/>
      <c r="B564" s="180"/>
      <c r="C564" s="180"/>
      <c r="D564" s="180"/>
      <c r="E564" s="180"/>
      <c r="F564" s="180"/>
      <c r="G564" s="180"/>
      <c r="H564" s="181"/>
      <c r="I564" s="180"/>
      <c r="J564" s="180"/>
      <c r="K564" s="180"/>
      <c r="L564" s="181"/>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c r="CH564" s="180"/>
      <c r="CI564" s="180"/>
      <c r="CJ564" s="180"/>
      <c r="CK564" s="180"/>
      <c r="CL564" s="180"/>
      <c r="CM564" s="180"/>
      <c r="CN564" s="180"/>
      <c r="CO564" s="180"/>
      <c r="CP564" s="180"/>
      <c r="CQ564" s="180"/>
      <c r="CR564" s="180"/>
      <c r="CS564" s="180"/>
      <c r="CT564" s="180"/>
      <c r="CU564" s="180"/>
      <c r="CV564" s="180"/>
      <c r="CW564" s="180"/>
      <c r="CX564" s="180"/>
      <c r="CY564" s="180"/>
      <c r="CZ564" s="180"/>
      <c r="DA564" s="180"/>
      <c r="DB564" s="180"/>
      <c r="DC564" s="180"/>
    </row>
    <row r="565" spans="1:107">
      <c r="A565" s="180"/>
      <c r="B565" s="180"/>
      <c r="C565" s="180"/>
      <c r="D565" s="180"/>
      <c r="E565" s="180"/>
      <c r="F565" s="180"/>
      <c r="G565" s="180"/>
      <c r="H565" s="181"/>
      <c r="I565" s="180"/>
      <c r="J565" s="180"/>
      <c r="K565" s="180"/>
      <c r="L565" s="181"/>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c r="CH565" s="180"/>
      <c r="CI565" s="180"/>
      <c r="CJ565" s="180"/>
      <c r="CK565" s="180"/>
      <c r="CL565" s="180"/>
      <c r="CM565" s="180"/>
      <c r="CN565" s="180"/>
      <c r="CO565" s="180"/>
      <c r="CP565" s="180"/>
      <c r="CQ565" s="180"/>
      <c r="CR565" s="180"/>
      <c r="CS565" s="180"/>
      <c r="CT565" s="180"/>
      <c r="CU565" s="180"/>
      <c r="CV565" s="180"/>
      <c r="CW565" s="180"/>
      <c r="CX565" s="180"/>
      <c r="CY565" s="180"/>
      <c r="CZ565" s="180"/>
      <c r="DA565" s="180"/>
      <c r="DB565" s="180"/>
      <c r="DC565" s="180"/>
    </row>
    <row r="566" spans="1:107">
      <c r="A566" s="180"/>
      <c r="B566" s="180"/>
      <c r="C566" s="180"/>
      <c r="D566" s="180"/>
      <c r="E566" s="180"/>
      <c r="F566" s="180"/>
      <c r="G566" s="180"/>
      <c r="H566" s="181"/>
      <c r="I566" s="180"/>
      <c r="J566" s="180"/>
      <c r="K566" s="180"/>
      <c r="L566" s="181"/>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c r="CH566" s="180"/>
      <c r="CI566" s="180"/>
      <c r="CJ566" s="180"/>
      <c r="CK566" s="180"/>
      <c r="CL566" s="180"/>
      <c r="CM566" s="180"/>
      <c r="CN566" s="180"/>
      <c r="CO566" s="180"/>
      <c r="CP566" s="180"/>
      <c r="CQ566" s="180"/>
      <c r="CR566" s="180"/>
      <c r="CS566" s="180"/>
      <c r="CT566" s="180"/>
      <c r="CU566" s="180"/>
      <c r="CV566" s="180"/>
      <c r="CW566" s="180"/>
      <c r="CX566" s="180"/>
      <c r="CY566" s="180"/>
      <c r="CZ566" s="180"/>
      <c r="DA566" s="180"/>
      <c r="DB566" s="180"/>
      <c r="DC566" s="180"/>
    </row>
    <row r="567" spans="1:107">
      <c r="A567" s="180"/>
      <c r="B567" s="180"/>
      <c r="C567" s="180"/>
      <c r="D567" s="180"/>
      <c r="E567" s="180"/>
      <c r="F567" s="180"/>
      <c r="G567" s="180"/>
      <c r="H567" s="181"/>
      <c r="I567" s="180"/>
      <c r="J567" s="180"/>
      <c r="K567" s="180"/>
      <c r="L567" s="181"/>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c r="CH567" s="180"/>
      <c r="CI567" s="180"/>
      <c r="CJ567" s="180"/>
      <c r="CK567" s="180"/>
      <c r="CL567" s="180"/>
      <c r="CM567" s="180"/>
      <c r="CN567" s="180"/>
      <c r="CO567" s="180"/>
      <c r="CP567" s="180"/>
      <c r="CQ567" s="180"/>
      <c r="CR567" s="180"/>
      <c r="CS567" s="180"/>
      <c r="CT567" s="180"/>
      <c r="CU567" s="180"/>
      <c r="CV567" s="180"/>
      <c r="CW567" s="180"/>
      <c r="CX567" s="180"/>
      <c r="CY567" s="180"/>
      <c r="CZ567" s="180"/>
      <c r="DA567" s="180"/>
      <c r="DB567" s="180"/>
      <c r="DC567" s="180"/>
    </row>
    <row r="568" spans="1:107">
      <c r="A568" s="180"/>
      <c r="B568" s="180"/>
      <c r="C568" s="180"/>
      <c r="D568" s="180"/>
      <c r="E568" s="180"/>
      <c r="F568" s="180"/>
      <c r="G568" s="180"/>
      <c r="H568" s="181"/>
      <c r="I568" s="180"/>
      <c r="J568" s="180"/>
      <c r="K568" s="180"/>
      <c r="L568" s="181"/>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c r="CH568" s="180"/>
      <c r="CI568" s="180"/>
      <c r="CJ568" s="180"/>
      <c r="CK568" s="180"/>
      <c r="CL568" s="180"/>
      <c r="CM568" s="180"/>
      <c r="CN568" s="180"/>
      <c r="CO568" s="180"/>
      <c r="CP568" s="180"/>
      <c r="CQ568" s="180"/>
      <c r="CR568" s="180"/>
      <c r="CS568" s="180"/>
      <c r="CT568" s="180"/>
      <c r="CU568" s="180"/>
      <c r="CV568" s="180"/>
      <c r="CW568" s="180"/>
      <c r="CX568" s="180"/>
      <c r="CY568" s="180"/>
      <c r="CZ568" s="180"/>
      <c r="DA568" s="180"/>
      <c r="DB568" s="180"/>
      <c r="DC568" s="180"/>
    </row>
    <row r="569" spans="1:107">
      <c r="A569" s="180"/>
      <c r="B569" s="180"/>
      <c r="C569" s="180"/>
      <c r="D569" s="180"/>
      <c r="E569" s="180"/>
      <c r="F569" s="180"/>
      <c r="G569" s="180"/>
      <c r="H569" s="181"/>
      <c r="I569" s="180"/>
      <c r="J569" s="180"/>
      <c r="K569" s="180"/>
      <c r="L569" s="181"/>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c r="CH569" s="180"/>
      <c r="CI569" s="180"/>
      <c r="CJ569" s="180"/>
      <c r="CK569" s="180"/>
      <c r="CL569" s="180"/>
      <c r="CM569" s="180"/>
      <c r="CN569" s="180"/>
      <c r="CO569" s="180"/>
      <c r="CP569" s="180"/>
      <c r="CQ569" s="180"/>
      <c r="CR569" s="180"/>
      <c r="CS569" s="180"/>
      <c r="CT569" s="180"/>
      <c r="CU569" s="180"/>
      <c r="CV569" s="180"/>
      <c r="CW569" s="180"/>
      <c r="CX569" s="180"/>
      <c r="CY569" s="180"/>
      <c r="CZ569" s="180"/>
      <c r="DA569" s="180"/>
      <c r="DB569" s="180"/>
      <c r="DC569" s="180"/>
    </row>
    <row r="570" spans="1:107">
      <c r="A570" s="180"/>
      <c r="B570" s="180"/>
      <c r="C570" s="180"/>
      <c r="D570" s="180"/>
      <c r="E570" s="180"/>
      <c r="F570" s="180"/>
      <c r="G570" s="180"/>
      <c r="H570" s="181"/>
      <c r="I570" s="180"/>
      <c r="J570" s="180"/>
      <c r="K570" s="180"/>
      <c r="L570" s="181"/>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c r="CH570" s="180"/>
      <c r="CI570" s="180"/>
      <c r="CJ570" s="180"/>
      <c r="CK570" s="180"/>
      <c r="CL570" s="180"/>
      <c r="CM570" s="180"/>
      <c r="CN570" s="180"/>
      <c r="CO570" s="180"/>
      <c r="CP570" s="180"/>
      <c r="CQ570" s="180"/>
      <c r="CR570" s="180"/>
      <c r="CS570" s="180"/>
      <c r="CT570" s="180"/>
      <c r="CU570" s="180"/>
      <c r="CV570" s="180"/>
      <c r="CW570" s="180"/>
      <c r="CX570" s="180"/>
      <c r="CY570" s="180"/>
      <c r="CZ570" s="180"/>
      <c r="DA570" s="180"/>
      <c r="DB570" s="180"/>
      <c r="DC570" s="180"/>
    </row>
    <row r="571" spans="1:107">
      <c r="A571" s="180"/>
      <c r="B571" s="180"/>
      <c r="C571" s="180"/>
      <c r="D571" s="180"/>
      <c r="E571" s="180"/>
      <c r="F571" s="180"/>
      <c r="G571" s="180"/>
      <c r="H571" s="181"/>
      <c r="I571" s="180"/>
      <c r="J571" s="180"/>
      <c r="K571" s="180"/>
      <c r="L571" s="181"/>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0"/>
      <c r="CK571" s="180"/>
      <c r="CL571" s="180"/>
      <c r="CM571" s="180"/>
      <c r="CN571" s="180"/>
      <c r="CO571" s="180"/>
      <c r="CP571" s="180"/>
      <c r="CQ571" s="180"/>
      <c r="CR571" s="180"/>
      <c r="CS571" s="180"/>
      <c r="CT571" s="180"/>
      <c r="CU571" s="180"/>
      <c r="CV571" s="180"/>
      <c r="CW571" s="180"/>
      <c r="CX571" s="180"/>
      <c r="CY571" s="180"/>
      <c r="CZ571" s="180"/>
      <c r="DA571" s="180"/>
      <c r="DB571" s="180"/>
      <c r="DC571" s="180"/>
    </row>
    <row r="572" spans="1:107">
      <c r="A572" s="180"/>
      <c r="B572" s="180"/>
      <c r="C572" s="180"/>
      <c r="D572" s="180"/>
      <c r="E572" s="180"/>
      <c r="F572" s="180"/>
      <c r="G572" s="180"/>
      <c r="H572" s="181"/>
      <c r="I572" s="180"/>
      <c r="J572" s="180"/>
      <c r="K572" s="180"/>
      <c r="L572" s="181"/>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0"/>
      <c r="CK572" s="180"/>
      <c r="CL572" s="180"/>
      <c r="CM572" s="180"/>
      <c r="CN572" s="180"/>
      <c r="CO572" s="180"/>
      <c r="CP572" s="180"/>
      <c r="CQ572" s="180"/>
      <c r="CR572" s="180"/>
      <c r="CS572" s="180"/>
      <c r="CT572" s="180"/>
      <c r="CU572" s="180"/>
      <c r="CV572" s="180"/>
      <c r="CW572" s="180"/>
      <c r="CX572" s="180"/>
      <c r="CY572" s="180"/>
      <c r="CZ572" s="180"/>
      <c r="DA572" s="180"/>
      <c r="DB572" s="180"/>
      <c r="DC572" s="180"/>
    </row>
    <row r="573" spans="1:107">
      <c r="A573" s="180"/>
      <c r="B573" s="180"/>
      <c r="C573" s="180"/>
      <c r="D573" s="180"/>
      <c r="E573" s="180"/>
      <c r="F573" s="180"/>
      <c r="G573" s="180"/>
      <c r="H573" s="181"/>
      <c r="I573" s="180"/>
      <c r="J573" s="180"/>
      <c r="K573" s="180"/>
      <c r="L573" s="181"/>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0"/>
      <c r="CK573" s="180"/>
      <c r="CL573" s="180"/>
      <c r="CM573" s="180"/>
      <c r="CN573" s="180"/>
      <c r="CO573" s="180"/>
      <c r="CP573" s="180"/>
      <c r="CQ573" s="180"/>
      <c r="CR573" s="180"/>
      <c r="CS573" s="180"/>
      <c r="CT573" s="180"/>
      <c r="CU573" s="180"/>
      <c r="CV573" s="180"/>
      <c r="CW573" s="180"/>
      <c r="CX573" s="180"/>
      <c r="CY573" s="180"/>
      <c r="CZ573" s="180"/>
      <c r="DA573" s="180"/>
      <c r="DB573" s="180"/>
      <c r="DC573" s="180"/>
    </row>
    <row r="574" spans="1:107">
      <c r="A574" s="180"/>
      <c r="B574" s="180"/>
      <c r="C574" s="180"/>
      <c r="D574" s="180"/>
      <c r="E574" s="180"/>
      <c r="F574" s="180"/>
      <c r="G574" s="180"/>
      <c r="H574" s="181"/>
      <c r="I574" s="180"/>
      <c r="J574" s="180"/>
      <c r="K574" s="180"/>
      <c r="L574" s="181"/>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0"/>
      <c r="CK574" s="180"/>
      <c r="CL574" s="180"/>
      <c r="CM574" s="180"/>
      <c r="CN574" s="180"/>
      <c r="CO574" s="180"/>
      <c r="CP574" s="180"/>
      <c r="CQ574" s="180"/>
      <c r="CR574" s="180"/>
      <c r="CS574" s="180"/>
      <c r="CT574" s="180"/>
      <c r="CU574" s="180"/>
      <c r="CV574" s="180"/>
      <c r="CW574" s="180"/>
      <c r="CX574" s="180"/>
      <c r="CY574" s="180"/>
      <c r="CZ574" s="180"/>
      <c r="DA574" s="180"/>
      <c r="DB574" s="180"/>
      <c r="DC574" s="180"/>
    </row>
    <row r="575" spans="1:107">
      <c r="A575" s="180"/>
      <c r="B575" s="180"/>
      <c r="C575" s="180"/>
      <c r="D575" s="180"/>
      <c r="E575" s="180"/>
      <c r="F575" s="180"/>
      <c r="G575" s="180"/>
      <c r="H575" s="181"/>
      <c r="I575" s="180"/>
      <c r="J575" s="180"/>
      <c r="K575" s="180"/>
      <c r="L575" s="181"/>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c r="CH575" s="180"/>
      <c r="CI575" s="180"/>
      <c r="CJ575" s="180"/>
      <c r="CK575" s="180"/>
      <c r="CL575" s="180"/>
      <c r="CM575" s="180"/>
      <c r="CN575" s="180"/>
      <c r="CO575" s="180"/>
      <c r="CP575" s="180"/>
      <c r="CQ575" s="180"/>
      <c r="CR575" s="180"/>
      <c r="CS575" s="180"/>
      <c r="CT575" s="180"/>
      <c r="CU575" s="180"/>
      <c r="CV575" s="180"/>
      <c r="CW575" s="180"/>
      <c r="CX575" s="180"/>
      <c r="CY575" s="180"/>
      <c r="CZ575" s="180"/>
      <c r="DA575" s="180"/>
      <c r="DB575" s="180"/>
      <c r="DC575" s="180"/>
    </row>
    <row r="576" spans="1:107">
      <c r="A576" s="180"/>
      <c r="B576" s="180"/>
      <c r="C576" s="180"/>
      <c r="D576" s="180"/>
      <c r="E576" s="180"/>
      <c r="F576" s="180"/>
      <c r="G576" s="180"/>
      <c r="H576" s="181"/>
      <c r="I576" s="180"/>
      <c r="J576" s="180"/>
      <c r="K576" s="180"/>
      <c r="L576" s="181"/>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c r="CH576" s="180"/>
      <c r="CI576" s="180"/>
      <c r="CJ576" s="180"/>
      <c r="CK576" s="180"/>
      <c r="CL576" s="180"/>
      <c r="CM576" s="180"/>
      <c r="CN576" s="180"/>
      <c r="CO576" s="180"/>
      <c r="CP576" s="180"/>
      <c r="CQ576" s="180"/>
      <c r="CR576" s="180"/>
      <c r="CS576" s="180"/>
      <c r="CT576" s="180"/>
      <c r="CU576" s="180"/>
      <c r="CV576" s="180"/>
      <c r="CW576" s="180"/>
      <c r="CX576" s="180"/>
      <c r="CY576" s="180"/>
      <c r="CZ576" s="180"/>
      <c r="DA576" s="180"/>
      <c r="DB576" s="180"/>
      <c r="DC576" s="180"/>
    </row>
    <row r="577" spans="1:107">
      <c r="A577" s="180"/>
      <c r="B577" s="180"/>
      <c r="C577" s="180"/>
      <c r="D577" s="180"/>
      <c r="E577" s="180"/>
      <c r="F577" s="180"/>
      <c r="G577" s="180"/>
      <c r="H577" s="181"/>
      <c r="I577" s="180"/>
      <c r="J577" s="180"/>
      <c r="K577" s="180"/>
      <c r="L577" s="181"/>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c r="CH577" s="180"/>
      <c r="CI577" s="180"/>
      <c r="CJ577" s="180"/>
      <c r="CK577" s="180"/>
      <c r="CL577" s="180"/>
      <c r="CM577" s="180"/>
      <c r="CN577" s="180"/>
      <c r="CO577" s="180"/>
      <c r="CP577" s="180"/>
      <c r="CQ577" s="180"/>
      <c r="CR577" s="180"/>
      <c r="CS577" s="180"/>
      <c r="CT577" s="180"/>
      <c r="CU577" s="180"/>
      <c r="CV577" s="180"/>
      <c r="CW577" s="180"/>
      <c r="CX577" s="180"/>
      <c r="CY577" s="180"/>
      <c r="CZ577" s="180"/>
      <c r="DA577" s="180"/>
      <c r="DB577" s="180"/>
      <c r="DC577" s="180"/>
    </row>
    <row r="578" spans="1:107">
      <c r="A578" s="180"/>
      <c r="B578" s="180"/>
      <c r="C578" s="180"/>
      <c r="D578" s="180"/>
      <c r="E578" s="180"/>
      <c r="F578" s="180"/>
      <c r="G578" s="180"/>
      <c r="H578" s="181"/>
      <c r="I578" s="180"/>
      <c r="J578" s="180"/>
      <c r="K578" s="180"/>
      <c r="L578" s="181"/>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c r="CH578" s="180"/>
      <c r="CI578" s="180"/>
      <c r="CJ578" s="180"/>
      <c r="CK578" s="180"/>
      <c r="CL578" s="180"/>
      <c r="CM578" s="180"/>
      <c r="CN578" s="180"/>
      <c r="CO578" s="180"/>
      <c r="CP578" s="180"/>
      <c r="CQ578" s="180"/>
      <c r="CR578" s="180"/>
      <c r="CS578" s="180"/>
      <c r="CT578" s="180"/>
      <c r="CU578" s="180"/>
      <c r="CV578" s="180"/>
      <c r="CW578" s="180"/>
      <c r="CX578" s="180"/>
      <c r="CY578" s="180"/>
      <c r="CZ578" s="180"/>
      <c r="DA578" s="180"/>
      <c r="DB578" s="180"/>
      <c r="DC578" s="180"/>
    </row>
    <row r="579" spans="1:107">
      <c r="A579" s="180"/>
      <c r="B579" s="180"/>
      <c r="C579" s="180"/>
      <c r="D579" s="180"/>
      <c r="E579" s="180"/>
      <c r="F579" s="180"/>
      <c r="G579" s="180"/>
      <c r="H579" s="181"/>
      <c r="I579" s="180"/>
      <c r="J579" s="180"/>
      <c r="K579" s="180"/>
      <c r="L579" s="181"/>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c r="CH579" s="180"/>
      <c r="CI579" s="180"/>
      <c r="CJ579" s="180"/>
      <c r="CK579" s="180"/>
      <c r="CL579" s="180"/>
      <c r="CM579" s="180"/>
      <c r="CN579" s="180"/>
      <c r="CO579" s="180"/>
      <c r="CP579" s="180"/>
      <c r="CQ579" s="180"/>
      <c r="CR579" s="180"/>
      <c r="CS579" s="180"/>
      <c r="CT579" s="180"/>
      <c r="CU579" s="180"/>
      <c r="CV579" s="180"/>
      <c r="CW579" s="180"/>
      <c r="CX579" s="180"/>
      <c r="CY579" s="180"/>
      <c r="CZ579" s="180"/>
      <c r="DA579" s="180"/>
      <c r="DB579" s="180"/>
      <c r="DC579" s="180"/>
    </row>
    <row r="580" spans="1:107">
      <c r="A580" s="180"/>
      <c r="B580" s="180"/>
      <c r="C580" s="180"/>
      <c r="D580" s="180"/>
      <c r="E580" s="180"/>
      <c r="F580" s="180"/>
      <c r="G580" s="180"/>
      <c r="H580" s="181"/>
      <c r="I580" s="180"/>
      <c r="J580" s="180"/>
      <c r="K580" s="180"/>
      <c r="L580" s="181"/>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c r="CH580" s="180"/>
      <c r="CI580" s="180"/>
      <c r="CJ580" s="180"/>
      <c r="CK580" s="180"/>
      <c r="CL580" s="180"/>
      <c r="CM580" s="180"/>
      <c r="CN580" s="180"/>
      <c r="CO580" s="180"/>
      <c r="CP580" s="180"/>
      <c r="CQ580" s="180"/>
      <c r="CR580" s="180"/>
      <c r="CS580" s="180"/>
      <c r="CT580" s="180"/>
      <c r="CU580" s="180"/>
      <c r="CV580" s="180"/>
      <c r="CW580" s="180"/>
      <c r="CX580" s="180"/>
      <c r="CY580" s="180"/>
      <c r="CZ580" s="180"/>
      <c r="DA580" s="180"/>
      <c r="DB580" s="180"/>
      <c r="DC580" s="180"/>
    </row>
    <row r="581" spans="1:107">
      <c r="A581" s="180"/>
      <c r="B581" s="180"/>
      <c r="C581" s="180"/>
      <c r="D581" s="180"/>
      <c r="E581" s="180"/>
      <c r="F581" s="180"/>
      <c r="G581" s="180"/>
      <c r="H581" s="181"/>
      <c r="I581" s="180"/>
      <c r="J581" s="180"/>
      <c r="K581" s="180"/>
      <c r="L581" s="181"/>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c r="CH581" s="180"/>
      <c r="CI581" s="180"/>
      <c r="CJ581" s="180"/>
      <c r="CK581" s="180"/>
      <c r="CL581" s="180"/>
      <c r="CM581" s="180"/>
      <c r="CN581" s="180"/>
      <c r="CO581" s="180"/>
      <c r="CP581" s="180"/>
      <c r="CQ581" s="180"/>
      <c r="CR581" s="180"/>
      <c r="CS581" s="180"/>
      <c r="CT581" s="180"/>
      <c r="CU581" s="180"/>
      <c r="CV581" s="180"/>
      <c r="CW581" s="180"/>
      <c r="CX581" s="180"/>
      <c r="CY581" s="180"/>
      <c r="CZ581" s="180"/>
      <c r="DA581" s="180"/>
      <c r="DB581" s="180"/>
      <c r="DC581" s="180"/>
    </row>
    <row r="582" spans="1:107">
      <c r="A582" s="180"/>
      <c r="B582" s="180"/>
      <c r="C582" s="180"/>
      <c r="D582" s="180"/>
      <c r="E582" s="180"/>
      <c r="F582" s="180"/>
      <c r="G582" s="180"/>
      <c r="H582" s="181"/>
      <c r="I582" s="180"/>
      <c r="J582" s="180"/>
      <c r="K582" s="180"/>
      <c r="L582" s="181"/>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c r="CH582" s="180"/>
      <c r="CI582" s="180"/>
      <c r="CJ582" s="180"/>
      <c r="CK582" s="180"/>
      <c r="CL582" s="180"/>
      <c r="CM582" s="180"/>
      <c r="CN582" s="180"/>
      <c r="CO582" s="180"/>
      <c r="CP582" s="180"/>
      <c r="CQ582" s="180"/>
      <c r="CR582" s="180"/>
      <c r="CS582" s="180"/>
      <c r="CT582" s="180"/>
      <c r="CU582" s="180"/>
      <c r="CV582" s="180"/>
      <c r="CW582" s="180"/>
      <c r="CX582" s="180"/>
      <c r="CY582" s="180"/>
      <c r="CZ582" s="180"/>
      <c r="DA582" s="180"/>
      <c r="DB582" s="180"/>
      <c r="DC582" s="180"/>
    </row>
    <row r="583" spans="1:107">
      <c r="A583" s="180"/>
      <c r="B583" s="180"/>
      <c r="C583" s="180"/>
      <c r="D583" s="180"/>
      <c r="E583" s="180"/>
      <c r="F583" s="180"/>
      <c r="G583" s="180"/>
      <c r="H583" s="181"/>
      <c r="I583" s="180"/>
      <c r="J583" s="180"/>
      <c r="K583" s="180"/>
      <c r="L583" s="181"/>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c r="CH583" s="180"/>
      <c r="CI583" s="180"/>
      <c r="CJ583" s="180"/>
      <c r="CK583" s="180"/>
      <c r="CL583" s="180"/>
      <c r="CM583" s="180"/>
      <c r="CN583" s="180"/>
      <c r="CO583" s="180"/>
      <c r="CP583" s="180"/>
      <c r="CQ583" s="180"/>
      <c r="CR583" s="180"/>
      <c r="CS583" s="180"/>
      <c r="CT583" s="180"/>
      <c r="CU583" s="180"/>
      <c r="CV583" s="180"/>
      <c r="CW583" s="180"/>
      <c r="CX583" s="180"/>
      <c r="CY583" s="180"/>
      <c r="CZ583" s="180"/>
      <c r="DA583" s="180"/>
      <c r="DB583" s="180"/>
      <c r="DC583" s="180"/>
    </row>
    <row r="584" spans="1:107">
      <c r="A584" s="180"/>
      <c r="B584" s="180"/>
      <c r="C584" s="180"/>
      <c r="D584" s="180"/>
      <c r="E584" s="180"/>
      <c r="F584" s="180"/>
      <c r="G584" s="180"/>
      <c r="H584" s="181"/>
      <c r="I584" s="180"/>
      <c r="J584" s="180"/>
      <c r="K584" s="180"/>
      <c r="L584" s="181"/>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c r="CH584" s="180"/>
      <c r="CI584" s="180"/>
      <c r="CJ584" s="180"/>
      <c r="CK584" s="180"/>
      <c r="CL584" s="180"/>
      <c r="CM584" s="180"/>
      <c r="CN584" s="180"/>
      <c r="CO584" s="180"/>
      <c r="CP584" s="180"/>
      <c r="CQ584" s="180"/>
      <c r="CR584" s="180"/>
      <c r="CS584" s="180"/>
      <c r="CT584" s="180"/>
      <c r="CU584" s="180"/>
      <c r="CV584" s="180"/>
      <c r="CW584" s="180"/>
      <c r="CX584" s="180"/>
      <c r="CY584" s="180"/>
      <c r="CZ584" s="180"/>
      <c r="DA584" s="180"/>
      <c r="DB584" s="180"/>
      <c r="DC584" s="180"/>
    </row>
    <row r="585" spans="1:107">
      <c r="A585" s="180"/>
      <c r="B585" s="180"/>
      <c r="C585" s="180"/>
      <c r="D585" s="180"/>
      <c r="E585" s="180"/>
      <c r="F585" s="180"/>
      <c r="G585" s="180"/>
      <c r="H585" s="181"/>
      <c r="I585" s="180"/>
      <c r="J585" s="180"/>
      <c r="K585" s="180"/>
      <c r="L585" s="181"/>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c r="CH585" s="180"/>
      <c r="CI585" s="180"/>
      <c r="CJ585" s="180"/>
      <c r="CK585" s="180"/>
      <c r="CL585" s="180"/>
      <c r="CM585" s="180"/>
      <c r="CN585" s="180"/>
      <c r="CO585" s="180"/>
      <c r="CP585" s="180"/>
      <c r="CQ585" s="180"/>
      <c r="CR585" s="180"/>
      <c r="CS585" s="180"/>
      <c r="CT585" s="180"/>
      <c r="CU585" s="180"/>
      <c r="CV585" s="180"/>
      <c r="CW585" s="180"/>
      <c r="CX585" s="180"/>
      <c r="CY585" s="180"/>
      <c r="CZ585" s="180"/>
      <c r="DA585" s="180"/>
      <c r="DB585" s="180"/>
      <c r="DC585" s="180"/>
    </row>
    <row r="586" spans="1:107">
      <c r="A586" s="180"/>
      <c r="B586" s="180"/>
      <c r="C586" s="180"/>
      <c r="D586" s="180"/>
      <c r="E586" s="180"/>
      <c r="F586" s="180"/>
      <c r="G586" s="180"/>
      <c r="H586" s="181"/>
      <c r="I586" s="180"/>
      <c r="J586" s="180"/>
      <c r="K586" s="180"/>
      <c r="L586" s="181"/>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c r="CH586" s="180"/>
      <c r="CI586" s="180"/>
      <c r="CJ586" s="180"/>
      <c r="CK586" s="180"/>
      <c r="CL586" s="180"/>
      <c r="CM586" s="180"/>
      <c r="CN586" s="180"/>
      <c r="CO586" s="180"/>
      <c r="CP586" s="180"/>
      <c r="CQ586" s="180"/>
      <c r="CR586" s="180"/>
      <c r="CS586" s="180"/>
      <c r="CT586" s="180"/>
      <c r="CU586" s="180"/>
      <c r="CV586" s="180"/>
      <c r="CW586" s="180"/>
      <c r="CX586" s="180"/>
      <c r="CY586" s="180"/>
      <c r="CZ586" s="180"/>
      <c r="DA586" s="180"/>
      <c r="DB586" s="180"/>
      <c r="DC586" s="180"/>
    </row>
    <row r="587" spans="1:107">
      <c r="A587" s="180"/>
      <c r="B587" s="180"/>
      <c r="C587" s="180"/>
      <c r="D587" s="180"/>
      <c r="E587" s="180"/>
      <c r="F587" s="180"/>
      <c r="G587" s="180"/>
      <c r="H587" s="181"/>
      <c r="I587" s="180"/>
      <c r="J587" s="180"/>
      <c r="K587" s="180"/>
      <c r="L587" s="181"/>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c r="CH587" s="180"/>
      <c r="CI587" s="180"/>
      <c r="CJ587" s="180"/>
      <c r="CK587" s="180"/>
      <c r="CL587" s="180"/>
      <c r="CM587" s="180"/>
      <c r="CN587" s="180"/>
      <c r="CO587" s="180"/>
      <c r="CP587" s="180"/>
      <c r="CQ587" s="180"/>
      <c r="CR587" s="180"/>
      <c r="CS587" s="180"/>
      <c r="CT587" s="180"/>
      <c r="CU587" s="180"/>
      <c r="CV587" s="180"/>
      <c r="CW587" s="180"/>
      <c r="CX587" s="180"/>
      <c r="CY587" s="180"/>
      <c r="CZ587" s="180"/>
      <c r="DA587" s="180"/>
      <c r="DB587" s="180"/>
      <c r="DC587" s="180"/>
    </row>
    <row r="588" spans="1:107">
      <c r="A588" s="180"/>
      <c r="B588" s="180"/>
      <c r="C588" s="180"/>
      <c r="D588" s="180"/>
      <c r="E588" s="180"/>
      <c r="F588" s="180"/>
      <c r="G588" s="180"/>
      <c r="H588" s="181"/>
      <c r="I588" s="180"/>
      <c r="J588" s="180"/>
      <c r="K588" s="180"/>
      <c r="L588" s="181"/>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c r="CH588" s="180"/>
      <c r="CI588" s="180"/>
      <c r="CJ588" s="180"/>
      <c r="CK588" s="180"/>
      <c r="CL588" s="180"/>
      <c r="CM588" s="180"/>
      <c r="CN588" s="180"/>
      <c r="CO588" s="180"/>
      <c r="CP588" s="180"/>
      <c r="CQ588" s="180"/>
      <c r="CR588" s="180"/>
      <c r="CS588" s="180"/>
      <c r="CT588" s="180"/>
      <c r="CU588" s="180"/>
      <c r="CV588" s="180"/>
      <c r="CW588" s="180"/>
      <c r="CX588" s="180"/>
      <c r="CY588" s="180"/>
      <c r="CZ588" s="180"/>
      <c r="DA588" s="180"/>
      <c r="DB588" s="180"/>
      <c r="DC588" s="180"/>
    </row>
    <row r="589" spans="1:107">
      <c r="A589" s="180"/>
      <c r="B589" s="180"/>
      <c r="C589" s="180"/>
      <c r="D589" s="180"/>
      <c r="E589" s="180"/>
      <c r="F589" s="180"/>
      <c r="G589" s="180"/>
      <c r="H589" s="181"/>
      <c r="I589" s="180"/>
      <c r="J589" s="180"/>
      <c r="K589" s="180"/>
      <c r="L589" s="181"/>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row>
    <row r="590" spans="1:107">
      <c r="A590" s="180"/>
      <c r="B590" s="180"/>
      <c r="C590" s="180"/>
      <c r="D590" s="180"/>
      <c r="E590" s="180"/>
      <c r="F590" s="180"/>
      <c r="G590" s="180"/>
      <c r="H590" s="181"/>
      <c r="I590" s="180"/>
      <c r="J590" s="180"/>
      <c r="K590" s="180"/>
      <c r="L590" s="181"/>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c r="CH590" s="180"/>
      <c r="CI590" s="180"/>
      <c r="CJ590" s="180"/>
      <c r="CK590" s="180"/>
      <c r="CL590" s="180"/>
      <c r="CM590" s="180"/>
      <c r="CN590" s="180"/>
      <c r="CO590" s="180"/>
      <c r="CP590" s="180"/>
      <c r="CQ590" s="180"/>
      <c r="CR590" s="180"/>
      <c r="CS590" s="180"/>
      <c r="CT590" s="180"/>
      <c r="CU590" s="180"/>
      <c r="CV590" s="180"/>
      <c r="CW590" s="180"/>
      <c r="CX590" s="180"/>
      <c r="CY590" s="180"/>
      <c r="CZ590" s="180"/>
      <c r="DA590" s="180"/>
      <c r="DB590" s="180"/>
      <c r="DC590" s="180"/>
    </row>
    <row r="591" spans="1:107">
      <c r="A591" s="180"/>
      <c r="B591" s="180"/>
      <c r="C591" s="180"/>
      <c r="D591" s="180"/>
      <c r="E591" s="180"/>
      <c r="F591" s="180"/>
      <c r="G591" s="180"/>
      <c r="H591" s="181"/>
      <c r="I591" s="180"/>
      <c r="J591" s="180"/>
      <c r="K591" s="180"/>
      <c r="L591" s="181"/>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c r="CH591" s="180"/>
      <c r="CI591" s="180"/>
      <c r="CJ591" s="180"/>
      <c r="CK591" s="180"/>
      <c r="CL591" s="180"/>
      <c r="CM591" s="180"/>
      <c r="CN591" s="180"/>
      <c r="CO591" s="180"/>
      <c r="CP591" s="180"/>
      <c r="CQ591" s="180"/>
      <c r="CR591" s="180"/>
      <c r="CS591" s="180"/>
      <c r="CT591" s="180"/>
      <c r="CU591" s="180"/>
      <c r="CV591" s="180"/>
      <c r="CW591" s="180"/>
      <c r="CX591" s="180"/>
      <c r="CY591" s="180"/>
      <c r="CZ591" s="180"/>
      <c r="DA591" s="180"/>
      <c r="DB591" s="180"/>
      <c r="DC591" s="180"/>
    </row>
    <row r="592" spans="1:107">
      <c r="A592" s="180"/>
      <c r="B592" s="180"/>
      <c r="C592" s="180"/>
      <c r="D592" s="180"/>
      <c r="E592" s="180"/>
      <c r="F592" s="180"/>
      <c r="G592" s="180"/>
      <c r="H592" s="181"/>
      <c r="I592" s="180"/>
      <c r="J592" s="180"/>
      <c r="K592" s="180"/>
      <c r="L592" s="181"/>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c r="CH592" s="180"/>
      <c r="CI592" s="180"/>
      <c r="CJ592" s="180"/>
      <c r="CK592" s="180"/>
      <c r="CL592" s="180"/>
      <c r="CM592" s="180"/>
      <c r="CN592" s="180"/>
      <c r="CO592" s="180"/>
      <c r="CP592" s="180"/>
      <c r="CQ592" s="180"/>
      <c r="CR592" s="180"/>
      <c r="CS592" s="180"/>
      <c r="CT592" s="180"/>
      <c r="CU592" s="180"/>
      <c r="CV592" s="180"/>
      <c r="CW592" s="180"/>
      <c r="CX592" s="180"/>
      <c r="CY592" s="180"/>
      <c r="CZ592" s="180"/>
      <c r="DA592" s="180"/>
      <c r="DB592" s="180"/>
      <c r="DC592" s="180"/>
    </row>
    <row r="593" spans="1:107">
      <c r="A593" s="180"/>
      <c r="B593" s="180"/>
      <c r="C593" s="180"/>
      <c r="D593" s="180"/>
      <c r="E593" s="180"/>
      <c r="F593" s="180"/>
      <c r="G593" s="180"/>
      <c r="H593" s="181"/>
      <c r="I593" s="180"/>
      <c r="J593" s="180"/>
      <c r="K593" s="180"/>
      <c r="L593" s="181"/>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c r="CH593" s="180"/>
      <c r="CI593" s="180"/>
      <c r="CJ593" s="180"/>
      <c r="CK593" s="180"/>
      <c r="CL593" s="180"/>
      <c r="CM593" s="180"/>
      <c r="CN593" s="180"/>
      <c r="CO593" s="180"/>
      <c r="CP593" s="180"/>
      <c r="CQ593" s="180"/>
      <c r="CR593" s="180"/>
      <c r="CS593" s="180"/>
      <c r="CT593" s="180"/>
      <c r="CU593" s="180"/>
      <c r="CV593" s="180"/>
      <c r="CW593" s="180"/>
      <c r="CX593" s="180"/>
      <c r="CY593" s="180"/>
      <c r="CZ593" s="180"/>
      <c r="DA593" s="180"/>
      <c r="DB593" s="180"/>
      <c r="DC593" s="180"/>
    </row>
    <row r="594" spans="1:107">
      <c r="A594" s="180"/>
      <c r="B594" s="180"/>
      <c r="C594" s="180"/>
      <c r="D594" s="180"/>
      <c r="E594" s="180"/>
      <c r="F594" s="180"/>
      <c r="G594" s="180"/>
      <c r="H594" s="181"/>
      <c r="I594" s="180"/>
      <c r="J594" s="180"/>
      <c r="K594" s="180"/>
      <c r="L594" s="181"/>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c r="CH594" s="180"/>
      <c r="CI594" s="180"/>
      <c r="CJ594" s="180"/>
      <c r="CK594" s="180"/>
      <c r="CL594" s="180"/>
      <c r="CM594" s="180"/>
      <c r="CN594" s="180"/>
      <c r="CO594" s="180"/>
      <c r="CP594" s="180"/>
      <c r="CQ594" s="180"/>
      <c r="CR594" s="180"/>
      <c r="CS594" s="180"/>
      <c r="CT594" s="180"/>
      <c r="CU594" s="180"/>
      <c r="CV594" s="180"/>
      <c r="CW594" s="180"/>
      <c r="CX594" s="180"/>
      <c r="CY594" s="180"/>
      <c r="CZ594" s="180"/>
      <c r="DA594" s="180"/>
      <c r="DB594" s="180"/>
      <c r="DC594" s="180"/>
    </row>
    <row r="595" spans="1:107">
      <c r="A595" s="180"/>
      <c r="B595" s="180"/>
      <c r="C595" s="180"/>
      <c r="D595" s="180"/>
      <c r="E595" s="180"/>
      <c r="F595" s="180"/>
      <c r="G595" s="180"/>
      <c r="H595" s="181"/>
      <c r="I595" s="180"/>
      <c r="J595" s="180"/>
      <c r="K595" s="180"/>
      <c r="L595" s="181"/>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c r="CH595" s="180"/>
      <c r="CI595" s="180"/>
      <c r="CJ595" s="180"/>
      <c r="CK595" s="180"/>
      <c r="CL595" s="180"/>
      <c r="CM595" s="180"/>
      <c r="CN595" s="180"/>
      <c r="CO595" s="180"/>
      <c r="CP595" s="180"/>
      <c r="CQ595" s="180"/>
      <c r="CR595" s="180"/>
      <c r="CS595" s="180"/>
      <c r="CT595" s="180"/>
      <c r="CU595" s="180"/>
      <c r="CV595" s="180"/>
      <c r="CW595" s="180"/>
      <c r="CX595" s="180"/>
      <c r="CY595" s="180"/>
      <c r="CZ595" s="180"/>
      <c r="DA595" s="180"/>
      <c r="DB595" s="180"/>
      <c r="DC595" s="180"/>
    </row>
    <row r="596" spans="1:107">
      <c r="A596" s="180"/>
      <c r="B596" s="180"/>
      <c r="C596" s="180"/>
      <c r="D596" s="180"/>
      <c r="E596" s="180"/>
      <c r="F596" s="180"/>
      <c r="G596" s="180"/>
      <c r="H596" s="181"/>
      <c r="I596" s="180"/>
      <c r="J596" s="180"/>
      <c r="K596" s="180"/>
      <c r="L596" s="181"/>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c r="CH596" s="180"/>
      <c r="CI596" s="180"/>
      <c r="CJ596" s="180"/>
      <c r="CK596" s="180"/>
      <c r="CL596" s="180"/>
      <c r="CM596" s="180"/>
      <c r="CN596" s="180"/>
      <c r="CO596" s="180"/>
      <c r="CP596" s="180"/>
      <c r="CQ596" s="180"/>
      <c r="CR596" s="180"/>
      <c r="CS596" s="180"/>
      <c r="CT596" s="180"/>
      <c r="CU596" s="180"/>
      <c r="CV596" s="180"/>
      <c r="CW596" s="180"/>
      <c r="CX596" s="180"/>
      <c r="CY596" s="180"/>
      <c r="CZ596" s="180"/>
      <c r="DA596" s="180"/>
      <c r="DB596" s="180"/>
      <c r="DC596" s="180"/>
    </row>
    <row r="597" spans="1:107">
      <c r="A597" s="180"/>
      <c r="B597" s="180"/>
      <c r="C597" s="180"/>
      <c r="D597" s="180"/>
      <c r="E597" s="180"/>
      <c r="F597" s="180"/>
      <c r="G597" s="180"/>
      <c r="H597" s="181"/>
      <c r="I597" s="180"/>
      <c r="J597" s="180"/>
      <c r="K597" s="180"/>
      <c r="L597" s="181"/>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c r="CH597" s="180"/>
      <c r="CI597" s="180"/>
      <c r="CJ597" s="180"/>
      <c r="CK597" s="180"/>
      <c r="CL597" s="180"/>
      <c r="CM597" s="180"/>
      <c r="CN597" s="180"/>
      <c r="CO597" s="180"/>
      <c r="CP597" s="180"/>
      <c r="CQ597" s="180"/>
      <c r="CR597" s="180"/>
      <c r="CS597" s="180"/>
      <c r="CT597" s="180"/>
      <c r="CU597" s="180"/>
      <c r="CV597" s="180"/>
      <c r="CW597" s="180"/>
      <c r="CX597" s="180"/>
      <c r="CY597" s="180"/>
      <c r="CZ597" s="180"/>
      <c r="DA597" s="180"/>
      <c r="DB597" s="180"/>
      <c r="DC597" s="180"/>
    </row>
    <row r="598" spans="1:107">
      <c r="A598" s="180"/>
      <c r="B598" s="180"/>
      <c r="C598" s="180"/>
      <c r="D598" s="180"/>
      <c r="E598" s="180"/>
      <c r="F598" s="180"/>
      <c r="G598" s="180"/>
      <c r="H598" s="181"/>
      <c r="I598" s="180"/>
      <c r="J598" s="180"/>
      <c r="K598" s="180"/>
      <c r="L598" s="181"/>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c r="CH598" s="180"/>
      <c r="CI598" s="180"/>
      <c r="CJ598" s="180"/>
      <c r="CK598" s="180"/>
      <c r="CL598" s="180"/>
      <c r="CM598" s="180"/>
      <c r="CN598" s="180"/>
      <c r="CO598" s="180"/>
      <c r="CP598" s="180"/>
      <c r="CQ598" s="180"/>
      <c r="CR598" s="180"/>
      <c r="CS598" s="180"/>
      <c r="CT598" s="180"/>
      <c r="CU598" s="180"/>
      <c r="CV598" s="180"/>
      <c r="CW598" s="180"/>
      <c r="CX598" s="180"/>
      <c r="CY598" s="180"/>
      <c r="CZ598" s="180"/>
      <c r="DA598" s="180"/>
      <c r="DB598" s="180"/>
      <c r="DC598" s="180"/>
    </row>
    <row r="599" spans="1:107">
      <c r="A599" s="180"/>
      <c r="B599" s="180"/>
      <c r="C599" s="180"/>
      <c r="D599" s="180"/>
      <c r="E599" s="180"/>
      <c r="F599" s="180"/>
      <c r="G599" s="180"/>
      <c r="H599" s="181"/>
      <c r="I599" s="180"/>
      <c r="J599" s="180"/>
      <c r="K599" s="180"/>
      <c r="L599" s="181"/>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0"/>
      <c r="CK599" s="180"/>
      <c r="CL599" s="180"/>
      <c r="CM599" s="180"/>
      <c r="CN599" s="180"/>
      <c r="CO599" s="180"/>
      <c r="CP599" s="180"/>
      <c r="CQ599" s="180"/>
      <c r="CR599" s="180"/>
      <c r="CS599" s="180"/>
      <c r="CT599" s="180"/>
      <c r="CU599" s="180"/>
      <c r="CV599" s="180"/>
      <c r="CW599" s="180"/>
      <c r="CX599" s="180"/>
      <c r="CY599" s="180"/>
      <c r="CZ599" s="180"/>
      <c r="DA599" s="180"/>
      <c r="DB599" s="180"/>
      <c r="DC599" s="180"/>
    </row>
    <row r="600" spans="1:107">
      <c r="A600" s="180"/>
      <c r="B600" s="180"/>
      <c r="C600" s="180"/>
      <c r="D600" s="180"/>
      <c r="E600" s="180"/>
      <c r="F600" s="180"/>
      <c r="G600" s="180"/>
      <c r="H600" s="181"/>
      <c r="I600" s="180"/>
      <c r="J600" s="180"/>
      <c r="K600" s="180"/>
      <c r="L600" s="181"/>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0"/>
      <c r="CK600" s="180"/>
      <c r="CL600" s="180"/>
      <c r="CM600" s="180"/>
      <c r="CN600" s="180"/>
      <c r="CO600" s="180"/>
      <c r="CP600" s="180"/>
      <c r="CQ600" s="180"/>
      <c r="CR600" s="180"/>
      <c r="CS600" s="180"/>
      <c r="CT600" s="180"/>
      <c r="CU600" s="180"/>
      <c r="CV600" s="180"/>
      <c r="CW600" s="180"/>
      <c r="CX600" s="180"/>
      <c r="CY600" s="180"/>
      <c r="CZ600" s="180"/>
      <c r="DA600" s="180"/>
      <c r="DB600" s="180"/>
      <c r="DC600" s="180"/>
    </row>
    <row r="601" spans="1:107">
      <c r="A601" s="180"/>
      <c r="B601" s="180"/>
      <c r="C601" s="180"/>
      <c r="D601" s="180"/>
      <c r="E601" s="180"/>
      <c r="F601" s="180"/>
      <c r="G601" s="180"/>
      <c r="H601" s="181"/>
      <c r="I601" s="180"/>
      <c r="J601" s="180"/>
      <c r="K601" s="180"/>
      <c r="L601" s="181"/>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0"/>
      <c r="CK601" s="180"/>
      <c r="CL601" s="180"/>
      <c r="CM601" s="180"/>
      <c r="CN601" s="180"/>
      <c r="CO601" s="180"/>
      <c r="CP601" s="180"/>
      <c r="CQ601" s="180"/>
      <c r="CR601" s="180"/>
      <c r="CS601" s="180"/>
      <c r="CT601" s="180"/>
      <c r="CU601" s="180"/>
      <c r="CV601" s="180"/>
      <c r="CW601" s="180"/>
      <c r="CX601" s="180"/>
      <c r="CY601" s="180"/>
      <c r="CZ601" s="180"/>
      <c r="DA601" s="180"/>
      <c r="DB601" s="180"/>
      <c r="DC601" s="180"/>
    </row>
    <row r="602" spans="1:107">
      <c r="A602" s="180"/>
      <c r="B602" s="180"/>
      <c r="C602" s="180"/>
      <c r="D602" s="180"/>
      <c r="E602" s="180"/>
      <c r="F602" s="180"/>
      <c r="G602" s="180"/>
      <c r="H602" s="181"/>
      <c r="I602" s="180"/>
      <c r="J602" s="180"/>
      <c r="K602" s="180"/>
      <c r="L602" s="181"/>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0"/>
      <c r="CK602" s="180"/>
      <c r="CL602" s="180"/>
      <c r="CM602" s="180"/>
      <c r="CN602" s="180"/>
      <c r="CO602" s="180"/>
      <c r="CP602" s="180"/>
      <c r="CQ602" s="180"/>
      <c r="CR602" s="180"/>
      <c r="CS602" s="180"/>
      <c r="CT602" s="180"/>
      <c r="CU602" s="180"/>
      <c r="CV602" s="180"/>
      <c r="CW602" s="180"/>
      <c r="CX602" s="180"/>
      <c r="CY602" s="180"/>
      <c r="CZ602" s="180"/>
      <c r="DA602" s="180"/>
      <c r="DB602" s="180"/>
      <c r="DC602" s="180"/>
    </row>
    <row r="603" spans="1:107">
      <c r="A603" s="180"/>
      <c r="B603" s="180"/>
      <c r="C603" s="180"/>
      <c r="D603" s="180"/>
      <c r="E603" s="180"/>
      <c r="F603" s="180"/>
      <c r="G603" s="180"/>
      <c r="H603" s="181"/>
      <c r="I603" s="180"/>
      <c r="J603" s="180"/>
      <c r="K603" s="180"/>
      <c r="L603" s="181"/>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row>
    <row r="604" spans="1:107">
      <c r="A604" s="180"/>
      <c r="B604" s="180"/>
      <c r="C604" s="180"/>
      <c r="D604" s="180"/>
      <c r="E604" s="180"/>
      <c r="F604" s="180"/>
      <c r="G604" s="180"/>
      <c r="H604" s="181"/>
      <c r="I604" s="180"/>
      <c r="J604" s="180"/>
      <c r="K604" s="180"/>
      <c r="L604" s="181"/>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c r="CH604" s="180"/>
      <c r="CI604" s="180"/>
      <c r="CJ604" s="180"/>
      <c r="CK604" s="180"/>
      <c r="CL604" s="180"/>
      <c r="CM604" s="180"/>
      <c r="CN604" s="180"/>
      <c r="CO604" s="180"/>
      <c r="CP604" s="180"/>
      <c r="CQ604" s="180"/>
      <c r="CR604" s="180"/>
      <c r="CS604" s="180"/>
      <c r="CT604" s="180"/>
      <c r="CU604" s="180"/>
      <c r="CV604" s="180"/>
      <c r="CW604" s="180"/>
      <c r="CX604" s="180"/>
      <c r="CY604" s="180"/>
      <c r="CZ604" s="180"/>
      <c r="DA604" s="180"/>
      <c r="DB604" s="180"/>
      <c r="DC604" s="180"/>
    </row>
    <row r="605" spans="1:107">
      <c r="A605" s="180"/>
      <c r="B605" s="180"/>
      <c r="C605" s="180"/>
      <c r="D605" s="180"/>
      <c r="E605" s="180"/>
      <c r="F605" s="180"/>
      <c r="G605" s="180"/>
      <c r="H605" s="181"/>
      <c r="I605" s="180"/>
      <c r="J605" s="180"/>
      <c r="K605" s="180"/>
      <c r="L605" s="181"/>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c r="CH605" s="180"/>
      <c r="CI605" s="180"/>
      <c r="CJ605" s="180"/>
      <c r="CK605" s="180"/>
      <c r="CL605" s="180"/>
      <c r="CM605" s="180"/>
      <c r="CN605" s="180"/>
      <c r="CO605" s="180"/>
      <c r="CP605" s="180"/>
      <c r="CQ605" s="180"/>
      <c r="CR605" s="180"/>
      <c r="CS605" s="180"/>
      <c r="CT605" s="180"/>
      <c r="CU605" s="180"/>
      <c r="CV605" s="180"/>
      <c r="CW605" s="180"/>
      <c r="CX605" s="180"/>
      <c r="CY605" s="180"/>
      <c r="CZ605" s="180"/>
      <c r="DA605" s="180"/>
      <c r="DB605" s="180"/>
      <c r="DC605" s="180"/>
    </row>
    <row r="606" spans="1:107">
      <c r="A606" s="180"/>
      <c r="B606" s="180"/>
      <c r="C606" s="180"/>
      <c r="D606" s="180"/>
      <c r="E606" s="180"/>
      <c r="F606" s="180"/>
      <c r="G606" s="180"/>
      <c r="H606" s="181"/>
      <c r="I606" s="180"/>
      <c r="J606" s="180"/>
      <c r="K606" s="180"/>
      <c r="L606" s="181"/>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c r="CH606" s="180"/>
      <c r="CI606" s="180"/>
      <c r="CJ606" s="180"/>
      <c r="CK606" s="180"/>
      <c r="CL606" s="180"/>
      <c r="CM606" s="180"/>
      <c r="CN606" s="180"/>
      <c r="CO606" s="180"/>
      <c r="CP606" s="180"/>
      <c r="CQ606" s="180"/>
      <c r="CR606" s="180"/>
      <c r="CS606" s="180"/>
      <c r="CT606" s="180"/>
      <c r="CU606" s="180"/>
      <c r="CV606" s="180"/>
      <c r="CW606" s="180"/>
      <c r="CX606" s="180"/>
      <c r="CY606" s="180"/>
      <c r="CZ606" s="180"/>
      <c r="DA606" s="180"/>
      <c r="DB606" s="180"/>
      <c r="DC606" s="180"/>
    </row>
    <row r="607" spans="1:107">
      <c r="A607" s="180"/>
      <c r="B607" s="180"/>
      <c r="C607" s="180"/>
      <c r="D607" s="180"/>
      <c r="E607" s="180"/>
      <c r="F607" s="180"/>
      <c r="G607" s="180"/>
      <c r="H607" s="181"/>
      <c r="I607" s="180"/>
      <c r="J607" s="180"/>
      <c r="K607" s="180"/>
      <c r="L607" s="181"/>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c r="CH607" s="180"/>
      <c r="CI607" s="180"/>
      <c r="CJ607" s="180"/>
      <c r="CK607" s="180"/>
      <c r="CL607" s="180"/>
      <c r="CM607" s="180"/>
      <c r="CN607" s="180"/>
      <c r="CO607" s="180"/>
      <c r="CP607" s="180"/>
      <c r="CQ607" s="180"/>
      <c r="CR607" s="180"/>
      <c r="CS607" s="180"/>
      <c r="CT607" s="180"/>
      <c r="CU607" s="180"/>
      <c r="CV607" s="180"/>
      <c r="CW607" s="180"/>
      <c r="CX607" s="180"/>
      <c r="CY607" s="180"/>
      <c r="CZ607" s="180"/>
      <c r="DA607" s="180"/>
      <c r="DB607" s="180"/>
      <c r="DC607" s="180"/>
    </row>
    <row r="608" spans="1:107">
      <c r="A608" s="180"/>
      <c r="B608" s="180"/>
      <c r="C608" s="180"/>
      <c r="D608" s="180"/>
      <c r="E608" s="180"/>
      <c r="F608" s="180"/>
      <c r="G608" s="180"/>
      <c r="H608" s="181"/>
      <c r="I608" s="180"/>
      <c r="J608" s="180"/>
      <c r="K608" s="180"/>
      <c r="L608" s="181"/>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c r="CH608" s="180"/>
      <c r="CI608" s="180"/>
      <c r="CJ608" s="180"/>
      <c r="CK608" s="180"/>
      <c r="CL608" s="180"/>
      <c r="CM608" s="180"/>
      <c r="CN608" s="180"/>
      <c r="CO608" s="180"/>
      <c r="CP608" s="180"/>
      <c r="CQ608" s="180"/>
      <c r="CR608" s="180"/>
      <c r="CS608" s="180"/>
      <c r="CT608" s="180"/>
      <c r="CU608" s="180"/>
      <c r="CV608" s="180"/>
      <c r="CW608" s="180"/>
      <c r="CX608" s="180"/>
      <c r="CY608" s="180"/>
      <c r="CZ608" s="180"/>
      <c r="DA608" s="180"/>
      <c r="DB608" s="180"/>
      <c r="DC608" s="180"/>
    </row>
    <row r="609" spans="1:107">
      <c r="A609" s="180"/>
      <c r="B609" s="180"/>
      <c r="C609" s="180"/>
      <c r="D609" s="180"/>
      <c r="E609" s="180"/>
      <c r="F609" s="180"/>
      <c r="G609" s="180"/>
      <c r="H609" s="181"/>
      <c r="I609" s="180"/>
      <c r="J609" s="180"/>
      <c r="K609" s="180"/>
      <c r="L609" s="181"/>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c r="CH609" s="180"/>
      <c r="CI609" s="180"/>
      <c r="CJ609" s="180"/>
      <c r="CK609" s="180"/>
      <c r="CL609" s="180"/>
      <c r="CM609" s="180"/>
      <c r="CN609" s="180"/>
      <c r="CO609" s="180"/>
      <c r="CP609" s="180"/>
      <c r="CQ609" s="180"/>
      <c r="CR609" s="180"/>
      <c r="CS609" s="180"/>
      <c r="CT609" s="180"/>
      <c r="CU609" s="180"/>
      <c r="CV609" s="180"/>
      <c r="CW609" s="180"/>
      <c r="CX609" s="180"/>
      <c r="CY609" s="180"/>
      <c r="CZ609" s="180"/>
      <c r="DA609" s="180"/>
      <c r="DB609" s="180"/>
      <c r="DC609" s="180"/>
    </row>
    <row r="610" spans="1:107">
      <c r="A610" s="180"/>
      <c r="B610" s="180"/>
      <c r="C610" s="180"/>
      <c r="D610" s="180"/>
      <c r="E610" s="180"/>
      <c r="F610" s="180"/>
      <c r="G610" s="180"/>
      <c r="H610" s="181"/>
      <c r="I610" s="180"/>
      <c r="J610" s="180"/>
      <c r="K610" s="180"/>
      <c r="L610" s="181"/>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c r="CH610" s="180"/>
      <c r="CI610" s="180"/>
      <c r="CJ610" s="180"/>
      <c r="CK610" s="180"/>
      <c r="CL610" s="180"/>
      <c r="CM610" s="180"/>
      <c r="CN610" s="180"/>
      <c r="CO610" s="180"/>
      <c r="CP610" s="180"/>
      <c r="CQ610" s="180"/>
      <c r="CR610" s="180"/>
      <c r="CS610" s="180"/>
      <c r="CT610" s="180"/>
      <c r="CU610" s="180"/>
      <c r="CV610" s="180"/>
      <c r="CW610" s="180"/>
      <c r="CX610" s="180"/>
      <c r="CY610" s="180"/>
      <c r="CZ610" s="180"/>
      <c r="DA610" s="180"/>
      <c r="DB610" s="180"/>
      <c r="DC610" s="180"/>
    </row>
    <row r="611" spans="1:107">
      <c r="A611" s="180"/>
      <c r="B611" s="180"/>
      <c r="C611" s="180"/>
      <c r="D611" s="180"/>
      <c r="E611" s="180"/>
      <c r="F611" s="180"/>
      <c r="G611" s="180"/>
      <c r="H611" s="181"/>
      <c r="I611" s="180"/>
      <c r="J611" s="180"/>
      <c r="K611" s="180"/>
      <c r="L611" s="181"/>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c r="CH611" s="180"/>
      <c r="CI611" s="180"/>
      <c r="CJ611" s="180"/>
      <c r="CK611" s="180"/>
      <c r="CL611" s="180"/>
      <c r="CM611" s="180"/>
      <c r="CN611" s="180"/>
      <c r="CO611" s="180"/>
      <c r="CP611" s="180"/>
      <c r="CQ611" s="180"/>
      <c r="CR611" s="180"/>
      <c r="CS611" s="180"/>
      <c r="CT611" s="180"/>
      <c r="CU611" s="180"/>
      <c r="CV611" s="180"/>
      <c r="CW611" s="180"/>
      <c r="CX611" s="180"/>
      <c r="CY611" s="180"/>
      <c r="CZ611" s="180"/>
      <c r="DA611" s="180"/>
      <c r="DB611" s="180"/>
      <c r="DC611" s="180"/>
    </row>
    <row r="612" spans="1:107">
      <c r="A612" s="180"/>
      <c r="B612" s="180"/>
      <c r="C612" s="180"/>
      <c r="D612" s="180"/>
      <c r="E612" s="180"/>
      <c r="F612" s="180"/>
      <c r="G612" s="180"/>
      <c r="H612" s="181"/>
      <c r="I612" s="180"/>
      <c r="J612" s="180"/>
      <c r="K612" s="180"/>
      <c r="L612" s="181"/>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c r="CH612" s="180"/>
      <c r="CI612" s="180"/>
      <c r="CJ612" s="180"/>
      <c r="CK612" s="180"/>
      <c r="CL612" s="180"/>
      <c r="CM612" s="180"/>
      <c r="CN612" s="180"/>
      <c r="CO612" s="180"/>
      <c r="CP612" s="180"/>
      <c r="CQ612" s="180"/>
      <c r="CR612" s="180"/>
      <c r="CS612" s="180"/>
      <c r="CT612" s="180"/>
      <c r="CU612" s="180"/>
      <c r="CV612" s="180"/>
      <c r="CW612" s="180"/>
      <c r="CX612" s="180"/>
      <c r="CY612" s="180"/>
      <c r="CZ612" s="180"/>
      <c r="DA612" s="180"/>
      <c r="DB612" s="180"/>
      <c r="DC612" s="180"/>
    </row>
    <row r="613" spans="1:107">
      <c r="A613" s="180"/>
      <c r="B613" s="180"/>
      <c r="C613" s="180"/>
      <c r="D613" s="180"/>
      <c r="E613" s="180"/>
      <c r="F613" s="180"/>
      <c r="G613" s="180"/>
      <c r="H613" s="181"/>
      <c r="I613" s="180"/>
      <c r="J613" s="180"/>
      <c r="K613" s="180"/>
      <c r="L613" s="181"/>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c r="CH613" s="180"/>
      <c r="CI613" s="180"/>
      <c r="CJ613" s="180"/>
      <c r="CK613" s="180"/>
      <c r="CL613" s="180"/>
      <c r="CM613" s="180"/>
      <c r="CN613" s="180"/>
      <c r="CO613" s="180"/>
      <c r="CP613" s="180"/>
      <c r="CQ613" s="180"/>
      <c r="CR613" s="180"/>
      <c r="CS613" s="180"/>
      <c r="CT613" s="180"/>
      <c r="CU613" s="180"/>
      <c r="CV613" s="180"/>
      <c r="CW613" s="180"/>
      <c r="CX613" s="180"/>
      <c r="CY613" s="180"/>
      <c r="CZ613" s="180"/>
      <c r="DA613" s="180"/>
      <c r="DB613" s="180"/>
      <c r="DC613" s="180"/>
    </row>
    <row r="614" spans="1:107">
      <c r="A614" s="180"/>
      <c r="B614" s="180"/>
      <c r="C614" s="180"/>
      <c r="D614" s="180"/>
      <c r="E614" s="180"/>
      <c r="F614" s="180"/>
      <c r="G614" s="180"/>
      <c r="H614" s="181"/>
      <c r="I614" s="180"/>
      <c r="J614" s="180"/>
      <c r="K614" s="180"/>
      <c r="L614" s="181"/>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c r="CH614" s="180"/>
      <c r="CI614" s="180"/>
      <c r="CJ614" s="180"/>
      <c r="CK614" s="180"/>
      <c r="CL614" s="180"/>
      <c r="CM614" s="180"/>
      <c r="CN614" s="180"/>
      <c r="CO614" s="180"/>
      <c r="CP614" s="180"/>
      <c r="CQ614" s="180"/>
      <c r="CR614" s="180"/>
      <c r="CS614" s="180"/>
      <c r="CT614" s="180"/>
      <c r="CU614" s="180"/>
      <c r="CV614" s="180"/>
      <c r="CW614" s="180"/>
      <c r="CX614" s="180"/>
      <c r="CY614" s="180"/>
      <c r="CZ614" s="180"/>
      <c r="DA614" s="180"/>
      <c r="DB614" s="180"/>
      <c r="DC614" s="180"/>
    </row>
    <row r="615" spans="1:107">
      <c r="A615" s="180"/>
      <c r="B615" s="180"/>
      <c r="C615" s="180"/>
      <c r="D615" s="180"/>
      <c r="E615" s="180"/>
      <c r="F615" s="180"/>
      <c r="G615" s="180"/>
      <c r="H615" s="181"/>
      <c r="I615" s="180"/>
      <c r="J615" s="180"/>
      <c r="K615" s="180"/>
      <c r="L615" s="181"/>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c r="CH615" s="180"/>
      <c r="CI615" s="180"/>
      <c r="CJ615" s="180"/>
      <c r="CK615" s="180"/>
      <c r="CL615" s="180"/>
      <c r="CM615" s="180"/>
      <c r="CN615" s="180"/>
      <c r="CO615" s="180"/>
      <c r="CP615" s="180"/>
      <c r="CQ615" s="180"/>
      <c r="CR615" s="180"/>
      <c r="CS615" s="180"/>
      <c r="CT615" s="180"/>
      <c r="CU615" s="180"/>
      <c r="CV615" s="180"/>
      <c r="CW615" s="180"/>
      <c r="CX615" s="180"/>
      <c r="CY615" s="180"/>
      <c r="CZ615" s="180"/>
      <c r="DA615" s="180"/>
      <c r="DB615" s="180"/>
      <c r="DC615" s="180"/>
    </row>
    <row r="616" spans="1:107">
      <c r="A616" s="180"/>
      <c r="B616" s="180"/>
      <c r="C616" s="180"/>
      <c r="D616" s="180"/>
      <c r="E616" s="180"/>
      <c r="F616" s="180"/>
      <c r="G616" s="180"/>
      <c r="H616" s="181"/>
      <c r="I616" s="180"/>
      <c r="J616" s="180"/>
      <c r="K616" s="180"/>
      <c r="L616" s="181"/>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c r="CH616" s="180"/>
      <c r="CI616" s="180"/>
      <c r="CJ616" s="180"/>
      <c r="CK616" s="180"/>
      <c r="CL616" s="180"/>
      <c r="CM616" s="180"/>
      <c r="CN616" s="180"/>
      <c r="CO616" s="180"/>
      <c r="CP616" s="180"/>
      <c r="CQ616" s="180"/>
      <c r="CR616" s="180"/>
      <c r="CS616" s="180"/>
      <c r="CT616" s="180"/>
      <c r="CU616" s="180"/>
      <c r="CV616" s="180"/>
      <c r="CW616" s="180"/>
      <c r="CX616" s="180"/>
      <c r="CY616" s="180"/>
      <c r="CZ616" s="180"/>
      <c r="DA616" s="180"/>
      <c r="DB616" s="180"/>
      <c r="DC616" s="180"/>
    </row>
    <row r="617" spans="1:107">
      <c r="A617" s="180"/>
      <c r="B617" s="180"/>
      <c r="C617" s="180"/>
      <c r="D617" s="180"/>
      <c r="E617" s="180"/>
      <c r="F617" s="180"/>
      <c r="G617" s="180"/>
      <c r="H617" s="181"/>
      <c r="I617" s="180"/>
      <c r="J617" s="180"/>
      <c r="K617" s="180"/>
      <c r="L617" s="181"/>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c r="CH617" s="180"/>
      <c r="CI617" s="180"/>
      <c r="CJ617" s="180"/>
      <c r="CK617" s="180"/>
      <c r="CL617" s="180"/>
      <c r="CM617" s="180"/>
      <c r="CN617" s="180"/>
      <c r="CO617" s="180"/>
      <c r="CP617" s="180"/>
      <c r="CQ617" s="180"/>
      <c r="CR617" s="180"/>
      <c r="CS617" s="180"/>
      <c r="CT617" s="180"/>
      <c r="CU617" s="180"/>
      <c r="CV617" s="180"/>
      <c r="CW617" s="180"/>
      <c r="CX617" s="180"/>
      <c r="CY617" s="180"/>
      <c r="CZ617" s="180"/>
      <c r="DA617" s="180"/>
      <c r="DB617" s="180"/>
      <c r="DC617" s="180"/>
    </row>
    <row r="618" spans="1:107">
      <c r="A618" s="180"/>
      <c r="B618" s="180"/>
      <c r="C618" s="180"/>
      <c r="D618" s="180"/>
      <c r="E618" s="180"/>
      <c r="F618" s="180"/>
      <c r="G618" s="180"/>
      <c r="H618" s="181"/>
      <c r="I618" s="180"/>
      <c r="J618" s="180"/>
      <c r="K618" s="180"/>
      <c r="L618" s="181"/>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c r="CH618" s="180"/>
      <c r="CI618" s="180"/>
      <c r="CJ618" s="180"/>
      <c r="CK618" s="180"/>
      <c r="CL618" s="180"/>
      <c r="CM618" s="180"/>
      <c r="CN618" s="180"/>
      <c r="CO618" s="180"/>
      <c r="CP618" s="180"/>
      <c r="CQ618" s="180"/>
      <c r="CR618" s="180"/>
      <c r="CS618" s="180"/>
      <c r="CT618" s="180"/>
      <c r="CU618" s="180"/>
      <c r="CV618" s="180"/>
      <c r="CW618" s="180"/>
      <c r="CX618" s="180"/>
      <c r="CY618" s="180"/>
      <c r="CZ618" s="180"/>
      <c r="DA618" s="180"/>
      <c r="DB618" s="180"/>
      <c r="DC618" s="180"/>
    </row>
    <row r="619" spans="1:107">
      <c r="A619" s="180"/>
      <c r="B619" s="180"/>
      <c r="C619" s="180"/>
      <c r="D619" s="180"/>
      <c r="E619" s="180"/>
      <c r="F619" s="180"/>
      <c r="G619" s="180"/>
      <c r="H619" s="181"/>
      <c r="I619" s="180"/>
      <c r="J619" s="180"/>
      <c r="K619" s="180"/>
      <c r="L619" s="181"/>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c r="CH619" s="180"/>
      <c r="CI619" s="180"/>
      <c r="CJ619" s="180"/>
      <c r="CK619" s="180"/>
      <c r="CL619" s="180"/>
      <c r="CM619" s="180"/>
      <c r="CN619" s="180"/>
      <c r="CO619" s="180"/>
      <c r="CP619" s="180"/>
      <c r="CQ619" s="180"/>
      <c r="CR619" s="180"/>
      <c r="CS619" s="180"/>
      <c r="CT619" s="180"/>
      <c r="CU619" s="180"/>
      <c r="CV619" s="180"/>
      <c r="CW619" s="180"/>
      <c r="CX619" s="180"/>
      <c r="CY619" s="180"/>
      <c r="CZ619" s="180"/>
      <c r="DA619" s="180"/>
      <c r="DB619" s="180"/>
      <c r="DC619" s="180"/>
    </row>
    <row r="620" spans="1:107">
      <c r="A620" s="180"/>
      <c r="B620" s="180"/>
      <c r="C620" s="180"/>
      <c r="D620" s="180"/>
      <c r="E620" s="180"/>
      <c r="F620" s="180"/>
      <c r="G620" s="180"/>
      <c r="H620" s="181"/>
      <c r="I620" s="180"/>
      <c r="J620" s="180"/>
      <c r="K620" s="180"/>
      <c r="L620" s="181"/>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c r="CH620" s="180"/>
      <c r="CI620" s="180"/>
      <c r="CJ620" s="180"/>
      <c r="CK620" s="180"/>
      <c r="CL620" s="180"/>
      <c r="CM620" s="180"/>
      <c r="CN620" s="180"/>
      <c r="CO620" s="180"/>
      <c r="CP620" s="180"/>
      <c r="CQ620" s="180"/>
      <c r="CR620" s="180"/>
      <c r="CS620" s="180"/>
      <c r="CT620" s="180"/>
      <c r="CU620" s="180"/>
      <c r="CV620" s="180"/>
      <c r="CW620" s="180"/>
      <c r="CX620" s="180"/>
      <c r="CY620" s="180"/>
      <c r="CZ620" s="180"/>
      <c r="DA620" s="180"/>
      <c r="DB620" s="180"/>
      <c r="DC620" s="180"/>
    </row>
    <row r="621" spans="1:107">
      <c r="A621" s="180"/>
      <c r="B621" s="180"/>
      <c r="C621" s="180"/>
      <c r="D621" s="180"/>
      <c r="E621" s="180"/>
      <c r="F621" s="180"/>
      <c r="G621" s="180"/>
      <c r="H621" s="181"/>
      <c r="I621" s="180"/>
      <c r="J621" s="180"/>
      <c r="K621" s="180"/>
      <c r="L621" s="181"/>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c r="CH621" s="180"/>
      <c r="CI621" s="180"/>
      <c r="CJ621" s="180"/>
      <c r="CK621" s="180"/>
      <c r="CL621" s="180"/>
      <c r="CM621" s="180"/>
      <c r="CN621" s="180"/>
      <c r="CO621" s="180"/>
      <c r="CP621" s="180"/>
      <c r="CQ621" s="180"/>
      <c r="CR621" s="180"/>
      <c r="CS621" s="180"/>
      <c r="CT621" s="180"/>
      <c r="CU621" s="180"/>
      <c r="CV621" s="180"/>
      <c r="CW621" s="180"/>
      <c r="CX621" s="180"/>
      <c r="CY621" s="180"/>
      <c r="CZ621" s="180"/>
      <c r="DA621" s="180"/>
      <c r="DB621" s="180"/>
      <c r="DC621" s="180"/>
    </row>
    <row r="622" spans="1:107">
      <c r="A622" s="180"/>
      <c r="B622" s="180"/>
      <c r="C622" s="180"/>
      <c r="D622" s="180"/>
      <c r="E622" s="180"/>
      <c r="F622" s="180"/>
      <c r="G622" s="180"/>
      <c r="H622" s="181"/>
      <c r="I622" s="180"/>
      <c r="J622" s="180"/>
      <c r="K622" s="180"/>
      <c r="L622" s="181"/>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c r="CH622" s="180"/>
      <c r="CI622" s="180"/>
      <c r="CJ622" s="180"/>
      <c r="CK622" s="180"/>
      <c r="CL622" s="180"/>
      <c r="CM622" s="180"/>
      <c r="CN622" s="180"/>
      <c r="CO622" s="180"/>
      <c r="CP622" s="180"/>
      <c r="CQ622" s="180"/>
      <c r="CR622" s="180"/>
      <c r="CS622" s="180"/>
      <c r="CT622" s="180"/>
      <c r="CU622" s="180"/>
      <c r="CV622" s="180"/>
      <c r="CW622" s="180"/>
      <c r="CX622" s="180"/>
      <c r="CY622" s="180"/>
      <c r="CZ622" s="180"/>
      <c r="DA622" s="180"/>
      <c r="DB622" s="180"/>
      <c r="DC622" s="180"/>
    </row>
    <row r="623" spans="1:107">
      <c r="A623" s="180"/>
      <c r="B623" s="180"/>
      <c r="C623" s="180"/>
      <c r="D623" s="180"/>
      <c r="E623" s="180"/>
      <c r="F623" s="180"/>
      <c r="G623" s="180"/>
      <c r="H623" s="181"/>
      <c r="I623" s="180"/>
      <c r="J623" s="180"/>
      <c r="K623" s="180"/>
      <c r="L623" s="181"/>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c r="CH623" s="180"/>
      <c r="CI623" s="180"/>
      <c r="CJ623" s="180"/>
      <c r="CK623" s="180"/>
      <c r="CL623" s="180"/>
      <c r="CM623" s="180"/>
      <c r="CN623" s="180"/>
      <c r="CO623" s="180"/>
      <c r="CP623" s="180"/>
      <c r="CQ623" s="180"/>
      <c r="CR623" s="180"/>
      <c r="CS623" s="180"/>
      <c r="CT623" s="180"/>
      <c r="CU623" s="180"/>
      <c r="CV623" s="180"/>
      <c r="CW623" s="180"/>
      <c r="CX623" s="180"/>
      <c r="CY623" s="180"/>
      <c r="CZ623" s="180"/>
      <c r="DA623" s="180"/>
      <c r="DB623" s="180"/>
      <c r="DC623" s="180"/>
    </row>
    <row r="624" spans="1:107">
      <c r="A624" s="180"/>
      <c r="B624" s="180"/>
      <c r="C624" s="180"/>
      <c r="D624" s="180"/>
      <c r="E624" s="180"/>
      <c r="F624" s="180"/>
      <c r="G624" s="180"/>
      <c r="H624" s="181"/>
      <c r="I624" s="180"/>
      <c r="J624" s="180"/>
      <c r="K624" s="180"/>
      <c r="L624" s="181"/>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c r="CH624" s="180"/>
      <c r="CI624" s="180"/>
      <c r="CJ624" s="180"/>
      <c r="CK624" s="180"/>
      <c r="CL624" s="180"/>
      <c r="CM624" s="180"/>
      <c r="CN624" s="180"/>
      <c r="CO624" s="180"/>
      <c r="CP624" s="180"/>
      <c r="CQ624" s="180"/>
      <c r="CR624" s="180"/>
      <c r="CS624" s="180"/>
      <c r="CT624" s="180"/>
      <c r="CU624" s="180"/>
      <c r="CV624" s="180"/>
      <c r="CW624" s="180"/>
      <c r="CX624" s="180"/>
      <c r="CY624" s="180"/>
      <c r="CZ624" s="180"/>
      <c r="DA624" s="180"/>
      <c r="DB624" s="180"/>
      <c r="DC624" s="180"/>
    </row>
    <row r="625" spans="1:107">
      <c r="A625" s="180"/>
      <c r="B625" s="180"/>
      <c r="C625" s="180"/>
      <c r="D625" s="180"/>
      <c r="E625" s="180"/>
      <c r="F625" s="180"/>
      <c r="G625" s="180"/>
      <c r="H625" s="181"/>
      <c r="I625" s="180"/>
      <c r="J625" s="180"/>
      <c r="K625" s="180"/>
      <c r="L625" s="181"/>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c r="CH625" s="180"/>
      <c r="CI625" s="180"/>
      <c r="CJ625" s="180"/>
      <c r="CK625" s="180"/>
      <c r="CL625" s="180"/>
      <c r="CM625" s="180"/>
      <c r="CN625" s="180"/>
      <c r="CO625" s="180"/>
      <c r="CP625" s="180"/>
      <c r="CQ625" s="180"/>
      <c r="CR625" s="180"/>
      <c r="CS625" s="180"/>
      <c r="CT625" s="180"/>
      <c r="CU625" s="180"/>
      <c r="CV625" s="180"/>
      <c r="CW625" s="180"/>
      <c r="CX625" s="180"/>
      <c r="CY625" s="180"/>
      <c r="CZ625" s="180"/>
      <c r="DA625" s="180"/>
      <c r="DB625" s="180"/>
      <c r="DC625" s="180"/>
    </row>
    <row r="626" spans="1:107">
      <c r="A626" s="180"/>
      <c r="B626" s="180"/>
      <c r="C626" s="180"/>
      <c r="D626" s="180"/>
      <c r="E626" s="180"/>
      <c r="F626" s="180"/>
      <c r="G626" s="180"/>
      <c r="H626" s="181"/>
      <c r="I626" s="180"/>
      <c r="J626" s="180"/>
      <c r="K626" s="180"/>
      <c r="L626" s="181"/>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c r="CH626" s="180"/>
      <c r="CI626" s="180"/>
      <c r="CJ626" s="180"/>
      <c r="CK626" s="180"/>
      <c r="CL626" s="180"/>
      <c r="CM626" s="180"/>
      <c r="CN626" s="180"/>
      <c r="CO626" s="180"/>
      <c r="CP626" s="180"/>
      <c r="CQ626" s="180"/>
      <c r="CR626" s="180"/>
      <c r="CS626" s="180"/>
      <c r="CT626" s="180"/>
      <c r="CU626" s="180"/>
      <c r="CV626" s="180"/>
      <c r="CW626" s="180"/>
      <c r="CX626" s="180"/>
      <c r="CY626" s="180"/>
      <c r="CZ626" s="180"/>
      <c r="DA626" s="180"/>
      <c r="DB626" s="180"/>
      <c r="DC626" s="180"/>
    </row>
    <row r="627" spans="1:107">
      <c r="A627" s="180"/>
      <c r="B627" s="180"/>
      <c r="C627" s="180"/>
      <c r="D627" s="180"/>
      <c r="E627" s="180"/>
      <c r="F627" s="180"/>
      <c r="G627" s="180"/>
      <c r="H627" s="181"/>
      <c r="I627" s="180"/>
      <c r="J627" s="180"/>
      <c r="K627" s="180"/>
      <c r="L627" s="181"/>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0"/>
      <c r="CK627" s="180"/>
      <c r="CL627" s="180"/>
      <c r="CM627" s="180"/>
      <c r="CN627" s="180"/>
      <c r="CO627" s="180"/>
      <c r="CP627" s="180"/>
      <c r="CQ627" s="180"/>
      <c r="CR627" s="180"/>
      <c r="CS627" s="180"/>
      <c r="CT627" s="180"/>
      <c r="CU627" s="180"/>
      <c r="CV627" s="180"/>
      <c r="CW627" s="180"/>
      <c r="CX627" s="180"/>
      <c r="CY627" s="180"/>
      <c r="CZ627" s="180"/>
      <c r="DA627" s="180"/>
      <c r="DB627" s="180"/>
      <c r="DC627" s="180"/>
    </row>
    <row r="628" spans="1:107">
      <c r="A628" s="180"/>
      <c r="B628" s="180"/>
      <c r="C628" s="180"/>
      <c r="D628" s="180"/>
      <c r="E628" s="180"/>
      <c r="F628" s="180"/>
      <c r="G628" s="180"/>
      <c r="H628" s="181"/>
      <c r="I628" s="180"/>
      <c r="J628" s="180"/>
      <c r="K628" s="180"/>
      <c r="L628" s="181"/>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0"/>
      <c r="CK628" s="180"/>
      <c r="CL628" s="180"/>
      <c r="CM628" s="180"/>
      <c r="CN628" s="180"/>
      <c r="CO628" s="180"/>
      <c r="CP628" s="180"/>
      <c r="CQ628" s="180"/>
      <c r="CR628" s="180"/>
      <c r="CS628" s="180"/>
      <c r="CT628" s="180"/>
      <c r="CU628" s="180"/>
      <c r="CV628" s="180"/>
      <c r="CW628" s="180"/>
      <c r="CX628" s="180"/>
      <c r="CY628" s="180"/>
      <c r="CZ628" s="180"/>
      <c r="DA628" s="180"/>
      <c r="DB628" s="180"/>
      <c r="DC628" s="180"/>
    </row>
    <row r="629" spans="1:107">
      <c r="A629" s="180"/>
      <c r="B629" s="180"/>
      <c r="C629" s="180"/>
      <c r="D629" s="180"/>
      <c r="E629" s="180"/>
      <c r="F629" s="180"/>
      <c r="G629" s="180"/>
      <c r="H629" s="181"/>
      <c r="I629" s="180"/>
      <c r="J629" s="180"/>
      <c r="K629" s="180"/>
      <c r="L629" s="181"/>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row>
    <row r="630" spans="1:107">
      <c r="A630" s="180"/>
      <c r="B630" s="180"/>
      <c r="C630" s="180"/>
      <c r="D630" s="180"/>
      <c r="E630" s="180"/>
      <c r="F630" s="180"/>
      <c r="G630" s="180"/>
      <c r="H630" s="181"/>
      <c r="I630" s="180"/>
      <c r="J630" s="180"/>
      <c r="K630" s="180"/>
      <c r="L630" s="181"/>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0"/>
      <c r="CK630" s="180"/>
      <c r="CL630" s="180"/>
      <c r="CM630" s="180"/>
      <c r="CN630" s="180"/>
      <c r="CO630" s="180"/>
      <c r="CP630" s="180"/>
      <c r="CQ630" s="180"/>
      <c r="CR630" s="180"/>
      <c r="CS630" s="180"/>
      <c r="CT630" s="180"/>
      <c r="CU630" s="180"/>
      <c r="CV630" s="180"/>
      <c r="CW630" s="180"/>
      <c r="CX630" s="180"/>
      <c r="CY630" s="180"/>
      <c r="CZ630" s="180"/>
      <c r="DA630" s="180"/>
      <c r="DB630" s="180"/>
      <c r="DC630" s="180"/>
    </row>
    <row r="631" spans="1:107">
      <c r="A631" s="180"/>
      <c r="B631" s="180"/>
      <c r="C631" s="180"/>
      <c r="D631" s="180"/>
      <c r="E631" s="180"/>
      <c r="F631" s="180"/>
      <c r="G631" s="180"/>
      <c r="H631" s="181"/>
      <c r="I631" s="180"/>
      <c r="J631" s="180"/>
      <c r="K631" s="180"/>
      <c r="L631" s="181"/>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c r="CH631" s="180"/>
      <c r="CI631" s="180"/>
      <c r="CJ631" s="180"/>
      <c r="CK631" s="180"/>
      <c r="CL631" s="180"/>
      <c r="CM631" s="180"/>
      <c r="CN631" s="180"/>
      <c r="CO631" s="180"/>
      <c r="CP631" s="180"/>
      <c r="CQ631" s="180"/>
      <c r="CR631" s="180"/>
      <c r="CS631" s="180"/>
      <c r="CT631" s="180"/>
      <c r="CU631" s="180"/>
      <c r="CV631" s="180"/>
      <c r="CW631" s="180"/>
      <c r="CX631" s="180"/>
      <c r="CY631" s="180"/>
      <c r="CZ631" s="180"/>
      <c r="DA631" s="180"/>
      <c r="DB631" s="180"/>
      <c r="DC631" s="180"/>
    </row>
    <row r="632" spans="1:107">
      <c r="A632" s="180"/>
      <c r="B632" s="180"/>
      <c r="C632" s="180"/>
      <c r="D632" s="180"/>
      <c r="E632" s="180"/>
      <c r="F632" s="180"/>
      <c r="G632" s="180"/>
      <c r="H632" s="181"/>
      <c r="I632" s="180"/>
      <c r="J632" s="180"/>
      <c r="K632" s="180"/>
      <c r="L632" s="181"/>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c r="CH632" s="180"/>
      <c r="CI632" s="180"/>
      <c r="CJ632" s="180"/>
      <c r="CK632" s="180"/>
      <c r="CL632" s="180"/>
      <c r="CM632" s="180"/>
      <c r="CN632" s="180"/>
      <c r="CO632" s="180"/>
      <c r="CP632" s="180"/>
      <c r="CQ632" s="180"/>
      <c r="CR632" s="180"/>
      <c r="CS632" s="180"/>
      <c r="CT632" s="180"/>
      <c r="CU632" s="180"/>
      <c r="CV632" s="180"/>
      <c r="CW632" s="180"/>
      <c r="CX632" s="180"/>
      <c r="CY632" s="180"/>
      <c r="CZ632" s="180"/>
      <c r="DA632" s="180"/>
      <c r="DB632" s="180"/>
      <c r="DC632" s="180"/>
    </row>
    <row r="633" spans="1:107">
      <c r="A633" s="180"/>
      <c r="B633" s="180"/>
      <c r="C633" s="180"/>
      <c r="D633" s="180"/>
      <c r="E633" s="180"/>
      <c r="F633" s="180"/>
      <c r="G633" s="180"/>
      <c r="H633" s="181"/>
      <c r="I633" s="180"/>
      <c r="J633" s="180"/>
      <c r="K633" s="180"/>
      <c r="L633" s="181"/>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c r="CH633" s="180"/>
      <c r="CI633" s="180"/>
      <c r="CJ633" s="180"/>
      <c r="CK633" s="180"/>
      <c r="CL633" s="180"/>
      <c r="CM633" s="180"/>
      <c r="CN633" s="180"/>
      <c r="CO633" s="180"/>
      <c r="CP633" s="180"/>
      <c r="CQ633" s="180"/>
      <c r="CR633" s="180"/>
      <c r="CS633" s="180"/>
      <c r="CT633" s="180"/>
      <c r="CU633" s="180"/>
      <c r="CV633" s="180"/>
      <c r="CW633" s="180"/>
      <c r="CX633" s="180"/>
      <c r="CY633" s="180"/>
      <c r="CZ633" s="180"/>
      <c r="DA633" s="180"/>
      <c r="DB633" s="180"/>
      <c r="DC633" s="180"/>
    </row>
    <row r="634" spans="1:107">
      <c r="A634" s="180"/>
      <c r="B634" s="180"/>
      <c r="C634" s="180"/>
      <c r="D634" s="180"/>
      <c r="E634" s="180"/>
      <c r="F634" s="180"/>
      <c r="G634" s="180"/>
      <c r="H634" s="181"/>
      <c r="I634" s="180"/>
      <c r="J634" s="180"/>
      <c r="K634" s="180"/>
      <c r="L634" s="181"/>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c r="CH634" s="180"/>
      <c r="CI634" s="180"/>
      <c r="CJ634" s="180"/>
      <c r="CK634" s="180"/>
      <c r="CL634" s="180"/>
      <c r="CM634" s="180"/>
      <c r="CN634" s="180"/>
      <c r="CO634" s="180"/>
      <c r="CP634" s="180"/>
      <c r="CQ634" s="180"/>
      <c r="CR634" s="180"/>
      <c r="CS634" s="180"/>
      <c r="CT634" s="180"/>
      <c r="CU634" s="180"/>
      <c r="CV634" s="180"/>
      <c r="CW634" s="180"/>
      <c r="CX634" s="180"/>
      <c r="CY634" s="180"/>
      <c r="CZ634" s="180"/>
      <c r="DA634" s="180"/>
      <c r="DB634" s="180"/>
      <c r="DC634" s="180"/>
    </row>
    <row r="635" spans="1:107">
      <c r="A635" s="180"/>
      <c r="B635" s="180"/>
      <c r="C635" s="180"/>
      <c r="D635" s="180"/>
      <c r="E635" s="180"/>
      <c r="F635" s="180"/>
      <c r="G635" s="180"/>
      <c r="H635" s="181"/>
      <c r="I635" s="180"/>
      <c r="J635" s="180"/>
      <c r="K635" s="180"/>
      <c r="L635" s="181"/>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c r="CH635" s="180"/>
      <c r="CI635" s="180"/>
      <c r="CJ635" s="180"/>
      <c r="CK635" s="180"/>
      <c r="CL635" s="180"/>
      <c r="CM635" s="180"/>
      <c r="CN635" s="180"/>
      <c r="CO635" s="180"/>
      <c r="CP635" s="180"/>
      <c r="CQ635" s="180"/>
      <c r="CR635" s="180"/>
      <c r="CS635" s="180"/>
      <c r="CT635" s="180"/>
      <c r="CU635" s="180"/>
      <c r="CV635" s="180"/>
      <c r="CW635" s="180"/>
      <c r="CX635" s="180"/>
      <c r="CY635" s="180"/>
      <c r="CZ635" s="180"/>
      <c r="DA635" s="180"/>
      <c r="DB635" s="180"/>
      <c r="DC635" s="180"/>
    </row>
    <row r="636" spans="1:107">
      <c r="A636" s="180"/>
      <c r="B636" s="180"/>
      <c r="C636" s="180"/>
      <c r="D636" s="180"/>
      <c r="E636" s="180"/>
      <c r="F636" s="180"/>
      <c r="G636" s="180"/>
      <c r="H636" s="181"/>
      <c r="I636" s="180"/>
      <c r="J636" s="180"/>
      <c r="K636" s="180"/>
      <c r="L636" s="181"/>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0"/>
      <c r="CK636" s="180"/>
      <c r="CL636" s="180"/>
      <c r="CM636" s="180"/>
      <c r="CN636" s="180"/>
      <c r="CO636" s="180"/>
      <c r="CP636" s="180"/>
      <c r="CQ636" s="180"/>
      <c r="CR636" s="180"/>
      <c r="CS636" s="180"/>
      <c r="CT636" s="180"/>
      <c r="CU636" s="180"/>
      <c r="CV636" s="180"/>
      <c r="CW636" s="180"/>
      <c r="CX636" s="180"/>
      <c r="CY636" s="180"/>
      <c r="CZ636" s="180"/>
      <c r="DA636" s="180"/>
      <c r="DB636" s="180"/>
      <c r="DC636" s="180"/>
    </row>
    <row r="637" spans="1:107">
      <c r="A637" s="180"/>
      <c r="B637" s="180"/>
      <c r="C637" s="180"/>
      <c r="D637" s="180"/>
      <c r="E637" s="180"/>
      <c r="F637" s="180"/>
      <c r="G637" s="180"/>
      <c r="H637" s="181"/>
      <c r="I637" s="180"/>
      <c r="J637" s="180"/>
      <c r="K637" s="180"/>
      <c r="L637" s="181"/>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c r="CH637" s="180"/>
      <c r="CI637" s="180"/>
      <c r="CJ637" s="180"/>
      <c r="CK637" s="180"/>
      <c r="CL637" s="180"/>
      <c r="CM637" s="180"/>
      <c r="CN637" s="180"/>
      <c r="CO637" s="180"/>
      <c r="CP637" s="180"/>
      <c r="CQ637" s="180"/>
      <c r="CR637" s="180"/>
      <c r="CS637" s="180"/>
      <c r="CT637" s="180"/>
      <c r="CU637" s="180"/>
      <c r="CV637" s="180"/>
      <c r="CW637" s="180"/>
      <c r="CX637" s="180"/>
      <c r="CY637" s="180"/>
      <c r="CZ637" s="180"/>
      <c r="DA637" s="180"/>
      <c r="DB637" s="180"/>
      <c r="DC637" s="180"/>
    </row>
    <row r="638" spans="1:107">
      <c r="A638" s="180"/>
      <c r="B638" s="180"/>
      <c r="C638" s="180"/>
      <c r="D638" s="180"/>
      <c r="E638" s="180"/>
      <c r="F638" s="180"/>
      <c r="G638" s="180"/>
      <c r="H638" s="181"/>
      <c r="I638" s="180"/>
      <c r="J638" s="180"/>
      <c r="K638" s="180"/>
      <c r="L638" s="181"/>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c r="CH638" s="180"/>
      <c r="CI638" s="180"/>
      <c r="CJ638" s="180"/>
      <c r="CK638" s="180"/>
      <c r="CL638" s="180"/>
      <c r="CM638" s="180"/>
      <c r="CN638" s="180"/>
      <c r="CO638" s="180"/>
      <c r="CP638" s="180"/>
      <c r="CQ638" s="180"/>
      <c r="CR638" s="180"/>
      <c r="CS638" s="180"/>
      <c r="CT638" s="180"/>
      <c r="CU638" s="180"/>
      <c r="CV638" s="180"/>
      <c r="CW638" s="180"/>
      <c r="CX638" s="180"/>
      <c r="CY638" s="180"/>
      <c r="CZ638" s="180"/>
      <c r="DA638" s="180"/>
      <c r="DB638" s="180"/>
      <c r="DC638" s="180"/>
    </row>
    <row r="639" spans="1:107">
      <c r="A639" s="180"/>
      <c r="B639" s="180"/>
      <c r="C639" s="180"/>
      <c r="D639" s="180"/>
      <c r="E639" s="180"/>
      <c r="F639" s="180"/>
      <c r="G639" s="180"/>
      <c r="H639" s="181"/>
      <c r="I639" s="180"/>
      <c r="J639" s="180"/>
      <c r="K639" s="180"/>
      <c r="L639" s="181"/>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c r="CH639" s="180"/>
      <c r="CI639" s="180"/>
      <c r="CJ639" s="180"/>
      <c r="CK639" s="180"/>
      <c r="CL639" s="180"/>
      <c r="CM639" s="180"/>
      <c r="CN639" s="180"/>
      <c r="CO639" s="180"/>
      <c r="CP639" s="180"/>
      <c r="CQ639" s="180"/>
      <c r="CR639" s="180"/>
      <c r="CS639" s="180"/>
      <c r="CT639" s="180"/>
      <c r="CU639" s="180"/>
      <c r="CV639" s="180"/>
      <c r="CW639" s="180"/>
      <c r="CX639" s="180"/>
      <c r="CY639" s="180"/>
      <c r="CZ639" s="180"/>
      <c r="DA639" s="180"/>
      <c r="DB639" s="180"/>
      <c r="DC639" s="180"/>
    </row>
    <row r="640" spans="1:107">
      <c r="A640" s="180"/>
      <c r="B640" s="180"/>
      <c r="C640" s="180"/>
      <c r="D640" s="180"/>
      <c r="E640" s="180"/>
      <c r="F640" s="180"/>
      <c r="G640" s="180"/>
      <c r="H640" s="181"/>
      <c r="I640" s="180"/>
      <c r="J640" s="180"/>
      <c r="K640" s="180"/>
      <c r="L640" s="181"/>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c r="CH640" s="180"/>
      <c r="CI640" s="180"/>
      <c r="CJ640" s="180"/>
      <c r="CK640" s="180"/>
      <c r="CL640" s="180"/>
      <c r="CM640" s="180"/>
      <c r="CN640" s="180"/>
      <c r="CO640" s="180"/>
      <c r="CP640" s="180"/>
      <c r="CQ640" s="180"/>
      <c r="CR640" s="180"/>
      <c r="CS640" s="180"/>
      <c r="CT640" s="180"/>
      <c r="CU640" s="180"/>
      <c r="CV640" s="180"/>
      <c r="CW640" s="180"/>
      <c r="CX640" s="180"/>
      <c r="CY640" s="180"/>
      <c r="CZ640" s="180"/>
      <c r="DA640" s="180"/>
      <c r="DB640" s="180"/>
      <c r="DC640" s="180"/>
    </row>
    <row r="641" spans="1:107">
      <c r="A641" s="180"/>
      <c r="B641" s="180"/>
      <c r="C641" s="180"/>
      <c r="D641" s="180"/>
      <c r="E641" s="180"/>
      <c r="F641" s="180"/>
      <c r="G641" s="180"/>
      <c r="H641" s="181"/>
      <c r="I641" s="180"/>
      <c r="J641" s="180"/>
      <c r="K641" s="180"/>
      <c r="L641" s="181"/>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row>
    <row r="642" spans="1:107">
      <c r="A642" s="180"/>
      <c r="B642" s="180"/>
      <c r="C642" s="180"/>
      <c r="D642" s="180"/>
      <c r="E642" s="180"/>
      <c r="F642" s="180"/>
      <c r="G642" s="180"/>
      <c r="H642" s="181"/>
      <c r="I642" s="180"/>
      <c r="J642" s="180"/>
      <c r="K642" s="180"/>
      <c r="L642" s="181"/>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c r="CH642" s="180"/>
      <c r="CI642" s="180"/>
      <c r="CJ642" s="180"/>
      <c r="CK642" s="180"/>
      <c r="CL642" s="180"/>
      <c r="CM642" s="180"/>
      <c r="CN642" s="180"/>
      <c r="CO642" s="180"/>
      <c r="CP642" s="180"/>
      <c r="CQ642" s="180"/>
      <c r="CR642" s="180"/>
      <c r="CS642" s="180"/>
      <c r="CT642" s="180"/>
      <c r="CU642" s="180"/>
      <c r="CV642" s="180"/>
      <c r="CW642" s="180"/>
      <c r="CX642" s="180"/>
      <c r="CY642" s="180"/>
      <c r="CZ642" s="180"/>
      <c r="DA642" s="180"/>
      <c r="DB642" s="180"/>
      <c r="DC642" s="180"/>
    </row>
    <row r="643" spans="1:107">
      <c r="A643" s="180"/>
      <c r="B643" s="180"/>
      <c r="C643" s="180"/>
      <c r="D643" s="180"/>
      <c r="E643" s="180"/>
      <c r="F643" s="180"/>
      <c r="G643" s="180"/>
      <c r="H643" s="181"/>
      <c r="I643" s="180"/>
      <c r="J643" s="180"/>
      <c r="K643" s="180"/>
      <c r="L643" s="181"/>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c r="CH643" s="180"/>
      <c r="CI643" s="180"/>
      <c r="CJ643" s="180"/>
      <c r="CK643" s="180"/>
      <c r="CL643" s="180"/>
      <c r="CM643" s="180"/>
      <c r="CN643" s="180"/>
      <c r="CO643" s="180"/>
      <c r="CP643" s="180"/>
      <c r="CQ643" s="180"/>
      <c r="CR643" s="180"/>
      <c r="CS643" s="180"/>
      <c r="CT643" s="180"/>
      <c r="CU643" s="180"/>
      <c r="CV643" s="180"/>
      <c r="CW643" s="180"/>
      <c r="CX643" s="180"/>
      <c r="CY643" s="180"/>
      <c r="CZ643" s="180"/>
      <c r="DA643" s="180"/>
      <c r="DB643" s="180"/>
      <c r="DC643" s="180"/>
    </row>
    <row r="644" spans="1:107">
      <c r="A644" s="180"/>
      <c r="B644" s="180"/>
      <c r="C644" s="180"/>
      <c r="D644" s="180"/>
      <c r="E644" s="180"/>
      <c r="F644" s="180"/>
      <c r="G644" s="180"/>
      <c r="H644" s="181"/>
      <c r="I644" s="180"/>
      <c r="J644" s="180"/>
      <c r="K644" s="180"/>
      <c r="L644" s="181"/>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c r="CH644" s="180"/>
      <c r="CI644" s="180"/>
      <c r="CJ644" s="180"/>
      <c r="CK644" s="180"/>
      <c r="CL644" s="180"/>
      <c r="CM644" s="180"/>
      <c r="CN644" s="180"/>
      <c r="CO644" s="180"/>
      <c r="CP644" s="180"/>
      <c r="CQ644" s="180"/>
      <c r="CR644" s="180"/>
      <c r="CS644" s="180"/>
      <c r="CT644" s="180"/>
      <c r="CU644" s="180"/>
      <c r="CV644" s="180"/>
      <c r="CW644" s="180"/>
      <c r="CX644" s="180"/>
      <c r="CY644" s="180"/>
      <c r="CZ644" s="180"/>
      <c r="DA644" s="180"/>
      <c r="DB644" s="180"/>
      <c r="DC644" s="180"/>
    </row>
    <row r="645" spans="1:107">
      <c r="A645" s="180"/>
      <c r="B645" s="180"/>
      <c r="C645" s="180"/>
      <c r="D645" s="180"/>
      <c r="E645" s="180"/>
      <c r="F645" s="180"/>
      <c r="G645" s="180"/>
      <c r="H645" s="181"/>
      <c r="I645" s="180"/>
      <c r="J645" s="180"/>
      <c r="K645" s="180"/>
      <c r="L645" s="181"/>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c r="CH645" s="180"/>
      <c r="CI645" s="180"/>
      <c r="CJ645" s="180"/>
      <c r="CK645" s="180"/>
      <c r="CL645" s="180"/>
      <c r="CM645" s="180"/>
      <c r="CN645" s="180"/>
      <c r="CO645" s="180"/>
      <c r="CP645" s="180"/>
      <c r="CQ645" s="180"/>
      <c r="CR645" s="180"/>
      <c r="CS645" s="180"/>
      <c r="CT645" s="180"/>
      <c r="CU645" s="180"/>
      <c r="CV645" s="180"/>
      <c r="CW645" s="180"/>
      <c r="CX645" s="180"/>
      <c r="CY645" s="180"/>
      <c r="CZ645" s="180"/>
      <c r="DA645" s="180"/>
      <c r="DB645" s="180"/>
      <c r="DC645" s="180"/>
    </row>
    <row r="646" spans="1:107">
      <c r="A646" s="180"/>
      <c r="B646" s="180"/>
      <c r="C646" s="180"/>
      <c r="D646" s="180"/>
      <c r="E646" s="180"/>
      <c r="F646" s="180"/>
      <c r="G646" s="180"/>
      <c r="H646" s="181"/>
      <c r="I646" s="180"/>
      <c r="J646" s="180"/>
      <c r="K646" s="180"/>
      <c r="L646" s="181"/>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c r="CH646" s="180"/>
      <c r="CI646" s="180"/>
      <c r="CJ646" s="180"/>
      <c r="CK646" s="180"/>
      <c r="CL646" s="180"/>
      <c r="CM646" s="180"/>
      <c r="CN646" s="180"/>
      <c r="CO646" s="180"/>
      <c r="CP646" s="180"/>
      <c r="CQ646" s="180"/>
      <c r="CR646" s="180"/>
      <c r="CS646" s="180"/>
      <c r="CT646" s="180"/>
      <c r="CU646" s="180"/>
      <c r="CV646" s="180"/>
      <c r="CW646" s="180"/>
      <c r="CX646" s="180"/>
      <c r="CY646" s="180"/>
      <c r="CZ646" s="180"/>
      <c r="DA646" s="180"/>
      <c r="DB646" s="180"/>
      <c r="DC646" s="180"/>
    </row>
    <row r="647" spans="1:107">
      <c r="A647" s="180"/>
      <c r="B647" s="180"/>
      <c r="C647" s="180"/>
      <c r="D647" s="180"/>
      <c r="E647" s="180"/>
      <c r="F647" s="180"/>
      <c r="G647" s="180"/>
      <c r="H647" s="181"/>
      <c r="I647" s="180"/>
      <c r="J647" s="180"/>
      <c r="K647" s="180"/>
      <c r="L647" s="181"/>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c r="CH647" s="180"/>
      <c r="CI647" s="180"/>
      <c r="CJ647" s="180"/>
      <c r="CK647" s="180"/>
      <c r="CL647" s="180"/>
      <c r="CM647" s="180"/>
      <c r="CN647" s="180"/>
      <c r="CO647" s="180"/>
      <c r="CP647" s="180"/>
      <c r="CQ647" s="180"/>
      <c r="CR647" s="180"/>
      <c r="CS647" s="180"/>
      <c r="CT647" s="180"/>
      <c r="CU647" s="180"/>
      <c r="CV647" s="180"/>
      <c r="CW647" s="180"/>
      <c r="CX647" s="180"/>
      <c r="CY647" s="180"/>
      <c r="CZ647" s="180"/>
      <c r="DA647" s="180"/>
      <c r="DB647" s="180"/>
      <c r="DC647" s="180"/>
    </row>
    <row r="648" spans="1:107">
      <c r="A648" s="180"/>
      <c r="B648" s="180"/>
      <c r="C648" s="180"/>
      <c r="D648" s="180"/>
      <c r="E648" s="180"/>
      <c r="F648" s="180"/>
      <c r="G648" s="180"/>
      <c r="H648" s="181"/>
      <c r="I648" s="180"/>
      <c r="J648" s="180"/>
      <c r="K648" s="180"/>
      <c r="L648" s="181"/>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c r="CH648" s="180"/>
      <c r="CI648" s="180"/>
      <c r="CJ648" s="180"/>
      <c r="CK648" s="180"/>
      <c r="CL648" s="180"/>
      <c r="CM648" s="180"/>
      <c r="CN648" s="180"/>
      <c r="CO648" s="180"/>
      <c r="CP648" s="180"/>
      <c r="CQ648" s="180"/>
      <c r="CR648" s="180"/>
      <c r="CS648" s="180"/>
      <c r="CT648" s="180"/>
      <c r="CU648" s="180"/>
      <c r="CV648" s="180"/>
      <c r="CW648" s="180"/>
      <c r="CX648" s="180"/>
      <c r="CY648" s="180"/>
      <c r="CZ648" s="180"/>
      <c r="DA648" s="180"/>
      <c r="DB648" s="180"/>
      <c r="DC648" s="180"/>
    </row>
    <row r="649" spans="1:107">
      <c r="A649" s="180"/>
      <c r="B649" s="180"/>
      <c r="C649" s="180"/>
      <c r="D649" s="180"/>
      <c r="E649" s="180"/>
      <c r="F649" s="180"/>
      <c r="G649" s="180"/>
      <c r="H649" s="181"/>
      <c r="I649" s="180"/>
      <c r="J649" s="180"/>
      <c r="K649" s="180"/>
      <c r="L649" s="181"/>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row>
    <row r="650" spans="1:107">
      <c r="A650" s="180"/>
      <c r="B650" s="180"/>
      <c r="C650" s="180"/>
      <c r="D650" s="180"/>
      <c r="E650" s="180"/>
      <c r="F650" s="180"/>
      <c r="G650" s="180"/>
      <c r="H650" s="181"/>
      <c r="I650" s="180"/>
      <c r="J650" s="180"/>
      <c r="K650" s="180"/>
      <c r="L650" s="181"/>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c r="CH650" s="180"/>
      <c r="CI650" s="180"/>
      <c r="CJ650" s="180"/>
      <c r="CK650" s="180"/>
      <c r="CL650" s="180"/>
      <c r="CM650" s="180"/>
      <c r="CN650" s="180"/>
      <c r="CO650" s="180"/>
      <c r="CP650" s="180"/>
      <c r="CQ650" s="180"/>
      <c r="CR650" s="180"/>
      <c r="CS650" s="180"/>
      <c r="CT650" s="180"/>
      <c r="CU650" s="180"/>
      <c r="CV650" s="180"/>
      <c r="CW650" s="180"/>
      <c r="CX650" s="180"/>
      <c r="CY650" s="180"/>
      <c r="CZ650" s="180"/>
      <c r="DA650" s="180"/>
      <c r="DB650" s="180"/>
      <c r="DC650" s="180"/>
    </row>
    <row r="651" spans="1:107">
      <c r="A651" s="180"/>
      <c r="B651" s="180"/>
      <c r="C651" s="180"/>
      <c r="D651" s="180"/>
      <c r="E651" s="180"/>
      <c r="F651" s="180"/>
      <c r="G651" s="180"/>
      <c r="H651" s="181"/>
      <c r="I651" s="180"/>
      <c r="J651" s="180"/>
      <c r="K651" s="180"/>
      <c r="L651" s="181"/>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c r="CH651" s="180"/>
      <c r="CI651" s="180"/>
      <c r="CJ651" s="180"/>
      <c r="CK651" s="180"/>
      <c r="CL651" s="180"/>
      <c r="CM651" s="180"/>
      <c r="CN651" s="180"/>
      <c r="CO651" s="180"/>
      <c r="CP651" s="180"/>
      <c r="CQ651" s="180"/>
      <c r="CR651" s="180"/>
      <c r="CS651" s="180"/>
      <c r="CT651" s="180"/>
      <c r="CU651" s="180"/>
      <c r="CV651" s="180"/>
      <c r="CW651" s="180"/>
      <c r="CX651" s="180"/>
      <c r="CY651" s="180"/>
      <c r="CZ651" s="180"/>
      <c r="DA651" s="180"/>
      <c r="DB651" s="180"/>
      <c r="DC651" s="180"/>
    </row>
    <row r="652" spans="1:107">
      <c r="A652" s="180"/>
      <c r="B652" s="180"/>
      <c r="C652" s="180"/>
      <c r="D652" s="180"/>
      <c r="E652" s="180"/>
      <c r="F652" s="180"/>
      <c r="G652" s="180"/>
      <c r="H652" s="181"/>
      <c r="I652" s="180"/>
      <c r="J652" s="180"/>
      <c r="K652" s="180"/>
      <c r="L652" s="181"/>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c r="CH652" s="180"/>
      <c r="CI652" s="180"/>
      <c r="CJ652" s="180"/>
      <c r="CK652" s="180"/>
      <c r="CL652" s="180"/>
      <c r="CM652" s="180"/>
      <c r="CN652" s="180"/>
      <c r="CO652" s="180"/>
      <c r="CP652" s="180"/>
      <c r="CQ652" s="180"/>
      <c r="CR652" s="180"/>
      <c r="CS652" s="180"/>
      <c r="CT652" s="180"/>
      <c r="CU652" s="180"/>
      <c r="CV652" s="180"/>
      <c r="CW652" s="180"/>
      <c r="CX652" s="180"/>
      <c r="CY652" s="180"/>
      <c r="CZ652" s="180"/>
      <c r="DA652" s="180"/>
      <c r="DB652" s="180"/>
      <c r="DC652" s="180"/>
    </row>
    <row r="653" spans="1:107">
      <c r="A653" s="180"/>
      <c r="B653" s="180"/>
      <c r="C653" s="180"/>
      <c r="D653" s="180"/>
      <c r="E653" s="180"/>
      <c r="F653" s="180"/>
      <c r="G653" s="180"/>
      <c r="H653" s="181"/>
      <c r="I653" s="180"/>
      <c r="J653" s="180"/>
      <c r="K653" s="180"/>
      <c r="L653" s="181"/>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c r="CH653" s="180"/>
      <c r="CI653" s="180"/>
      <c r="CJ653" s="180"/>
      <c r="CK653" s="180"/>
      <c r="CL653" s="180"/>
      <c r="CM653" s="180"/>
      <c r="CN653" s="180"/>
      <c r="CO653" s="180"/>
      <c r="CP653" s="180"/>
      <c r="CQ653" s="180"/>
      <c r="CR653" s="180"/>
      <c r="CS653" s="180"/>
      <c r="CT653" s="180"/>
      <c r="CU653" s="180"/>
      <c r="CV653" s="180"/>
      <c r="CW653" s="180"/>
      <c r="CX653" s="180"/>
      <c r="CY653" s="180"/>
      <c r="CZ653" s="180"/>
      <c r="DA653" s="180"/>
      <c r="DB653" s="180"/>
      <c r="DC653" s="180"/>
    </row>
    <row r="654" spans="1:107">
      <c r="A654" s="180"/>
      <c r="B654" s="180"/>
      <c r="C654" s="180"/>
      <c r="D654" s="180"/>
      <c r="E654" s="180"/>
      <c r="F654" s="180"/>
      <c r="G654" s="180"/>
      <c r="H654" s="181"/>
      <c r="I654" s="180"/>
      <c r="J654" s="180"/>
      <c r="K654" s="180"/>
      <c r="L654" s="181"/>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c r="CH654" s="180"/>
      <c r="CI654" s="180"/>
      <c r="CJ654" s="180"/>
      <c r="CK654" s="180"/>
      <c r="CL654" s="180"/>
      <c r="CM654" s="180"/>
      <c r="CN654" s="180"/>
      <c r="CO654" s="180"/>
      <c r="CP654" s="180"/>
      <c r="CQ654" s="180"/>
      <c r="CR654" s="180"/>
      <c r="CS654" s="180"/>
      <c r="CT654" s="180"/>
      <c r="CU654" s="180"/>
      <c r="CV654" s="180"/>
      <c r="CW654" s="180"/>
      <c r="CX654" s="180"/>
      <c r="CY654" s="180"/>
      <c r="CZ654" s="180"/>
      <c r="DA654" s="180"/>
      <c r="DB654" s="180"/>
      <c r="DC654" s="180"/>
    </row>
    <row r="655" spans="1:107">
      <c r="A655" s="180"/>
      <c r="B655" s="180"/>
      <c r="C655" s="180"/>
      <c r="D655" s="180"/>
      <c r="E655" s="180"/>
      <c r="F655" s="180"/>
      <c r="G655" s="180"/>
      <c r="H655" s="181"/>
      <c r="I655" s="180"/>
      <c r="J655" s="180"/>
      <c r="K655" s="180"/>
      <c r="L655" s="181"/>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0"/>
      <c r="CK655" s="180"/>
      <c r="CL655" s="180"/>
      <c r="CM655" s="180"/>
      <c r="CN655" s="180"/>
      <c r="CO655" s="180"/>
      <c r="CP655" s="180"/>
      <c r="CQ655" s="180"/>
      <c r="CR655" s="180"/>
      <c r="CS655" s="180"/>
      <c r="CT655" s="180"/>
      <c r="CU655" s="180"/>
      <c r="CV655" s="180"/>
      <c r="CW655" s="180"/>
      <c r="CX655" s="180"/>
      <c r="CY655" s="180"/>
      <c r="CZ655" s="180"/>
      <c r="DA655" s="180"/>
      <c r="DB655" s="180"/>
      <c r="DC655" s="180"/>
    </row>
    <row r="656" spans="1:107">
      <c r="A656" s="180"/>
      <c r="B656" s="180"/>
      <c r="C656" s="180"/>
      <c r="D656" s="180"/>
      <c r="E656" s="180"/>
      <c r="F656" s="180"/>
      <c r="G656" s="180"/>
      <c r="H656" s="181"/>
      <c r="I656" s="180"/>
      <c r="J656" s="180"/>
      <c r="K656" s="180"/>
      <c r="L656" s="181"/>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0"/>
      <c r="CK656" s="180"/>
      <c r="CL656" s="180"/>
      <c r="CM656" s="180"/>
      <c r="CN656" s="180"/>
      <c r="CO656" s="180"/>
      <c r="CP656" s="180"/>
      <c r="CQ656" s="180"/>
      <c r="CR656" s="180"/>
      <c r="CS656" s="180"/>
      <c r="CT656" s="180"/>
      <c r="CU656" s="180"/>
      <c r="CV656" s="180"/>
      <c r="CW656" s="180"/>
      <c r="CX656" s="180"/>
      <c r="CY656" s="180"/>
      <c r="CZ656" s="180"/>
      <c r="DA656" s="180"/>
      <c r="DB656" s="180"/>
      <c r="DC656" s="180"/>
    </row>
    <row r="657" spans="1:107">
      <c r="A657" s="180"/>
      <c r="B657" s="180"/>
      <c r="C657" s="180"/>
      <c r="D657" s="180"/>
      <c r="E657" s="180"/>
      <c r="F657" s="180"/>
      <c r="G657" s="180"/>
      <c r="H657" s="181"/>
      <c r="I657" s="180"/>
      <c r="J657" s="180"/>
      <c r="K657" s="180"/>
      <c r="L657" s="181"/>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0"/>
      <c r="CK657" s="180"/>
      <c r="CL657" s="180"/>
      <c r="CM657" s="180"/>
      <c r="CN657" s="180"/>
      <c r="CO657" s="180"/>
      <c r="CP657" s="180"/>
      <c r="CQ657" s="180"/>
      <c r="CR657" s="180"/>
      <c r="CS657" s="180"/>
      <c r="CT657" s="180"/>
      <c r="CU657" s="180"/>
      <c r="CV657" s="180"/>
      <c r="CW657" s="180"/>
      <c r="CX657" s="180"/>
      <c r="CY657" s="180"/>
      <c r="CZ657" s="180"/>
      <c r="DA657" s="180"/>
      <c r="DB657" s="180"/>
      <c r="DC657" s="180"/>
    </row>
    <row r="658" spans="1:107">
      <c r="A658" s="180"/>
      <c r="B658" s="180"/>
      <c r="C658" s="180"/>
      <c r="D658" s="180"/>
      <c r="E658" s="180"/>
      <c r="F658" s="180"/>
      <c r="G658" s="180"/>
      <c r="H658" s="181"/>
      <c r="I658" s="180"/>
      <c r="J658" s="180"/>
      <c r="K658" s="180"/>
      <c r="L658" s="181"/>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0"/>
      <c r="CK658" s="180"/>
      <c r="CL658" s="180"/>
      <c r="CM658" s="180"/>
      <c r="CN658" s="180"/>
      <c r="CO658" s="180"/>
      <c r="CP658" s="180"/>
      <c r="CQ658" s="180"/>
      <c r="CR658" s="180"/>
      <c r="CS658" s="180"/>
      <c r="CT658" s="180"/>
      <c r="CU658" s="180"/>
      <c r="CV658" s="180"/>
      <c r="CW658" s="180"/>
      <c r="CX658" s="180"/>
      <c r="CY658" s="180"/>
      <c r="CZ658" s="180"/>
      <c r="DA658" s="180"/>
      <c r="DB658" s="180"/>
      <c r="DC658" s="180"/>
    </row>
    <row r="659" spans="1:107">
      <c r="A659" s="180"/>
      <c r="B659" s="180"/>
      <c r="C659" s="180"/>
      <c r="D659" s="180"/>
      <c r="E659" s="180"/>
      <c r="F659" s="180"/>
      <c r="G659" s="180"/>
      <c r="H659" s="181"/>
      <c r="I659" s="180"/>
      <c r="J659" s="180"/>
      <c r="K659" s="180"/>
      <c r="L659" s="181"/>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c r="CH659" s="180"/>
      <c r="CI659" s="180"/>
      <c r="CJ659" s="180"/>
      <c r="CK659" s="180"/>
      <c r="CL659" s="180"/>
      <c r="CM659" s="180"/>
      <c r="CN659" s="180"/>
      <c r="CO659" s="180"/>
      <c r="CP659" s="180"/>
      <c r="CQ659" s="180"/>
      <c r="CR659" s="180"/>
      <c r="CS659" s="180"/>
      <c r="CT659" s="180"/>
      <c r="CU659" s="180"/>
      <c r="CV659" s="180"/>
      <c r="CW659" s="180"/>
      <c r="CX659" s="180"/>
      <c r="CY659" s="180"/>
      <c r="CZ659" s="180"/>
      <c r="DA659" s="180"/>
      <c r="DB659" s="180"/>
      <c r="DC659" s="180"/>
    </row>
    <row r="660" spans="1:107">
      <c r="A660" s="180"/>
      <c r="B660" s="180"/>
      <c r="C660" s="180"/>
      <c r="D660" s="180"/>
      <c r="E660" s="180"/>
      <c r="F660" s="180"/>
      <c r="G660" s="180"/>
      <c r="H660" s="181"/>
      <c r="I660" s="180"/>
      <c r="J660" s="180"/>
      <c r="K660" s="180"/>
      <c r="L660" s="181"/>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c r="CH660" s="180"/>
      <c r="CI660" s="180"/>
      <c r="CJ660" s="180"/>
      <c r="CK660" s="180"/>
      <c r="CL660" s="180"/>
      <c r="CM660" s="180"/>
      <c r="CN660" s="180"/>
      <c r="CO660" s="180"/>
      <c r="CP660" s="180"/>
      <c r="CQ660" s="180"/>
      <c r="CR660" s="180"/>
      <c r="CS660" s="180"/>
      <c r="CT660" s="180"/>
      <c r="CU660" s="180"/>
      <c r="CV660" s="180"/>
      <c r="CW660" s="180"/>
      <c r="CX660" s="180"/>
      <c r="CY660" s="180"/>
      <c r="CZ660" s="180"/>
      <c r="DA660" s="180"/>
      <c r="DB660" s="180"/>
      <c r="DC660" s="180"/>
    </row>
    <row r="661" spans="1:107">
      <c r="A661" s="180"/>
      <c r="B661" s="180"/>
      <c r="C661" s="180"/>
      <c r="D661" s="180"/>
      <c r="E661" s="180"/>
      <c r="F661" s="180"/>
      <c r="G661" s="180"/>
      <c r="H661" s="181"/>
      <c r="I661" s="180"/>
      <c r="J661" s="180"/>
      <c r="K661" s="180"/>
      <c r="L661" s="181"/>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c r="CH661" s="180"/>
      <c r="CI661" s="180"/>
      <c r="CJ661" s="180"/>
      <c r="CK661" s="180"/>
      <c r="CL661" s="180"/>
      <c r="CM661" s="180"/>
      <c r="CN661" s="180"/>
      <c r="CO661" s="180"/>
      <c r="CP661" s="180"/>
      <c r="CQ661" s="180"/>
      <c r="CR661" s="180"/>
      <c r="CS661" s="180"/>
      <c r="CT661" s="180"/>
      <c r="CU661" s="180"/>
      <c r="CV661" s="180"/>
      <c r="CW661" s="180"/>
      <c r="CX661" s="180"/>
      <c r="CY661" s="180"/>
      <c r="CZ661" s="180"/>
      <c r="DA661" s="180"/>
      <c r="DB661" s="180"/>
      <c r="DC661" s="180"/>
    </row>
    <row r="662" spans="1:107">
      <c r="A662" s="180"/>
      <c r="B662" s="180"/>
      <c r="C662" s="180"/>
      <c r="D662" s="180"/>
      <c r="E662" s="180"/>
      <c r="F662" s="180"/>
      <c r="G662" s="180"/>
      <c r="H662" s="181"/>
      <c r="I662" s="180"/>
      <c r="J662" s="180"/>
      <c r="K662" s="180"/>
      <c r="L662" s="181"/>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c r="CH662" s="180"/>
      <c r="CI662" s="180"/>
      <c r="CJ662" s="180"/>
      <c r="CK662" s="180"/>
      <c r="CL662" s="180"/>
      <c r="CM662" s="180"/>
      <c r="CN662" s="180"/>
      <c r="CO662" s="180"/>
      <c r="CP662" s="180"/>
      <c r="CQ662" s="180"/>
      <c r="CR662" s="180"/>
      <c r="CS662" s="180"/>
      <c r="CT662" s="180"/>
      <c r="CU662" s="180"/>
      <c r="CV662" s="180"/>
      <c r="CW662" s="180"/>
      <c r="CX662" s="180"/>
      <c r="CY662" s="180"/>
      <c r="CZ662" s="180"/>
      <c r="DA662" s="180"/>
      <c r="DB662" s="180"/>
      <c r="DC662" s="180"/>
    </row>
    <row r="663" spans="1:107">
      <c r="A663" s="180"/>
      <c r="B663" s="180"/>
      <c r="C663" s="180"/>
      <c r="D663" s="180"/>
      <c r="E663" s="180"/>
      <c r="F663" s="180"/>
      <c r="G663" s="180"/>
      <c r="H663" s="181"/>
      <c r="I663" s="180"/>
      <c r="J663" s="180"/>
      <c r="K663" s="180"/>
      <c r="L663" s="181"/>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c r="CH663" s="180"/>
      <c r="CI663" s="180"/>
      <c r="CJ663" s="180"/>
      <c r="CK663" s="180"/>
      <c r="CL663" s="180"/>
      <c r="CM663" s="180"/>
      <c r="CN663" s="180"/>
      <c r="CO663" s="180"/>
      <c r="CP663" s="180"/>
      <c r="CQ663" s="180"/>
      <c r="CR663" s="180"/>
      <c r="CS663" s="180"/>
      <c r="CT663" s="180"/>
      <c r="CU663" s="180"/>
      <c r="CV663" s="180"/>
      <c r="CW663" s="180"/>
      <c r="CX663" s="180"/>
      <c r="CY663" s="180"/>
      <c r="CZ663" s="180"/>
      <c r="DA663" s="180"/>
      <c r="DB663" s="180"/>
      <c r="DC663" s="180"/>
    </row>
    <row r="664" spans="1:107">
      <c r="A664" s="180"/>
      <c r="B664" s="180"/>
      <c r="C664" s="180"/>
      <c r="D664" s="180"/>
      <c r="E664" s="180"/>
      <c r="F664" s="180"/>
      <c r="G664" s="180"/>
      <c r="H664" s="181"/>
      <c r="I664" s="180"/>
      <c r="J664" s="180"/>
      <c r="K664" s="180"/>
      <c r="L664" s="181"/>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c r="CH664" s="180"/>
      <c r="CI664" s="180"/>
      <c r="CJ664" s="180"/>
      <c r="CK664" s="180"/>
      <c r="CL664" s="180"/>
      <c r="CM664" s="180"/>
      <c r="CN664" s="180"/>
      <c r="CO664" s="180"/>
      <c r="CP664" s="180"/>
      <c r="CQ664" s="180"/>
      <c r="CR664" s="180"/>
      <c r="CS664" s="180"/>
      <c r="CT664" s="180"/>
      <c r="CU664" s="180"/>
      <c r="CV664" s="180"/>
      <c r="CW664" s="180"/>
      <c r="CX664" s="180"/>
      <c r="CY664" s="180"/>
      <c r="CZ664" s="180"/>
      <c r="DA664" s="180"/>
      <c r="DB664" s="180"/>
      <c r="DC664" s="180"/>
    </row>
    <row r="665" spans="1:107">
      <c r="A665" s="180"/>
      <c r="B665" s="180"/>
      <c r="C665" s="180"/>
      <c r="D665" s="180"/>
      <c r="E665" s="180"/>
      <c r="F665" s="180"/>
      <c r="G665" s="180"/>
      <c r="H665" s="181"/>
      <c r="I665" s="180"/>
      <c r="J665" s="180"/>
      <c r="K665" s="180"/>
      <c r="L665" s="181"/>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c r="CH665" s="180"/>
      <c r="CI665" s="180"/>
      <c r="CJ665" s="180"/>
      <c r="CK665" s="180"/>
      <c r="CL665" s="180"/>
      <c r="CM665" s="180"/>
      <c r="CN665" s="180"/>
      <c r="CO665" s="180"/>
      <c r="CP665" s="180"/>
      <c r="CQ665" s="180"/>
      <c r="CR665" s="180"/>
      <c r="CS665" s="180"/>
      <c r="CT665" s="180"/>
      <c r="CU665" s="180"/>
      <c r="CV665" s="180"/>
      <c r="CW665" s="180"/>
      <c r="CX665" s="180"/>
      <c r="CY665" s="180"/>
      <c r="CZ665" s="180"/>
      <c r="DA665" s="180"/>
      <c r="DB665" s="180"/>
      <c r="DC665" s="180"/>
    </row>
    <row r="666" spans="1:107">
      <c r="A666" s="180"/>
      <c r="B666" s="180"/>
      <c r="C666" s="180"/>
      <c r="D666" s="180"/>
      <c r="E666" s="180"/>
      <c r="F666" s="180"/>
      <c r="G666" s="180"/>
      <c r="H666" s="181"/>
      <c r="I666" s="180"/>
      <c r="J666" s="180"/>
      <c r="K666" s="180"/>
      <c r="L666" s="181"/>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c r="CH666" s="180"/>
      <c r="CI666" s="180"/>
      <c r="CJ666" s="180"/>
      <c r="CK666" s="180"/>
      <c r="CL666" s="180"/>
      <c r="CM666" s="180"/>
      <c r="CN666" s="180"/>
      <c r="CO666" s="180"/>
      <c r="CP666" s="180"/>
      <c r="CQ666" s="180"/>
      <c r="CR666" s="180"/>
      <c r="CS666" s="180"/>
      <c r="CT666" s="180"/>
      <c r="CU666" s="180"/>
      <c r="CV666" s="180"/>
      <c r="CW666" s="180"/>
      <c r="CX666" s="180"/>
      <c r="CY666" s="180"/>
      <c r="CZ666" s="180"/>
      <c r="DA666" s="180"/>
      <c r="DB666" s="180"/>
      <c r="DC666" s="180"/>
    </row>
    <row r="667" spans="1:107">
      <c r="A667" s="180"/>
      <c r="B667" s="180"/>
      <c r="C667" s="180"/>
      <c r="D667" s="180"/>
      <c r="E667" s="180"/>
      <c r="F667" s="180"/>
      <c r="G667" s="180"/>
      <c r="H667" s="181"/>
      <c r="I667" s="180"/>
      <c r="J667" s="180"/>
      <c r="K667" s="180"/>
      <c r="L667" s="181"/>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c r="CH667" s="180"/>
      <c r="CI667" s="180"/>
      <c r="CJ667" s="180"/>
      <c r="CK667" s="180"/>
      <c r="CL667" s="180"/>
      <c r="CM667" s="180"/>
      <c r="CN667" s="180"/>
      <c r="CO667" s="180"/>
      <c r="CP667" s="180"/>
      <c r="CQ667" s="180"/>
      <c r="CR667" s="180"/>
      <c r="CS667" s="180"/>
      <c r="CT667" s="180"/>
      <c r="CU667" s="180"/>
      <c r="CV667" s="180"/>
      <c r="CW667" s="180"/>
      <c r="CX667" s="180"/>
      <c r="CY667" s="180"/>
      <c r="CZ667" s="180"/>
      <c r="DA667" s="180"/>
      <c r="DB667" s="180"/>
      <c r="DC667" s="180"/>
    </row>
    <row r="668" spans="1:107">
      <c r="A668" s="180"/>
      <c r="B668" s="180"/>
      <c r="C668" s="180"/>
      <c r="D668" s="180"/>
      <c r="E668" s="180"/>
      <c r="F668" s="180"/>
      <c r="G668" s="180"/>
      <c r="H668" s="181"/>
      <c r="I668" s="180"/>
      <c r="J668" s="180"/>
      <c r="K668" s="180"/>
      <c r="L668" s="181"/>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c r="CH668" s="180"/>
      <c r="CI668" s="180"/>
      <c r="CJ668" s="180"/>
      <c r="CK668" s="180"/>
      <c r="CL668" s="180"/>
      <c r="CM668" s="180"/>
      <c r="CN668" s="180"/>
      <c r="CO668" s="180"/>
      <c r="CP668" s="180"/>
      <c r="CQ668" s="180"/>
      <c r="CR668" s="180"/>
      <c r="CS668" s="180"/>
      <c r="CT668" s="180"/>
      <c r="CU668" s="180"/>
      <c r="CV668" s="180"/>
      <c r="CW668" s="180"/>
      <c r="CX668" s="180"/>
      <c r="CY668" s="180"/>
      <c r="CZ668" s="180"/>
      <c r="DA668" s="180"/>
      <c r="DB668" s="180"/>
      <c r="DC668" s="180"/>
    </row>
    <row r="669" spans="1:107">
      <c r="A669" s="180"/>
      <c r="B669" s="180"/>
      <c r="C669" s="180"/>
      <c r="D669" s="180"/>
      <c r="E669" s="180"/>
      <c r="F669" s="180"/>
      <c r="G669" s="180"/>
      <c r="H669" s="181"/>
      <c r="I669" s="180"/>
      <c r="J669" s="180"/>
      <c r="K669" s="180"/>
      <c r="L669" s="181"/>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c r="CH669" s="180"/>
      <c r="CI669" s="180"/>
      <c r="CJ669" s="180"/>
      <c r="CK669" s="180"/>
      <c r="CL669" s="180"/>
      <c r="CM669" s="180"/>
      <c r="CN669" s="180"/>
      <c r="CO669" s="180"/>
      <c r="CP669" s="180"/>
      <c r="CQ669" s="180"/>
      <c r="CR669" s="180"/>
      <c r="CS669" s="180"/>
      <c r="CT669" s="180"/>
      <c r="CU669" s="180"/>
      <c r="CV669" s="180"/>
      <c r="CW669" s="180"/>
      <c r="CX669" s="180"/>
      <c r="CY669" s="180"/>
      <c r="CZ669" s="180"/>
      <c r="DA669" s="180"/>
      <c r="DB669" s="180"/>
      <c r="DC669" s="180"/>
    </row>
    <row r="670" spans="1:107">
      <c r="A670" s="180"/>
      <c r="B670" s="180"/>
      <c r="C670" s="180"/>
      <c r="D670" s="180"/>
      <c r="E670" s="180"/>
      <c r="F670" s="180"/>
      <c r="G670" s="180"/>
      <c r="H670" s="181"/>
      <c r="I670" s="180"/>
      <c r="J670" s="180"/>
      <c r="K670" s="180"/>
      <c r="L670" s="181"/>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c r="CH670" s="180"/>
      <c r="CI670" s="180"/>
      <c r="CJ670" s="180"/>
      <c r="CK670" s="180"/>
      <c r="CL670" s="180"/>
      <c r="CM670" s="180"/>
      <c r="CN670" s="180"/>
      <c r="CO670" s="180"/>
      <c r="CP670" s="180"/>
      <c r="CQ670" s="180"/>
      <c r="CR670" s="180"/>
      <c r="CS670" s="180"/>
      <c r="CT670" s="180"/>
      <c r="CU670" s="180"/>
      <c r="CV670" s="180"/>
      <c r="CW670" s="180"/>
      <c r="CX670" s="180"/>
      <c r="CY670" s="180"/>
      <c r="CZ670" s="180"/>
      <c r="DA670" s="180"/>
      <c r="DB670" s="180"/>
      <c r="DC670" s="180"/>
    </row>
    <row r="671" spans="1:107">
      <c r="A671" s="180"/>
      <c r="B671" s="180"/>
      <c r="C671" s="180"/>
      <c r="D671" s="180"/>
      <c r="E671" s="180"/>
      <c r="F671" s="180"/>
      <c r="G671" s="180"/>
      <c r="H671" s="181"/>
      <c r="I671" s="180"/>
      <c r="J671" s="180"/>
      <c r="K671" s="180"/>
      <c r="L671" s="181"/>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c r="CH671" s="180"/>
      <c r="CI671" s="180"/>
      <c r="CJ671" s="180"/>
      <c r="CK671" s="180"/>
      <c r="CL671" s="180"/>
      <c r="CM671" s="180"/>
      <c r="CN671" s="180"/>
      <c r="CO671" s="180"/>
      <c r="CP671" s="180"/>
      <c r="CQ671" s="180"/>
      <c r="CR671" s="180"/>
      <c r="CS671" s="180"/>
      <c r="CT671" s="180"/>
      <c r="CU671" s="180"/>
      <c r="CV671" s="180"/>
      <c r="CW671" s="180"/>
      <c r="CX671" s="180"/>
      <c r="CY671" s="180"/>
      <c r="CZ671" s="180"/>
      <c r="DA671" s="180"/>
      <c r="DB671" s="180"/>
      <c r="DC671" s="180"/>
    </row>
    <row r="672" spans="1:107">
      <c r="A672" s="180"/>
      <c r="B672" s="180"/>
      <c r="C672" s="180"/>
      <c r="D672" s="180"/>
      <c r="E672" s="180"/>
      <c r="F672" s="180"/>
      <c r="G672" s="180"/>
      <c r="H672" s="181"/>
      <c r="I672" s="180"/>
      <c r="J672" s="180"/>
      <c r="K672" s="180"/>
      <c r="L672" s="181"/>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c r="CH672" s="180"/>
      <c r="CI672" s="180"/>
      <c r="CJ672" s="180"/>
      <c r="CK672" s="180"/>
      <c r="CL672" s="180"/>
      <c r="CM672" s="180"/>
      <c r="CN672" s="180"/>
      <c r="CO672" s="180"/>
      <c r="CP672" s="180"/>
      <c r="CQ672" s="180"/>
      <c r="CR672" s="180"/>
      <c r="CS672" s="180"/>
      <c r="CT672" s="180"/>
      <c r="CU672" s="180"/>
      <c r="CV672" s="180"/>
      <c r="CW672" s="180"/>
      <c r="CX672" s="180"/>
      <c r="CY672" s="180"/>
      <c r="CZ672" s="180"/>
      <c r="DA672" s="180"/>
      <c r="DB672" s="180"/>
      <c r="DC672" s="180"/>
    </row>
    <row r="673" spans="1:107">
      <c r="A673" s="180"/>
      <c r="B673" s="180"/>
      <c r="C673" s="180"/>
      <c r="D673" s="180"/>
      <c r="E673" s="180"/>
      <c r="F673" s="180"/>
      <c r="G673" s="180"/>
      <c r="H673" s="181"/>
      <c r="I673" s="180"/>
      <c r="J673" s="180"/>
      <c r="K673" s="180"/>
      <c r="L673" s="181"/>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c r="CH673" s="180"/>
      <c r="CI673" s="180"/>
      <c r="CJ673" s="180"/>
      <c r="CK673" s="180"/>
      <c r="CL673" s="180"/>
      <c r="CM673" s="180"/>
      <c r="CN673" s="180"/>
      <c r="CO673" s="180"/>
      <c r="CP673" s="180"/>
      <c r="CQ673" s="180"/>
      <c r="CR673" s="180"/>
      <c r="CS673" s="180"/>
      <c r="CT673" s="180"/>
      <c r="CU673" s="180"/>
      <c r="CV673" s="180"/>
      <c r="CW673" s="180"/>
      <c r="CX673" s="180"/>
      <c r="CY673" s="180"/>
      <c r="CZ673" s="180"/>
      <c r="DA673" s="180"/>
      <c r="DB673" s="180"/>
      <c r="DC673" s="180"/>
    </row>
    <row r="674" spans="1:107">
      <c r="A674" s="180"/>
      <c r="B674" s="180"/>
      <c r="C674" s="180"/>
      <c r="D674" s="180"/>
      <c r="E674" s="180"/>
      <c r="F674" s="180"/>
      <c r="G674" s="180"/>
      <c r="H674" s="181"/>
      <c r="I674" s="180"/>
      <c r="J674" s="180"/>
      <c r="K674" s="180"/>
      <c r="L674" s="181"/>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c r="CH674" s="180"/>
      <c r="CI674" s="180"/>
      <c r="CJ674" s="180"/>
      <c r="CK674" s="180"/>
      <c r="CL674" s="180"/>
      <c r="CM674" s="180"/>
      <c r="CN674" s="180"/>
      <c r="CO674" s="180"/>
      <c r="CP674" s="180"/>
      <c r="CQ674" s="180"/>
      <c r="CR674" s="180"/>
      <c r="CS674" s="180"/>
      <c r="CT674" s="180"/>
      <c r="CU674" s="180"/>
      <c r="CV674" s="180"/>
      <c r="CW674" s="180"/>
      <c r="CX674" s="180"/>
      <c r="CY674" s="180"/>
      <c r="CZ674" s="180"/>
      <c r="DA674" s="180"/>
      <c r="DB674" s="180"/>
      <c r="DC674" s="180"/>
    </row>
    <row r="675" spans="1:107">
      <c r="A675" s="180"/>
      <c r="B675" s="180"/>
      <c r="C675" s="180"/>
      <c r="D675" s="180"/>
      <c r="E675" s="180"/>
      <c r="F675" s="180"/>
      <c r="G675" s="180"/>
      <c r="H675" s="181"/>
      <c r="I675" s="180"/>
      <c r="J675" s="180"/>
      <c r="K675" s="180"/>
      <c r="L675" s="181"/>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c r="CH675" s="180"/>
      <c r="CI675" s="180"/>
      <c r="CJ675" s="180"/>
      <c r="CK675" s="180"/>
      <c r="CL675" s="180"/>
      <c r="CM675" s="180"/>
      <c r="CN675" s="180"/>
      <c r="CO675" s="180"/>
      <c r="CP675" s="180"/>
      <c r="CQ675" s="180"/>
      <c r="CR675" s="180"/>
      <c r="CS675" s="180"/>
      <c r="CT675" s="180"/>
      <c r="CU675" s="180"/>
      <c r="CV675" s="180"/>
      <c r="CW675" s="180"/>
      <c r="CX675" s="180"/>
      <c r="CY675" s="180"/>
      <c r="CZ675" s="180"/>
      <c r="DA675" s="180"/>
      <c r="DB675" s="180"/>
      <c r="DC675" s="180"/>
    </row>
    <row r="676" spans="1:107">
      <c r="A676" s="180"/>
      <c r="B676" s="180"/>
      <c r="C676" s="180"/>
      <c r="D676" s="180"/>
      <c r="E676" s="180"/>
      <c r="F676" s="180"/>
      <c r="G676" s="180"/>
      <c r="H676" s="181"/>
      <c r="I676" s="180"/>
      <c r="J676" s="180"/>
      <c r="K676" s="180"/>
      <c r="L676" s="181"/>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c r="CH676" s="180"/>
      <c r="CI676" s="180"/>
      <c r="CJ676" s="180"/>
      <c r="CK676" s="180"/>
      <c r="CL676" s="180"/>
      <c r="CM676" s="180"/>
      <c r="CN676" s="180"/>
      <c r="CO676" s="180"/>
      <c r="CP676" s="180"/>
      <c r="CQ676" s="180"/>
      <c r="CR676" s="180"/>
      <c r="CS676" s="180"/>
      <c r="CT676" s="180"/>
      <c r="CU676" s="180"/>
      <c r="CV676" s="180"/>
      <c r="CW676" s="180"/>
      <c r="CX676" s="180"/>
      <c r="CY676" s="180"/>
      <c r="CZ676" s="180"/>
      <c r="DA676" s="180"/>
      <c r="DB676" s="180"/>
      <c r="DC676" s="180"/>
    </row>
    <row r="677" spans="1:107">
      <c r="A677" s="180"/>
      <c r="B677" s="180"/>
      <c r="C677" s="180"/>
      <c r="D677" s="180"/>
      <c r="E677" s="180"/>
      <c r="F677" s="180"/>
      <c r="G677" s="180"/>
      <c r="H677" s="181"/>
      <c r="I677" s="180"/>
      <c r="J677" s="180"/>
      <c r="K677" s="180"/>
      <c r="L677" s="181"/>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c r="CH677" s="180"/>
      <c r="CI677" s="180"/>
      <c r="CJ677" s="180"/>
      <c r="CK677" s="180"/>
      <c r="CL677" s="180"/>
      <c r="CM677" s="180"/>
      <c r="CN677" s="180"/>
      <c r="CO677" s="180"/>
      <c r="CP677" s="180"/>
      <c r="CQ677" s="180"/>
      <c r="CR677" s="180"/>
      <c r="CS677" s="180"/>
      <c r="CT677" s="180"/>
      <c r="CU677" s="180"/>
      <c r="CV677" s="180"/>
      <c r="CW677" s="180"/>
      <c r="CX677" s="180"/>
      <c r="CY677" s="180"/>
      <c r="CZ677" s="180"/>
      <c r="DA677" s="180"/>
      <c r="DB677" s="180"/>
      <c r="DC677" s="180"/>
    </row>
    <row r="678" spans="1:107">
      <c r="A678" s="180"/>
      <c r="B678" s="180"/>
      <c r="C678" s="180"/>
      <c r="D678" s="180"/>
      <c r="E678" s="180"/>
      <c r="F678" s="180"/>
      <c r="G678" s="180"/>
      <c r="H678" s="181"/>
      <c r="I678" s="180"/>
      <c r="J678" s="180"/>
      <c r="K678" s="180"/>
      <c r="L678" s="181"/>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row>
    <row r="679" spans="1:107">
      <c r="A679" s="180"/>
      <c r="B679" s="180"/>
      <c r="C679" s="180"/>
      <c r="D679" s="180"/>
      <c r="E679" s="180"/>
      <c r="F679" s="180"/>
      <c r="G679" s="180"/>
      <c r="H679" s="181"/>
      <c r="I679" s="180"/>
      <c r="J679" s="180"/>
      <c r="K679" s="180"/>
      <c r="L679" s="181"/>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c r="CH679" s="180"/>
      <c r="CI679" s="180"/>
      <c r="CJ679" s="180"/>
      <c r="CK679" s="180"/>
      <c r="CL679" s="180"/>
      <c r="CM679" s="180"/>
      <c r="CN679" s="180"/>
      <c r="CO679" s="180"/>
      <c r="CP679" s="180"/>
      <c r="CQ679" s="180"/>
      <c r="CR679" s="180"/>
      <c r="CS679" s="180"/>
      <c r="CT679" s="180"/>
      <c r="CU679" s="180"/>
      <c r="CV679" s="180"/>
      <c r="CW679" s="180"/>
      <c r="CX679" s="180"/>
      <c r="CY679" s="180"/>
      <c r="CZ679" s="180"/>
      <c r="DA679" s="180"/>
      <c r="DB679" s="180"/>
      <c r="DC679" s="180"/>
    </row>
    <row r="680" spans="1:107">
      <c r="A680" s="180"/>
      <c r="B680" s="180"/>
      <c r="C680" s="180"/>
      <c r="D680" s="180"/>
      <c r="E680" s="180"/>
      <c r="F680" s="180"/>
      <c r="G680" s="180"/>
      <c r="H680" s="181"/>
      <c r="I680" s="180"/>
      <c r="J680" s="180"/>
      <c r="K680" s="180"/>
      <c r="L680" s="181"/>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c r="CH680" s="180"/>
      <c r="CI680" s="180"/>
      <c r="CJ680" s="180"/>
      <c r="CK680" s="180"/>
      <c r="CL680" s="180"/>
      <c r="CM680" s="180"/>
      <c r="CN680" s="180"/>
      <c r="CO680" s="180"/>
      <c r="CP680" s="180"/>
      <c r="CQ680" s="180"/>
      <c r="CR680" s="180"/>
      <c r="CS680" s="180"/>
      <c r="CT680" s="180"/>
      <c r="CU680" s="180"/>
      <c r="CV680" s="180"/>
      <c r="CW680" s="180"/>
      <c r="CX680" s="180"/>
      <c r="CY680" s="180"/>
      <c r="CZ680" s="180"/>
      <c r="DA680" s="180"/>
      <c r="DB680" s="180"/>
      <c r="DC680" s="180"/>
    </row>
    <row r="681" spans="1:107">
      <c r="A681" s="180"/>
      <c r="B681" s="180"/>
      <c r="C681" s="180"/>
      <c r="D681" s="180"/>
      <c r="E681" s="180"/>
      <c r="F681" s="180"/>
      <c r="G681" s="180"/>
      <c r="H681" s="181"/>
      <c r="I681" s="180"/>
      <c r="J681" s="180"/>
      <c r="K681" s="180"/>
      <c r="L681" s="181"/>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c r="CH681" s="180"/>
      <c r="CI681" s="180"/>
      <c r="CJ681" s="180"/>
      <c r="CK681" s="180"/>
      <c r="CL681" s="180"/>
      <c r="CM681" s="180"/>
      <c r="CN681" s="180"/>
      <c r="CO681" s="180"/>
      <c r="CP681" s="180"/>
      <c r="CQ681" s="180"/>
      <c r="CR681" s="180"/>
      <c r="CS681" s="180"/>
      <c r="CT681" s="180"/>
      <c r="CU681" s="180"/>
      <c r="CV681" s="180"/>
      <c r="CW681" s="180"/>
      <c r="CX681" s="180"/>
      <c r="CY681" s="180"/>
      <c r="CZ681" s="180"/>
      <c r="DA681" s="180"/>
      <c r="DB681" s="180"/>
      <c r="DC681" s="180"/>
    </row>
    <row r="682" spans="1:107">
      <c r="A682" s="180"/>
      <c r="B682" s="180"/>
      <c r="C682" s="180"/>
      <c r="D682" s="180"/>
      <c r="E682" s="180"/>
      <c r="F682" s="180"/>
      <c r="G682" s="180"/>
      <c r="H682" s="181"/>
      <c r="I682" s="180"/>
      <c r="J682" s="180"/>
      <c r="K682" s="180"/>
      <c r="L682" s="181"/>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c r="CH682" s="180"/>
      <c r="CI682" s="180"/>
      <c r="CJ682" s="180"/>
      <c r="CK682" s="180"/>
      <c r="CL682" s="180"/>
      <c r="CM682" s="180"/>
      <c r="CN682" s="180"/>
      <c r="CO682" s="180"/>
      <c r="CP682" s="180"/>
      <c r="CQ682" s="180"/>
      <c r="CR682" s="180"/>
      <c r="CS682" s="180"/>
      <c r="CT682" s="180"/>
      <c r="CU682" s="180"/>
      <c r="CV682" s="180"/>
      <c r="CW682" s="180"/>
      <c r="CX682" s="180"/>
      <c r="CY682" s="180"/>
      <c r="CZ682" s="180"/>
      <c r="DA682" s="180"/>
      <c r="DB682" s="180"/>
      <c r="DC682" s="180"/>
    </row>
    <row r="683" spans="1:107">
      <c r="A683" s="180"/>
      <c r="B683" s="180"/>
      <c r="C683" s="180"/>
      <c r="D683" s="180"/>
      <c r="E683" s="180"/>
      <c r="F683" s="180"/>
      <c r="G683" s="180"/>
      <c r="H683" s="181"/>
      <c r="I683" s="180"/>
      <c r="J683" s="180"/>
      <c r="K683" s="180"/>
      <c r="L683" s="181"/>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0"/>
      <c r="CK683" s="180"/>
      <c r="CL683" s="180"/>
      <c r="CM683" s="180"/>
      <c r="CN683" s="180"/>
      <c r="CO683" s="180"/>
      <c r="CP683" s="180"/>
      <c r="CQ683" s="180"/>
      <c r="CR683" s="180"/>
      <c r="CS683" s="180"/>
      <c r="CT683" s="180"/>
      <c r="CU683" s="180"/>
      <c r="CV683" s="180"/>
      <c r="CW683" s="180"/>
      <c r="CX683" s="180"/>
      <c r="CY683" s="180"/>
      <c r="CZ683" s="180"/>
      <c r="DA683" s="180"/>
      <c r="DB683" s="180"/>
      <c r="DC683" s="180"/>
    </row>
    <row r="684" spans="1:107">
      <c r="A684" s="180"/>
      <c r="B684" s="180"/>
      <c r="C684" s="180"/>
      <c r="D684" s="180"/>
      <c r="E684" s="180"/>
      <c r="F684" s="180"/>
      <c r="G684" s="180"/>
      <c r="H684" s="181"/>
      <c r="I684" s="180"/>
      <c r="J684" s="180"/>
      <c r="K684" s="180"/>
      <c r="L684" s="181"/>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0"/>
      <c r="CK684" s="180"/>
      <c r="CL684" s="180"/>
      <c r="CM684" s="180"/>
      <c r="CN684" s="180"/>
      <c r="CO684" s="180"/>
      <c r="CP684" s="180"/>
      <c r="CQ684" s="180"/>
      <c r="CR684" s="180"/>
      <c r="CS684" s="180"/>
      <c r="CT684" s="180"/>
      <c r="CU684" s="180"/>
      <c r="CV684" s="180"/>
      <c r="CW684" s="180"/>
      <c r="CX684" s="180"/>
      <c r="CY684" s="180"/>
      <c r="CZ684" s="180"/>
      <c r="DA684" s="180"/>
      <c r="DB684" s="180"/>
      <c r="DC684" s="180"/>
    </row>
    <row r="685" spans="1:107">
      <c r="A685" s="180"/>
      <c r="B685" s="180"/>
      <c r="C685" s="180"/>
      <c r="D685" s="180"/>
      <c r="E685" s="180"/>
      <c r="F685" s="180"/>
      <c r="G685" s="180"/>
      <c r="H685" s="181"/>
      <c r="I685" s="180"/>
      <c r="J685" s="180"/>
      <c r="K685" s="180"/>
      <c r="L685" s="181"/>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0"/>
      <c r="CK685" s="180"/>
      <c r="CL685" s="180"/>
      <c r="CM685" s="180"/>
      <c r="CN685" s="180"/>
      <c r="CO685" s="180"/>
      <c r="CP685" s="180"/>
      <c r="CQ685" s="180"/>
      <c r="CR685" s="180"/>
      <c r="CS685" s="180"/>
      <c r="CT685" s="180"/>
      <c r="CU685" s="180"/>
      <c r="CV685" s="180"/>
      <c r="CW685" s="180"/>
      <c r="CX685" s="180"/>
      <c r="CY685" s="180"/>
      <c r="CZ685" s="180"/>
      <c r="DA685" s="180"/>
      <c r="DB685" s="180"/>
      <c r="DC685" s="180"/>
    </row>
    <row r="686" spans="1:107">
      <c r="A686" s="180"/>
      <c r="B686" s="180"/>
      <c r="C686" s="180"/>
      <c r="D686" s="180"/>
      <c r="E686" s="180"/>
      <c r="F686" s="180"/>
      <c r="G686" s="180"/>
      <c r="H686" s="181"/>
      <c r="I686" s="180"/>
      <c r="J686" s="180"/>
      <c r="K686" s="180"/>
      <c r="L686" s="181"/>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0"/>
      <c r="CK686" s="180"/>
      <c r="CL686" s="180"/>
      <c r="CM686" s="180"/>
      <c r="CN686" s="180"/>
      <c r="CO686" s="180"/>
      <c r="CP686" s="180"/>
      <c r="CQ686" s="180"/>
      <c r="CR686" s="180"/>
      <c r="CS686" s="180"/>
      <c r="CT686" s="180"/>
      <c r="CU686" s="180"/>
      <c r="CV686" s="180"/>
      <c r="CW686" s="180"/>
      <c r="CX686" s="180"/>
      <c r="CY686" s="180"/>
      <c r="CZ686" s="180"/>
      <c r="DA686" s="180"/>
      <c r="DB686" s="180"/>
      <c r="DC686" s="180"/>
    </row>
    <row r="687" spans="1:107">
      <c r="A687" s="180"/>
      <c r="B687" s="180"/>
      <c r="C687" s="180"/>
      <c r="D687" s="180"/>
      <c r="E687" s="180"/>
      <c r="F687" s="180"/>
      <c r="G687" s="180"/>
      <c r="H687" s="181"/>
      <c r="I687" s="180"/>
      <c r="J687" s="180"/>
      <c r="K687" s="180"/>
      <c r="L687" s="181"/>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c r="CH687" s="180"/>
      <c r="CI687" s="180"/>
      <c r="CJ687" s="180"/>
      <c r="CK687" s="180"/>
      <c r="CL687" s="180"/>
      <c r="CM687" s="180"/>
      <c r="CN687" s="180"/>
      <c r="CO687" s="180"/>
      <c r="CP687" s="180"/>
      <c r="CQ687" s="180"/>
      <c r="CR687" s="180"/>
      <c r="CS687" s="180"/>
      <c r="CT687" s="180"/>
      <c r="CU687" s="180"/>
      <c r="CV687" s="180"/>
      <c r="CW687" s="180"/>
      <c r="CX687" s="180"/>
      <c r="CY687" s="180"/>
      <c r="CZ687" s="180"/>
      <c r="DA687" s="180"/>
      <c r="DB687" s="180"/>
      <c r="DC687" s="180"/>
    </row>
    <row r="688" spans="1:107">
      <c r="A688" s="180"/>
      <c r="B688" s="180"/>
      <c r="C688" s="180"/>
      <c r="D688" s="180"/>
      <c r="E688" s="180"/>
      <c r="F688" s="180"/>
      <c r="G688" s="180"/>
      <c r="H688" s="181"/>
      <c r="I688" s="180"/>
      <c r="J688" s="180"/>
      <c r="K688" s="180"/>
      <c r="L688" s="181"/>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c r="CH688" s="180"/>
      <c r="CI688" s="180"/>
      <c r="CJ688" s="180"/>
      <c r="CK688" s="180"/>
      <c r="CL688" s="180"/>
      <c r="CM688" s="180"/>
      <c r="CN688" s="180"/>
      <c r="CO688" s="180"/>
      <c r="CP688" s="180"/>
      <c r="CQ688" s="180"/>
      <c r="CR688" s="180"/>
      <c r="CS688" s="180"/>
      <c r="CT688" s="180"/>
      <c r="CU688" s="180"/>
      <c r="CV688" s="180"/>
      <c r="CW688" s="180"/>
      <c r="CX688" s="180"/>
      <c r="CY688" s="180"/>
      <c r="CZ688" s="180"/>
      <c r="DA688" s="180"/>
      <c r="DB688" s="180"/>
      <c r="DC688" s="180"/>
    </row>
    <row r="689" spans="1:107">
      <c r="A689" s="180"/>
      <c r="B689" s="180"/>
      <c r="C689" s="180"/>
      <c r="D689" s="180"/>
      <c r="E689" s="180"/>
      <c r="F689" s="180"/>
      <c r="G689" s="180"/>
      <c r="H689" s="181"/>
      <c r="I689" s="180"/>
      <c r="J689" s="180"/>
      <c r="K689" s="180"/>
      <c r="L689" s="181"/>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c r="CH689" s="180"/>
      <c r="CI689" s="180"/>
      <c r="CJ689" s="180"/>
      <c r="CK689" s="180"/>
      <c r="CL689" s="180"/>
      <c r="CM689" s="180"/>
      <c r="CN689" s="180"/>
      <c r="CO689" s="180"/>
      <c r="CP689" s="180"/>
      <c r="CQ689" s="180"/>
      <c r="CR689" s="180"/>
      <c r="CS689" s="180"/>
      <c r="CT689" s="180"/>
      <c r="CU689" s="180"/>
      <c r="CV689" s="180"/>
      <c r="CW689" s="180"/>
      <c r="CX689" s="180"/>
      <c r="CY689" s="180"/>
      <c r="CZ689" s="180"/>
      <c r="DA689" s="180"/>
      <c r="DB689" s="180"/>
      <c r="DC689" s="180"/>
    </row>
    <row r="690" spans="1:107">
      <c r="A690" s="180"/>
      <c r="B690" s="180"/>
      <c r="C690" s="180"/>
      <c r="D690" s="180"/>
      <c r="E690" s="180"/>
      <c r="F690" s="180"/>
      <c r="G690" s="180"/>
      <c r="H690" s="181"/>
      <c r="I690" s="180"/>
      <c r="J690" s="180"/>
      <c r="K690" s="180"/>
      <c r="L690" s="181"/>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c r="CH690" s="180"/>
      <c r="CI690" s="180"/>
      <c r="CJ690" s="180"/>
      <c r="CK690" s="180"/>
      <c r="CL690" s="180"/>
      <c r="CM690" s="180"/>
      <c r="CN690" s="180"/>
      <c r="CO690" s="180"/>
      <c r="CP690" s="180"/>
      <c r="CQ690" s="180"/>
      <c r="CR690" s="180"/>
      <c r="CS690" s="180"/>
      <c r="CT690" s="180"/>
      <c r="CU690" s="180"/>
      <c r="CV690" s="180"/>
      <c r="CW690" s="180"/>
      <c r="CX690" s="180"/>
      <c r="CY690" s="180"/>
      <c r="CZ690" s="180"/>
      <c r="DA690" s="180"/>
      <c r="DB690" s="180"/>
      <c r="DC690" s="180"/>
    </row>
    <row r="691" spans="1:107">
      <c r="A691" s="180"/>
      <c r="B691" s="180"/>
      <c r="C691" s="180"/>
      <c r="D691" s="180"/>
      <c r="E691" s="180"/>
      <c r="F691" s="180"/>
      <c r="G691" s="180"/>
      <c r="H691" s="181"/>
      <c r="I691" s="180"/>
      <c r="J691" s="180"/>
      <c r="K691" s="180"/>
      <c r="L691" s="181"/>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c r="CH691" s="180"/>
      <c r="CI691" s="180"/>
      <c r="CJ691" s="180"/>
      <c r="CK691" s="180"/>
      <c r="CL691" s="180"/>
      <c r="CM691" s="180"/>
      <c r="CN691" s="180"/>
      <c r="CO691" s="180"/>
      <c r="CP691" s="180"/>
      <c r="CQ691" s="180"/>
      <c r="CR691" s="180"/>
      <c r="CS691" s="180"/>
      <c r="CT691" s="180"/>
      <c r="CU691" s="180"/>
      <c r="CV691" s="180"/>
      <c r="CW691" s="180"/>
      <c r="CX691" s="180"/>
      <c r="CY691" s="180"/>
      <c r="CZ691" s="180"/>
      <c r="DA691" s="180"/>
      <c r="DB691" s="180"/>
      <c r="DC691" s="180"/>
    </row>
    <row r="692" spans="1:107">
      <c r="A692" s="180"/>
      <c r="B692" s="180"/>
      <c r="C692" s="180"/>
      <c r="D692" s="180"/>
      <c r="E692" s="180"/>
      <c r="F692" s="180"/>
      <c r="G692" s="180"/>
      <c r="H692" s="181"/>
      <c r="I692" s="180"/>
      <c r="J692" s="180"/>
      <c r="K692" s="180"/>
      <c r="L692" s="181"/>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row>
    <row r="693" spans="1:107">
      <c r="A693" s="180"/>
      <c r="B693" s="180"/>
      <c r="C693" s="180"/>
      <c r="D693" s="180"/>
      <c r="E693" s="180"/>
      <c r="F693" s="180"/>
      <c r="G693" s="180"/>
      <c r="H693" s="181"/>
      <c r="I693" s="180"/>
      <c r="J693" s="180"/>
      <c r="K693" s="180"/>
      <c r="L693" s="181"/>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c r="CH693" s="180"/>
      <c r="CI693" s="180"/>
      <c r="CJ693" s="180"/>
      <c r="CK693" s="180"/>
      <c r="CL693" s="180"/>
      <c r="CM693" s="180"/>
      <c r="CN693" s="180"/>
      <c r="CO693" s="180"/>
      <c r="CP693" s="180"/>
      <c r="CQ693" s="180"/>
      <c r="CR693" s="180"/>
      <c r="CS693" s="180"/>
      <c r="CT693" s="180"/>
      <c r="CU693" s="180"/>
      <c r="CV693" s="180"/>
      <c r="CW693" s="180"/>
      <c r="CX693" s="180"/>
      <c r="CY693" s="180"/>
      <c r="CZ693" s="180"/>
      <c r="DA693" s="180"/>
      <c r="DB693" s="180"/>
      <c r="DC693" s="180"/>
    </row>
    <row r="694" spans="1:107">
      <c r="A694" s="180"/>
      <c r="B694" s="180"/>
      <c r="C694" s="180"/>
      <c r="D694" s="180"/>
      <c r="E694" s="180"/>
      <c r="F694" s="180"/>
      <c r="G694" s="180"/>
      <c r="H694" s="181"/>
      <c r="I694" s="180"/>
      <c r="J694" s="180"/>
      <c r="K694" s="180"/>
      <c r="L694" s="181"/>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c r="CH694" s="180"/>
      <c r="CI694" s="180"/>
      <c r="CJ694" s="180"/>
      <c r="CK694" s="180"/>
      <c r="CL694" s="180"/>
      <c r="CM694" s="180"/>
      <c r="CN694" s="180"/>
      <c r="CO694" s="180"/>
      <c r="CP694" s="180"/>
      <c r="CQ694" s="180"/>
      <c r="CR694" s="180"/>
      <c r="CS694" s="180"/>
      <c r="CT694" s="180"/>
      <c r="CU694" s="180"/>
      <c r="CV694" s="180"/>
      <c r="CW694" s="180"/>
      <c r="CX694" s="180"/>
      <c r="CY694" s="180"/>
      <c r="CZ694" s="180"/>
      <c r="DA694" s="180"/>
      <c r="DB694" s="180"/>
      <c r="DC694" s="180"/>
    </row>
    <row r="695" spans="1:107">
      <c r="A695" s="180"/>
      <c r="B695" s="180"/>
      <c r="C695" s="180"/>
      <c r="D695" s="180"/>
      <c r="E695" s="180"/>
      <c r="F695" s="180"/>
      <c r="G695" s="180"/>
      <c r="H695" s="181"/>
      <c r="I695" s="180"/>
      <c r="J695" s="180"/>
      <c r="K695" s="180"/>
      <c r="L695" s="181"/>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c r="CH695" s="180"/>
      <c r="CI695" s="180"/>
      <c r="CJ695" s="180"/>
      <c r="CK695" s="180"/>
      <c r="CL695" s="180"/>
      <c r="CM695" s="180"/>
      <c r="CN695" s="180"/>
      <c r="CO695" s="180"/>
      <c r="CP695" s="180"/>
      <c r="CQ695" s="180"/>
      <c r="CR695" s="180"/>
      <c r="CS695" s="180"/>
      <c r="CT695" s="180"/>
      <c r="CU695" s="180"/>
      <c r="CV695" s="180"/>
      <c r="CW695" s="180"/>
      <c r="CX695" s="180"/>
      <c r="CY695" s="180"/>
      <c r="CZ695" s="180"/>
      <c r="DA695" s="180"/>
      <c r="DB695" s="180"/>
      <c r="DC695" s="180"/>
    </row>
    <row r="696" spans="1:107">
      <c r="A696" s="180"/>
      <c r="B696" s="180"/>
      <c r="C696" s="180"/>
      <c r="D696" s="180"/>
      <c r="E696" s="180"/>
      <c r="F696" s="180"/>
      <c r="G696" s="180"/>
      <c r="H696" s="181"/>
      <c r="I696" s="180"/>
      <c r="J696" s="180"/>
      <c r="K696" s="180"/>
      <c r="L696" s="181"/>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c r="CH696" s="180"/>
      <c r="CI696" s="180"/>
      <c r="CJ696" s="180"/>
      <c r="CK696" s="180"/>
      <c r="CL696" s="180"/>
      <c r="CM696" s="180"/>
      <c r="CN696" s="180"/>
      <c r="CO696" s="180"/>
      <c r="CP696" s="180"/>
      <c r="CQ696" s="180"/>
      <c r="CR696" s="180"/>
      <c r="CS696" s="180"/>
      <c r="CT696" s="180"/>
      <c r="CU696" s="180"/>
      <c r="CV696" s="180"/>
      <c r="CW696" s="180"/>
      <c r="CX696" s="180"/>
      <c r="CY696" s="180"/>
      <c r="CZ696" s="180"/>
      <c r="DA696" s="180"/>
      <c r="DB696" s="180"/>
      <c r="DC696" s="180"/>
    </row>
    <row r="697" spans="1:107">
      <c r="A697" s="180"/>
      <c r="B697" s="180"/>
      <c r="C697" s="180"/>
      <c r="D697" s="180"/>
      <c r="E697" s="180"/>
      <c r="F697" s="180"/>
      <c r="G697" s="180"/>
      <c r="H697" s="181"/>
      <c r="I697" s="180"/>
      <c r="J697" s="180"/>
      <c r="K697" s="180"/>
      <c r="L697" s="181"/>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c r="CH697" s="180"/>
      <c r="CI697" s="180"/>
      <c r="CJ697" s="180"/>
      <c r="CK697" s="180"/>
      <c r="CL697" s="180"/>
      <c r="CM697" s="180"/>
      <c r="CN697" s="180"/>
      <c r="CO697" s="180"/>
      <c r="CP697" s="180"/>
      <c r="CQ697" s="180"/>
      <c r="CR697" s="180"/>
      <c r="CS697" s="180"/>
      <c r="CT697" s="180"/>
      <c r="CU697" s="180"/>
      <c r="CV697" s="180"/>
      <c r="CW697" s="180"/>
      <c r="CX697" s="180"/>
      <c r="CY697" s="180"/>
      <c r="CZ697" s="180"/>
      <c r="DA697" s="180"/>
      <c r="DB697" s="180"/>
      <c r="DC697" s="180"/>
    </row>
    <row r="698" spans="1:107">
      <c r="A698" s="180"/>
      <c r="B698" s="180"/>
      <c r="C698" s="180"/>
      <c r="D698" s="180"/>
      <c r="E698" s="180"/>
      <c r="F698" s="180"/>
      <c r="G698" s="180"/>
      <c r="H698" s="181"/>
      <c r="I698" s="180"/>
      <c r="J698" s="180"/>
      <c r="K698" s="180"/>
      <c r="L698" s="181"/>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row>
    <row r="699" spans="1:107">
      <c r="A699" s="180"/>
      <c r="B699" s="180"/>
      <c r="C699" s="180"/>
      <c r="D699" s="180"/>
      <c r="E699" s="180"/>
      <c r="F699" s="180"/>
      <c r="G699" s="180"/>
      <c r="H699" s="181"/>
      <c r="I699" s="180"/>
      <c r="J699" s="180"/>
      <c r="K699" s="180"/>
      <c r="L699" s="181"/>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c r="CH699" s="180"/>
      <c r="CI699" s="180"/>
      <c r="CJ699" s="180"/>
      <c r="CK699" s="180"/>
      <c r="CL699" s="180"/>
      <c r="CM699" s="180"/>
      <c r="CN699" s="180"/>
      <c r="CO699" s="180"/>
      <c r="CP699" s="180"/>
      <c r="CQ699" s="180"/>
      <c r="CR699" s="180"/>
      <c r="CS699" s="180"/>
      <c r="CT699" s="180"/>
      <c r="CU699" s="180"/>
      <c r="CV699" s="180"/>
      <c r="CW699" s="180"/>
      <c r="CX699" s="180"/>
      <c r="CY699" s="180"/>
      <c r="CZ699" s="180"/>
      <c r="DA699" s="180"/>
      <c r="DB699" s="180"/>
      <c r="DC699" s="180"/>
    </row>
    <row r="700" spans="1:107">
      <c r="A700" s="180"/>
      <c r="B700" s="180"/>
      <c r="C700" s="180"/>
      <c r="D700" s="180"/>
      <c r="E700" s="180"/>
      <c r="F700" s="180"/>
      <c r="G700" s="180"/>
      <c r="H700" s="181"/>
      <c r="I700" s="180"/>
      <c r="J700" s="180"/>
      <c r="K700" s="180"/>
      <c r="L700" s="181"/>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c r="CH700" s="180"/>
      <c r="CI700" s="180"/>
      <c r="CJ700" s="180"/>
      <c r="CK700" s="180"/>
      <c r="CL700" s="180"/>
      <c r="CM700" s="180"/>
      <c r="CN700" s="180"/>
      <c r="CO700" s="180"/>
      <c r="CP700" s="180"/>
      <c r="CQ700" s="180"/>
      <c r="CR700" s="180"/>
      <c r="CS700" s="180"/>
      <c r="CT700" s="180"/>
      <c r="CU700" s="180"/>
      <c r="CV700" s="180"/>
      <c r="CW700" s="180"/>
      <c r="CX700" s="180"/>
      <c r="CY700" s="180"/>
      <c r="CZ700" s="180"/>
      <c r="DA700" s="180"/>
      <c r="DB700" s="180"/>
      <c r="DC700" s="180"/>
    </row>
    <row r="701" spans="1:107">
      <c r="A701" s="180"/>
      <c r="B701" s="180"/>
      <c r="C701" s="180"/>
      <c r="D701" s="180"/>
      <c r="E701" s="180"/>
      <c r="F701" s="180"/>
      <c r="G701" s="180"/>
      <c r="H701" s="181"/>
      <c r="I701" s="180"/>
      <c r="J701" s="180"/>
      <c r="K701" s="180"/>
      <c r="L701" s="181"/>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c r="CH701" s="180"/>
      <c r="CI701" s="180"/>
      <c r="CJ701" s="180"/>
      <c r="CK701" s="180"/>
      <c r="CL701" s="180"/>
      <c r="CM701" s="180"/>
      <c r="CN701" s="180"/>
      <c r="CO701" s="180"/>
      <c r="CP701" s="180"/>
      <c r="CQ701" s="180"/>
      <c r="CR701" s="180"/>
      <c r="CS701" s="180"/>
      <c r="CT701" s="180"/>
      <c r="CU701" s="180"/>
      <c r="CV701" s="180"/>
      <c r="CW701" s="180"/>
      <c r="CX701" s="180"/>
      <c r="CY701" s="180"/>
      <c r="CZ701" s="180"/>
      <c r="DA701" s="180"/>
      <c r="DB701" s="180"/>
      <c r="DC701" s="180"/>
    </row>
    <row r="702" spans="1:107">
      <c r="A702" s="180"/>
      <c r="B702" s="180"/>
      <c r="C702" s="180"/>
      <c r="D702" s="180"/>
      <c r="E702" s="180"/>
      <c r="F702" s="180"/>
      <c r="G702" s="180"/>
      <c r="H702" s="181"/>
      <c r="I702" s="180"/>
      <c r="J702" s="180"/>
      <c r="K702" s="180"/>
      <c r="L702" s="181"/>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c r="CH702" s="180"/>
      <c r="CI702" s="180"/>
      <c r="CJ702" s="180"/>
      <c r="CK702" s="180"/>
      <c r="CL702" s="180"/>
      <c r="CM702" s="180"/>
      <c r="CN702" s="180"/>
      <c r="CO702" s="180"/>
      <c r="CP702" s="180"/>
      <c r="CQ702" s="180"/>
      <c r="CR702" s="180"/>
      <c r="CS702" s="180"/>
      <c r="CT702" s="180"/>
      <c r="CU702" s="180"/>
      <c r="CV702" s="180"/>
      <c r="CW702" s="180"/>
      <c r="CX702" s="180"/>
      <c r="CY702" s="180"/>
      <c r="CZ702" s="180"/>
      <c r="DA702" s="180"/>
      <c r="DB702" s="180"/>
      <c r="DC702" s="180"/>
    </row>
    <row r="703" spans="1:107">
      <c r="A703" s="180"/>
      <c r="B703" s="180"/>
      <c r="C703" s="180"/>
      <c r="D703" s="180"/>
      <c r="E703" s="180"/>
      <c r="F703" s="180"/>
      <c r="G703" s="180"/>
      <c r="H703" s="181"/>
      <c r="I703" s="180"/>
      <c r="J703" s="180"/>
      <c r="K703" s="180"/>
      <c r="L703" s="181"/>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c r="CH703" s="180"/>
      <c r="CI703" s="180"/>
      <c r="CJ703" s="180"/>
      <c r="CK703" s="180"/>
      <c r="CL703" s="180"/>
      <c r="CM703" s="180"/>
      <c r="CN703" s="180"/>
      <c r="CO703" s="180"/>
      <c r="CP703" s="180"/>
      <c r="CQ703" s="180"/>
      <c r="CR703" s="180"/>
      <c r="CS703" s="180"/>
      <c r="CT703" s="180"/>
      <c r="CU703" s="180"/>
      <c r="CV703" s="180"/>
      <c r="CW703" s="180"/>
      <c r="CX703" s="180"/>
      <c r="CY703" s="180"/>
      <c r="CZ703" s="180"/>
      <c r="DA703" s="180"/>
      <c r="DB703" s="180"/>
      <c r="DC703" s="180"/>
    </row>
    <row r="704" spans="1:107">
      <c r="A704" s="180"/>
      <c r="B704" s="180"/>
      <c r="C704" s="180"/>
      <c r="D704" s="180"/>
      <c r="E704" s="180"/>
      <c r="F704" s="180"/>
      <c r="G704" s="180"/>
      <c r="H704" s="181"/>
      <c r="I704" s="180"/>
      <c r="J704" s="180"/>
      <c r="K704" s="180"/>
      <c r="L704" s="181"/>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c r="CH704" s="180"/>
      <c r="CI704" s="180"/>
      <c r="CJ704" s="180"/>
      <c r="CK704" s="180"/>
      <c r="CL704" s="180"/>
      <c r="CM704" s="180"/>
      <c r="CN704" s="180"/>
      <c r="CO704" s="180"/>
      <c r="CP704" s="180"/>
      <c r="CQ704" s="180"/>
      <c r="CR704" s="180"/>
      <c r="CS704" s="180"/>
      <c r="CT704" s="180"/>
      <c r="CU704" s="180"/>
      <c r="CV704" s="180"/>
      <c r="CW704" s="180"/>
      <c r="CX704" s="180"/>
      <c r="CY704" s="180"/>
      <c r="CZ704" s="180"/>
      <c r="DA704" s="180"/>
      <c r="DB704" s="180"/>
      <c r="DC704" s="180"/>
    </row>
    <row r="705" spans="1:107">
      <c r="A705" s="180"/>
      <c r="B705" s="180"/>
      <c r="C705" s="180"/>
      <c r="D705" s="180"/>
      <c r="E705" s="180"/>
      <c r="F705" s="180"/>
      <c r="G705" s="180"/>
      <c r="H705" s="181"/>
      <c r="I705" s="180"/>
      <c r="J705" s="180"/>
      <c r="K705" s="180"/>
      <c r="L705" s="181"/>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c r="CH705" s="180"/>
      <c r="CI705" s="180"/>
      <c r="CJ705" s="180"/>
      <c r="CK705" s="180"/>
      <c r="CL705" s="180"/>
      <c r="CM705" s="180"/>
      <c r="CN705" s="180"/>
      <c r="CO705" s="180"/>
      <c r="CP705" s="180"/>
      <c r="CQ705" s="180"/>
      <c r="CR705" s="180"/>
      <c r="CS705" s="180"/>
      <c r="CT705" s="180"/>
      <c r="CU705" s="180"/>
      <c r="CV705" s="180"/>
      <c r="CW705" s="180"/>
      <c r="CX705" s="180"/>
      <c r="CY705" s="180"/>
      <c r="CZ705" s="180"/>
      <c r="DA705" s="180"/>
      <c r="DB705" s="180"/>
      <c r="DC705" s="180"/>
    </row>
    <row r="706" spans="1:107">
      <c r="A706" s="180"/>
      <c r="B706" s="180"/>
      <c r="C706" s="180"/>
      <c r="D706" s="180"/>
      <c r="E706" s="180"/>
      <c r="F706" s="180"/>
      <c r="G706" s="180"/>
      <c r="H706" s="181"/>
      <c r="I706" s="180"/>
      <c r="J706" s="180"/>
      <c r="K706" s="180"/>
      <c r="L706" s="181"/>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c r="CH706" s="180"/>
      <c r="CI706" s="180"/>
      <c r="CJ706" s="180"/>
      <c r="CK706" s="180"/>
      <c r="CL706" s="180"/>
      <c r="CM706" s="180"/>
      <c r="CN706" s="180"/>
      <c r="CO706" s="180"/>
      <c r="CP706" s="180"/>
      <c r="CQ706" s="180"/>
      <c r="CR706" s="180"/>
      <c r="CS706" s="180"/>
      <c r="CT706" s="180"/>
      <c r="CU706" s="180"/>
      <c r="CV706" s="180"/>
      <c r="CW706" s="180"/>
      <c r="CX706" s="180"/>
      <c r="CY706" s="180"/>
      <c r="CZ706" s="180"/>
      <c r="DA706" s="180"/>
      <c r="DB706" s="180"/>
      <c r="DC706" s="180"/>
    </row>
    <row r="707" spans="1:107">
      <c r="A707" s="180"/>
      <c r="B707" s="180"/>
      <c r="C707" s="180"/>
      <c r="D707" s="180"/>
      <c r="E707" s="180"/>
      <c r="F707" s="180"/>
      <c r="G707" s="180"/>
      <c r="H707" s="181"/>
      <c r="I707" s="180"/>
      <c r="J707" s="180"/>
      <c r="K707" s="180"/>
      <c r="L707" s="181"/>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c r="CH707" s="180"/>
      <c r="CI707" s="180"/>
      <c r="CJ707" s="180"/>
      <c r="CK707" s="180"/>
      <c r="CL707" s="180"/>
      <c r="CM707" s="180"/>
      <c r="CN707" s="180"/>
      <c r="CO707" s="180"/>
      <c r="CP707" s="180"/>
      <c r="CQ707" s="180"/>
      <c r="CR707" s="180"/>
      <c r="CS707" s="180"/>
      <c r="CT707" s="180"/>
      <c r="CU707" s="180"/>
      <c r="CV707" s="180"/>
      <c r="CW707" s="180"/>
      <c r="CX707" s="180"/>
      <c r="CY707" s="180"/>
      <c r="CZ707" s="180"/>
      <c r="DA707" s="180"/>
      <c r="DB707" s="180"/>
      <c r="DC707" s="180"/>
    </row>
    <row r="708" spans="1:107">
      <c r="A708" s="180"/>
      <c r="B708" s="180"/>
      <c r="C708" s="180"/>
      <c r="D708" s="180"/>
      <c r="E708" s="180"/>
      <c r="F708" s="180"/>
      <c r="G708" s="180"/>
      <c r="H708" s="181"/>
      <c r="I708" s="180"/>
      <c r="J708" s="180"/>
      <c r="K708" s="180"/>
      <c r="L708" s="181"/>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c r="CH708" s="180"/>
      <c r="CI708" s="180"/>
      <c r="CJ708" s="180"/>
      <c r="CK708" s="180"/>
      <c r="CL708" s="180"/>
      <c r="CM708" s="180"/>
      <c r="CN708" s="180"/>
      <c r="CO708" s="180"/>
      <c r="CP708" s="180"/>
      <c r="CQ708" s="180"/>
      <c r="CR708" s="180"/>
      <c r="CS708" s="180"/>
      <c r="CT708" s="180"/>
      <c r="CU708" s="180"/>
      <c r="CV708" s="180"/>
      <c r="CW708" s="180"/>
      <c r="CX708" s="180"/>
      <c r="CY708" s="180"/>
      <c r="CZ708" s="180"/>
      <c r="DA708" s="180"/>
      <c r="DB708" s="180"/>
      <c r="DC708" s="180"/>
    </row>
    <row r="709" spans="1:107">
      <c r="A709" s="180"/>
      <c r="B709" s="180"/>
      <c r="C709" s="180"/>
      <c r="D709" s="180"/>
      <c r="E709" s="180"/>
      <c r="F709" s="180"/>
      <c r="G709" s="180"/>
      <c r="H709" s="181"/>
      <c r="I709" s="180"/>
      <c r="J709" s="180"/>
      <c r="K709" s="180"/>
      <c r="L709" s="181"/>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c r="CH709" s="180"/>
      <c r="CI709" s="180"/>
      <c r="CJ709" s="180"/>
      <c r="CK709" s="180"/>
      <c r="CL709" s="180"/>
      <c r="CM709" s="180"/>
      <c r="CN709" s="180"/>
      <c r="CO709" s="180"/>
      <c r="CP709" s="180"/>
      <c r="CQ709" s="180"/>
      <c r="CR709" s="180"/>
      <c r="CS709" s="180"/>
      <c r="CT709" s="180"/>
      <c r="CU709" s="180"/>
      <c r="CV709" s="180"/>
      <c r="CW709" s="180"/>
      <c r="CX709" s="180"/>
      <c r="CY709" s="180"/>
      <c r="CZ709" s="180"/>
      <c r="DA709" s="180"/>
      <c r="DB709" s="180"/>
      <c r="DC709" s="180"/>
    </row>
    <row r="710" spans="1:107">
      <c r="A710" s="180"/>
      <c r="B710" s="180"/>
      <c r="C710" s="180"/>
      <c r="D710" s="180"/>
      <c r="E710" s="180"/>
      <c r="F710" s="180"/>
      <c r="G710" s="180"/>
      <c r="H710" s="181"/>
      <c r="I710" s="180"/>
      <c r="J710" s="180"/>
      <c r="K710" s="180"/>
      <c r="L710" s="181"/>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c r="CH710" s="180"/>
      <c r="CI710" s="180"/>
      <c r="CJ710" s="180"/>
      <c r="CK710" s="180"/>
      <c r="CL710" s="180"/>
      <c r="CM710" s="180"/>
      <c r="CN710" s="180"/>
      <c r="CO710" s="180"/>
      <c r="CP710" s="180"/>
      <c r="CQ710" s="180"/>
      <c r="CR710" s="180"/>
      <c r="CS710" s="180"/>
      <c r="CT710" s="180"/>
      <c r="CU710" s="180"/>
      <c r="CV710" s="180"/>
      <c r="CW710" s="180"/>
      <c r="CX710" s="180"/>
      <c r="CY710" s="180"/>
      <c r="CZ710" s="180"/>
      <c r="DA710" s="180"/>
      <c r="DB710" s="180"/>
      <c r="DC710" s="180"/>
    </row>
    <row r="711" spans="1:107">
      <c r="A711" s="180"/>
      <c r="B711" s="180"/>
      <c r="C711" s="180"/>
      <c r="D711" s="180"/>
      <c r="E711" s="180"/>
      <c r="F711" s="180"/>
      <c r="G711" s="180"/>
      <c r="H711" s="181"/>
      <c r="I711" s="180"/>
      <c r="J711" s="180"/>
      <c r="K711" s="180"/>
      <c r="L711" s="181"/>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0"/>
      <c r="CK711" s="180"/>
      <c r="CL711" s="180"/>
      <c r="CM711" s="180"/>
      <c r="CN711" s="180"/>
      <c r="CO711" s="180"/>
      <c r="CP711" s="180"/>
      <c r="CQ711" s="180"/>
      <c r="CR711" s="180"/>
      <c r="CS711" s="180"/>
      <c r="CT711" s="180"/>
      <c r="CU711" s="180"/>
      <c r="CV711" s="180"/>
      <c r="CW711" s="180"/>
      <c r="CX711" s="180"/>
      <c r="CY711" s="180"/>
      <c r="CZ711" s="180"/>
      <c r="DA711" s="180"/>
      <c r="DB711" s="180"/>
      <c r="DC711" s="180"/>
    </row>
    <row r="712" spans="1:107">
      <c r="A712" s="180"/>
      <c r="B712" s="180"/>
      <c r="C712" s="180"/>
      <c r="D712" s="180"/>
      <c r="E712" s="180"/>
      <c r="F712" s="180"/>
      <c r="G712" s="180"/>
      <c r="H712" s="181"/>
      <c r="I712" s="180"/>
      <c r="J712" s="180"/>
      <c r="K712" s="180"/>
      <c r="L712" s="181"/>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0"/>
      <c r="CK712" s="180"/>
      <c r="CL712" s="180"/>
      <c r="CM712" s="180"/>
      <c r="CN712" s="180"/>
      <c r="CO712" s="180"/>
      <c r="CP712" s="180"/>
      <c r="CQ712" s="180"/>
      <c r="CR712" s="180"/>
      <c r="CS712" s="180"/>
      <c r="CT712" s="180"/>
      <c r="CU712" s="180"/>
      <c r="CV712" s="180"/>
      <c r="CW712" s="180"/>
      <c r="CX712" s="180"/>
      <c r="CY712" s="180"/>
      <c r="CZ712" s="180"/>
      <c r="DA712" s="180"/>
      <c r="DB712" s="180"/>
      <c r="DC712" s="180"/>
    </row>
    <row r="713" spans="1:107">
      <c r="A713" s="180"/>
      <c r="B713" s="180"/>
      <c r="C713" s="180"/>
      <c r="D713" s="180"/>
      <c r="E713" s="180"/>
      <c r="F713" s="180"/>
      <c r="G713" s="180"/>
      <c r="H713" s="181"/>
      <c r="I713" s="180"/>
      <c r="J713" s="180"/>
      <c r="K713" s="180"/>
      <c r="L713" s="181"/>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0"/>
      <c r="CK713" s="180"/>
      <c r="CL713" s="180"/>
      <c r="CM713" s="180"/>
      <c r="CN713" s="180"/>
      <c r="CO713" s="180"/>
      <c r="CP713" s="180"/>
      <c r="CQ713" s="180"/>
      <c r="CR713" s="180"/>
      <c r="CS713" s="180"/>
      <c r="CT713" s="180"/>
      <c r="CU713" s="180"/>
      <c r="CV713" s="180"/>
      <c r="CW713" s="180"/>
      <c r="CX713" s="180"/>
      <c r="CY713" s="180"/>
      <c r="CZ713" s="180"/>
      <c r="DA713" s="180"/>
      <c r="DB713" s="180"/>
      <c r="DC713" s="180"/>
    </row>
    <row r="714" spans="1:107">
      <c r="A714" s="180"/>
      <c r="B714" s="180"/>
      <c r="C714" s="180"/>
      <c r="D714" s="180"/>
      <c r="E714" s="180"/>
      <c r="F714" s="180"/>
      <c r="G714" s="180"/>
      <c r="H714" s="181"/>
      <c r="I714" s="180"/>
      <c r="J714" s="180"/>
      <c r="K714" s="180"/>
      <c r="L714" s="181"/>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0"/>
      <c r="CK714" s="180"/>
      <c r="CL714" s="180"/>
      <c r="CM714" s="180"/>
      <c r="CN714" s="180"/>
      <c r="CO714" s="180"/>
      <c r="CP714" s="180"/>
      <c r="CQ714" s="180"/>
      <c r="CR714" s="180"/>
      <c r="CS714" s="180"/>
      <c r="CT714" s="180"/>
      <c r="CU714" s="180"/>
      <c r="CV714" s="180"/>
      <c r="CW714" s="180"/>
      <c r="CX714" s="180"/>
      <c r="CY714" s="180"/>
      <c r="CZ714" s="180"/>
      <c r="DA714" s="180"/>
      <c r="DB714" s="180"/>
      <c r="DC714" s="180"/>
    </row>
    <row r="715" spans="1:107">
      <c r="A715" s="180"/>
      <c r="B715" s="180"/>
      <c r="C715" s="180"/>
      <c r="D715" s="180"/>
      <c r="E715" s="180"/>
      <c r="F715" s="180"/>
      <c r="G715" s="180"/>
      <c r="H715" s="181"/>
      <c r="I715" s="180"/>
      <c r="J715" s="180"/>
      <c r="K715" s="180"/>
      <c r="L715" s="181"/>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c r="CH715" s="180"/>
      <c r="CI715" s="180"/>
      <c r="CJ715" s="180"/>
      <c r="CK715" s="180"/>
      <c r="CL715" s="180"/>
      <c r="CM715" s="180"/>
      <c r="CN715" s="180"/>
      <c r="CO715" s="180"/>
      <c r="CP715" s="180"/>
      <c r="CQ715" s="180"/>
      <c r="CR715" s="180"/>
      <c r="CS715" s="180"/>
      <c r="CT715" s="180"/>
      <c r="CU715" s="180"/>
      <c r="CV715" s="180"/>
      <c r="CW715" s="180"/>
      <c r="CX715" s="180"/>
      <c r="CY715" s="180"/>
      <c r="CZ715" s="180"/>
      <c r="DA715" s="180"/>
      <c r="DB715" s="180"/>
      <c r="DC715" s="180"/>
    </row>
    <row r="716" spans="1:107">
      <c r="A716" s="180"/>
      <c r="B716" s="180"/>
      <c r="C716" s="180"/>
      <c r="D716" s="180"/>
      <c r="E716" s="180"/>
      <c r="F716" s="180"/>
      <c r="G716" s="180"/>
      <c r="H716" s="181"/>
      <c r="I716" s="180"/>
      <c r="J716" s="180"/>
      <c r="K716" s="180"/>
      <c r="L716" s="181"/>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c r="CH716" s="180"/>
      <c r="CI716" s="180"/>
      <c r="CJ716" s="180"/>
      <c r="CK716" s="180"/>
      <c r="CL716" s="180"/>
      <c r="CM716" s="180"/>
      <c r="CN716" s="180"/>
      <c r="CO716" s="180"/>
      <c r="CP716" s="180"/>
      <c r="CQ716" s="180"/>
      <c r="CR716" s="180"/>
      <c r="CS716" s="180"/>
      <c r="CT716" s="180"/>
      <c r="CU716" s="180"/>
      <c r="CV716" s="180"/>
      <c r="CW716" s="180"/>
      <c r="CX716" s="180"/>
      <c r="CY716" s="180"/>
      <c r="CZ716" s="180"/>
      <c r="DA716" s="180"/>
      <c r="DB716" s="180"/>
      <c r="DC716" s="180"/>
    </row>
    <row r="717" spans="1:107">
      <c r="A717" s="180"/>
      <c r="B717" s="180"/>
      <c r="C717" s="180"/>
      <c r="D717" s="180"/>
      <c r="E717" s="180"/>
      <c r="F717" s="180"/>
      <c r="G717" s="180"/>
      <c r="H717" s="181"/>
      <c r="I717" s="180"/>
      <c r="J717" s="180"/>
      <c r="K717" s="180"/>
      <c r="L717" s="181"/>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c r="CH717" s="180"/>
      <c r="CI717" s="180"/>
      <c r="CJ717" s="180"/>
      <c r="CK717" s="180"/>
      <c r="CL717" s="180"/>
      <c r="CM717" s="180"/>
      <c r="CN717" s="180"/>
      <c r="CO717" s="180"/>
      <c r="CP717" s="180"/>
      <c r="CQ717" s="180"/>
      <c r="CR717" s="180"/>
      <c r="CS717" s="180"/>
      <c r="CT717" s="180"/>
      <c r="CU717" s="180"/>
      <c r="CV717" s="180"/>
      <c r="CW717" s="180"/>
      <c r="CX717" s="180"/>
      <c r="CY717" s="180"/>
      <c r="CZ717" s="180"/>
      <c r="DA717" s="180"/>
      <c r="DB717" s="180"/>
      <c r="DC717" s="180"/>
    </row>
    <row r="718" spans="1:107">
      <c r="A718" s="180"/>
      <c r="B718" s="180"/>
      <c r="C718" s="180"/>
      <c r="D718" s="180"/>
      <c r="E718" s="180"/>
      <c r="F718" s="180"/>
      <c r="G718" s="180"/>
      <c r="H718" s="181"/>
      <c r="I718" s="180"/>
      <c r="J718" s="180"/>
      <c r="K718" s="180"/>
      <c r="L718" s="181"/>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c r="CH718" s="180"/>
      <c r="CI718" s="180"/>
      <c r="CJ718" s="180"/>
      <c r="CK718" s="180"/>
      <c r="CL718" s="180"/>
      <c r="CM718" s="180"/>
      <c r="CN718" s="180"/>
      <c r="CO718" s="180"/>
      <c r="CP718" s="180"/>
      <c r="CQ718" s="180"/>
      <c r="CR718" s="180"/>
      <c r="CS718" s="180"/>
      <c r="CT718" s="180"/>
      <c r="CU718" s="180"/>
      <c r="CV718" s="180"/>
      <c r="CW718" s="180"/>
      <c r="CX718" s="180"/>
      <c r="CY718" s="180"/>
      <c r="CZ718" s="180"/>
      <c r="DA718" s="180"/>
      <c r="DB718" s="180"/>
      <c r="DC718" s="180"/>
    </row>
    <row r="719" spans="1:107">
      <c r="A719" s="180"/>
      <c r="B719" s="180"/>
      <c r="C719" s="180"/>
      <c r="D719" s="180"/>
      <c r="E719" s="180"/>
      <c r="F719" s="180"/>
      <c r="G719" s="180"/>
      <c r="H719" s="181"/>
      <c r="I719" s="180"/>
      <c r="J719" s="180"/>
      <c r="K719" s="180"/>
      <c r="L719" s="181"/>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c r="CH719" s="180"/>
      <c r="CI719" s="180"/>
      <c r="CJ719" s="180"/>
      <c r="CK719" s="180"/>
      <c r="CL719" s="180"/>
      <c r="CM719" s="180"/>
      <c r="CN719" s="180"/>
      <c r="CO719" s="180"/>
      <c r="CP719" s="180"/>
      <c r="CQ719" s="180"/>
      <c r="CR719" s="180"/>
      <c r="CS719" s="180"/>
      <c r="CT719" s="180"/>
      <c r="CU719" s="180"/>
      <c r="CV719" s="180"/>
      <c r="CW719" s="180"/>
      <c r="CX719" s="180"/>
      <c r="CY719" s="180"/>
      <c r="CZ719" s="180"/>
      <c r="DA719" s="180"/>
      <c r="DB719" s="180"/>
      <c r="DC719" s="180"/>
    </row>
    <row r="720" spans="1:107">
      <c r="A720" s="180"/>
      <c r="B720" s="180"/>
      <c r="C720" s="180"/>
      <c r="D720" s="180"/>
      <c r="E720" s="180"/>
      <c r="F720" s="180"/>
      <c r="G720" s="180"/>
      <c r="H720" s="181"/>
      <c r="I720" s="180"/>
      <c r="J720" s="180"/>
      <c r="K720" s="180"/>
      <c r="L720" s="181"/>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c r="CH720" s="180"/>
      <c r="CI720" s="180"/>
      <c r="CJ720" s="180"/>
      <c r="CK720" s="180"/>
      <c r="CL720" s="180"/>
      <c r="CM720" s="180"/>
      <c r="CN720" s="180"/>
      <c r="CO720" s="180"/>
      <c r="CP720" s="180"/>
      <c r="CQ720" s="180"/>
      <c r="CR720" s="180"/>
      <c r="CS720" s="180"/>
      <c r="CT720" s="180"/>
      <c r="CU720" s="180"/>
      <c r="CV720" s="180"/>
      <c r="CW720" s="180"/>
      <c r="CX720" s="180"/>
      <c r="CY720" s="180"/>
      <c r="CZ720" s="180"/>
      <c r="DA720" s="180"/>
      <c r="DB720" s="180"/>
      <c r="DC720" s="180"/>
    </row>
    <row r="721" spans="1:107">
      <c r="A721" s="180"/>
      <c r="B721" s="180"/>
      <c r="C721" s="180"/>
      <c r="D721" s="180"/>
      <c r="E721" s="180"/>
      <c r="F721" s="180"/>
      <c r="G721" s="180"/>
      <c r="H721" s="181"/>
      <c r="I721" s="180"/>
      <c r="J721" s="180"/>
      <c r="K721" s="180"/>
      <c r="L721" s="181"/>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c r="CH721" s="180"/>
      <c r="CI721" s="180"/>
      <c r="CJ721" s="180"/>
      <c r="CK721" s="180"/>
      <c r="CL721" s="180"/>
      <c r="CM721" s="180"/>
      <c r="CN721" s="180"/>
      <c r="CO721" s="180"/>
      <c r="CP721" s="180"/>
      <c r="CQ721" s="180"/>
      <c r="CR721" s="180"/>
      <c r="CS721" s="180"/>
      <c r="CT721" s="180"/>
      <c r="CU721" s="180"/>
      <c r="CV721" s="180"/>
      <c r="CW721" s="180"/>
      <c r="CX721" s="180"/>
      <c r="CY721" s="180"/>
      <c r="CZ721" s="180"/>
      <c r="DA721" s="180"/>
      <c r="DB721" s="180"/>
      <c r="DC721" s="180"/>
    </row>
    <row r="722" spans="1:107">
      <c r="A722" s="180"/>
      <c r="B722" s="180"/>
      <c r="C722" s="180"/>
      <c r="D722" s="180"/>
      <c r="E722" s="180"/>
      <c r="F722" s="180"/>
      <c r="G722" s="180"/>
      <c r="H722" s="181"/>
      <c r="I722" s="180"/>
      <c r="J722" s="180"/>
      <c r="K722" s="180"/>
      <c r="L722" s="181"/>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c r="CH722" s="180"/>
      <c r="CI722" s="180"/>
      <c r="CJ722" s="180"/>
      <c r="CK722" s="180"/>
      <c r="CL722" s="180"/>
      <c r="CM722" s="180"/>
      <c r="CN722" s="180"/>
      <c r="CO722" s="180"/>
      <c r="CP722" s="180"/>
      <c r="CQ722" s="180"/>
      <c r="CR722" s="180"/>
      <c r="CS722" s="180"/>
      <c r="CT722" s="180"/>
      <c r="CU722" s="180"/>
      <c r="CV722" s="180"/>
      <c r="CW722" s="180"/>
      <c r="CX722" s="180"/>
      <c r="CY722" s="180"/>
      <c r="CZ722" s="180"/>
      <c r="DA722" s="180"/>
      <c r="DB722" s="180"/>
      <c r="DC722" s="180"/>
    </row>
    <row r="723" spans="1:107">
      <c r="A723" s="180"/>
      <c r="B723" s="180"/>
      <c r="C723" s="180"/>
      <c r="D723" s="180"/>
      <c r="E723" s="180"/>
      <c r="F723" s="180"/>
      <c r="G723" s="180"/>
      <c r="H723" s="181"/>
      <c r="I723" s="180"/>
      <c r="J723" s="180"/>
      <c r="K723" s="180"/>
      <c r="L723" s="181"/>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c r="CH723" s="180"/>
      <c r="CI723" s="180"/>
      <c r="CJ723" s="180"/>
      <c r="CK723" s="180"/>
      <c r="CL723" s="180"/>
      <c r="CM723" s="180"/>
      <c r="CN723" s="180"/>
      <c r="CO723" s="180"/>
      <c r="CP723" s="180"/>
      <c r="CQ723" s="180"/>
      <c r="CR723" s="180"/>
      <c r="CS723" s="180"/>
      <c r="CT723" s="180"/>
      <c r="CU723" s="180"/>
      <c r="CV723" s="180"/>
      <c r="CW723" s="180"/>
      <c r="CX723" s="180"/>
      <c r="CY723" s="180"/>
      <c r="CZ723" s="180"/>
      <c r="DA723" s="180"/>
      <c r="DB723" s="180"/>
      <c r="DC723" s="180"/>
    </row>
    <row r="724" spans="1:107">
      <c r="A724" s="180"/>
      <c r="B724" s="180"/>
      <c r="C724" s="180"/>
      <c r="D724" s="180"/>
      <c r="E724" s="180"/>
      <c r="F724" s="180"/>
      <c r="G724" s="180"/>
      <c r="H724" s="181"/>
      <c r="I724" s="180"/>
      <c r="J724" s="180"/>
      <c r="K724" s="180"/>
      <c r="L724" s="181"/>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c r="CH724" s="180"/>
      <c r="CI724" s="180"/>
      <c r="CJ724" s="180"/>
      <c r="CK724" s="180"/>
      <c r="CL724" s="180"/>
      <c r="CM724" s="180"/>
      <c r="CN724" s="180"/>
      <c r="CO724" s="180"/>
      <c r="CP724" s="180"/>
      <c r="CQ724" s="180"/>
      <c r="CR724" s="180"/>
      <c r="CS724" s="180"/>
      <c r="CT724" s="180"/>
      <c r="CU724" s="180"/>
      <c r="CV724" s="180"/>
      <c r="CW724" s="180"/>
      <c r="CX724" s="180"/>
      <c r="CY724" s="180"/>
      <c r="CZ724" s="180"/>
      <c r="DA724" s="180"/>
      <c r="DB724" s="180"/>
      <c r="DC724" s="180"/>
    </row>
    <row r="725" spans="1:107">
      <c r="A725" s="180"/>
      <c r="B725" s="180"/>
      <c r="C725" s="180"/>
      <c r="D725" s="180"/>
      <c r="E725" s="180"/>
      <c r="F725" s="180"/>
      <c r="G725" s="180"/>
      <c r="H725" s="181"/>
      <c r="I725" s="180"/>
      <c r="J725" s="180"/>
      <c r="K725" s="180"/>
      <c r="L725" s="181"/>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c r="CH725" s="180"/>
      <c r="CI725" s="180"/>
      <c r="CJ725" s="180"/>
      <c r="CK725" s="180"/>
      <c r="CL725" s="180"/>
      <c r="CM725" s="180"/>
      <c r="CN725" s="180"/>
      <c r="CO725" s="180"/>
      <c r="CP725" s="180"/>
      <c r="CQ725" s="180"/>
      <c r="CR725" s="180"/>
      <c r="CS725" s="180"/>
      <c r="CT725" s="180"/>
      <c r="CU725" s="180"/>
      <c r="CV725" s="180"/>
      <c r="CW725" s="180"/>
      <c r="CX725" s="180"/>
      <c r="CY725" s="180"/>
      <c r="CZ725" s="180"/>
      <c r="DA725" s="180"/>
      <c r="DB725" s="180"/>
      <c r="DC725" s="180"/>
    </row>
    <row r="726" spans="1:107">
      <c r="A726" s="180"/>
      <c r="B726" s="180"/>
      <c r="C726" s="180"/>
      <c r="D726" s="180"/>
      <c r="E726" s="180"/>
      <c r="F726" s="180"/>
      <c r="G726" s="180"/>
      <c r="H726" s="181"/>
      <c r="I726" s="180"/>
      <c r="J726" s="180"/>
      <c r="K726" s="180"/>
      <c r="L726" s="181"/>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c r="CH726" s="180"/>
      <c r="CI726" s="180"/>
      <c r="CJ726" s="180"/>
      <c r="CK726" s="180"/>
      <c r="CL726" s="180"/>
      <c r="CM726" s="180"/>
      <c r="CN726" s="180"/>
      <c r="CO726" s="180"/>
      <c r="CP726" s="180"/>
      <c r="CQ726" s="180"/>
      <c r="CR726" s="180"/>
      <c r="CS726" s="180"/>
      <c r="CT726" s="180"/>
      <c r="CU726" s="180"/>
      <c r="CV726" s="180"/>
      <c r="CW726" s="180"/>
      <c r="CX726" s="180"/>
      <c r="CY726" s="180"/>
      <c r="CZ726" s="180"/>
      <c r="DA726" s="180"/>
      <c r="DB726" s="180"/>
      <c r="DC726" s="180"/>
    </row>
    <row r="727" spans="1:107">
      <c r="A727" s="180"/>
      <c r="B727" s="180"/>
      <c r="C727" s="180"/>
      <c r="D727" s="180"/>
      <c r="E727" s="180"/>
      <c r="F727" s="180"/>
      <c r="G727" s="180"/>
      <c r="H727" s="181"/>
      <c r="I727" s="180"/>
      <c r="J727" s="180"/>
      <c r="K727" s="180"/>
      <c r="L727" s="181"/>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c r="CH727" s="180"/>
      <c r="CI727" s="180"/>
      <c r="CJ727" s="180"/>
      <c r="CK727" s="180"/>
      <c r="CL727" s="180"/>
      <c r="CM727" s="180"/>
      <c r="CN727" s="180"/>
      <c r="CO727" s="180"/>
      <c r="CP727" s="180"/>
      <c r="CQ727" s="180"/>
      <c r="CR727" s="180"/>
      <c r="CS727" s="180"/>
      <c r="CT727" s="180"/>
      <c r="CU727" s="180"/>
      <c r="CV727" s="180"/>
      <c r="CW727" s="180"/>
      <c r="CX727" s="180"/>
      <c r="CY727" s="180"/>
      <c r="CZ727" s="180"/>
      <c r="DA727" s="180"/>
      <c r="DB727" s="180"/>
      <c r="DC727" s="180"/>
    </row>
    <row r="728" spans="1:107">
      <c r="A728" s="180"/>
      <c r="B728" s="180"/>
      <c r="C728" s="180"/>
      <c r="D728" s="180"/>
      <c r="E728" s="180"/>
      <c r="F728" s="180"/>
      <c r="G728" s="180"/>
      <c r="H728" s="181"/>
      <c r="I728" s="180"/>
      <c r="J728" s="180"/>
      <c r="K728" s="180"/>
      <c r="L728" s="181"/>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c r="CH728" s="180"/>
      <c r="CI728" s="180"/>
      <c r="CJ728" s="180"/>
      <c r="CK728" s="180"/>
      <c r="CL728" s="180"/>
      <c r="CM728" s="180"/>
      <c r="CN728" s="180"/>
      <c r="CO728" s="180"/>
      <c r="CP728" s="180"/>
      <c r="CQ728" s="180"/>
      <c r="CR728" s="180"/>
      <c r="CS728" s="180"/>
      <c r="CT728" s="180"/>
      <c r="CU728" s="180"/>
      <c r="CV728" s="180"/>
      <c r="CW728" s="180"/>
      <c r="CX728" s="180"/>
      <c r="CY728" s="180"/>
      <c r="CZ728" s="180"/>
      <c r="DA728" s="180"/>
      <c r="DB728" s="180"/>
      <c r="DC728" s="180"/>
    </row>
    <row r="729" spans="1:107">
      <c r="A729" s="180"/>
      <c r="B729" s="180"/>
      <c r="C729" s="180"/>
      <c r="D729" s="180"/>
      <c r="E729" s="180"/>
      <c r="F729" s="180"/>
      <c r="G729" s="180"/>
      <c r="H729" s="181"/>
      <c r="I729" s="180"/>
      <c r="J729" s="180"/>
      <c r="K729" s="180"/>
      <c r="L729" s="181"/>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c r="CH729" s="180"/>
      <c r="CI729" s="180"/>
      <c r="CJ729" s="180"/>
      <c r="CK729" s="180"/>
      <c r="CL729" s="180"/>
      <c r="CM729" s="180"/>
      <c r="CN729" s="180"/>
      <c r="CO729" s="180"/>
      <c r="CP729" s="180"/>
      <c r="CQ729" s="180"/>
      <c r="CR729" s="180"/>
      <c r="CS729" s="180"/>
      <c r="CT729" s="180"/>
      <c r="CU729" s="180"/>
      <c r="CV729" s="180"/>
      <c r="CW729" s="180"/>
      <c r="CX729" s="180"/>
      <c r="CY729" s="180"/>
      <c r="CZ729" s="180"/>
      <c r="DA729" s="180"/>
      <c r="DB729" s="180"/>
      <c r="DC729" s="180"/>
    </row>
    <row r="730" spans="1:107">
      <c r="A730" s="180"/>
      <c r="B730" s="180"/>
      <c r="C730" s="180"/>
      <c r="D730" s="180"/>
      <c r="E730" s="180"/>
      <c r="F730" s="180"/>
      <c r="G730" s="180"/>
      <c r="H730" s="181"/>
      <c r="I730" s="180"/>
      <c r="J730" s="180"/>
      <c r="K730" s="180"/>
      <c r="L730" s="181"/>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c r="CH730" s="180"/>
      <c r="CI730" s="180"/>
      <c r="CJ730" s="180"/>
      <c r="CK730" s="180"/>
      <c r="CL730" s="180"/>
      <c r="CM730" s="180"/>
      <c r="CN730" s="180"/>
      <c r="CO730" s="180"/>
      <c r="CP730" s="180"/>
      <c r="CQ730" s="180"/>
      <c r="CR730" s="180"/>
      <c r="CS730" s="180"/>
      <c r="CT730" s="180"/>
      <c r="CU730" s="180"/>
      <c r="CV730" s="180"/>
      <c r="CW730" s="180"/>
      <c r="CX730" s="180"/>
      <c r="CY730" s="180"/>
      <c r="CZ730" s="180"/>
      <c r="DA730" s="180"/>
      <c r="DB730" s="180"/>
      <c r="DC730" s="180"/>
    </row>
    <row r="731" spans="1:107">
      <c r="A731" s="180"/>
      <c r="B731" s="180"/>
      <c r="C731" s="180"/>
      <c r="D731" s="180"/>
      <c r="E731" s="180"/>
      <c r="F731" s="180"/>
      <c r="G731" s="180"/>
      <c r="H731" s="181"/>
      <c r="I731" s="180"/>
      <c r="J731" s="180"/>
      <c r="K731" s="180"/>
      <c r="L731" s="181"/>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c r="CH731" s="180"/>
      <c r="CI731" s="180"/>
      <c r="CJ731" s="180"/>
      <c r="CK731" s="180"/>
      <c r="CL731" s="180"/>
      <c r="CM731" s="180"/>
      <c r="CN731" s="180"/>
      <c r="CO731" s="180"/>
      <c r="CP731" s="180"/>
      <c r="CQ731" s="180"/>
      <c r="CR731" s="180"/>
      <c r="CS731" s="180"/>
      <c r="CT731" s="180"/>
      <c r="CU731" s="180"/>
      <c r="CV731" s="180"/>
      <c r="CW731" s="180"/>
      <c r="CX731" s="180"/>
      <c r="CY731" s="180"/>
      <c r="CZ731" s="180"/>
      <c r="DA731" s="180"/>
      <c r="DB731" s="180"/>
      <c r="DC731" s="180"/>
    </row>
    <row r="732" spans="1:107">
      <c r="A732" s="180"/>
      <c r="B732" s="180"/>
      <c r="C732" s="180"/>
      <c r="D732" s="180"/>
      <c r="E732" s="180"/>
      <c r="F732" s="180"/>
      <c r="G732" s="180"/>
      <c r="H732" s="181"/>
      <c r="I732" s="180"/>
      <c r="J732" s="180"/>
      <c r="K732" s="180"/>
      <c r="L732" s="181"/>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c r="CH732" s="180"/>
      <c r="CI732" s="180"/>
      <c r="CJ732" s="180"/>
      <c r="CK732" s="180"/>
      <c r="CL732" s="180"/>
      <c r="CM732" s="180"/>
      <c r="CN732" s="180"/>
      <c r="CO732" s="180"/>
      <c r="CP732" s="180"/>
      <c r="CQ732" s="180"/>
      <c r="CR732" s="180"/>
      <c r="CS732" s="180"/>
      <c r="CT732" s="180"/>
      <c r="CU732" s="180"/>
      <c r="CV732" s="180"/>
      <c r="CW732" s="180"/>
      <c r="CX732" s="180"/>
      <c r="CY732" s="180"/>
      <c r="CZ732" s="180"/>
      <c r="DA732" s="180"/>
      <c r="DB732" s="180"/>
      <c r="DC732" s="180"/>
    </row>
    <row r="733" spans="1:107">
      <c r="A733" s="180"/>
      <c r="B733" s="180"/>
      <c r="C733" s="180"/>
      <c r="D733" s="180"/>
      <c r="E733" s="180"/>
      <c r="F733" s="180"/>
      <c r="G733" s="180"/>
      <c r="H733" s="181"/>
      <c r="I733" s="180"/>
      <c r="J733" s="180"/>
      <c r="K733" s="180"/>
      <c r="L733" s="181"/>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c r="CH733" s="180"/>
      <c r="CI733" s="180"/>
      <c r="CJ733" s="180"/>
      <c r="CK733" s="180"/>
      <c r="CL733" s="180"/>
      <c r="CM733" s="180"/>
      <c r="CN733" s="180"/>
      <c r="CO733" s="180"/>
      <c r="CP733" s="180"/>
      <c r="CQ733" s="180"/>
      <c r="CR733" s="180"/>
      <c r="CS733" s="180"/>
      <c r="CT733" s="180"/>
      <c r="CU733" s="180"/>
      <c r="CV733" s="180"/>
      <c r="CW733" s="180"/>
      <c r="CX733" s="180"/>
      <c r="CY733" s="180"/>
      <c r="CZ733" s="180"/>
      <c r="DA733" s="180"/>
      <c r="DB733" s="180"/>
      <c r="DC733" s="180"/>
    </row>
    <row r="734" spans="1:107">
      <c r="A734" s="180"/>
      <c r="B734" s="180"/>
      <c r="C734" s="180"/>
      <c r="D734" s="180"/>
      <c r="E734" s="180"/>
      <c r="F734" s="180"/>
      <c r="G734" s="180"/>
      <c r="H734" s="181"/>
      <c r="I734" s="180"/>
      <c r="J734" s="180"/>
      <c r="K734" s="180"/>
      <c r="L734" s="181"/>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c r="CH734" s="180"/>
      <c r="CI734" s="180"/>
      <c r="CJ734" s="180"/>
      <c r="CK734" s="180"/>
      <c r="CL734" s="180"/>
      <c r="CM734" s="180"/>
      <c r="CN734" s="180"/>
      <c r="CO734" s="180"/>
      <c r="CP734" s="180"/>
      <c r="CQ734" s="180"/>
      <c r="CR734" s="180"/>
      <c r="CS734" s="180"/>
      <c r="CT734" s="180"/>
      <c r="CU734" s="180"/>
      <c r="CV734" s="180"/>
      <c r="CW734" s="180"/>
      <c r="CX734" s="180"/>
      <c r="CY734" s="180"/>
      <c r="CZ734" s="180"/>
      <c r="DA734" s="180"/>
      <c r="DB734" s="180"/>
      <c r="DC734" s="180"/>
    </row>
    <row r="735" spans="1:107">
      <c r="A735" s="180"/>
      <c r="B735" s="180"/>
      <c r="C735" s="180"/>
      <c r="D735" s="180"/>
      <c r="E735" s="180"/>
      <c r="F735" s="180"/>
      <c r="G735" s="180"/>
      <c r="H735" s="181"/>
      <c r="I735" s="180"/>
      <c r="J735" s="180"/>
      <c r="K735" s="180"/>
      <c r="L735" s="181"/>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c r="CH735" s="180"/>
      <c r="CI735" s="180"/>
      <c r="CJ735" s="180"/>
      <c r="CK735" s="180"/>
      <c r="CL735" s="180"/>
      <c r="CM735" s="180"/>
      <c r="CN735" s="180"/>
      <c r="CO735" s="180"/>
      <c r="CP735" s="180"/>
      <c r="CQ735" s="180"/>
      <c r="CR735" s="180"/>
      <c r="CS735" s="180"/>
      <c r="CT735" s="180"/>
      <c r="CU735" s="180"/>
      <c r="CV735" s="180"/>
      <c r="CW735" s="180"/>
      <c r="CX735" s="180"/>
      <c r="CY735" s="180"/>
      <c r="CZ735" s="180"/>
      <c r="DA735" s="180"/>
      <c r="DB735" s="180"/>
      <c r="DC735" s="180"/>
    </row>
    <row r="736" spans="1:107">
      <c r="A736" s="180"/>
      <c r="B736" s="180"/>
      <c r="C736" s="180"/>
      <c r="D736" s="180"/>
      <c r="E736" s="180"/>
      <c r="F736" s="180"/>
      <c r="G736" s="180"/>
      <c r="H736" s="181"/>
      <c r="I736" s="180"/>
      <c r="J736" s="180"/>
      <c r="K736" s="180"/>
      <c r="L736" s="181"/>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0"/>
      <c r="CK736" s="180"/>
      <c r="CL736" s="180"/>
      <c r="CM736" s="180"/>
      <c r="CN736" s="180"/>
      <c r="CO736" s="180"/>
      <c r="CP736" s="180"/>
      <c r="CQ736" s="180"/>
      <c r="CR736" s="180"/>
      <c r="CS736" s="180"/>
      <c r="CT736" s="180"/>
      <c r="CU736" s="180"/>
      <c r="CV736" s="180"/>
      <c r="CW736" s="180"/>
      <c r="CX736" s="180"/>
      <c r="CY736" s="180"/>
      <c r="CZ736" s="180"/>
      <c r="DA736" s="180"/>
      <c r="DB736" s="180"/>
      <c r="DC736" s="180"/>
    </row>
    <row r="737" spans="1:107">
      <c r="A737" s="180"/>
      <c r="B737" s="180"/>
      <c r="C737" s="180"/>
      <c r="D737" s="180"/>
      <c r="E737" s="180"/>
      <c r="F737" s="180"/>
      <c r="G737" s="180"/>
      <c r="H737" s="181"/>
      <c r="I737" s="180"/>
      <c r="J737" s="180"/>
      <c r="K737" s="180"/>
      <c r="L737" s="181"/>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c r="CH737" s="180"/>
      <c r="CI737" s="180"/>
      <c r="CJ737" s="180"/>
      <c r="CK737" s="180"/>
      <c r="CL737" s="180"/>
      <c r="CM737" s="180"/>
      <c r="CN737" s="180"/>
      <c r="CO737" s="180"/>
      <c r="CP737" s="180"/>
      <c r="CQ737" s="180"/>
      <c r="CR737" s="180"/>
      <c r="CS737" s="180"/>
      <c r="CT737" s="180"/>
      <c r="CU737" s="180"/>
      <c r="CV737" s="180"/>
      <c r="CW737" s="180"/>
      <c r="CX737" s="180"/>
      <c r="CY737" s="180"/>
      <c r="CZ737" s="180"/>
      <c r="DA737" s="180"/>
      <c r="DB737" s="180"/>
      <c r="DC737" s="180"/>
    </row>
    <row r="738" spans="1:107">
      <c r="A738" s="180"/>
      <c r="B738" s="180"/>
      <c r="C738" s="180"/>
      <c r="D738" s="180"/>
      <c r="E738" s="180"/>
      <c r="F738" s="180"/>
      <c r="G738" s="180"/>
      <c r="H738" s="181"/>
      <c r="I738" s="180"/>
      <c r="J738" s="180"/>
      <c r="K738" s="180"/>
      <c r="L738" s="181"/>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c r="CH738" s="180"/>
      <c r="CI738" s="180"/>
      <c r="CJ738" s="180"/>
      <c r="CK738" s="180"/>
      <c r="CL738" s="180"/>
      <c r="CM738" s="180"/>
      <c r="CN738" s="180"/>
      <c r="CO738" s="180"/>
      <c r="CP738" s="180"/>
      <c r="CQ738" s="180"/>
      <c r="CR738" s="180"/>
      <c r="CS738" s="180"/>
      <c r="CT738" s="180"/>
      <c r="CU738" s="180"/>
      <c r="CV738" s="180"/>
      <c r="CW738" s="180"/>
      <c r="CX738" s="180"/>
      <c r="CY738" s="180"/>
      <c r="CZ738" s="180"/>
      <c r="DA738" s="180"/>
      <c r="DB738" s="180"/>
      <c r="DC738" s="180"/>
    </row>
    <row r="739" spans="1:107">
      <c r="A739" s="180"/>
      <c r="B739" s="180"/>
      <c r="C739" s="180"/>
      <c r="D739" s="180"/>
      <c r="E739" s="180"/>
      <c r="F739" s="180"/>
      <c r="G739" s="180"/>
      <c r="H739" s="181"/>
      <c r="I739" s="180"/>
      <c r="J739" s="180"/>
      <c r="K739" s="180"/>
      <c r="L739" s="181"/>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0"/>
      <c r="CK739" s="180"/>
      <c r="CL739" s="180"/>
      <c r="CM739" s="180"/>
      <c r="CN739" s="180"/>
      <c r="CO739" s="180"/>
      <c r="CP739" s="180"/>
      <c r="CQ739" s="180"/>
      <c r="CR739" s="180"/>
      <c r="CS739" s="180"/>
      <c r="CT739" s="180"/>
      <c r="CU739" s="180"/>
      <c r="CV739" s="180"/>
      <c r="CW739" s="180"/>
      <c r="CX739" s="180"/>
      <c r="CY739" s="180"/>
      <c r="CZ739" s="180"/>
      <c r="DA739" s="180"/>
      <c r="DB739" s="180"/>
      <c r="DC739" s="180"/>
    </row>
    <row r="740" spans="1:107">
      <c r="A740" s="180"/>
      <c r="B740" s="180"/>
      <c r="C740" s="180"/>
      <c r="D740" s="180"/>
      <c r="E740" s="180"/>
      <c r="F740" s="180"/>
      <c r="G740" s="180"/>
      <c r="H740" s="181"/>
      <c r="I740" s="180"/>
      <c r="J740" s="180"/>
      <c r="K740" s="180"/>
      <c r="L740" s="181"/>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0"/>
      <c r="CK740" s="180"/>
      <c r="CL740" s="180"/>
      <c r="CM740" s="180"/>
      <c r="CN740" s="180"/>
      <c r="CO740" s="180"/>
      <c r="CP740" s="180"/>
      <c r="CQ740" s="180"/>
      <c r="CR740" s="180"/>
      <c r="CS740" s="180"/>
      <c r="CT740" s="180"/>
      <c r="CU740" s="180"/>
      <c r="CV740" s="180"/>
      <c r="CW740" s="180"/>
      <c r="CX740" s="180"/>
      <c r="CY740" s="180"/>
      <c r="CZ740" s="180"/>
      <c r="DA740" s="180"/>
      <c r="DB740" s="180"/>
      <c r="DC740" s="180"/>
    </row>
    <row r="741" spans="1:107">
      <c r="A741" s="180"/>
      <c r="B741" s="180"/>
      <c r="C741" s="180"/>
      <c r="D741" s="180"/>
      <c r="E741" s="180"/>
      <c r="F741" s="180"/>
      <c r="G741" s="180"/>
      <c r="H741" s="181"/>
      <c r="I741" s="180"/>
      <c r="J741" s="180"/>
      <c r="K741" s="180"/>
      <c r="L741" s="181"/>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0"/>
      <c r="CK741" s="180"/>
      <c r="CL741" s="180"/>
      <c r="CM741" s="180"/>
      <c r="CN741" s="180"/>
      <c r="CO741" s="180"/>
      <c r="CP741" s="180"/>
      <c r="CQ741" s="180"/>
      <c r="CR741" s="180"/>
      <c r="CS741" s="180"/>
      <c r="CT741" s="180"/>
      <c r="CU741" s="180"/>
      <c r="CV741" s="180"/>
      <c r="CW741" s="180"/>
      <c r="CX741" s="180"/>
      <c r="CY741" s="180"/>
      <c r="CZ741" s="180"/>
      <c r="DA741" s="180"/>
      <c r="DB741" s="180"/>
      <c r="DC741" s="180"/>
    </row>
    <row r="742" spans="1:107">
      <c r="A742" s="180"/>
      <c r="B742" s="180"/>
      <c r="C742" s="180"/>
      <c r="D742" s="180"/>
      <c r="E742" s="180"/>
      <c r="F742" s="180"/>
      <c r="G742" s="180"/>
      <c r="H742" s="181"/>
      <c r="I742" s="180"/>
      <c r="J742" s="180"/>
      <c r="K742" s="180"/>
      <c r="L742" s="181"/>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0"/>
      <c r="CK742" s="180"/>
      <c r="CL742" s="180"/>
      <c r="CM742" s="180"/>
      <c r="CN742" s="180"/>
      <c r="CO742" s="180"/>
      <c r="CP742" s="180"/>
      <c r="CQ742" s="180"/>
      <c r="CR742" s="180"/>
      <c r="CS742" s="180"/>
      <c r="CT742" s="180"/>
      <c r="CU742" s="180"/>
      <c r="CV742" s="180"/>
      <c r="CW742" s="180"/>
      <c r="CX742" s="180"/>
      <c r="CY742" s="180"/>
      <c r="CZ742" s="180"/>
      <c r="DA742" s="180"/>
      <c r="DB742" s="180"/>
      <c r="DC742" s="180"/>
    </row>
    <row r="743" spans="1:107">
      <c r="A743" s="180"/>
      <c r="B743" s="180"/>
      <c r="C743" s="180"/>
      <c r="D743" s="180"/>
      <c r="E743" s="180"/>
      <c r="F743" s="180"/>
      <c r="G743" s="180"/>
      <c r="H743" s="181"/>
      <c r="I743" s="180"/>
      <c r="J743" s="180"/>
      <c r="K743" s="180"/>
      <c r="L743" s="181"/>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c r="CH743" s="180"/>
      <c r="CI743" s="180"/>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row>
    <row r="744" spans="1:107">
      <c r="A744" s="180"/>
      <c r="B744" s="180"/>
      <c r="C744" s="180"/>
      <c r="D744" s="180"/>
      <c r="E744" s="180"/>
      <c r="F744" s="180"/>
      <c r="G744" s="180"/>
      <c r="H744" s="181"/>
      <c r="I744" s="180"/>
      <c r="J744" s="180"/>
      <c r="K744" s="180"/>
      <c r="L744" s="181"/>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c r="CH744" s="180"/>
      <c r="CI744" s="180"/>
      <c r="CJ744" s="180"/>
      <c r="CK744" s="180"/>
      <c r="CL744" s="180"/>
      <c r="CM744" s="180"/>
      <c r="CN744" s="180"/>
      <c r="CO744" s="180"/>
      <c r="CP744" s="180"/>
      <c r="CQ744" s="180"/>
      <c r="CR744" s="180"/>
      <c r="CS744" s="180"/>
      <c r="CT744" s="180"/>
      <c r="CU744" s="180"/>
      <c r="CV744" s="180"/>
      <c r="CW744" s="180"/>
      <c r="CX744" s="180"/>
      <c r="CY744" s="180"/>
      <c r="CZ744" s="180"/>
      <c r="DA744" s="180"/>
      <c r="DB744" s="180"/>
      <c r="DC744" s="180"/>
    </row>
    <row r="745" spans="1:107">
      <c r="A745" s="180"/>
      <c r="B745" s="180"/>
      <c r="C745" s="180"/>
      <c r="D745" s="180"/>
      <c r="E745" s="180"/>
      <c r="F745" s="180"/>
      <c r="G745" s="180"/>
      <c r="H745" s="181"/>
      <c r="I745" s="180"/>
      <c r="J745" s="180"/>
      <c r="K745" s="180"/>
      <c r="L745" s="181"/>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c r="CH745" s="180"/>
      <c r="CI745" s="180"/>
      <c r="CJ745" s="180"/>
      <c r="CK745" s="180"/>
      <c r="CL745" s="180"/>
      <c r="CM745" s="180"/>
      <c r="CN745" s="180"/>
      <c r="CO745" s="180"/>
      <c r="CP745" s="180"/>
      <c r="CQ745" s="180"/>
      <c r="CR745" s="180"/>
      <c r="CS745" s="180"/>
      <c r="CT745" s="180"/>
      <c r="CU745" s="180"/>
      <c r="CV745" s="180"/>
      <c r="CW745" s="180"/>
      <c r="CX745" s="180"/>
      <c r="CY745" s="180"/>
      <c r="CZ745" s="180"/>
      <c r="DA745" s="180"/>
      <c r="DB745" s="180"/>
      <c r="DC745" s="180"/>
    </row>
    <row r="746" spans="1:107">
      <c r="A746" s="180"/>
      <c r="B746" s="180"/>
      <c r="C746" s="180"/>
      <c r="D746" s="180"/>
      <c r="E746" s="180"/>
      <c r="F746" s="180"/>
      <c r="G746" s="180"/>
      <c r="H746" s="181"/>
      <c r="I746" s="180"/>
      <c r="J746" s="180"/>
      <c r="K746" s="180"/>
      <c r="L746" s="181"/>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c r="CH746" s="180"/>
      <c r="CI746" s="180"/>
      <c r="CJ746" s="180"/>
      <c r="CK746" s="180"/>
      <c r="CL746" s="180"/>
      <c r="CM746" s="180"/>
      <c r="CN746" s="180"/>
      <c r="CO746" s="180"/>
      <c r="CP746" s="180"/>
      <c r="CQ746" s="180"/>
      <c r="CR746" s="180"/>
      <c r="CS746" s="180"/>
      <c r="CT746" s="180"/>
      <c r="CU746" s="180"/>
      <c r="CV746" s="180"/>
      <c r="CW746" s="180"/>
      <c r="CX746" s="180"/>
      <c r="CY746" s="180"/>
      <c r="CZ746" s="180"/>
      <c r="DA746" s="180"/>
      <c r="DB746" s="180"/>
      <c r="DC746" s="180"/>
    </row>
    <row r="747" spans="1:107">
      <c r="A747" s="180"/>
      <c r="B747" s="180"/>
      <c r="C747" s="180"/>
      <c r="D747" s="180"/>
      <c r="E747" s="180"/>
      <c r="F747" s="180"/>
      <c r="G747" s="180"/>
      <c r="H747" s="181"/>
      <c r="I747" s="180"/>
      <c r="J747" s="180"/>
      <c r="K747" s="180"/>
      <c r="L747" s="181"/>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c r="CH747" s="180"/>
      <c r="CI747" s="180"/>
      <c r="CJ747" s="180"/>
      <c r="CK747" s="180"/>
      <c r="CL747" s="180"/>
      <c r="CM747" s="180"/>
      <c r="CN747" s="180"/>
      <c r="CO747" s="180"/>
      <c r="CP747" s="180"/>
      <c r="CQ747" s="180"/>
      <c r="CR747" s="180"/>
      <c r="CS747" s="180"/>
      <c r="CT747" s="180"/>
      <c r="CU747" s="180"/>
      <c r="CV747" s="180"/>
      <c r="CW747" s="180"/>
      <c r="CX747" s="180"/>
      <c r="CY747" s="180"/>
      <c r="CZ747" s="180"/>
      <c r="DA747" s="180"/>
      <c r="DB747" s="180"/>
      <c r="DC747" s="180"/>
    </row>
    <row r="748" spans="1:107">
      <c r="A748" s="180"/>
      <c r="B748" s="180"/>
      <c r="C748" s="180"/>
      <c r="D748" s="180"/>
      <c r="E748" s="180"/>
      <c r="F748" s="180"/>
      <c r="G748" s="180"/>
      <c r="H748" s="181"/>
      <c r="I748" s="180"/>
      <c r="J748" s="180"/>
      <c r="K748" s="180"/>
      <c r="L748" s="181"/>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c r="CH748" s="180"/>
      <c r="CI748" s="180"/>
      <c r="CJ748" s="180"/>
      <c r="CK748" s="180"/>
      <c r="CL748" s="180"/>
      <c r="CM748" s="180"/>
      <c r="CN748" s="180"/>
      <c r="CO748" s="180"/>
      <c r="CP748" s="180"/>
      <c r="CQ748" s="180"/>
      <c r="CR748" s="180"/>
      <c r="CS748" s="180"/>
      <c r="CT748" s="180"/>
      <c r="CU748" s="180"/>
      <c r="CV748" s="180"/>
      <c r="CW748" s="180"/>
      <c r="CX748" s="180"/>
      <c r="CY748" s="180"/>
      <c r="CZ748" s="180"/>
      <c r="DA748" s="180"/>
      <c r="DB748" s="180"/>
      <c r="DC748" s="180"/>
    </row>
    <row r="749" spans="1:107">
      <c r="A749" s="180"/>
      <c r="B749" s="180"/>
      <c r="C749" s="180"/>
      <c r="D749" s="180"/>
      <c r="E749" s="180"/>
      <c r="F749" s="180"/>
      <c r="G749" s="180"/>
      <c r="H749" s="181"/>
      <c r="I749" s="180"/>
      <c r="J749" s="180"/>
      <c r="K749" s="180"/>
      <c r="L749" s="181"/>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c r="CH749" s="180"/>
      <c r="CI749" s="180"/>
      <c r="CJ749" s="180"/>
      <c r="CK749" s="180"/>
      <c r="CL749" s="180"/>
      <c r="CM749" s="180"/>
      <c r="CN749" s="180"/>
      <c r="CO749" s="180"/>
      <c r="CP749" s="180"/>
      <c r="CQ749" s="180"/>
      <c r="CR749" s="180"/>
      <c r="CS749" s="180"/>
      <c r="CT749" s="180"/>
      <c r="CU749" s="180"/>
      <c r="CV749" s="180"/>
      <c r="CW749" s="180"/>
      <c r="CX749" s="180"/>
      <c r="CY749" s="180"/>
      <c r="CZ749" s="180"/>
      <c r="DA749" s="180"/>
      <c r="DB749" s="180"/>
      <c r="DC749" s="180"/>
    </row>
    <row r="750" spans="1:107">
      <c r="A750" s="180"/>
      <c r="B750" s="180"/>
      <c r="C750" s="180"/>
      <c r="D750" s="180"/>
      <c r="E750" s="180"/>
      <c r="F750" s="180"/>
      <c r="G750" s="180"/>
      <c r="H750" s="181"/>
      <c r="I750" s="180"/>
      <c r="J750" s="180"/>
      <c r="K750" s="180"/>
      <c r="L750" s="181"/>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c r="CH750" s="180"/>
      <c r="CI750" s="180"/>
      <c r="CJ750" s="180"/>
      <c r="CK750" s="180"/>
      <c r="CL750" s="180"/>
      <c r="CM750" s="180"/>
      <c r="CN750" s="180"/>
      <c r="CO750" s="180"/>
      <c r="CP750" s="180"/>
      <c r="CQ750" s="180"/>
      <c r="CR750" s="180"/>
      <c r="CS750" s="180"/>
      <c r="CT750" s="180"/>
      <c r="CU750" s="180"/>
      <c r="CV750" s="180"/>
      <c r="CW750" s="180"/>
      <c r="CX750" s="180"/>
      <c r="CY750" s="180"/>
      <c r="CZ750" s="180"/>
      <c r="DA750" s="180"/>
      <c r="DB750" s="180"/>
      <c r="DC750" s="180"/>
    </row>
    <row r="751" spans="1:107">
      <c r="A751" s="180"/>
      <c r="B751" s="180"/>
      <c r="C751" s="180"/>
      <c r="D751" s="180"/>
      <c r="E751" s="180"/>
      <c r="F751" s="180"/>
      <c r="G751" s="180"/>
      <c r="H751" s="181"/>
      <c r="I751" s="180"/>
      <c r="J751" s="180"/>
      <c r="K751" s="180"/>
      <c r="L751" s="181"/>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c r="CH751" s="180"/>
      <c r="CI751" s="180"/>
      <c r="CJ751" s="180"/>
      <c r="CK751" s="180"/>
      <c r="CL751" s="180"/>
      <c r="CM751" s="180"/>
      <c r="CN751" s="180"/>
      <c r="CO751" s="180"/>
      <c r="CP751" s="180"/>
      <c r="CQ751" s="180"/>
      <c r="CR751" s="180"/>
      <c r="CS751" s="180"/>
      <c r="CT751" s="180"/>
      <c r="CU751" s="180"/>
      <c r="CV751" s="180"/>
      <c r="CW751" s="180"/>
      <c r="CX751" s="180"/>
      <c r="CY751" s="180"/>
      <c r="CZ751" s="180"/>
      <c r="DA751" s="180"/>
      <c r="DB751" s="180"/>
      <c r="DC751" s="180"/>
    </row>
    <row r="752" spans="1:107">
      <c r="A752" s="180"/>
      <c r="B752" s="180"/>
      <c r="C752" s="180"/>
      <c r="D752" s="180"/>
      <c r="E752" s="180"/>
      <c r="F752" s="180"/>
      <c r="G752" s="180"/>
      <c r="H752" s="181"/>
      <c r="I752" s="180"/>
      <c r="J752" s="180"/>
      <c r="K752" s="180"/>
      <c r="L752" s="181"/>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c r="CH752" s="180"/>
      <c r="CI752" s="180"/>
      <c r="CJ752" s="180"/>
      <c r="CK752" s="180"/>
      <c r="CL752" s="180"/>
      <c r="CM752" s="180"/>
      <c r="CN752" s="180"/>
      <c r="CO752" s="180"/>
      <c r="CP752" s="180"/>
      <c r="CQ752" s="180"/>
      <c r="CR752" s="180"/>
      <c r="CS752" s="180"/>
      <c r="CT752" s="180"/>
      <c r="CU752" s="180"/>
      <c r="CV752" s="180"/>
      <c r="CW752" s="180"/>
      <c r="CX752" s="180"/>
      <c r="CY752" s="180"/>
      <c r="CZ752" s="180"/>
      <c r="DA752" s="180"/>
      <c r="DB752" s="180"/>
      <c r="DC752" s="180"/>
    </row>
    <row r="753" spans="1:107">
      <c r="A753" s="180"/>
      <c r="B753" s="180"/>
      <c r="C753" s="180"/>
      <c r="D753" s="180"/>
      <c r="E753" s="180"/>
      <c r="F753" s="180"/>
      <c r="G753" s="180"/>
      <c r="H753" s="181"/>
      <c r="I753" s="180"/>
      <c r="J753" s="180"/>
      <c r="K753" s="180"/>
      <c r="L753" s="181"/>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c r="CH753" s="180"/>
      <c r="CI753" s="180"/>
      <c r="CJ753" s="180"/>
      <c r="CK753" s="180"/>
      <c r="CL753" s="180"/>
      <c r="CM753" s="180"/>
      <c r="CN753" s="180"/>
      <c r="CO753" s="180"/>
      <c r="CP753" s="180"/>
      <c r="CQ753" s="180"/>
      <c r="CR753" s="180"/>
      <c r="CS753" s="180"/>
      <c r="CT753" s="180"/>
      <c r="CU753" s="180"/>
      <c r="CV753" s="180"/>
      <c r="CW753" s="180"/>
      <c r="CX753" s="180"/>
      <c r="CY753" s="180"/>
      <c r="CZ753" s="180"/>
      <c r="DA753" s="180"/>
      <c r="DB753" s="180"/>
      <c r="DC753" s="180"/>
    </row>
    <row r="754" spans="1:107">
      <c r="A754" s="180"/>
      <c r="B754" s="180"/>
      <c r="C754" s="180"/>
      <c r="D754" s="180"/>
      <c r="E754" s="180"/>
      <c r="F754" s="180"/>
      <c r="G754" s="180"/>
      <c r="H754" s="181"/>
      <c r="I754" s="180"/>
      <c r="J754" s="180"/>
      <c r="K754" s="180"/>
      <c r="L754" s="181"/>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c r="CH754" s="180"/>
      <c r="CI754" s="180"/>
      <c r="CJ754" s="180"/>
      <c r="CK754" s="180"/>
      <c r="CL754" s="180"/>
      <c r="CM754" s="180"/>
      <c r="CN754" s="180"/>
      <c r="CO754" s="180"/>
      <c r="CP754" s="180"/>
      <c r="CQ754" s="180"/>
      <c r="CR754" s="180"/>
      <c r="CS754" s="180"/>
      <c r="CT754" s="180"/>
      <c r="CU754" s="180"/>
      <c r="CV754" s="180"/>
      <c r="CW754" s="180"/>
      <c r="CX754" s="180"/>
      <c r="CY754" s="180"/>
      <c r="CZ754" s="180"/>
      <c r="DA754" s="180"/>
      <c r="DB754" s="180"/>
      <c r="DC754" s="180"/>
    </row>
    <row r="755" spans="1:107">
      <c r="A755" s="180"/>
      <c r="B755" s="180"/>
      <c r="C755" s="180"/>
      <c r="D755" s="180"/>
      <c r="E755" s="180"/>
      <c r="F755" s="180"/>
      <c r="G755" s="180"/>
      <c r="H755" s="181"/>
      <c r="I755" s="180"/>
      <c r="J755" s="180"/>
      <c r="K755" s="180"/>
      <c r="L755" s="181"/>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c r="CH755" s="180"/>
      <c r="CI755" s="180"/>
      <c r="CJ755" s="180"/>
      <c r="CK755" s="180"/>
      <c r="CL755" s="180"/>
      <c r="CM755" s="180"/>
      <c r="CN755" s="180"/>
      <c r="CO755" s="180"/>
      <c r="CP755" s="180"/>
      <c r="CQ755" s="180"/>
      <c r="CR755" s="180"/>
      <c r="CS755" s="180"/>
      <c r="CT755" s="180"/>
      <c r="CU755" s="180"/>
      <c r="CV755" s="180"/>
      <c r="CW755" s="180"/>
      <c r="CX755" s="180"/>
      <c r="CY755" s="180"/>
      <c r="CZ755" s="180"/>
      <c r="DA755" s="180"/>
      <c r="DB755" s="180"/>
      <c r="DC755" s="180"/>
    </row>
    <row r="756" spans="1:107">
      <c r="A756" s="180"/>
      <c r="B756" s="180"/>
      <c r="C756" s="180"/>
      <c r="D756" s="180"/>
      <c r="E756" s="180"/>
      <c r="F756" s="180"/>
      <c r="G756" s="180"/>
      <c r="H756" s="181"/>
      <c r="I756" s="180"/>
      <c r="J756" s="180"/>
      <c r="K756" s="180"/>
      <c r="L756" s="181"/>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c r="CH756" s="180"/>
      <c r="CI756" s="180"/>
      <c r="CJ756" s="180"/>
      <c r="CK756" s="180"/>
      <c r="CL756" s="180"/>
      <c r="CM756" s="180"/>
      <c r="CN756" s="180"/>
      <c r="CO756" s="180"/>
      <c r="CP756" s="180"/>
      <c r="CQ756" s="180"/>
      <c r="CR756" s="180"/>
      <c r="CS756" s="180"/>
      <c r="CT756" s="180"/>
      <c r="CU756" s="180"/>
      <c r="CV756" s="180"/>
      <c r="CW756" s="180"/>
      <c r="CX756" s="180"/>
      <c r="CY756" s="180"/>
      <c r="CZ756" s="180"/>
      <c r="DA756" s="180"/>
      <c r="DB756" s="180"/>
      <c r="DC756" s="180"/>
    </row>
    <row r="757" spans="1:107">
      <c r="A757" s="180"/>
      <c r="B757" s="180"/>
      <c r="C757" s="180"/>
      <c r="D757" s="180"/>
      <c r="E757" s="180"/>
      <c r="F757" s="180"/>
      <c r="G757" s="180"/>
      <c r="H757" s="181"/>
      <c r="I757" s="180"/>
      <c r="J757" s="180"/>
      <c r="K757" s="180"/>
      <c r="L757" s="181"/>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c r="CH757" s="180"/>
      <c r="CI757" s="180"/>
      <c r="CJ757" s="180"/>
      <c r="CK757" s="180"/>
      <c r="CL757" s="180"/>
      <c r="CM757" s="180"/>
      <c r="CN757" s="180"/>
      <c r="CO757" s="180"/>
      <c r="CP757" s="180"/>
      <c r="CQ757" s="180"/>
      <c r="CR757" s="180"/>
      <c r="CS757" s="180"/>
      <c r="CT757" s="180"/>
      <c r="CU757" s="180"/>
      <c r="CV757" s="180"/>
      <c r="CW757" s="180"/>
      <c r="CX757" s="180"/>
      <c r="CY757" s="180"/>
      <c r="CZ757" s="180"/>
      <c r="DA757" s="180"/>
      <c r="DB757" s="180"/>
      <c r="DC757" s="180"/>
    </row>
    <row r="758" spans="1:107">
      <c r="A758" s="180"/>
      <c r="B758" s="180"/>
      <c r="C758" s="180"/>
      <c r="D758" s="180"/>
      <c r="E758" s="180"/>
      <c r="F758" s="180"/>
      <c r="G758" s="180"/>
      <c r="H758" s="181"/>
      <c r="I758" s="180"/>
      <c r="J758" s="180"/>
      <c r="K758" s="180"/>
      <c r="L758" s="181"/>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c r="CH758" s="180"/>
      <c r="CI758" s="180"/>
      <c r="CJ758" s="180"/>
      <c r="CK758" s="180"/>
      <c r="CL758" s="180"/>
      <c r="CM758" s="180"/>
      <c r="CN758" s="180"/>
      <c r="CO758" s="180"/>
      <c r="CP758" s="180"/>
      <c r="CQ758" s="180"/>
      <c r="CR758" s="180"/>
      <c r="CS758" s="180"/>
      <c r="CT758" s="180"/>
      <c r="CU758" s="180"/>
      <c r="CV758" s="180"/>
      <c r="CW758" s="180"/>
      <c r="CX758" s="180"/>
      <c r="CY758" s="180"/>
      <c r="CZ758" s="180"/>
      <c r="DA758" s="180"/>
      <c r="DB758" s="180"/>
      <c r="DC758" s="180"/>
    </row>
    <row r="759" spans="1:107">
      <c r="A759" s="180"/>
      <c r="B759" s="180"/>
      <c r="C759" s="180"/>
      <c r="D759" s="180"/>
      <c r="E759" s="180"/>
      <c r="F759" s="180"/>
      <c r="G759" s="180"/>
      <c r="H759" s="181"/>
      <c r="I759" s="180"/>
      <c r="J759" s="180"/>
      <c r="K759" s="180"/>
      <c r="L759" s="181"/>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c r="CH759" s="180"/>
      <c r="CI759" s="180"/>
      <c r="CJ759" s="180"/>
      <c r="CK759" s="180"/>
      <c r="CL759" s="180"/>
      <c r="CM759" s="180"/>
      <c r="CN759" s="180"/>
      <c r="CO759" s="180"/>
      <c r="CP759" s="180"/>
      <c r="CQ759" s="180"/>
      <c r="CR759" s="180"/>
      <c r="CS759" s="180"/>
      <c r="CT759" s="180"/>
      <c r="CU759" s="180"/>
      <c r="CV759" s="180"/>
      <c r="CW759" s="180"/>
      <c r="CX759" s="180"/>
      <c r="CY759" s="180"/>
      <c r="CZ759" s="180"/>
      <c r="DA759" s="180"/>
      <c r="DB759" s="180"/>
      <c r="DC759" s="180"/>
    </row>
    <row r="760" spans="1:107">
      <c r="A760" s="180"/>
      <c r="B760" s="180"/>
      <c r="C760" s="180"/>
      <c r="D760" s="180"/>
      <c r="E760" s="180"/>
      <c r="F760" s="180"/>
      <c r="G760" s="180"/>
      <c r="H760" s="181"/>
      <c r="I760" s="180"/>
      <c r="J760" s="180"/>
      <c r="K760" s="180"/>
      <c r="L760" s="181"/>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c r="CH760" s="180"/>
      <c r="CI760" s="180"/>
      <c r="CJ760" s="180"/>
      <c r="CK760" s="180"/>
      <c r="CL760" s="180"/>
      <c r="CM760" s="180"/>
      <c r="CN760" s="180"/>
      <c r="CO760" s="180"/>
      <c r="CP760" s="180"/>
      <c r="CQ760" s="180"/>
      <c r="CR760" s="180"/>
      <c r="CS760" s="180"/>
      <c r="CT760" s="180"/>
      <c r="CU760" s="180"/>
      <c r="CV760" s="180"/>
      <c r="CW760" s="180"/>
      <c r="CX760" s="180"/>
      <c r="CY760" s="180"/>
      <c r="CZ760" s="180"/>
      <c r="DA760" s="180"/>
      <c r="DB760" s="180"/>
      <c r="DC760" s="180"/>
    </row>
    <row r="761" spans="1:107">
      <c r="A761" s="180"/>
      <c r="B761" s="180"/>
      <c r="C761" s="180"/>
      <c r="D761" s="180"/>
      <c r="E761" s="180"/>
      <c r="F761" s="180"/>
      <c r="G761" s="180"/>
      <c r="H761" s="181"/>
      <c r="I761" s="180"/>
      <c r="J761" s="180"/>
      <c r="K761" s="180"/>
      <c r="L761" s="181"/>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c r="CH761" s="180"/>
      <c r="CI761" s="180"/>
      <c r="CJ761" s="180"/>
      <c r="CK761" s="180"/>
      <c r="CL761" s="180"/>
      <c r="CM761" s="180"/>
      <c r="CN761" s="180"/>
      <c r="CO761" s="180"/>
      <c r="CP761" s="180"/>
      <c r="CQ761" s="180"/>
      <c r="CR761" s="180"/>
      <c r="CS761" s="180"/>
      <c r="CT761" s="180"/>
      <c r="CU761" s="180"/>
      <c r="CV761" s="180"/>
      <c r="CW761" s="180"/>
      <c r="CX761" s="180"/>
      <c r="CY761" s="180"/>
      <c r="CZ761" s="180"/>
      <c r="DA761" s="180"/>
      <c r="DB761" s="180"/>
      <c r="DC761" s="180"/>
    </row>
    <row r="762" spans="1:107">
      <c r="A762" s="180"/>
      <c r="B762" s="180"/>
      <c r="C762" s="180"/>
      <c r="D762" s="180"/>
      <c r="E762" s="180"/>
      <c r="F762" s="180"/>
      <c r="G762" s="180"/>
      <c r="H762" s="181"/>
      <c r="I762" s="180"/>
      <c r="J762" s="180"/>
      <c r="K762" s="180"/>
      <c r="L762" s="181"/>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c r="CH762" s="180"/>
      <c r="CI762" s="180"/>
      <c r="CJ762" s="180"/>
      <c r="CK762" s="180"/>
      <c r="CL762" s="180"/>
      <c r="CM762" s="180"/>
      <c r="CN762" s="180"/>
      <c r="CO762" s="180"/>
      <c r="CP762" s="180"/>
      <c r="CQ762" s="180"/>
      <c r="CR762" s="180"/>
      <c r="CS762" s="180"/>
      <c r="CT762" s="180"/>
      <c r="CU762" s="180"/>
      <c r="CV762" s="180"/>
      <c r="CW762" s="180"/>
      <c r="CX762" s="180"/>
      <c r="CY762" s="180"/>
      <c r="CZ762" s="180"/>
      <c r="DA762" s="180"/>
      <c r="DB762" s="180"/>
      <c r="DC762" s="180"/>
    </row>
    <row r="763" spans="1:107">
      <c r="A763" s="180"/>
      <c r="B763" s="180"/>
      <c r="C763" s="180"/>
      <c r="D763" s="180"/>
      <c r="E763" s="180"/>
      <c r="F763" s="180"/>
      <c r="G763" s="180"/>
      <c r="H763" s="181"/>
      <c r="I763" s="180"/>
      <c r="J763" s="180"/>
      <c r="K763" s="180"/>
      <c r="L763" s="181"/>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c r="CH763" s="180"/>
      <c r="CI763" s="180"/>
      <c r="CJ763" s="180"/>
      <c r="CK763" s="180"/>
      <c r="CL763" s="180"/>
      <c r="CM763" s="180"/>
      <c r="CN763" s="180"/>
      <c r="CO763" s="180"/>
      <c r="CP763" s="180"/>
      <c r="CQ763" s="180"/>
      <c r="CR763" s="180"/>
      <c r="CS763" s="180"/>
      <c r="CT763" s="180"/>
      <c r="CU763" s="180"/>
      <c r="CV763" s="180"/>
      <c r="CW763" s="180"/>
      <c r="CX763" s="180"/>
      <c r="CY763" s="180"/>
      <c r="CZ763" s="180"/>
      <c r="DA763" s="180"/>
      <c r="DB763" s="180"/>
      <c r="DC763" s="180"/>
    </row>
    <row r="764" spans="1:107">
      <c r="A764" s="180"/>
      <c r="B764" s="180"/>
      <c r="C764" s="180"/>
      <c r="D764" s="180"/>
      <c r="E764" s="180"/>
      <c r="F764" s="180"/>
      <c r="G764" s="180"/>
      <c r="H764" s="181"/>
      <c r="I764" s="180"/>
      <c r="J764" s="180"/>
      <c r="K764" s="180"/>
      <c r="L764" s="181"/>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c r="CH764" s="180"/>
      <c r="CI764" s="180"/>
      <c r="CJ764" s="180"/>
      <c r="CK764" s="180"/>
      <c r="CL764" s="180"/>
      <c r="CM764" s="180"/>
      <c r="CN764" s="180"/>
      <c r="CO764" s="180"/>
      <c r="CP764" s="180"/>
      <c r="CQ764" s="180"/>
      <c r="CR764" s="180"/>
      <c r="CS764" s="180"/>
      <c r="CT764" s="180"/>
      <c r="CU764" s="180"/>
      <c r="CV764" s="180"/>
      <c r="CW764" s="180"/>
      <c r="CX764" s="180"/>
      <c r="CY764" s="180"/>
      <c r="CZ764" s="180"/>
      <c r="DA764" s="180"/>
      <c r="DB764" s="180"/>
      <c r="DC764" s="180"/>
    </row>
    <row r="765" spans="1:107">
      <c r="A765" s="180"/>
      <c r="B765" s="180"/>
      <c r="C765" s="180"/>
      <c r="D765" s="180"/>
      <c r="E765" s="180"/>
      <c r="F765" s="180"/>
      <c r="G765" s="180"/>
      <c r="H765" s="181"/>
      <c r="I765" s="180"/>
      <c r="J765" s="180"/>
      <c r="K765" s="180"/>
      <c r="L765" s="181"/>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c r="CH765" s="180"/>
      <c r="CI765" s="180"/>
      <c r="CJ765" s="180"/>
      <c r="CK765" s="180"/>
      <c r="CL765" s="180"/>
      <c r="CM765" s="180"/>
      <c r="CN765" s="180"/>
      <c r="CO765" s="180"/>
      <c r="CP765" s="180"/>
      <c r="CQ765" s="180"/>
      <c r="CR765" s="180"/>
      <c r="CS765" s="180"/>
      <c r="CT765" s="180"/>
      <c r="CU765" s="180"/>
      <c r="CV765" s="180"/>
      <c r="CW765" s="180"/>
      <c r="CX765" s="180"/>
      <c r="CY765" s="180"/>
      <c r="CZ765" s="180"/>
      <c r="DA765" s="180"/>
      <c r="DB765" s="180"/>
      <c r="DC765" s="180"/>
    </row>
    <row r="766" spans="1:107">
      <c r="A766" s="180"/>
      <c r="B766" s="180"/>
      <c r="C766" s="180"/>
      <c r="D766" s="180"/>
      <c r="E766" s="180"/>
      <c r="F766" s="180"/>
      <c r="G766" s="180"/>
      <c r="H766" s="181"/>
      <c r="I766" s="180"/>
      <c r="J766" s="180"/>
      <c r="K766" s="180"/>
      <c r="L766" s="181"/>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c r="CH766" s="180"/>
      <c r="CI766" s="180"/>
      <c r="CJ766" s="180"/>
      <c r="CK766" s="180"/>
      <c r="CL766" s="180"/>
      <c r="CM766" s="180"/>
      <c r="CN766" s="180"/>
      <c r="CO766" s="180"/>
      <c r="CP766" s="180"/>
      <c r="CQ766" s="180"/>
      <c r="CR766" s="180"/>
      <c r="CS766" s="180"/>
      <c r="CT766" s="180"/>
      <c r="CU766" s="180"/>
      <c r="CV766" s="180"/>
      <c r="CW766" s="180"/>
      <c r="CX766" s="180"/>
      <c r="CY766" s="180"/>
      <c r="CZ766" s="180"/>
      <c r="DA766" s="180"/>
      <c r="DB766" s="180"/>
      <c r="DC766" s="180"/>
    </row>
    <row r="767" spans="1:107">
      <c r="A767" s="180"/>
      <c r="B767" s="180"/>
      <c r="C767" s="180"/>
      <c r="D767" s="180"/>
      <c r="E767" s="180"/>
      <c r="F767" s="180"/>
      <c r="G767" s="180"/>
      <c r="H767" s="181"/>
      <c r="I767" s="180"/>
      <c r="J767" s="180"/>
      <c r="K767" s="180"/>
      <c r="L767" s="181"/>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0"/>
      <c r="CK767" s="180"/>
      <c r="CL767" s="180"/>
      <c r="CM767" s="180"/>
      <c r="CN767" s="180"/>
      <c r="CO767" s="180"/>
      <c r="CP767" s="180"/>
      <c r="CQ767" s="180"/>
      <c r="CR767" s="180"/>
      <c r="CS767" s="180"/>
      <c r="CT767" s="180"/>
      <c r="CU767" s="180"/>
      <c r="CV767" s="180"/>
      <c r="CW767" s="180"/>
      <c r="CX767" s="180"/>
      <c r="CY767" s="180"/>
      <c r="CZ767" s="180"/>
      <c r="DA767" s="180"/>
      <c r="DB767" s="180"/>
      <c r="DC767" s="180"/>
    </row>
    <row r="768" spans="1:107">
      <c r="A768" s="180"/>
      <c r="B768" s="180"/>
      <c r="C768" s="180"/>
      <c r="D768" s="180"/>
      <c r="E768" s="180"/>
      <c r="F768" s="180"/>
      <c r="G768" s="180"/>
      <c r="H768" s="181"/>
      <c r="I768" s="180"/>
      <c r="J768" s="180"/>
      <c r="K768" s="180"/>
      <c r="L768" s="181"/>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0"/>
      <c r="CK768" s="180"/>
      <c r="CL768" s="180"/>
      <c r="CM768" s="180"/>
      <c r="CN768" s="180"/>
      <c r="CO768" s="180"/>
      <c r="CP768" s="180"/>
      <c r="CQ768" s="180"/>
      <c r="CR768" s="180"/>
      <c r="CS768" s="180"/>
      <c r="CT768" s="180"/>
      <c r="CU768" s="180"/>
      <c r="CV768" s="180"/>
      <c r="CW768" s="180"/>
      <c r="CX768" s="180"/>
      <c r="CY768" s="180"/>
      <c r="CZ768" s="180"/>
      <c r="DA768" s="180"/>
      <c r="DB768" s="180"/>
      <c r="DC768" s="180"/>
    </row>
    <row r="769" spans="1:107">
      <c r="A769" s="180"/>
      <c r="B769" s="180"/>
      <c r="C769" s="180"/>
      <c r="D769" s="180"/>
      <c r="E769" s="180"/>
      <c r="F769" s="180"/>
      <c r="G769" s="180"/>
      <c r="H769" s="181"/>
      <c r="I769" s="180"/>
      <c r="J769" s="180"/>
      <c r="K769" s="180"/>
      <c r="L769" s="181"/>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row>
    <row r="770" spans="1:107">
      <c r="A770" s="180"/>
      <c r="B770" s="180"/>
      <c r="C770" s="180"/>
      <c r="D770" s="180"/>
      <c r="E770" s="180"/>
      <c r="F770" s="180"/>
      <c r="G770" s="180"/>
      <c r="H770" s="181"/>
      <c r="I770" s="180"/>
      <c r="J770" s="180"/>
      <c r="K770" s="180"/>
      <c r="L770" s="181"/>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0"/>
      <c r="CK770" s="180"/>
      <c r="CL770" s="180"/>
      <c r="CM770" s="180"/>
      <c r="CN770" s="180"/>
      <c r="CO770" s="180"/>
      <c r="CP770" s="180"/>
      <c r="CQ770" s="180"/>
      <c r="CR770" s="180"/>
      <c r="CS770" s="180"/>
      <c r="CT770" s="180"/>
      <c r="CU770" s="180"/>
      <c r="CV770" s="180"/>
      <c r="CW770" s="180"/>
      <c r="CX770" s="180"/>
      <c r="CY770" s="180"/>
      <c r="CZ770" s="180"/>
      <c r="DA770" s="180"/>
      <c r="DB770" s="180"/>
      <c r="DC770" s="180"/>
    </row>
    <row r="771" spans="1:107">
      <c r="A771" s="180"/>
      <c r="B771" s="180"/>
      <c r="C771" s="180"/>
      <c r="D771" s="180"/>
      <c r="E771" s="180"/>
      <c r="F771" s="180"/>
      <c r="G771" s="180"/>
      <c r="H771" s="181"/>
      <c r="I771" s="180"/>
      <c r="J771" s="180"/>
      <c r="K771" s="180"/>
      <c r="L771" s="181"/>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c r="CH771" s="180"/>
      <c r="CI771" s="180"/>
      <c r="CJ771" s="180"/>
      <c r="CK771" s="180"/>
      <c r="CL771" s="180"/>
      <c r="CM771" s="180"/>
      <c r="CN771" s="180"/>
      <c r="CO771" s="180"/>
      <c r="CP771" s="180"/>
      <c r="CQ771" s="180"/>
      <c r="CR771" s="180"/>
      <c r="CS771" s="180"/>
      <c r="CT771" s="180"/>
      <c r="CU771" s="180"/>
      <c r="CV771" s="180"/>
      <c r="CW771" s="180"/>
      <c r="CX771" s="180"/>
      <c r="CY771" s="180"/>
      <c r="CZ771" s="180"/>
      <c r="DA771" s="180"/>
      <c r="DB771" s="180"/>
      <c r="DC771" s="180"/>
    </row>
    <row r="772" spans="1:107">
      <c r="A772" s="180"/>
      <c r="B772" s="180"/>
      <c r="C772" s="180"/>
      <c r="D772" s="180"/>
      <c r="E772" s="180"/>
      <c r="F772" s="180"/>
      <c r="G772" s="180"/>
      <c r="H772" s="181"/>
      <c r="I772" s="180"/>
      <c r="J772" s="180"/>
      <c r="K772" s="180"/>
      <c r="L772" s="181"/>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c r="CH772" s="180"/>
      <c r="CI772" s="180"/>
      <c r="CJ772" s="180"/>
      <c r="CK772" s="180"/>
      <c r="CL772" s="180"/>
      <c r="CM772" s="180"/>
      <c r="CN772" s="180"/>
      <c r="CO772" s="180"/>
      <c r="CP772" s="180"/>
      <c r="CQ772" s="180"/>
      <c r="CR772" s="180"/>
      <c r="CS772" s="180"/>
      <c r="CT772" s="180"/>
      <c r="CU772" s="180"/>
      <c r="CV772" s="180"/>
      <c r="CW772" s="180"/>
      <c r="CX772" s="180"/>
      <c r="CY772" s="180"/>
      <c r="CZ772" s="180"/>
      <c r="DA772" s="180"/>
      <c r="DB772" s="180"/>
      <c r="DC772" s="180"/>
    </row>
    <row r="773" spans="1:107">
      <c r="A773" s="180"/>
      <c r="B773" s="180"/>
      <c r="C773" s="180"/>
      <c r="D773" s="180"/>
      <c r="E773" s="180"/>
      <c r="F773" s="180"/>
      <c r="G773" s="180"/>
      <c r="H773" s="181"/>
      <c r="I773" s="180"/>
      <c r="J773" s="180"/>
      <c r="K773" s="180"/>
      <c r="L773" s="181"/>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row>
    <row r="774" spans="1:107">
      <c r="A774" s="180"/>
      <c r="B774" s="180"/>
      <c r="C774" s="180"/>
      <c r="D774" s="180"/>
      <c r="E774" s="180"/>
      <c r="F774" s="180"/>
      <c r="G774" s="180"/>
      <c r="H774" s="181"/>
      <c r="I774" s="180"/>
      <c r="J774" s="180"/>
      <c r="K774" s="180"/>
      <c r="L774" s="181"/>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c r="CH774" s="180"/>
      <c r="CI774" s="180"/>
      <c r="CJ774" s="180"/>
      <c r="CK774" s="180"/>
      <c r="CL774" s="180"/>
      <c r="CM774" s="180"/>
      <c r="CN774" s="180"/>
      <c r="CO774" s="180"/>
      <c r="CP774" s="180"/>
      <c r="CQ774" s="180"/>
      <c r="CR774" s="180"/>
      <c r="CS774" s="180"/>
      <c r="CT774" s="180"/>
      <c r="CU774" s="180"/>
      <c r="CV774" s="180"/>
      <c r="CW774" s="180"/>
      <c r="CX774" s="180"/>
      <c r="CY774" s="180"/>
      <c r="CZ774" s="180"/>
      <c r="DA774" s="180"/>
      <c r="DB774" s="180"/>
      <c r="DC774" s="180"/>
    </row>
    <row r="775" spans="1:107">
      <c r="A775" s="180"/>
      <c r="B775" s="180"/>
      <c r="C775" s="180"/>
      <c r="D775" s="180"/>
      <c r="E775" s="180"/>
      <c r="F775" s="180"/>
      <c r="G775" s="180"/>
      <c r="H775" s="181"/>
      <c r="I775" s="180"/>
      <c r="J775" s="180"/>
      <c r="K775" s="180"/>
      <c r="L775" s="181"/>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c r="CH775" s="180"/>
      <c r="CI775" s="180"/>
      <c r="CJ775" s="180"/>
      <c r="CK775" s="180"/>
      <c r="CL775" s="180"/>
      <c r="CM775" s="180"/>
      <c r="CN775" s="180"/>
      <c r="CO775" s="180"/>
      <c r="CP775" s="180"/>
      <c r="CQ775" s="180"/>
      <c r="CR775" s="180"/>
      <c r="CS775" s="180"/>
      <c r="CT775" s="180"/>
      <c r="CU775" s="180"/>
      <c r="CV775" s="180"/>
      <c r="CW775" s="180"/>
      <c r="CX775" s="180"/>
      <c r="CY775" s="180"/>
      <c r="CZ775" s="180"/>
      <c r="DA775" s="180"/>
      <c r="DB775" s="180"/>
      <c r="DC775" s="180"/>
    </row>
    <row r="776" spans="1:107">
      <c r="A776" s="180"/>
      <c r="B776" s="180"/>
      <c r="C776" s="180"/>
      <c r="D776" s="180"/>
      <c r="E776" s="180"/>
      <c r="F776" s="180"/>
      <c r="G776" s="180"/>
      <c r="H776" s="181"/>
      <c r="I776" s="180"/>
      <c r="J776" s="180"/>
      <c r="K776" s="180"/>
      <c r="L776" s="181"/>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c r="CH776" s="180"/>
      <c r="CI776" s="180"/>
      <c r="CJ776" s="180"/>
      <c r="CK776" s="180"/>
      <c r="CL776" s="180"/>
      <c r="CM776" s="180"/>
      <c r="CN776" s="180"/>
      <c r="CO776" s="180"/>
      <c r="CP776" s="180"/>
      <c r="CQ776" s="180"/>
      <c r="CR776" s="180"/>
      <c r="CS776" s="180"/>
      <c r="CT776" s="180"/>
      <c r="CU776" s="180"/>
      <c r="CV776" s="180"/>
      <c r="CW776" s="180"/>
      <c r="CX776" s="180"/>
      <c r="CY776" s="180"/>
      <c r="CZ776" s="180"/>
      <c r="DA776" s="180"/>
      <c r="DB776" s="180"/>
      <c r="DC776" s="180"/>
    </row>
    <row r="777" spans="1:107">
      <c r="A777" s="180"/>
      <c r="B777" s="180"/>
      <c r="C777" s="180"/>
      <c r="D777" s="180"/>
      <c r="E777" s="180"/>
      <c r="F777" s="180"/>
      <c r="G777" s="180"/>
      <c r="H777" s="181"/>
      <c r="I777" s="180"/>
      <c r="J777" s="180"/>
      <c r="K777" s="180"/>
      <c r="L777" s="181"/>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c r="CH777" s="180"/>
      <c r="CI777" s="180"/>
      <c r="CJ777" s="180"/>
      <c r="CK777" s="180"/>
      <c r="CL777" s="180"/>
      <c r="CM777" s="180"/>
      <c r="CN777" s="180"/>
      <c r="CO777" s="180"/>
      <c r="CP777" s="180"/>
      <c r="CQ777" s="180"/>
      <c r="CR777" s="180"/>
      <c r="CS777" s="180"/>
      <c r="CT777" s="180"/>
      <c r="CU777" s="180"/>
      <c r="CV777" s="180"/>
      <c r="CW777" s="180"/>
      <c r="CX777" s="180"/>
      <c r="CY777" s="180"/>
      <c r="CZ777" s="180"/>
      <c r="DA777" s="180"/>
      <c r="DB777" s="180"/>
      <c r="DC777" s="180"/>
    </row>
    <row r="778" spans="1:107">
      <c r="A778" s="180"/>
      <c r="B778" s="180"/>
      <c r="C778" s="180"/>
      <c r="D778" s="180"/>
      <c r="E778" s="180"/>
      <c r="F778" s="180"/>
      <c r="G778" s="180"/>
      <c r="H778" s="181"/>
      <c r="I778" s="180"/>
      <c r="J778" s="180"/>
      <c r="K778" s="180"/>
      <c r="L778" s="181"/>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c r="CH778" s="180"/>
      <c r="CI778" s="180"/>
      <c r="CJ778" s="180"/>
      <c r="CK778" s="180"/>
      <c r="CL778" s="180"/>
      <c r="CM778" s="180"/>
      <c r="CN778" s="180"/>
      <c r="CO778" s="180"/>
      <c r="CP778" s="180"/>
      <c r="CQ778" s="180"/>
      <c r="CR778" s="180"/>
      <c r="CS778" s="180"/>
      <c r="CT778" s="180"/>
      <c r="CU778" s="180"/>
      <c r="CV778" s="180"/>
      <c r="CW778" s="180"/>
      <c r="CX778" s="180"/>
      <c r="CY778" s="180"/>
      <c r="CZ778" s="180"/>
      <c r="DA778" s="180"/>
      <c r="DB778" s="180"/>
      <c r="DC778" s="180"/>
    </row>
    <row r="779" spans="1:107">
      <c r="A779" s="180"/>
      <c r="B779" s="180"/>
      <c r="C779" s="180"/>
      <c r="D779" s="180"/>
      <c r="E779" s="180"/>
      <c r="F779" s="180"/>
      <c r="G779" s="180"/>
      <c r="H779" s="181"/>
      <c r="I779" s="180"/>
      <c r="J779" s="180"/>
      <c r="K779" s="180"/>
      <c r="L779" s="181"/>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c r="CH779" s="180"/>
      <c r="CI779" s="180"/>
      <c r="CJ779" s="180"/>
      <c r="CK779" s="180"/>
      <c r="CL779" s="180"/>
      <c r="CM779" s="180"/>
      <c r="CN779" s="180"/>
      <c r="CO779" s="180"/>
      <c r="CP779" s="180"/>
      <c r="CQ779" s="180"/>
      <c r="CR779" s="180"/>
      <c r="CS779" s="180"/>
      <c r="CT779" s="180"/>
      <c r="CU779" s="180"/>
      <c r="CV779" s="180"/>
      <c r="CW779" s="180"/>
      <c r="CX779" s="180"/>
      <c r="CY779" s="180"/>
      <c r="CZ779" s="180"/>
      <c r="DA779" s="180"/>
      <c r="DB779" s="180"/>
      <c r="DC779" s="180"/>
    </row>
    <row r="780" spans="1:107">
      <c r="A780" s="180"/>
      <c r="B780" s="180"/>
      <c r="C780" s="180"/>
      <c r="D780" s="180"/>
      <c r="E780" s="180"/>
      <c r="F780" s="180"/>
      <c r="G780" s="180"/>
      <c r="H780" s="181"/>
      <c r="I780" s="180"/>
      <c r="J780" s="180"/>
      <c r="K780" s="180"/>
      <c r="L780" s="181"/>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c r="CH780" s="180"/>
      <c r="CI780" s="180"/>
      <c r="CJ780" s="180"/>
      <c r="CK780" s="180"/>
      <c r="CL780" s="180"/>
      <c r="CM780" s="180"/>
      <c r="CN780" s="180"/>
      <c r="CO780" s="180"/>
      <c r="CP780" s="180"/>
      <c r="CQ780" s="180"/>
      <c r="CR780" s="180"/>
      <c r="CS780" s="180"/>
      <c r="CT780" s="180"/>
      <c r="CU780" s="180"/>
      <c r="CV780" s="180"/>
      <c r="CW780" s="180"/>
      <c r="CX780" s="180"/>
      <c r="CY780" s="180"/>
      <c r="CZ780" s="180"/>
      <c r="DA780" s="180"/>
      <c r="DB780" s="180"/>
      <c r="DC780" s="180"/>
    </row>
    <row r="781" spans="1:107">
      <c r="A781" s="180"/>
      <c r="B781" s="180"/>
      <c r="C781" s="180"/>
      <c r="D781" s="180"/>
      <c r="E781" s="180"/>
      <c r="F781" s="180"/>
      <c r="G781" s="180"/>
      <c r="H781" s="181"/>
      <c r="I781" s="180"/>
      <c r="J781" s="180"/>
      <c r="K781" s="180"/>
      <c r="L781" s="181"/>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c r="CH781" s="180"/>
      <c r="CI781" s="180"/>
      <c r="CJ781" s="180"/>
      <c r="CK781" s="180"/>
      <c r="CL781" s="180"/>
      <c r="CM781" s="180"/>
      <c r="CN781" s="180"/>
      <c r="CO781" s="180"/>
      <c r="CP781" s="180"/>
      <c r="CQ781" s="180"/>
      <c r="CR781" s="180"/>
      <c r="CS781" s="180"/>
      <c r="CT781" s="180"/>
      <c r="CU781" s="180"/>
      <c r="CV781" s="180"/>
      <c r="CW781" s="180"/>
      <c r="CX781" s="180"/>
      <c r="CY781" s="180"/>
      <c r="CZ781" s="180"/>
      <c r="DA781" s="180"/>
      <c r="DB781" s="180"/>
      <c r="DC781" s="180"/>
    </row>
    <row r="782" spans="1:107">
      <c r="A782" s="180"/>
      <c r="B782" s="180"/>
      <c r="C782" s="180"/>
      <c r="D782" s="180"/>
      <c r="E782" s="180"/>
      <c r="F782" s="180"/>
      <c r="G782" s="180"/>
      <c r="H782" s="181"/>
      <c r="I782" s="180"/>
      <c r="J782" s="180"/>
      <c r="K782" s="180"/>
      <c r="L782" s="181"/>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c r="CH782" s="180"/>
      <c r="CI782" s="180"/>
      <c r="CJ782" s="180"/>
      <c r="CK782" s="180"/>
      <c r="CL782" s="180"/>
      <c r="CM782" s="180"/>
      <c r="CN782" s="180"/>
      <c r="CO782" s="180"/>
      <c r="CP782" s="180"/>
      <c r="CQ782" s="180"/>
      <c r="CR782" s="180"/>
      <c r="CS782" s="180"/>
      <c r="CT782" s="180"/>
      <c r="CU782" s="180"/>
      <c r="CV782" s="180"/>
      <c r="CW782" s="180"/>
      <c r="CX782" s="180"/>
      <c r="CY782" s="180"/>
      <c r="CZ782" s="180"/>
      <c r="DA782" s="180"/>
      <c r="DB782" s="180"/>
      <c r="DC782" s="180"/>
    </row>
    <row r="783" spans="1:107">
      <c r="A783" s="180"/>
      <c r="B783" s="180"/>
      <c r="C783" s="180"/>
      <c r="D783" s="180"/>
      <c r="E783" s="180"/>
      <c r="F783" s="180"/>
      <c r="G783" s="180"/>
      <c r="H783" s="181"/>
      <c r="I783" s="180"/>
      <c r="J783" s="180"/>
      <c r="K783" s="180"/>
      <c r="L783" s="181"/>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row>
    <row r="784" spans="1:107">
      <c r="A784" s="180"/>
      <c r="B784" s="180"/>
      <c r="C784" s="180"/>
      <c r="D784" s="180"/>
      <c r="E784" s="180"/>
      <c r="F784" s="180"/>
      <c r="G784" s="180"/>
      <c r="H784" s="181"/>
      <c r="I784" s="180"/>
      <c r="J784" s="180"/>
      <c r="K784" s="180"/>
      <c r="L784" s="181"/>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c r="CH784" s="180"/>
      <c r="CI784" s="180"/>
      <c r="CJ784" s="180"/>
      <c r="CK784" s="180"/>
      <c r="CL784" s="180"/>
      <c r="CM784" s="180"/>
      <c r="CN784" s="180"/>
      <c r="CO784" s="180"/>
      <c r="CP784" s="180"/>
      <c r="CQ784" s="180"/>
      <c r="CR784" s="180"/>
      <c r="CS784" s="180"/>
      <c r="CT784" s="180"/>
      <c r="CU784" s="180"/>
      <c r="CV784" s="180"/>
      <c r="CW784" s="180"/>
      <c r="CX784" s="180"/>
      <c r="CY784" s="180"/>
      <c r="CZ784" s="180"/>
      <c r="DA784" s="180"/>
      <c r="DB784" s="180"/>
      <c r="DC784" s="180"/>
    </row>
    <row r="785" spans="1:107">
      <c r="A785" s="180"/>
      <c r="B785" s="180"/>
      <c r="C785" s="180"/>
      <c r="D785" s="180"/>
      <c r="E785" s="180"/>
      <c r="F785" s="180"/>
      <c r="G785" s="180"/>
      <c r="H785" s="181"/>
      <c r="I785" s="180"/>
      <c r="J785" s="180"/>
      <c r="K785" s="180"/>
      <c r="L785" s="181"/>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c r="CH785" s="180"/>
      <c r="CI785" s="180"/>
      <c r="CJ785" s="180"/>
      <c r="CK785" s="180"/>
      <c r="CL785" s="180"/>
      <c r="CM785" s="180"/>
      <c r="CN785" s="180"/>
      <c r="CO785" s="180"/>
      <c r="CP785" s="180"/>
      <c r="CQ785" s="180"/>
      <c r="CR785" s="180"/>
      <c r="CS785" s="180"/>
      <c r="CT785" s="180"/>
      <c r="CU785" s="180"/>
      <c r="CV785" s="180"/>
      <c r="CW785" s="180"/>
      <c r="CX785" s="180"/>
      <c r="CY785" s="180"/>
      <c r="CZ785" s="180"/>
      <c r="DA785" s="180"/>
      <c r="DB785" s="180"/>
      <c r="DC785" s="180"/>
    </row>
    <row r="786" spans="1:107">
      <c r="A786" s="180"/>
      <c r="B786" s="180"/>
      <c r="C786" s="180"/>
      <c r="D786" s="180"/>
      <c r="E786" s="180"/>
      <c r="F786" s="180"/>
      <c r="G786" s="180"/>
      <c r="H786" s="181"/>
      <c r="I786" s="180"/>
      <c r="J786" s="180"/>
      <c r="K786" s="180"/>
      <c r="L786" s="181"/>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c r="CH786" s="180"/>
      <c r="CI786" s="180"/>
      <c r="CJ786" s="180"/>
      <c r="CK786" s="180"/>
      <c r="CL786" s="180"/>
      <c r="CM786" s="180"/>
      <c r="CN786" s="180"/>
      <c r="CO786" s="180"/>
      <c r="CP786" s="180"/>
      <c r="CQ786" s="180"/>
      <c r="CR786" s="180"/>
      <c r="CS786" s="180"/>
      <c r="CT786" s="180"/>
      <c r="CU786" s="180"/>
      <c r="CV786" s="180"/>
      <c r="CW786" s="180"/>
      <c r="CX786" s="180"/>
      <c r="CY786" s="180"/>
      <c r="CZ786" s="180"/>
      <c r="DA786" s="180"/>
      <c r="DB786" s="180"/>
      <c r="DC786" s="180"/>
    </row>
    <row r="787" spans="1:107">
      <c r="A787" s="180"/>
      <c r="B787" s="180"/>
      <c r="C787" s="180"/>
      <c r="D787" s="180"/>
      <c r="E787" s="180"/>
      <c r="F787" s="180"/>
      <c r="G787" s="180"/>
      <c r="H787" s="181"/>
      <c r="I787" s="180"/>
      <c r="J787" s="180"/>
      <c r="K787" s="180"/>
      <c r="L787" s="181"/>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row>
    <row r="788" spans="1:107">
      <c r="A788" s="180"/>
      <c r="B788" s="180"/>
      <c r="C788" s="180"/>
      <c r="D788" s="180"/>
      <c r="E788" s="180"/>
      <c r="F788" s="180"/>
      <c r="G788" s="180"/>
      <c r="H788" s="181"/>
      <c r="I788" s="180"/>
      <c r="J788" s="180"/>
      <c r="K788" s="180"/>
      <c r="L788" s="181"/>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c r="CH788" s="180"/>
      <c r="CI788" s="180"/>
      <c r="CJ788" s="180"/>
      <c r="CK788" s="180"/>
      <c r="CL788" s="180"/>
      <c r="CM788" s="180"/>
      <c r="CN788" s="180"/>
      <c r="CO788" s="180"/>
      <c r="CP788" s="180"/>
      <c r="CQ788" s="180"/>
      <c r="CR788" s="180"/>
      <c r="CS788" s="180"/>
      <c r="CT788" s="180"/>
      <c r="CU788" s="180"/>
      <c r="CV788" s="180"/>
      <c r="CW788" s="180"/>
      <c r="CX788" s="180"/>
      <c r="CY788" s="180"/>
      <c r="CZ788" s="180"/>
      <c r="DA788" s="180"/>
      <c r="DB788" s="180"/>
      <c r="DC788" s="180"/>
    </row>
    <row r="789" spans="1:107">
      <c r="A789" s="180"/>
      <c r="B789" s="180"/>
      <c r="C789" s="180"/>
      <c r="D789" s="180"/>
      <c r="E789" s="180"/>
      <c r="F789" s="180"/>
      <c r="G789" s="180"/>
      <c r="H789" s="181"/>
      <c r="I789" s="180"/>
      <c r="J789" s="180"/>
      <c r="K789" s="180"/>
      <c r="L789" s="181"/>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row>
    <row r="790" spans="1:107">
      <c r="A790" s="180"/>
      <c r="B790" s="180"/>
      <c r="C790" s="180"/>
      <c r="D790" s="180"/>
      <c r="E790" s="180"/>
      <c r="F790" s="180"/>
      <c r="G790" s="180"/>
      <c r="H790" s="181"/>
      <c r="I790" s="180"/>
      <c r="J790" s="180"/>
      <c r="K790" s="180"/>
      <c r="L790" s="181"/>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c r="CH790" s="180"/>
      <c r="CI790" s="180"/>
      <c r="CJ790" s="180"/>
      <c r="CK790" s="180"/>
      <c r="CL790" s="180"/>
      <c r="CM790" s="180"/>
      <c r="CN790" s="180"/>
      <c r="CO790" s="180"/>
      <c r="CP790" s="180"/>
      <c r="CQ790" s="180"/>
      <c r="CR790" s="180"/>
      <c r="CS790" s="180"/>
      <c r="CT790" s="180"/>
      <c r="CU790" s="180"/>
      <c r="CV790" s="180"/>
      <c r="CW790" s="180"/>
      <c r="CX790" s="180"/>
      <c r="CY790" s="180"/>
      <c r="CZ790" s="180"/>
      <c r="DA790" s="180"/>
      <c r="DB790" s="180"/>
      <c r="DC790" s="180"/>
    </row>
    <row r="791" spans="1:107">
      <c r="A791" s="180"/>
      <c r="B791" s="180"/>
      <c r="C791" s="180"/>
      <c r="D791" s="180"/>
      <c r="E791" s="180"/>
      <c r="F791" s="180"/>
      <c r="G791" s="180"/>
      <c r="H791" s="181"/>
      <c r="I791" s="180"/>
      <c r="J791" s="180"/>
      <c r="K791" s="180"/>
      <c r="L791" s="181"/>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c r="CH791" s="180"/>
      <c r="CI791" s="180"/>
      <c r="CJ791" s="180"/>
      <c r="CK791" s="180"/>
      <c r="CL791" s="180"/>
      <c r="CM791" s="180"/>
      <c r="CN791" s="180"/>
      <c r="CO791" s="180"/>
      <c r="CP791" s="180"/>
      <c r="CQ791" s="180"/>
      <c r="CR791" s="180"/>
      <c r="CS791" s="180"/>
      <c r="CT791" s="180"/>
      <c r="CU791" s="180"/>
      <c r="CV791" s="180"/>
      <c r="CW791" s="180"/>
      <c r="CX791" s="180"/>
      <c r="CY791" s="180"/>
      <c r="CZ791" s="180"/>
      <c r="DA791" s="180"/>
      <c r="DB791" s="180"/>
      <c r="DC791" s="180"/>
    </row>
    <row r="792" spans="1:107">
      <c r="A792" s="180"/>
      <c r="B792" s="180"/>
      <c r="C792" s="180"/>
      <c r="D792" s="180"/>
      <c r="E792" s="180"/>
      <c r="F792" s="180"/>
      <c r="G792" s="180"/>
      <c r="H792" s="181"/>
      <c r="I792" s="180"/>
      <c r="J792" s="180"/>
      <c r="K792" s="180"/>
      <c r="L792" s="181"/>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c r="CH792" s="180"/>
      <c r="CI792" s="180"/>
      <c r="CJ792" s="180"/>
      <c r="CK792" s="180"/>
      <c r="CL792" s="180"/>
      <c r="CM792" s="180"/>
      <c r="CN792" s="180"/>
      <c r="CO792" s="180"/>
      <c r="CP792" s="180"/>
      <c r="CQ792" s="180"/>
      <c r="CR792" s="180"/>
      <c r="CS792" s="180"/>
      <c r="CT792" s="180"/>
      <c r="CU792" s="180"/>
      <c r="CV792" s="180"/>
      <c r="CW792" s="180"/>
      <c r="CX792" s="180"/>
      <c r="CY792" s="180"/>
      <c r="CZ792" s="180"/>
      <c r="DA792" s="180"/>
      <c r="DB792" s="180"/>
      <c r="DC792" s="180"/>
    </row>
    <row r="793" spans="1:107">
      <c r="A793" s="180"/>
      <c r="B793" s="180"/>
      <c r="C793" s="180"/>
      <c r="D793" s="180"/>
      <c r="E793" s="180"/>
      <c r="F793" s="180"/>
      <c r="G793" s="180"/>
      <c r="H793" s="181"/>
      <c r="I793" s="180"/>
      <c r="J793" s="180"/>
      <c r="K793" s="180"/>
      <c r="L793" s="181"/>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row>
    <row r="794" spans="1:107">
      <c r="A794" s="180"/>
      <c r="B794" s="180"/>
      <c r="C794" s="180"/>
      <c r="D794" s="180"/>
      <c r="E794" s="180"/>
      <c r="F794" s="180"/>
      <c r="G794" s="180"/>
      <c r="H794" s="181"/>
      <c r="I794" s="180"/>
      <c r="J794" s="180"/>
      <c r="K794" s="180"/>
      <c r="L794" s="181"/>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c r="CH794" s="180"/>
      <c r="CI794" s="180"/>
      <c r="CJ794" s="180"/>
      <c r="CK794" s="180"/>
      <c r="CL794" s="180"/>
      <c r="CM794" s="180"/>
      <c r="CN794" s="180"/>
      <c r="CO794" s="180"/>
      <c r="CP794" s="180"/>
      <c r="CQ794" s="180"/>
      <c r="CR794" s="180"/>
      <c r="CS794" s="180"/>
      <c r="CT794" s="180"/>
      <c r="CU794" s="180"/>
      <c r="CV794" s="180"/>
      <c r="CW794" s="180"/>
      <c r="CX794" s="180"/>
      <c r="CY794" s="180"/>
      <c r="CZ794" s="180"/>
      <c r="DA794" s="180"/>
      <c r="DB794" s="180"/>
      <c r="DC794" s="180"/>
    </row>
    <row r="795" spans="1:107">
      <c r="A795" s="180"/>
      <c r="B795" s="180"/>
      <c r="C795" s="180"/>
      <c r="D795" s="180"/>
      <c r="E795" s="180"/>
      <c r="F795" s="180"/>
      <c r="G795" s="180"/>
      <c r="H795" s="181"/>
      <c r="I795" s="180"/>
      <c r="J795" s="180"/>
      <c r="K795" s="180"/>
      <c r="L795" s="181"/>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0"/>
      <c r="CK795" s="180"/>
      <c r="CL795" s="180"/>
      <c r="CM795" s="180"/>
      <c r="CN795" s="180"/>
      <c r="CO795" s="180"/>
      <c r="CP795" s="180"/>
      <c r="CQ795" s="180"/>
      <c r="CR795" s="180"/>
      <c r="CS795" s="180"/>
      <c r="CT795" s="180"/>
      <c r="CU795" s="180"/>
      <c r="CV795" s="180"/>
      <c r="CW795" s="180"/>
      <c r="CX795" s="180"/>
      <c r="CY795" s="180"/>
      <c r="CZ795" s="180"/>
      <c r="DA795" s="180"/>
      <c r="DB795" s="180"/>
      <c r="DC795" s="180"/>
    </row>
    <row r="796" spans="1:107">
      <c r="A796" s="180"/>
      <c r="B796" s="180"/>
      <c r="C796" s="180"/>
      <c r="D796" s="180"/>
      <c r="E796" s="180"/>
      <c r="F796" s="180"/>
      <c r="G796" s="180"/>
      <c r="H796" s="181"/>
      <c r="I796" s="180"/>
      <c r="J796" s="180"/>
      <c r="K796" s="180"/>
      <c r="L796" s="181"/>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0"/>
      <c r="CK796" s="180"/>
      <c r="CL796" s="180"/>
      <c r="CM796" s="180"/>
      <c r="CN796" s="180"/>
      <c r="CO796" s="180"/>
      <c r="CP796" s="180"/>
      <c r="CQ796" s="180"/>
      <c r="CR796" s="180"/>
      <c r="CS796" s="180"/>
      <c r="CT796" s="180"/>
      <c r="CU796" s="180"/>
      <c r="CV796" s="180"/>
      <c r="CW796" s="180"/>
      <c r="CX796" s="180"/>
      <c r="CY796" s="180"/>
      <c r="CZ796" s="180"/>
      <c r="DA796" s="180"/>
      <c r="DB796" s="180"/>
      <c r="DC796" s="180"/>
    </row>
    <row r="797" spans="1:107">
      <c r="A797" s="180"/>
      <c r="B797" s="180"/>
      <c r="C797" s="180"/>
      <c r="D797" s="180"/>
      <c r="E797" s="180"/>
      <c r="F797" s="180"/>
      <c r="G797" s="180"/>
      <c r="H797" s="181"/>
      <c r="I797" s="180"/>
      <c r="J797" s="180"/>
      <c r="K797" s="180"/>
      <c r="L797" s="181"/>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0"/>
      <c r="CK797" s="180"/>
      <c r="CL797" s="180"/>
      <c r="CM797" s="180"/>
      <c r="CN797" s="180"/>
      <c r="CO797" s="180"/>
      <c r="CP797" s="180"/>
      <c r="CQ797" s="180"/>
      <c r="CR797" s="180"/>
      <c r="CS797" s="180"/>
      <c r="CT797" s="180"/>
      <c r="CU797" s="180"/>
      <c r="CV797" s="180"/>
      <c r="CW797" s="180"/>
      <c r="CX797" s="180"/>
      <c r="CY797" s="180"/>
      <c r="CZ797" s="180"/>
      <c r="DA797" s="180"/>
      <c r="DB797" s="180"/>
      <c r="DC797" s="180"/>
    </row>
    <row r="798" spans="1:107">
      <c r="A798" s="180"/>
      <c r="B798" s="180"/>
      <c r="C798" s="180"/>
      <c r="D798" s="180"/>
      <c r="E798" s="180"/>
      <c r="F798" s="180"/>
      <c r="G798" s="180"/>
      <c r="H798" s="181"/>
      <c r="I798" s="180"/>
      <c r="J798" s="180"/>
      <c r="K798" s="180"/>
      <c r="L798" s="181"/>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0"/>
      <c r="CK798" s="180"/>
      <c r="CL798" s="180"/>
      <c r="CM798" s="180"/>
      <c r="CN798" s="180"/>
      <c r="CO798" s="180"/>
      <c r="CP798" s="180"/>
      <c r="CQ798" s="180"/>
      <c r="CR798" s="180"/>
      <c r="CS798" s="180"/>
      <c r="CT798" s="180"/>
      <c r="CU798" s="180"/>
      <c r="CV798" s="180"/>
      <c r="CW798" s="180"/>
      <c r="CX798" s="180"/>
      <c r="CY798" s="180"/>
      <c r="CZ798" s="180"/>
      <c r="DA798" s="180"/>
      <c r="DB798" s="180"/>
      <c r="DC798" s="180"/>
    </row>
    <row r="799" spans="1:107">
      <c r="A799" s="180"/>
      <c r="B799" s="180"/>
      <c r="C799" s="180"/>
      <c r="D799" s="180"/>
      <c r="E799" s="180"/>
      <c r="F799" s="180"/>
      <c r="G799" s="180"/>
      <c r="H799" s="181"/>
      <c r="I799" s="180"/>
      <c r="J799" s="180"/>
      <c r="K799" s="180"/>
      <c r="L799" s="181"/>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c r="CH799" s="180"/>
      <c r="CI799" s="180"/>
      <c r="CJ799" s="180"/>
      <c r="CK799" s="180"/>
      <c r="CL799" s="180"/>
      <c r="CM799" s="180"/>
      <c r="CN799" s="180"/>
      <c r="CO799" s="180"/>
      <c r="CP799" s="180"/>
      <c r="CQ799" s="180"/>
      <c r="CR799" s="180"/>
      <c r="CS799" s="180"/>
      <c r="CT799" s="180"/>
      <c r="CU799" s="180"/>
      <c r="CV799" s="180"/>
      <c r="CW799" s="180"/>
      <c r="CX799" s="180"/>
      <c r="CY799" s="180"/>
      <c r="CZ799" s="180"/>
      <c r="DA799" s="180"/>
      <c r="DB799" s="180"/>
      <c r="DC799" s="180"/>
    </row>
    <row r="800" spans="1:107">
      <c r="A800" s="180"/>
      <c r="B800" s="180"/>
      <c r="C800" s="180"/>
      <c r="D800" s="180"/>
      <c r="E800" s="180"/>
      <c r="F800" s="180"/>
      <c r="G800" s="180"/>
      <c r="H800" s="181"/>
      <c r="I800" s="180"/>
      <c r="J800" s="180"/>
      <c r="K800" s="180"/>
      <c r="L800" s="181"/>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c r="CH800" s="180"/>
      <c r="CI800" s="180"/>
      <c r="CJ800" s="180"/>
      <c r="CK800" s="180"/>
      <c r="CL800" s="180"/>
      <c r="CM800" s="180"/>
      <c r="CN800" s="180"/>
      <c r="CO800" s="180"/>
      <c r="CP800" s="180"/>
      <c r="CQ800" s="180"/>
      <c r="CR800" s="180"/>
      <c r="CS800" s="180"/>
      <c r="CT800" s="180"/>
      <c r="CU800" s="180"/>
      <c r="CV800" s="180"/>
      <c r="CW800" s="180"/>
      <c r="CX800" s="180"/>
      <c r="CY800" s="180"/>
      <c r="CZ800" s="180"/>
      <c r="DA800" s="180"/>
      <c r="DB800" s="180"/>
      <c r="DC800" s="180"/>
    </row>
    <row r="801" spans="1:107">
      <c r="A801" s="180"/>
      <c r="B801" s="180"/>
      <c r="C801" s="180"/>
      <c r="D801" s="180"/>
      <c r="E801" s="180"/>
      <c r="F801" s="180"/>
      <c r="G801" s="180"/>
      <c r="H801" s="181"/>
      <c r="I801" s="180"/>
      <c r="J801" s="180"/>
      <c r="K801" s="180"/>
      <c r="L801" s="181"/>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c r="CH801" s="180"/>
      <c r="CI801" s="180"/>
      <c r="CJ801" s="180"/>
      <c r="CK801" s="180"/>
      <c r="CL801" s="180"/>
      <c r="CM801" s="180"/>
      <c r="CN801" s="180"/>
      <c r="CO801" s="180"/>
      <c r="CP801" s="180"/>
      <c r="CQ801" s="180"/>
      <c r="CR801" s="180"/>
      <c r="CS801" s="180"/>
      <c r="CT801" s="180"/>
      <c r="CU801" s="180"/>
      <c r="CV801" s="180"/>
      <c r="CW801" s="180"/>
      <c r="CX801" s="180"/>
      <c r="CY801" s="180"/>
      <c r="CZ801" s="180"/>
      <c r="DA801" s="180"/>
      <c r="DB801" s="180"/>
      <c r="DC801" s="180"/>
    </row>
    <row r="802" spans="1:107">
      <c r="A802" s="180"/>
      <c r="B802" s="180"/>
      <c r="C802" s="180"/>
      <c r="D802" s="180"/>
      <c r="E802" s="180"/>
      <c r="F802" s="180"/>
      <c r="G802" s="180"/>
      <c r="H802" s="181"/>
      <c r="I802" s="180"/>
      <c r="J802" s="180"/>
      <c r="K802" s="180"/>
      <c r="L802" s="181"/>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c r="CH802" s="180"/>
      <c r="CI802" s="180"/>
      <c r="CJ802" s="180"/>
      <c r="CK802" s="180"/>
      <c r="CL802" s="180"/>
      <c r="CM802" s="180"/>
      <c r="CN802" s="180"/>
      <c r="CO802" s="180"/>
      <c r="CP802" s="180"/>
      <c r="CQ802" s="180"/>
      <c r="CR802" s="180"/>
      <c r="CS802" s="180"/>
      <c r="CT802" s="180"/>
      <c r="CU802" s="180"/>
      <c r="CV802" s="180"/>
      <c r="CW802" s="180"/>
      <c r="CX802" s="180"/>
      <c r="CY802" s="180"/>
      <c r="CZ802" s="180"/>
      <c r="DA802" s="180"/>
      <c r="DB802" s="180"/>
      <c r="DC802" s="180"/>
    </row>
    <row r="803" spans="1:107">
      <c r="A803" s="180"/>
      <c r="B803" s="180"/>
      <c r="C803" s="180"/>
      <c r="D803" s="180"/>
      <c r="E803" s="180"/>
      <c r="F803" s="180"/>
      <c r="G803" s="180"/>
      <c r="H803" s="181"/>
      <c r="I803" s="180"/>
      <c r="J803" s="180"/>
      <c r="K803" s="180"/>
      <c r="L803" s="181"/>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c r="CH803" s="180"/>
      <c r="CI803" s="180"/>
      <c r="CJ803" s="180"/>
      <c r="CK803" s="180"/>
      <c r="CL803" s="180"/>
      <c r="CM803" s="180"/>
      <c r="CN803" s="180"/>
      <c r="CO803" s="180"/>
      <c r="CP803" s="180"/>
      <c r="CQ803" s="180"/>
      <c r="CR803" s="180"/>
      <c r="CS803" s="180"/>
      <c r="CT803" s="180"/>
      <c r="CU803" s="180"/>
      <c r="CV803" s="180"/>
      <c r="CW803" s="180"/>
      <c r="CX803" s="180"/>
      <c r="CY803" s="180"/>
      <c r="CZ803" s="180"/>
      <c r="DA803" s="180"/>
      <c r="DB803" s="180"/>
      <c r="DC803" s="180"/>
    </row>
    <row r="804" spans="1:107">
      <c r="A804" s="180"/>
      <c r="B804" s="180"/>
      <c r="C804" s="180"/>
      <c r="D804" s="180"/>
      <c r="E804" s="180"/>
      <c r="F804" s="180"/>
      <c r="G804" s="180"/>
      <c r="H804" s="181"/>
      <c r="I804" s="180"/>
      <c r="J804" s="180"/>
      <c r="K804" s="180"/>
      <c r="L804" s="181"/>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c r="CH804" s="180"/>
      <c r="CI804" s="180"/>
      <c r="CJ804" s="180"/>
      <c r="CK804" s="180"/>
      <c r="CL804" s="180"/>
      <c r="CM804" s="180"/>
      <c r="CN804" s="180"/>
      <c r="CO804" s="180"/>
      <c r="CP804" s="180"/>
      <c r="CQ804" s="180"/>
      <c r="CR804" s="180"/>
      <c r="CS804" s="180"/>
      <c r="CT804" s="180"/>
      <c r="CU804" s="180"/>
      <c r="CV804" s="180"/>
      <c r="CW804" s="180"/>
      <c r="CX804" s="180"/>
      <c r="CY804" s="180"/>
      <c r="CZ804" s="180"/>
      <c r="DA804" s="180"/>
      <c r="DB804" s="180"/>
      <c r="DC804" s="180"/>
    </row>
    <row r="805" spans="1:107">
      <c r="A805" s="180"/>
      <c r="B805" s="180"/>
      <c r="C805" s="180"/>
      <c r="D805" s="180"/>
      <c r="E805" s="180"/>
      <c r="F805" s="180"/>
      <c r="G805" s="180"/>
      <c r="H805" s="181"/>
      <c r="I805" s="180"/>
      <c r="J805" s="180"/>
      <c r="K805" s="180"/>
      <c r="L805" s="181"/>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row>
    <row r="806" spans="1:107">
      <c r="A806" s="180"/>
      <c r="B806" s="180"/>
      <c r="C806" s="180"/>
      <c r="D806" s="180"/>
      <c r="E806" s="180"/>
      <c r="F806" s="180"/>
      <c r="G806" s="180"/>
      <c r="H806" s="181"/>
      <c r="I806" s="180"/>
      <c r="J806" s="180"/>
      <c r="K806" s="180"/>
      <c r="L806" s="181"/>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c r="CH806" s="180"/>
      <c r="CI806" s="180"/>
      <c r="CJ806" s="180"/>
      <c r="CK806" s="180"/>
      <c r="CL806" s="180"/>
      <c r="CM806" s="180"/>
      <c r="CN806" s="180"/>
      <c r="CO806" s="180"/>
      <c r="CP806" s="180"/>
      <c r="CQ806" s="180"/>
      <c r="CR806" s="180"/>
      <c r="CS806" s="180"/>
      <c r="CT806" s="180"/>
      <c r="CU806" s="180"/>
      <c r="CV806" s="180"/>
      <c r="CW806" s="180"/>
      <c r="CX806" s="180"/>
      <c r="CY806" s="180"/>
      <c r="CZ806" s="180"/>
      <c r="DA806" s="180"/>
      <c r="DB806" s="180"/>
      <c r="DC806" s="180"/>
    </row>
    <row r="807" spans="1:107">
      <c r="A807" s="180"/>
      <c r="B807" s="180"/>
      <c r="C807" s="180"/>
      <c r="D807" s="180"/>
      <c r="E807" s="180"/>
      <c r="F807" s="180"/>
      <c r="G807" s="180"/>
      <c r="H807" s="181"/>
      <c r="I807" s="180"/>
      <c r="J807" s="180"/>
      <c r="K807" s="180"/>
      <c r="L807" s="181"/>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c r="CH807" s="180"/>
      <c r="CI807" s="180"/>
      <c r="CJ807" s="180"/>
      <c r="CK807" s="180"/>
      <c r="CL807" s="180"/>
      <c r="CM807" s="180"/>
      <c r="CN807" s="180"/>
      <c r="CO807" s="180"/>
      <c r="CP807" s="180"/>
      <c r="CQ807" s="180"/>
      <c r="CR807" s="180"/>
      <c r="CS807" s="180"/>
      <c r="CT807" s="180"/>
      <c r="CU807" s="180"/>
      <c r="CV807" s="180"/>
      <c r="CW807" s="180"/>
      <c r="CX807" s="180"/>
      <c r="CY807" s="180"/>
      <c r="CZ807" s="180"/>
      <c r="DA807" s="180"/>
      <c r="DB807" s="180"/>
      <c r="DC807" s="180"/>
    </row>
    <row r="808" spans="1:107">
      <c r="A808" s="180"/>
      <c r="B808" s="180"/>
      <c r="C808" s="180"/>
      <c r="D808" s="180"/>
      <c r="E808" s="180"/>
      <c r="F808" s="180"/>
      <c r="G808" s="180"/>
      <c r="H808" s="181"/>
      <c r="I808" s="180"/>
      <c r="J808" s="180"/>
      <c r="K808" s="180"/>
      <c r="L808" s="181"/>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c r="CH808" s="180"/>
      <c r="CI808" s="180"/>
      <c r="CJ808" s="180"/>
      <c r="CK808" s="180"/>
      <c r="CL808" s="180"/>
      <c r="CM808" s="180"/>
      <c r="CN808" s="180"/>
      <c r="CO808" s="180"/>
      <c r="CP808" s="180"/>
      <c r="CQ808" s="180"/>
      <c r="CR808" s="180"/>
      <c r="CS808" s="180"/>
      <c r="CT808" s="180"/>
      <c r="CU808" s="180"/>
      <c r="CV808" s="180"/>
      <c r="CW808" s="180"/>
      <c r="CX808" s="180"/>
      <c r="CY808" s="180"/>
      <c r="CZ808" s="180"/>
      <c r="DA808" s="180"/>
      <c r="DB808" s="180"/>
      <c r="DC808" s="180"/>
    </row>
    <row r="809" spans="1:107">
      <c r="A809" s="180"/>
      <c r="B809" s="180"/>
      <c r="C809" s="180"/>
      <c r="D809" s="180"/>
      <c r="E809" s="180"/>
      <c r="F809" s="180"/>
      <c r="G809" s="180"/>
      <c r="H809" s="181"/>
      <c r="I809" s="180"/>
      <c r="J809" s="180"/>
      <c r="K809" s="180"/>
      <c r="L809" s="181"/>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c r="CH809" s="180"/>
      <c r="CI809" s="180"/>
      <c r="CJ809" s="180"/>
      <c r="CK809" s="180"/>
      <c r="CL809" s="180"/>
      <c r="CM809" s="180"/>
      <c r="CN809" s="180"/>
      <c r="CO809" s="180"/>
      <c r="CP809" s="180"/>
      <c r="CQ809" s="180"/>
      <c r="CR809" s="180"/>
      <c r="CS809" s="180"/>
      <c r="CT809" s="180"/>
      <c r="CU809" s="180"/>
      <c r="CV809" s="180"/>
      <c r="CW809" s="180"/>
      <c r="CX809" s="180"/>
      <c r="CY809" s="180"/>
      <c r="CZ809" s="180"/>
      <c r="DA809" s="180"/>
      <c r="DB809" s="180"/>
      <c r="DC809" s="180"/>
    </row>
    <row r="810" spans="1:107">
      <c r="A810" s="180"/>
      <c r="B810" s="180"/>
      <c r="C810" s="180"/>
      <c r="D810" s="180"/>
      <c r="E810" s="180"/>
      <c r="F810" s="180"/>
      <c r="G810" s="180"/>
      <c r="H810" s="181"/>
      <c r="I810" s="180"/>
      <c r="J810" s="180"/>
      <c r="K810" s="180"/>
      <c r="L810" s="181"/>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c r="CH810" s="180"/>
      <c r="CI810" s="180"/>
      <c r="CJ810" s="180"/>
      <c r="CK810" s="180"/>
      <c r="CL810" s="180"/>
      <c r="CM810" s="180"/>
      <c r="CN810" s="180"/>
      <c r="CO810" s="180"/>
      <c r="CP810" s="180"/>
      <c r="CQ810" s="180"/>
      <c r="CR810" s="180"/>
      <c r="CS810" s="180"/>
      <c r="CT810" s="180"/>
      <c r="CU810" s="180"/>
      <c r="CV810" s="180"/>
      <c r="CW810" s="180"/>
      <c r="CX810" s="180"/>
      <c r="CY810" s="180"/>
      <c r="CZ810" s="180"/>
      <c r="DA810" s="180"/>
      <c r="DB810" s="180"/>
      <c r="DC810" s="180"/>
    </row>
    <row r="811" spans="1:107">
      <c r="A811" s="180"/>
      <c r="B811" s="180"/>
      <c r="C811" s="180"/>
      <c r="D811" s="180"/>
      <c r="E811" s="180"/>
      <c r="F811" s="180"/>
      <c r="G811" s="180"/>
      <c r="H811" s="181"/>
      <c r="I811" s="180"/>
      <c r="J811" s="180"/>
      <c r="K811" s="180"/>
      <c r="L811" s="181"/>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c r="CH811" s="180"/>
      <c r="CI811" s="180"/>
      <c r="CJ811" s="180"/>
      <c r="CK811" s="180"/>
      <c r="CL811" s="180"/>
      <c r="CM811" s="180"/>
      <c r="CN811" s="180"/>
      <c r="CO811" s="180"/>
      <c r="CP811" s="180"/>
      <c r="CQ811" s="180"/>
      <c r="CR811" s="180"/>
      <c r="CS811" s="180"/>
      <c r="CT811" s="180"/>
      <c r="CU811" s="180"/>
      <c r="CV811" s="180"/>
      <c r="CW811" s="180"/>
      <c r="CX811" s="180"/>
      <c r="CY811" s="180"/>
      <c r="CZ811" s="180"/>
      <c r="DA811" s="180"/>
      <c r="DB811" s="180"/>
      <c r="DC811" s="180"/>
    </row>
    <row r="812" spans="1:107">
      <c r="A812" s="180"/>
      <c r="B812" s="180"/>
      <c r="C812" s="180"/>
      <c r="D812" s="180"/>
      <c r="E812" s="180"/>
      <c r="F812" s="180"/>
      <c r="G812" s="180"/>
      <c r="H812" s="181"/>
      <c r="I812" s="180"/>
      <c r="J812" s="180"/>
      <c r="K812" s="180"/>
      <c r="L812" s="181"/>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c r="CH812" s="180"/>
      <c r="CI812" s="180"/>
      <c r="CJ812" s="180"/>
      <c r="CK812" s="180"/>
      <c r="CL812" s="180"/>
      <c r="CM812" s="180"/>
      <c r="CN812" s="180"/>
      <c r="CO812" s="180"/>
      <c r="CP812" s="180"/>
      <c r="CQ812" s="180"/>
      <c r="CR812" s="180"/>
      <c r="CS812" s="180"/>
      <c r="CT812" s="180"/>
      <c r="CU812" s="180"/>
      <c r="CV812" s="180"/>
      <c r="CW812" s="180"/>
      <c r="CX812" s="180"/>
      <c r="CY812" s="180"/>
      <c r="CZ812" s="180"/>
      <c r="DA812" s="180"/>
      <c r="DB812" s="180"/>
      <c r="DC812" s="180"/>
    </row>
    <row r="813" spans="1:107">
      <c r="A813" s="180"/>
      <c r="B813" s="180"/>
      <c r="C813" s="180"/>
      <c r="D813" s="180"/>
      <c r="E813" s="180"/>
      <c r="F813" s="180"/>
      <c r="G813" s="180"/>
      <c r="H813" s="181"/>
      <c r="I813" s="180"/>
      <c r="J813" s="180"/>
      <c r="K813" s="180"/>
      <c r="L813" s="181"/>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c r="CH813" s="180"/>
      <c r="CI813" s="180"/>
      <c r="CJ813" s="180"/>
      <c r="CK813" s="180"/>
      <c r="CL813" s="180"/>
      <c r="CM813" s="180"/>
      <c r="CN813" s="180"/>
      <c r="CO813" s="180"/>
      <c r="CP813" s="180"/>
      <c r="CQ813" s="180"/>
      <c r="CR813" s="180"/>
      <c r="CS813" s="180"/>
      <c r="CT813" s="180"/>
      <c r="CU813" s="180"/>
      <c r="CV813" s="180"/>
      <c r="CW813" s="180"/>
      <c r="CX813" s="180"/>
      <c r="CY813" s="180"/>
      <c r="CZ813" s="180"/>
      <c r="DA813" s="180"/>
      <c r="DB813" s="180"/>
      <c r="DC813" s="180"/>
    </row>
    <row r="814" spans="1:107">
      <c r="A814" s="180"/>
      <c r="B814" s="180"/>
      <c r="C814" s="180"/>
      <c r="D814" s="180"/>
      <c r="E814" s="180"/>
      <c r="F814" s="180"/>
      <c r="G814" s="180"/>
      <c r="H814" s="181"/>
      <c r="I814" s="180"/>
      <c r="J814" s="180"/>
      <c r="K814" s="180"/>
      <c r="L814" s="181"/>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c r="CH814" s="180"/>
      <c r="CI814" s="180"/>
      <c r="CJ814" s="180"/>
      <c r="CK814" s="180"/>
      <c r="CL814" s="180"/>
      <c r="CM814" s="180"/>
      <c r="CN814" s="180"/>
      <c r="CO814" s="180"/>
      <c r="CP814" s="180"/>
      <c r="CQ814" s="180"/>
      <c r="CR814" s="180"/>
      <c r="CS814" s="180"/>
      <c r="CT814" s="180"/>
      <c r="CU814" s="180"/>
      <c r="CV814" s="180"/>
      <c r="CW814" s="180"/>
      <c r="CX814" s="180"/>
      <c r="CY814" s="180"/>
      <c r="CZ814" s="180"/>
      <c r="DA814" s="180"/>
      <c r="DB814" s="180"/>
      <c r="DC814" s="180"/>
    </row>
    <row r="815" spans="1:107">
      <c r="A815" s="180"/>
      <c r="B815" s="180"/>
      <c r="C815" s="180"/>
      <c r="D815" s="180"/>
      <c r="E815" s="180"/>
      <c r="F815" s="180"/>
      <c r="G815" s="180"/>
      <c r="H815" s="181"/>
      <c r="I815" s="180"/>
      <c r="J815" s="180"/>
      <c r="K815" s="180"/>
      <c r="L815" s="181"/>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c r="CH815" s="180"/>
      <c r="CI815" s="180"/>
      <c r="CJ815" s="180"/>
      <c r="CK815" s="180"/>
      <c r="CL815" s="180"/>
      <c r="CM815" s="180"/>
      <c r="CN815" s="180"/>
      <c r="CO815" s="180"/>
      <c r="CP815" s="180"/>
      <c r="CQ815" s="180"/>
      <c r="CR815" s="180"/>
      <c r="CS815" s="180"/>
      <c r="CT815" s="180"/>
      <c r="CU815" s="180"/>
      <c r="CV815" s="180"/>
      <c r="CW815" s="180"/>
      <c r="CX815" s="180"/>
      <c r="CY815" s="180"/>
      <c r="CZ815" s="180"/>
      <c r="DA815" s="180"/>
      <c r="DB815" s="180"/>
      <c r="DC815" s="180"/>
    </row>
    <row r="816" spans="1:107">
      <c r="A816" s="180"/>
      <c r="B816" s="180"/>
      <c r="C816" s="180"/>
      <c r="D816" s="180"/>
      <c r="E816" s="180"/>
      <c r="F816" s="180"/>
      <c r="G816" s="180"/>
      <c r="H816" s="181"/>
      <c r="I816" s="180"/>
      <c r="J816" s="180"/>
      <c r="K816" s="180"/>
      <c r="L816" s="181"/>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row>
    <row r="817" spans="1:107">
      <c r="A817" s="180"/>
      <c r="B817" s="180"/>
      <c r="C817" s="180"/>
      <c r="D817" s="180"/>
      <c r="E817" s="180"/>
      <c r="F817" s="180"/>
      <c r="G817" s="180"/>
      <c r="H817" s="181"/>
      <c r="I817" s="180"/>
      <c r="J817" s="180"/>
      <c r="K817" s="180"/>
      <c r="L817" s="181"/>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c r="CH817" s="180"/>
      <c r="CI817" s="180"/>
      <c r="CJ817" s="180"/>
      <c r="CK817" s="180"/>
      <c r="CL817" s="180"/>
      <c r="CM817" s="180"/>
      <c r="CN817" s="180"/>
      <c r="CO817" s="180"/>
      <c r="CP817" s="180"/>
      <c r="CQ817" s="180"/>
      <c r="CR817" s="180"/>
      <c r="CS817" s="180"/>
      <c r="CT817" s="180"/>
      <c r="CU817" s="180"/>
      <c r="CV817" s="180"/>
      <c r="CW817" s="180"/>
      <c r="CX817" s="180"/>
      <c r="CY817" s="180"/>
      <c r="CZ817" s="180"/>
      <c r="DA817" s="180"/>
      <c r="DB817" s="180"/>
      <c r="DC817" s="180"/>
    </row>
    <row r="818" spans="1:107">
      <c r="A818" s="180"/>
      <c r="B818" s="180"/>
      <c r="C818" s="180"/>
      <c r="D818" s="180"/>
      <c r="E818" s="180"/>
      <c r="F818" s="180"/>
      <c r="G818" s="180"/>
      <c r="H818" s="181"/>
      <c r="I818" s="180"/>
      <c r="J818" s="180"/>
      <c r="K818" s="180"/>
      <c r="L818" s="181"/>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c r="CH818" s="180"/>
      <c r="CI818" s="180"/>
      <c r="CJ818" s="180"/>
      <c r="CK818" s="180"/>
      <c r="CL818" s="180"/>
      <c r="CM818" s="180"/>
      <c r="CN818" s="180"/>
      <c r="CO818" s="180"/>
      <c r="CP818" s="180"/>
      <c r="CQ818" s="180"/>
      <c r="CR818" s="180"/>
      <c r="CS818" s="180"/>
      <c r="CT818" s="180"/>
      <c r="CU818" s="180"/>
      <c r="CV818" s="180"/>
      <c r="CW818" s="180"/>
      <c r="CX818" s="180"/>
      <c r="CY818" s="180"/>
      <c r="CZ818" s="180"/>
      <c r="DA818" s="180"/>
      <c r="DB818" s="180"/>
      <c r="DC818" s="180"/>
    </row>
    <row r="819" spans="1:107">
      <c r="A819" s="180"/>
      <c r="B819" s="180"/>
      <c r="C819" s="180"/>
      <c r="D819" s="180"/>
      <c r="E819" s="180"/>
      <c r="F819" s="180"/>
      <c r="G819" s="180"/>
      <c r="H819" s="181"/>
      <c r="I819" s="180"/>
      <c r="J819" s="180"/>
      <c r="K819" s="180"/>
      <c r="L819" s="181"/>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c r="CH819" s="180"/>
      <c r="CI819" s="180"/>
      <c r="CJ819" s="180"/>
      <c r="CK819" s="180"/>
      <c r="CL819" s="180"/>
      <c r="CM819" s="180"/>
      <c r="CN819" s="180"/>
      <c r="CO819" s="180"/>
      <c r="CP819" s="180"/>
      <c r="CQ819" s="180"/>
      <c r="CR819" s="180"/>
      <c r="CS819" s="180"/>
      <c r="CT819" s="180"/>
      <c r="CU819" s="180"/>
      <c r="CV819" s="180"/>
      <c r="CW819" s="180"/>
      <c r="CX819" s="180"/>
      <c r="CY819" s="180"/>
      <c r="CZ819" s="180"/>
      <c r="DA819" s="180"/>
      <c r="DB819" s="180"/>
      <c r="DC819" s="180"/>
    </row>
    <row r="820" spans="1:107">
      <c r="A820" s="180"/>
      <c r="B820" s="180"/>
      <c r="C820" s="180"/>
      <c r="D820" s="180"/>
      <c r="E820" s="180"/>
      <c r="F820" s="180"/>
      <c r="G820" s="180"/>
      <c r="H820" s="181"/>
      <c r="I820" s="180"/>
      <c r="J820" s="180"/>
      <c r="K820" s="180"/>
      <c r="L820" s="181"/>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c r="CH820" s="180"/>
      <c r="CI820" s="180"/>
      <c r="CJ820" s="180"/>
      <c r="CK820" s="180"/>
      <c r="CL820" s="180"/>
      <c r="CM820" s="180"/>
      <c r="CN820" s="180"/>
      <c r="CO820" s="180"/>
      <c r="CP820" s="180"/>
      <c r="CQ820" s="180"/>
      <c r="CR820" s="180"/>
      <c r="CS820" s="180"/>
      <c r="CT820" s="180"/>
      <c r="CU820" s="180"/>
      <c r="CV820" s="180"/>
      <c r="CW820" s="180"/>
      <c r="CX820" s="180"/>
      <c r="CY820" s="180"/>
      <c r="CZ820" s="180"/>
      <c r="DA820" s="180"/>
      <c r="DB820" s="180"/>
      <c r="DC820" s="180"/>
    </row>
    <row r="821" spans="1:107">
      <c r="A821" s="180"/>
      <c r="B821" s="180"/>
      <c r="C821" s="180"/>
      <c r="D821" s="180"/>
      <c r="E821" s="180"/>
      <c r="F821" s="180"/>
      <c r="G821" s="180"/>
      <c r="H821" s="181"/>
      <c r="I821" s="180"/>
      <c r="J821" s="180"/>
      <c r="K821" s="180"/>
      <c r="L821" s="181"/>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c r="CH821" s="180"/>
      <c r="CI821" s="180"/>
      <c r="CJ821" s="180"/>
      <c r="CK821" s="180"/>
      <c r="CL821" s="180"/>
      <c r="CM821" s="180"/>
      <c r="CN821" s="180"/>
      <c r="CO821" s="180"/>
      <c r="CP821" s="180"/>
      <c r="CQ821" s="180"/>
      <c r="CR821" s="180"/>
      <c r="CS821" s="180"/>
      <c r="CT821" s="180"/>
      <c r="CU821" s="180"/>
      <c r="CV821" s="180"/>
      <c r="CW821" s="180"/>
      <c r="CX821" s="180"/>
      <c r="CY821" s="180"/>
      <c r="CZ821" s="180"/>
      <c r="DA821" s="180"/>
      <c r="DB821" s="180"/>
      <c r="DC821" s="180"/>
    </row>
    <row r="822" spans="1:107">
      <c r="A822" s="180"/>
      <c r="B822" s="180"/>
      <c r="C822" s="180"/>
      <c r="D822" s="180"/>
      <c r="E822" s="180"/>
      <c r="F822" s="180"/>
      <c r="G822" s="180"/>
      <c r="H822" s="181"/>
      <c r="I822" s="180"/>
      <c r="J822" s="180"/>
      <c r="K822" s="180"/>
      <c r="L822" s="181"/>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c r="CH822" s="180"/>
      <c r="CI822" s="180"/>
      <c r="CJ822" s="180"/>
      <c r="CK822" s="180"/>
      <c r="CL822" s="180"/>
      <c r="CM822" s="180"/>
      <c r="CN822" s="180"/>
      <c r="CO822" s="180"/>
      <c r="CP822" s="180"/>
      <c r="CQ822" s="180"/>
      <c r="CR822" s="180"/>
      <c r="CS822" s="180"/>
      <c r="CT822" s="180"/>
      <c r="CU822" s="180"/>
      <c r="CV822" s="180"/>
      <c r="CW822" s="180"/>
      <c r="CX822" s="180"/>
      <c r="CY822" s="180"/>
      <c r="CZ822" s="180"/>
      <c r="DA822" s="180"/>
      <c r="DB822" s="180"/>
      <c r="DC822" s="180"/>
    </row>
    <row r="823" spans="1:107">
      <c r="A823" s="180"/>
      <c r="B823" s="180"/>
      <c r="C823" s="180"/>
      <c r="D823" s="180"/>
      <c r="E823" s="180"/>
      <c r="F823" s="180"/>
      <c r="G823" s="180"/>
      <c r="H823" s="181"/>
      <c r="I823" s="180"/>
      <c r="J823" s="180"/>
      <c r="K823" s="180"/>
      <c r="L823" s="181"/>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0"/>
      <c r="CK823" s="180"/>
      <c r="CL823" s="180"/>
      <c r="CM823" s="180"/>
      <c r="CN823" s="180"/>
      <c r="CO823" s="180"/>
      <c r="CP823" s="180"/>
      <c r="CQ823" s="180"/>
      <c r="CR823" s="180"/>
      <c r="CS823" s="180"/>
      <c r="CT823" s="180"/>
      <c r="CU823" s="180"/>
      <c r="CV823" s="180"/>
      <c r="CW823" s="180"/>
      <c r="CX823" s="180"/>
      <c r="CY823" s="180"/>
      <c r="CZ823" s="180"/>
      <c r="DA823" s="180"/>
      <c r="DB823" s="180"/>
      <c r="DC823" s="180"/>
    </row>
    <row r="824" spans="1:107">
      <c r="A824" s="180"/>
      <c r="B824" s="180"/>
      <c r="C824" s="180"/>
      <c r="D824" s="180"/>
      <c r="E824" s="180"/>
      <c r="F824" s="180"/>
      <c r="G824" s="180"/>
      <c r="H824" s="181"/>
      <c r="I824" s="180"/>
      <c r="J824" s="180"/>
      <c r="K824" s="180"/>
      <c r="L824" s="181"/>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0"/>
      <c r="CK824" s="180"/>
      <c r="CL824" s="180"/>
      <c r="CM824" s="180"/>
      <c r="CN824" s="180"/>
      <c r="CO824" s="180"/>
      <c r="CP824" s="180"/>
      <c r="CQ824" s="180"/>
      <c r="CR824" s="180"/>
      <c r="CS824" s="180"/>
      <c r="CT824" s="180"/>
      <c r="CU824" s="180"/>
      <c r="CV824" s="180"/>
      <c r="CW824" s="180"/>
      <c r="CX824" s="180"/>
      <c r="CY824" s="180"/>
      <c r="CZ824" s="180"/>
      <c r="DA824" s="180"/>
      <c r="DB824" s="180"/>
      <c r="DC824" s="180"/>
    </row>
    <row r="825" spans="1:107">
      <c r="A825" s="180"/>
      <c r="B825" s="180"/>
      <c r="C825" s="180"/>
      <c r="D825" s="180"/>
      <c r="E825" s="180"/>
      <c r="F825" s="180"/>
      <c r="G825" s="180"/>
      <c r="H825" s="181"/>
      <c r="I825" s="180"/>
      <c r="J825" s="180"/>
      <c r="K825" s="180"/>
      <c r="L825" s="181"/>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row>
    <row r="826" spans="1:107">
      <c r="A826" s="180"/>
      <c r="B826" s="180"/>
      <c r="C826" s="180"/>
      <c r="D826" s="180"/>
      <c r="E826" s="180"/>
      <c r="F826" s="180"/>
      <c r="G826" s="180"/>
      <c r="H826" s="181"/>
      <c r="I826" s="180"/>
      <c r="J826" s="180"/>
      <c r="K826" s="180"/>
      <c r="L826" s="181"/>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0"/>
      <c r="CK826" s="180"/>
      <c r="CL826" s="180"/>
      <c r="CM826" s="180"/>
      <c r="CN826" s="180"/>
      <c r="CO826" s="180"/>
      <c r="CP826" s="180"/>
      <c r="CQ826" s="180"/>
      <c r="CR826" s="180"/>
      <c r="CS826" s="180"/>
      <c r="CT826" s="180"/>
      <c r="CU826" s="180"/>
      <c r="CV826" s="180"/>
      <c r="CW826" s="180"/>
      <c r="CX826" s="180"/>
      <c r="CY826" s="180"/>
      <c r="CZ826" s="180"/>
      <c r="DA826" s="180"/>
      <c r="DB826" s="180"/>
      <c r="DC826" s="180"/>
    </row>
    <row r="827" spans="1:107">
      <c r="A827" s="180"/>
      <c r="B827" s="180"/>
      <c r="C827" s="180"/>
      <c r="D827" s="180"/>
      <c r="E827" s="180"/>
      <c r="F827" s="180"/>
      <c r="G827" s="180"/>
      <c r="H827" s="181"/>
      <c r="I827" s="180"/>
      <c r="J827" s="180"/>
      <c r="K827" s="180"/>
      <c r="L827" s="181"/>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row>
    <row r="828" spans="1:107">
      <c r="A828" s="180"/>
      <c r="B828" s="180"/>
      <c r="C828" s="180"/>
      <c r="D828" s="180"/>
      <c r="E828" s="180"/>
      <c r="F828" s="180"/>
      <c r="G828" s="180"/>
      <c r="H828" s="181"/>
      <c r="I828" s="180"/>
      <c r="J828" s="180"/>
      <c r="K828" s="180"/>
      <c r="L828" s="181"/>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c r="CH828" s="180"/>
      <c r="CI828" s="180"/>
      <c r="CJ828" s="180"/>
      <c r="CK828" s="180"/>
      <c r="CL828" s="180"/>
      <c r="CM828" s="180"/>
      <c r="CN828" s="180"/>
      <c r="CO828" s="180"/>
      <c r="CP828" s="180"/>
      <c r="CQ828" s="180"/>
      <c r="CR828" s="180"/>
      <c r="CS828" s="180"/>
      <c r="CT828" s="180"/>
      <c r="CU828" s="180"/>
      <c r="CV828" s="180"/>
      <c r="CW828" s="180"/>
      <c r="CX828" s="180"/>
      <c r="CY828" s="180"/>
      <c r="CZ828" s="180"/>
      <c r="DA828" s="180"/>
      <c r="DB828" s="180"/>
      <c r="DC828" s="180"/>
    </row>
    <row r="829" spans="1:107">
      <c r="A829" s="180"/>
      <c r="B829" s="180"/>
      <c r="C829" s="180"/>
      <c r="D829" s="180"/>
      <c r="E829" s="180"/>
      <c r="F829" s="180"/>
      <c r="G829" s="180"/>
      <c r="H829" s="181"/>
      <c r="I829" s="180"/>
      <c r="J829" s="180"/>
      <c r="K829" s="180"/>
      <c r="L829" s="181"/>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c r="CH829" s="180"/>
      <c r="CI829" s="180"/>
      <c r="CJ829" s="180"/>
      <c r="CK829" s="180"/>
      <c r="CL829" s="180"/>
      <c r="CM829" s="180"/>
      <c r="CN829" s="180"/>
      <c r="CO829" s="180"/>
      <c r="CP829" s="180"/>
      <c r="CQ829" s="180"/>
      <c r="CR829" s="180"/>
      <c r="CS829" s="180"/>
      <c r="CT829" s="180"/>
      <c r="CU829" s="180"/>
      <c r="CV829" s="180"/>
      <c r="CW829" s="180"/>
      <c r="CX829" s="180"/>
      <c r="CY829" s="180"/>
      <c r="CZ829" s="180"/>
      <c r="DA829" s="180"/>
      <c r="DB829" s="180"/>
      <c r="DC829" s="180"/>
    </row>
    <row r="830" spans="1:107">
      <c r="A830" s="180"/>
      <c r="B830" s="180"/>
      <c r="C830" s="180"/>
      <c r="D830" s="180"/>
      <c r="E830" s="180"/>
      <c r="F830" s="180"/>
      <c r="G830" s="180"/>
      <c r="H830" s="181"/>
      <c r="I830" s="180"/>
      <c r="J830" s="180"/>
      <c r="K830" s="180"/>
      <c r="L830" s="181"/>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row>
    <row r="831" spans="1:107">
      <c r="A831" s="180"/>
      <c r="B831" s="180"/>
      <c r="C831" s="180"/>
      <c r="D831" s="180"/>
      <c r="E831" s="180"/>
      <c r="F831" s="180"/>
      <c r="G831" s="180"/>
      <c r="H831" s="181"/>
      <c r="I831" s="180"/>
      <c r="J831" s="180"/>
      <c r="K831" s="180"/>
      <c r="L831" s="181"/>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c r="CH831" s="180"/>
      <c r="CI831" s="180"/>
      <c r="CJ831" s="180"/>
      <c r="CK831" s="180"/>
      <c r="CL831" s="180"/>
      <c r="CM831" s="180"/>
      <c r="CN831" s="180"/>
      <c r="CO831" s="180"/>
      <c r="CP831" s="180"/>
      <c r="CQ831" s="180"/>
      <c r="CR831" s="180"/>
      <c r="CS831" s="180"/>
      <c r="CT831" s="180"/>
      <c r="CU831" s="180"/>
      <c r="CV831" s="180"/>
      <c r="CW831" s="180"/>
      <c r="CX831" s="180"/>
      <c r="CY831" s="180"/>
      <c r="CZ831" s="180"/>
      <c r="DA831" s="180"/>
      <c r="DB831" s="180"/>
      <c r="DC831" s="180"/>
    </row>
    <row r="832" spans="1:107">
      <c r="A832" s="180"/>
      <c r="B832" s="180"/>
      <c r="C832" s="180"/>
      <c r="D832" s="180"/>
      <c r="E832" s="180"/>
      <c r="F832" s="180"/>
      <c r="G832" s="180"/>
      <c r="H832" s="181"/>
      <c r="I832" s="180"/>
      <c r="J832" s="180"/>
      <c r="K832" s="180"/>
      <c r="L832" s="181"/>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c r="CH832" s="180"/>
      <c r="CI832" s="180"/>
      <c r="CJ832" s="180"/>
      <c r="CK832" s="180"/>
      <c r="CL832" s="180"/>
      <c r="CM832" s="180"/>
      <c r="CN832" s="180"/>
      <c r="CO832" s="180"/>
      <c r="CP832" s="180"/>
      <c r="CQ832" s="180"/>
      <c r="CR832" s="180"/>
      <c r="CS832" s="180"/>
      <c r="CT832" s="180"/>
      <c r="CU832" s="180"/>
      <c r="CV832" s="180"/>
      <c r="CW832" s="180"/>
      <c r="CX832" s="180"/>
      <c r="CY832" s="180"/>
      <c r="CZ832" s="180"/>
      <c r="DA832" s="180"/>
      <c r="DB832" s="180"/>
      <c r="DC832" s="180"/>
    </row>
    <row r="833" spans="1:107">
      <c r="A833" s="180"/>
      <c r="B833" s="180"/>
      <c r="C833" s="180"/>
      <c r="D833" s="180"/>
      <c r="E833" s="180"/>
      <c r="F833" s="180"/>
      <c r="G833" s="180"/>
      <c r="H833" s="181"/>
      <c r="I833" s="180"/>
      <c r="J833" s="180"/>
      <c r="K833" s="180"/>
      <c r="L833" s="181"/>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c r="CH833" s="180"/>
      <c r="CI833" s="180"/>
      <c r="CJ833" s="180"/>
      <c r="CK833" s="180"/>
      <c r="CL833" s="180"/>
      <c r="CM833" s="180"/>
      <c r="CN833" s="180"/>
      <c r="CO833" s="180"/>
      <c r="CP833" s="180"/>
      <c r="CQ833" s="180"/>
      <c r="CR833" s="180"/>
      <c r="CS833" s="180"/>
      <c r="CT833" s="180"/>
      <c r="CU833" s="180"/>
      <c r="CV833" s="180"/>
      <c r="CW833" s="180"/>
      <c r="CX833" s="180"/>
      <c r="CY833" s="180"/>
      <c r="CZ833" s="180"/>
      <c r="DA833" s="180"/>
      <c r="DB833" s="180"/>
      <c r="DC833" s="180"/>
    </row>
    <row r="834" spans="1:107">
      <c r="A834" s="180"/>
      <c r="B834" s="180"/>
      <c r="C834" s="180"/>
      <c r="D834" s="180"/>
      <c r="E834" s="180"/>
      <c r="F834" s="180"/>
      <c r="G834" s="180"/>
      <c r="H834" s="181"/>
      <c r="I834" s="180"/>
      <c r="J834" s="180"/>
      <c r="K834" s="180"/>
      <c r="L834" s="181"/>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c r="CH834" s="180"/>
      <c r="CI834" s="180"/>
      <c r="CJ834" s="180"/>
      <c r="CK834" s="180"/>
      <c r="CL834" s="180"/>
      <c r="CM834" s="180"/>
      <c r="CN834" s="180"/>
      <c r="CO834" s="180"/>
      <c r="CP834" s="180"/>
      <c r="CQ834" s="180"/>
      <c r="CR834" s="180"/>
      <c r="CS834" s="180"/>
      <c r="CT834" s="180"/>
      <c r="CU834" s="180"/>
      <c r="CV834" s="180"/>
      <c r="CW834" s="180"/>
      <c r="CX834" s="180"/>
      <c r="CY834" s="180"/>
      <c r="CZ834" s="180"/>
      <c r="DA834" s="180"/>
      <c r="DB834" s="180"/>
      <c r="DC834" s="180"/>
    </row>
    <row r="835" spans="1:107">
      <c r="A835" s="180"/>
      <c r="B835" s="180"/>
      <c r="C835" s="180"/>
      <c r="D835" s="180"/>
      <c r="E835" s="180"/>
      <c r="F835" s="180"/>
      <c r="G835" s="180"/>
      <c r="H835" s="181"/>
      <c r="I835" s="180"/>
      <c r="J835" s="180"/>
      <c r="K835" s="180"/>
      <c r="L835" s="181"/>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c r="CH835" s="180"/>
      <c r="CI835" s="180"/>
      <c r="CJ835" s="180"/>
      <c r="CK835" s="180"/>
      <c r="CL835" s="180"/>
      <c r="CM835" s="180"/>
      <c r="CN835" s="180"/>
      <c r="CO835" s="180"/>
      <c r="CP835" s="180"/>
      <c r="CQ835" s="180"/>
      <c r="CR835" s="180"/>
      <c r="CS835" s="180"/>
      <c r="CT835" s="180"/>
      <c r="CU835" s="180"/>
      <c r="CV835" s="180"/>
      <c r="CW835" s="180"/>
      <c r="CX835" s="180"/>
      <c r="CY835" s="180"/>
      <c r="CZ835" s="180"/>
      <c r="DA835" s="180"/>
      <c r="DB835" s="180"/>
      <c r="DC835" s="180"/>
    </row>
    <row r="836" spans="1:107">
      <c r="A836" s="180"/>
      <c r="B836" s="180"/>
      <c r="C836" s="180"/>
      <c r="D836" s="180"/>
      <c r="E836" s="180"/>
      <c r="F836" s="180"/>
      <c r="G836" s="180"/>
      <c r="H836" s="181"/>
      <c r="I836" s="180"/>
      <c r="J836" s="180"/>
      <c r="K836" s="180"/>
      <c r="L836" s="181"/>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c r="CH836" s="180"/>
      <c r="CI836" s="180"/>
      <c r="CJ836" s="180"/>
      <c r="CK836" s="180"/>
      <c r="CL836" s="180"/>
      <c r="CM836" s="180"/>
      <c r="CN836" s="180"/>
      <c r="CO836" s="180"/>
      <c r="CP836" s="180"/>
      <c r="CQ836" s="180"/>
      <c r="CR836" s="180"/>
      <c r="CS836" s="180"/>
      <c r="CT836" s="180"/>
      <c r="CU836" s="180"/>
      <c r="CV836" s="180"/>
      <c r="CW836" s="180"/>
      <c r="CX836" s="180"/>
      <c r="CY836" s="180"/>
      <c r="CZ836" s="180"/>
      <c r="DA836" s="180"/>
      <c r="DB836" s="180"/>
      <c r="DC836" s="180"/>
    </row>
    <row r="837" spans="1:107">
      <c r="A837" s="180"/>
      <c r="B837" s="180"/>
      <c r="C837" s="180"/>
      <c r="D837" s="180"/>
      <c r="E837" s="180"/>
      <c r="F837" s="180"/>
      <c r="G837" s="180"/>
      <c r="H837" s="181"/>
      <c r="I837" s="180"/>
      <c r="J837" s="180"/>
      <c r="K837" s="180"/>
      <c r="L837" s="181"/>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c r="CH837" s="180"/>
      <c r="CI837" s="180"/>
      <c r="CJ837" s="180"/>
      <c r="CK837" s="180"/>
      <c r="CL837" s="180"/>
      <c r="CM837" s="180"/>
      <c r="CN837" s="180"/>
      <c r="CO837" s="180"/>
      <c r="CP837" s="180"/>
      <c r="CQ837" s="180"/>
      <c r="CR837" s="180"/>
      <c r="CS837" s="180"/>
      <c r="CT837" s="180"/>
      <c r="CU837" s="180"/>
      <c r="CV837" s="180"/>
      <c r="CW837" s="180"/>
      <c r="CX837" s="180"/>
      <c r="CY837" s="180"/>
      <c r="CZ837" s="180"/>
      <c r="DA837" s="180"/>
      <c r="DB837" s="180"/>
      <c r="DC837" s="180"/>
    </row>
    <row r="838" spans="1:107">
      <c r="A838" s="180"/>
      <c r="B838" s="180"/>
      <c r="C838" s="180"/>
      <c r="D838" s="180"/>
      <c r="E838" s="180"/>
      <c r="F838" s="180"/>
      <c r="G838" s="180"/>
      <c r="H838" s="181"/>
      <c r="I838" s="180"/>
      <c r="J838" s="180"/>
      <c r="K838" s="180"/>
      <c r="L838" s="181"/>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c r="CH838" s="180"/>
      <c r="CI838" s="180"/>
      <c r="CJ838" s="180"/>
      <c r="CK838" s="180"/>
      <c r="CL838" s="180"/>
      <c r="CM838" s="180"/>
      <c r="CN838" s="180"/>
      <c r="CO838" s="180"/>
      <c r="CP838" s="180"/>
      <c r="CQ838" s="180"/>
      <c r="CR838" s="180"/>
      <c r="CS838" s="180"/>
      <c r="CT838" s="180"/>
      <c r="CU838" s="180"/>
      <c r="CV838" s="180"/>
      <c r="CW838" s="180"/>
      <c r="CX838" s="180"/>
      <c r="CY838" s="180"/>
      <c r="CZ838" s="180"/>
      <c r="DA838" s="180"/>
      <c r="DB838" s="180"/>
      <c r="DC838" s="180"/>
    </row>
    <row r="839" spans="1:107">
      <c r="A839" s="180"/>
      <c r="B839" s="180"/>
      <c r="C839" s="180"/>
      <c r="D839" s="180"/>
      <c r="E839" s="180"/>
      <c r="F839" s="180"/>
      <c r="G839" s="180"/>
      <c r="H839" s="181"/>
      <c r="I839" s="180"/>
      <c r="J839" s="180"/>
      <c r="K839" s="180"/>
      <c r="L839" s="181"/>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c r="CH839" s="180"/>
      <c r="CI839" s="180"/>
      <c r="CJ839" s="180"/>
      <c r="CK839" s="180"/>
      <c r="CL839" s="180"/>
      <c r="CM839" s="180"/>
      <c r="CN839" s="180"/>
      <c r="CO839" s="180"/>
      <c r="CP839" s="180"/>
      <c r="CQ839" s="180"/>
      <c r="CR839" s="180"/>
      <c r="CS839" s="180"/>
      <c r="CT839" s="180"/>
      <c r="CU839" s="180"/>
      <c r="CV839" s="180"/>
      <c r="CW839" s="180"/>
      <c r="CX839" s="180"/>
      <c r="CY839" s="180"/>
      <c r="CZ839" s="180"/>
      <c r="DA839" s="180"/>
      <c r="DB839" s="180"/>
      <c r="DC839" s="180"/>
    </row>
    <row r="840" spans="1:107">
      <c r="A840" s="180"/>
      <c r="B840" s="180"/>
      <c r="C840" s="180"/>
      <c r="D840" s="180"/>
      <c r="E840" s="180"/>
      <c r="F840" s="180"/>
      <c r="G840" s="180"/>
      <c r="H840" s="181"/>
      <c r="I840" s="180"/>
      <c r="J840" s="180"/>
      <c r="K840" s="180"/>
      <c r="L840" s="181"/>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c r="CH840" s="180"/>
      <c r="CI840" s="180"/>
      <c r="CJ840" s="180"/>
      <c r="CK840" s="180"/>
      <c r="CL840" s="180"/>
      <c r="CM840" s="180"/>
      <c r="CN840" s="180"/>
      <c r="CO840" s="180"/>
      <c r="CP840" s="180"/>
      <c r="CQ840" s="180"/>
      <c r="CR840" s="180"/>
      <c r="CS840" s="180"/>
      <c r="CT840" s="180"/>
      <c r="CU840" s="180"/>
      <c r="CV840" s="180"/>
      <c r="CW840" s="180"/>
      <c r="CX840" s="180"/>
      <c r="CY840" s="180"/>
      <c r="CZ840" s="180"/>
      <c r="DA840" s="180"/>
      <c r="DB840" s="180"/>
      <c r="DC840" s="180"/>
    </row>
    <row r="841" spans="1:107">
      <c r="A841" s="180"/>
      <c r="B841" s="180"/>
      <c r="C841" s="180"/>
      <c r="D841" s="180"/>
      <c r="E841" s="180"/>
      <c r="F841" s="180"/>
      <c r="G841" s="180"/>
      <c r="H841" s="181"/>
      <c r="I841" s="180"/>
      <c r="J841" s="180"/>
      <c r="K841" s="180"/>
      <c r="L841" s="181"/>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c r="CH841" s="180"/>
      <c r="CI841" s="180"/>
      <c r="CJ841" s="180"/>
      <c r="CK841" s="180"/>
      <c r="CL841" s="180"/>
      <c r="CM841" s="180"/>
      <c r="CN841" s="180"/>
      <c r="CO841" s="180"/>
      <c r="CP841" s="180"/>
      <c r="CQ841" s="180"/>
      <c r="CR841" s="180"/>
      <c r="CS841" s="180"/>
      <c r="CT841" s="180"/>
      <c r="CU841" s="180"/>
      <c r="CV841" s="180"/>
      <c r="CW841" s="180"/>
      <c r="CX841" s="180"/>
      <c r="CY841" s="180"/>
      <c r="CZ841" s="180"/>
      <c r="DA841" s="180"/>
      <c r="DB841" s="180"/>
      <c r="DC841" s="180"/>
    </row>
    <row r="842" spans="1:107">
      <c r="A842" s="180"/>
      <c r="B842" s="180"/>
      <c r="C842" s="180"/>
      <c r="D842" s="180"/>
      <c r="E842" s="180"/>
      <c r="F842" s="180"/>
      <c r="G842" s="180"/>
      <c r="H842" s="181"/>
      <c r="I842" s="180"/>
      <c r="J842" s="180"/>
      <c r="K842" s="180"/>
      <c r="L842" s="181"/>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c r="CH842" s="180"/>
      <c r="CI842" s="180"/>
      <c r="CJ842" s="180"/>
      <c r="CK842" s="180"/>
      <c r="CL842" s="180"/>
      <c r="CM842" s="180"/>
      <c r="CN842" s="180"/>
      <c r="CO842" s="180"/>
      <c r="CP842" s="180"/>
      <c r="CQ842" s="180"/>
      <c r="CR842" s="180"/>
      <c r="CS842" s="180"/>
      <c r="CT842" s="180"/>
      <c r="CU842" s="180"/>
      <c r="CV842" s="180"/>
      <c r="CW842" s="180"/>
      <c r="CX842" s="180"/>
      <c r="CY842" s="180"/>
      <c r="CZ842" s="180"/>
      <c r="DA842" s="180"/>
      <c r="DB842" s="180"/>
      <c r="DC842" s="180"/>
    </row>
    <row r="843" spans="1:107">
      <c r="A843" s="180"/>
      <c r="B843" s="180"/>
      <c r="C843" s="180"/>
      <c r="D843" s="180"/>
      <c r="E843" s="180"/>
      <c r="F843" s="180"/>
      <c r="G843" s="180"/>
      <c r="H843" s="181"/>
      <c r="I843" s="180"/>
      <c r="J843" s="180"/>
      <c r="K843" s="180"/>
      <c r="L843" s="181"/>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c r="CH843" s="180"/>
      <c r="CI843" s="180"/>
      <c r="CJ843" s="180"/>
      <c r="CK843" s="180"/>
      <c r="CL843" s="180"/>
      <c r="CM843" s="180"/>
      <c r="CN843" s="180"/>
      <c r="CO843" s="180"/>
      <c r="CP843" s="180"/>
      <c r="CQ843" s="180"/>
      <c r="CR843" s="180"/>
      <c r="CS843" s="180"/>
      <c r="CT843" s="180"/>
      <c r="CU843" s="180"/>
      <c r="CV843" s="180"/>
      <c r="CW843" s="180"/>
      <c r="CX843" s="180"/>
      <c r="CY843" s="180"/>
      <c r="CZ843" s="180"/>
      <c r="DA843" s="180"/>
      <c r="DB843" s="180"/>
      <c r="DC843" s="180"/>
    </row>
    <row r="844" spans="1:107">
      <c r="A844" s="180"/>
      <c r="B844" s="180"/>
      <c r="C844" s="180"/>
      <c r="D844" s="180"/>
      <c r="E844" s="180"/>
      <c r="F844" s="180"/>
      <c r="G844" s="180"/>
      <c r="H844" s="181"/>
      <c r="I844" s="180"/>
      <c r="J844" s="180"/>
      <c r="K844" s="180"/>
      <c r="L844" s="181"/>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c r="CH844" s="180"/>
      <c r="CI844" s="180"/>
      <c r="CJ844" s="180"/>
      <c r="CK844" s="180"/>
      <c r="CL844" s="180"/>
      <c r="CM844" s="180"/>
      <c r="CN844" s="180"/>
      <c r="CO844" s="180"/>
      <c r="CP844" s="180"/>
      <c r="CQ844" s="180"/>
      <c r="CR844" s="180"/>
      <c r="CS844" s="180"/>
      <c r="CT844" s="180"/>
      <c r="CU844" s="180"/>
      <c r="CV844" s="180"/>
      <c r="CW844" s="180"/>
      <c r="CX844" s="180"/>
      <c r="CY844" s="180"/>
      <c r="CZ844" s="180"/>
      <c r="DA844" s="180"/>
      <c r="DB844" s="180"/>
      <c r="DC844" s="180"/>
    </row>
    <row r="845" spans="1:107">
      <c r="A845" s="180"/>
      <c r="B845" s="180"/>
      <c r="C845" s="180"/>
      <c r="D845" s="180"/>
      <c r="E845" s="180"/>
      <c r="F845" s="180"/>
      <c r="G845" s="180"/>
      <c r="H845" s="181"/>
      <c r="I845" s="180"/>
      <c r="J845" s="180"/>
      <c r="K845" s="180"/>
      <c r="L845" s="181"/>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c r="CH845" s="180"/>
      <c r="CI845" s="180"/>
      <c r="CJ845" s="180"/>
      <c r="CK845" s="180"/>
      <c r="CL845" s="180"/>
      <c r="CM845" s="180"/>
      <c r="CN845" s="180"/>
      <c r="CO845" s="180"/>
      <c r="CP845" s="180"/>
      <c r="CQ845" s="180"/>
      <c r="CR845" s="180"/>
      <c r="CS845" s="180"/>
      <c r="CT845" s="180"/>
      <c r="CU845" s="180"/>
      <c r="CV845" s="180"/>
      <c r="CW845" s="180"/>
      <c r="CX845" s="180"/>
      <c r="CY845" s="180"/>
      <c r="CZ845" s="180"/>
      <c r="DA845" s="180"/>
      <c r="DB845" s="180"/>
      <c r="DC845" s="180"/>
    </row>
    <row r="846" spans="1:107">
      <c r="A846" s="180"/>
      <c r="B846" s="180"/>
      <c r="C846" s="180"/>
      <c r="D846" s="180"/>
      <c r="E846" s="180"/>
      <c r="F846" s="180"/>
      <c r="G846" s="180"/>
      <c r="H846" s="181"/>
      <c r="I846" s="180"/>
      <c r="J846" s="180"/>
      <c r="K846" s="180"/>
      <c r="L846" s="181"/>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c r="CH846" s="180"/>
      <c r="CI846" s="180"/>
      <c r="CJ846" s="180"/>
      <c r="CK846" s="180"/>
      <c r="CL846" s="180"/>
      <c r="CM846" s="180"/>
      <c r="CN846" s="180"/>
      <c r="CO846" s="180"/>
      <c r="CP846" s="180"/>
      <c r="CQ846" s="180"/>
      <c r="CR846" s="180"/>
      <c r="CS846" s="180"/>
      <c r="CT846" s="180"/>
      <c r="CU846" s="180"/>
      <c r="CV846" s="180"/>
      <c r="CW846" s="180"/>
      <c r="CX846" s="180"/>
      <c r="CY846" s="180"/>
      <c r="CZ846" s="180"/>
      <c r="DA846" s="180"/>
      <c r="DB846" s="180"/>
      <c r="DC846" s="180"/>
    </row>
    <row r="847" spans="1:107">
      <c r="A847" s="180"/>
      <c r="B847" s="180"/>
      <c r="C847" s="180"/>
      <c r="D847" s="180"/>
      <c r="E847" s="180"/>
      <c r="F847" s="180"/>
      <c r="G847" s="180"/>
      <c r="H847" s="181"/>
      <c r="I847" s="180"/>
      <c r="J847" s="180"/>
      <c r="K847" s="180"/>
      <c r="L847" s="181"/>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c r="AT847" s="180"/>
      <c r="AU847" s="180"/>
      <c r="AV847" s="180"/>
      <c r="AW847" s="180"/>
      <c r="AX847" s="180"/>
      <c r="AY847" s="180"/>
      <c r="AZ847" s="180"/>
      <c r="BA847" s="180"/>
      <c r="BB847" s="180"/>
      <c r="BC847" s="180"/>
      <c r="BD847" s="180"/>
      <c r="BE847" s="180"/>
      <c r="BF847" s="180"/>
      <c r="BG847" s="180"/>
      <c r="BH847" s="180"/>
      <c r="BI847" s="180"/>
      <c r="BJ847" s="180"/>
      <c r="BK847" s="180"/>
      <c r="BL847" s="180"/>
      <c r="BM847" s="180"/>
      <c r="BN847" s="180"/>
      <c r="BO847" s="180"/>
      <c r="BP847" s="180"/>
      <c r="BQ847" s="180"/>
      <c r="BR847" s="180"/>
      <c r="BS847" s="180"/>
      <c r="BT847" s="180"/>
      <c r="BU847" s="180"/>
      <c r="BV847" s="180"/>
      <c r="BW847" s="180"/>
      <c r="BX847" s="180"/>
      <c r="BY847" s="180"/>
      <c r="BZ847" s="180"/>
      <c r="CA847" s="180"/>
      <c r="CB847" s="180"/>
      <c r="CC847" s="180"/>
      <c r="CD847" s="180"/>
      <c r="CE847" s="180"/>
      <c r="CF847" s="180"/>
      <c r="CG847" s="180"/>
      <c r="CH847" s="180"/>
      <c r="CI847" s="180"/>
      <c r="CJ847" s="180"/>
      <c r="CK847" s="180"/>
      <c r="CL847" s="180"/>
      <c r="CM847" s="180"/>
      <c r="CN847" s="180"/>
      <c r="CO847" s="180"/>
      <c r="CP847" s="180"/>
      <c r="CQ847" s="180"/>
      <c r="CR847" s="180"/>
      <c r="CS847" s="180"/>
      <c r="CT847" s="180"/>
      <c r="CU847" s="180"/>
      <c r="CV847" s="180"/>
      <c r="CW847" s="180"/>
      <c r="CX847" s="180"/>
      <c r="CY847" s="180"/>
      <c r="CZ847" s="180"/>
      <c r="DA847" s="180"/>
      <c r="DB847" s="180"/>
      <c r="DC847" s="180"/>
    </row>
    <row r="848" spans="1:107">
      <c r="A848" s="180"/>
      <c r="B848" s="180"/>
      <c r="C848" s="180"/>
      <c r="D848" s="180"/>
      <c r="E848" s="180"/>
      <c r="F848" s="180"/>
      <c r="G848" s="180"/>
      <c r="H848" s="181"/>
      <c r="I848" s="180"/>
      <c r="J848" s="180"/>
      <c r="K848" s="180"/>
      <c r="L848" s="181"/>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c r="CH848" s="180"/>
      <c r="CI848" s="180"/>
      <c r="CJ848" s="180"/>
      <c r="CK848" s="180"/>
      <c r="CL848" s="180"/>
      <c r="CM848" s="180"/>
      <c r="CN848" s="180"/>
      <c r="CO848" s="180"/>
      <c r="CP848" s="180"/>
      <c r="CQ848" s="180"/>
      <c r="CR848" s="180"/>
      <c r="CS848" s="180"/>
      <c r="CT848" s="180"/>
      <c r="CU848" s="180"/>
      <c r="CV848" s="180"/>
      <c r="CW848" s="180"/>
      <c r="CX848" s="180"/>
      <c r="CY848" s="180"/>
      <c r="CZ848" s="180"/>
      <c r="DA848" s="180"/>
      <c r="DB848" s="180"/>
      <c r="DC848" s="180"/>
    </row>
    <row r="849" spans="1:107">
      <c r="A849" s="180"/>
      <c r="B849" s="180"/>
      <c r="C849" s="180"/>
      <c r="D849" s="180"/>
      <c r="E849" s="180"/>
      <c r="F849" s="180"/>
      <c r="G849" s="180"/>
      <c r="H849" s="181"/>
      <c r="I849" s="180"/>
      <c r="J849" s="180"/>
      <c r="K849" s="180"/>
      <c r="L849" s="181"/>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c r="AS849" s="180"/>
      <c r="AT849" s="180"/>
      <c r="AU849" s="180"/>
      <c r="AV849" s="180"/>
      <c r="AW849" s="180"/>
      <c r="AX849" s="180"/>
      <c r="AY849" s="180"/>
      <c r="AZ849" s="180"/>
      <c r="BA849" s="180"/>
      <c r="BB849" s="180"/>
      <c r="BC849" s="180"/>
      <c r="BD849" s="180"/>
      <c r="BE849" s="180"/>
      <c r="BF849" s="180"/>
      <c r="BG849" s="180"/>
      <c r="BH849" s="180"/>
      <c r="BI849" s="180"/>
      <c r="BJ849" s="180"/>
      <c r="BK849" s="180"/>
      <c r="BL849" s="180"/>
      <c r="BM849" s="180"/>
      <c r="BN849" s="180"/>
      <c r="BO849" s="180"/>
      <c r="BP849" s="180"/>
      <c r="BQ849" s="180"/>
      <c r="BR849" s="180"/>
      <c r="BS849" s="180"/>
      <c r="BT849" s="180"/>
      <c r="BU849" s="180"/>
      <c r="BV849" s="180"/>
      <c r="BW849" s="180"/>
      <c r="BX849" s="180"/>
      <c r="BY849" s="180"/>
      <c r="BZ849" s="180"/>
      <c r="CA849" s="180"/>
      <c r="CB849" s="180"/>
      <c r="CC849" s="180"/>
      <c r="CD849" s="180"/>
      <c r="CE849" s="180"/>
      <c r="CF849" s="180"/>
      <c r="CG849" s="180"/>
      <c r="CH849" s="180"/>
      <c r="CI849" s="180"/>
      <c r="CJ849" s="180"/>
      <c r="CK849" s="180"/>
      <c r="CL849" s="180"/>
      <c r="CM849" s="180"/>
      <c r="CN849" s="180"/>
      <c r="CO849" s="180"/>
      <c r="CP849" s="180"/>
      <c r="CQ849" s="180"/>
      <c r="CR849" s="180"/>
      <c r="CS849" s="180"/>
      <c r="CT849" s="180"/>
      <c r="CU849" s="180"/>
      <c r="CV849" s="180"/>
      <c r="CW849" s="180"/>
      <c r="CX849" s="180"/>
      <c r="CY849" s="180"/>
      <c r="CZ849" s="180"/>
      <c r="DA849" s="180"/>
      <c r="DB849" s="180"/>
      <c r="DC849" s="180"/>
    </row>
    <row r="850" spans="1:107">
      <c r="A850" s="180"/>
      <c r="B850" s="180"/>
      <c r="C850" s="180"/>
      <c r="D850" s="180"/>
      <c r="E850" s="180"/>
      <c r="F850" s="180"/>
      <c r="G850" s="180"/>
      <c r="H850" s="181"/>
      <c r="I850" s="180"/>
      <c r="J850" s="180"/>
      <c r="K850" s="180"/>
      <c r="L850" s="181"/>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c r="AS850" s="180"/>
      <c r="AT850" s="180"/>
      <c r="AU850" s="180"/>
      <c r="AV850" s="180"/>
      <c r="AW850" s="180"/>
      <c r="AX850" s="180"/>
      <c r="AY850" s="180"/>
      <c r="AZ850" s="180"/>
      <c r="BA850" s="180"/>
      <c r="BB850" s="180"/>
      <c r="BC850" s="180"/>
      <c r="BD850" s="180"/>
      <c r="BE850" s="180"/>
      <c r="BF850" s="180"/>
      <c r="BG850" s="180"/>
      <c r="BH850" s="180"/>
      <c r="BI850" s="180"/>
      <c r="BJ850" s="180"/>
      <c r="BK850" s="180"/>
      <c r="BL850" s="180"/>
      <c r="BM850" s="180"/>
      <c r="BN850" s="180"/>
      <c r="BO850" s="180"/>
      <c r="BP850" s="180"/>
      <c r="BQ850" s="180"/>
      <c r="BR850" s="180"/>
      <c r="BS850" s="180"/>
      <c r="BT850" s="180"/>
      <c r="BU850" s="180"/>
      <c r="BV850" s="180"/>
      <c r="BW850" s="180"/>
      <c r="BX850" s="180"/>
      <c r="BY850" s="180"/>
      <c r="BZ850" s="180"/>
      <c r="CA850" s="180"/>
      <c r="CB850" s="180"/>
      <c r="CC850" s="180"/>
      <c r="CD850" s="180"/>
      <c r="CE850" s="180"/>
      <c r="CF850" s="180"/>
      <c r="CG850" s="180"/>
      <c r="CH850" s="180"/>
      <c r="CI850" s="180"/>
      <c r="CJ850" s="180"/>
      <c r="CK850" s="180"/>
      <c r="CL850" s="180"/>
      <c r="CM850" s="180"/>
      <c r="CN850" s="180"/>
      <c r="CO850" s="180"/>
      <c r="CP850" s="180"/>
      <c r="CQ850" s="180"/>
      <c r="CR850" s="180"/>
      <c r="CS850" s="180"/>
      <c r="CT850" s="180"/>
      <c r="CU850" s="180"/>
      <c r="CV850" s="180"/>
      <c r="CW850" s="180"/>
      <c r="CX850" s="180"/>
      <c r="CY850" s="180"/>
      <c r="CZ850" s="180"/>
      <c r="DA850" s="180"/>
      <c r="DB850" s="180"/>
      <c r="DC850" s="180"/>
    </row>
    <row r="851" spans="1:107">
      <c r="A851" s="180"/>
      <c r="B851" s="180"/>
      <c r="C851" s="180"/>
      <c r="D851" s="180"/>
      <c r="E851" s="180"/>
      <c r="F851" s="180"/>
      <c r="G851" s="180"/>
      <c r="H851" s="181"/>
      <c r="I851" s="180"/>
      <c r="J851" s="180"/>
      <c r="K851" s="180"/>
      <c r="L851" s="181"/>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c r="AS851" s="180"/>
      <c r="AT851" s="180"/>
      <c r="AU851" s="180"/>
      <c r="AV851" s="180"/>
      <c r="AW851" s="180"/>
      <c r="AX851" s="180"/>
      <c r="AY851" s="180"/>
      <c r="AZ851" s="180"/>
      <c r="BA851" s="180"/>
      <c r="BB851" s="180"/>
      <c r="BC851" s="180"/>
      <c r="BD851" s="180"/>
      <c r="BE851" s="180"/>
      <c r="BF851" s="180"/>
      <c r="BG851" s="180"/>
      <c r="BH851" s="180"/>
      <c r="BI851" s="180"/>
      <c r="BJ851" s="180"/>
      <c r="BK851" s="180"/>
      <c r="BL851" s="180"/>
      <c r="BM851" s="180"/>
      <c r="BN851" s="180"/>
      <c r="BO851" s="180"/>
      <c r="BP851" s="180"/>
      <c r="BQ851" s="180"/>
      <c r="BR851" s="180"/>
      <c r="BS851" s="180"/>
      <c r="BT851" s="180"/>
      <c r="BU851" s="180"/>
      <c r="BV851" s="180"/>
      <c r="BW851" s="180"/>
      <c r="BX851" s="180"/>
      <c r="BY851" s="180"/>
      <c r="BZ851" s="180"/>
      <c r="CA851" s="180"/>
      <c r="CB851" s="180"/>
      <c r="CC851" s="180"/>
      <c r="CD851" s="180"/>
      <c r="CE851" s="180"/>
      <c r="CF851" s="180"/>
      <c r="CG851" s="180"/>
      <c r="CH851" s="180"/>
      <c r="CI851" s="180"/>
      <c r="CJ851" s="180"/>
      <c r="CK851" s="180"/>
      <c r="CL851" s="180"/>
      <c r="CM851" s="180"/>
      <c r="CN851" s="180"/>
      <c r="CO851" s="180"/>
      <c r="CP851" s="180"/>
      <c r="CQ851" s="180"/>
      <c r="CR851" s="180"/>
      <c r="CS851" s="180"/>
      <c r="CT851" s="180"/>
      <c r="CU851" s="180"/>
      <c r="CV851" s="180"/>
      <c r="CW851" s="180"/>
      <c r="CX851" s="180"/>
      <c r="CY851" s="180"/>
      <c r="CZ851" s="180"/>
      <c r="DA851" s="180"/>
      <c r="DB851" s="180"/>
      <c r="DC851" s="180"/>
    </row>
    <row r="852" spans="1:107">
      <c r="A852" s="180"/>
      <c r="B852" s="180"/>
      <c r="C852" s="180"/>
      <c r="D852" s="180"/>
      <c r="E852" s="180"/>
      <c r="F852" s="180"/>
      <c r="G852" s="180"/>
      <c r="H852" s="181"/>
      <c r="I852" s="180"/>
      <c r="J852" s="180"/>
      <c r="K852" s="180"/>
      <c r="L852" s="181"/>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c r="AS852" s="180"/>
      <c r="AT852" s="180"/>
      <c r="AU852" s="180"/>
      <c r="AV852" s="180"/>
      <c r="AW852" s="180"/>
      <c r="AX852" s="180"/>
      <c r="AY852" s="180"/>
      <c r="AZ852" s="180"/>
      <c r="BA852" s="180"/>
      <c r="BB852" s="180"/>
      <c r="BC852" s="180"/>
      <c r="BD852" s="180"/>
      <c r="BE852" s="180"/>
      <c r="BF852" s="180"/>
      <c r="BG852" s="180"/>
      <c r="BH852" s="180"/>
      <c r="BI852" s="180"/>
      <c r="BJ852" s="180"/>
      <c r="BK852" s="180"/>
      <c r="BL852" s="180"/>
      <c r="BM852" s="180"/>
      <c r="BN852" s="180"/>
      <c r="BO852" s="180"/>
      <c r="BP852" s="180"/>
      <c r="BQ852" s="180"/>
      <c r="BR852" s="180"/>
      <c r="BS852" s="180"/>
      <c r="BT852" s="180"/>
      <c r="BU852" s="180"/>
      <c r="BV852" s="180"/>
      <c r="BW852" s="180"/>
      <c r="BX852" s="180"/>
      <c r="BY852" s="180"/>
      <c r="BZ852" s="180"/>
      <c r="CA852" s="180"/>
      <c r="CB852" s="180"/>
      <c r="CC852" s="180"/>
      <c r="CD852" s="180"/>
      <c r="CE852" s="180"/>
      <c r="CF852" s="180"/>
      <c r="CG852" s="180"/>
      <c r="CH852" s="180"/>
      <c r="CI852" s="180"/>
      <c r="CJ852" s="180"/>
      <c r="CK852" s="180"/>
      <c r="CL852" s="180"/>
      <c r="CM852" s="180"/>
      <c r="CN852" s="180"/>
      <c r="CO852" s="180"/>
      <c r="CP852" s="180"/>
      <c r="CQ852" s="180"/>
      <c r="CR852" s="180"/>
      <c r="CS852" s="180"/>
      <c r="CT852" s="180"/>
      <c r="CU852" s="180"/>
      <c r="CV852" s="180"/>
      <c r="CW852" s="180"/>
      <c r="CX852" s="180"/>
      <c r="CY852" s="180"/>
      <c r="CZ852" s="180"/>
      <c r="DA852" s="180"/>
      <c r="DB852" s="180"/>
      <c r="DC852" s="180"/>
    </row>
    <row r="853" spans="1:107">
      <c r="A853" s="180"/>
      <c r="B853" s="180"/>
      <c r="C853" s="180"/>
      <c r="D853" s="180"/>
      <c r="E853" s="180"/>
      <c r="F853" s="180"/>
      <c r="G853" s="180"/>
      <c r="H853" s="181"/>
      <c r="I853" s="180"/>
      <c r="J853" s="180"/>
      <c r="K853" s="180"/>
      <c r="L853" s="181"/>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0"/>
      <c r="CK853" s="180"/>
      <c r="CL853" s="180"/>
      <c r="CM853" s="180"/>
      <c r="CN853" s="180"/>
      <c r="CO853" s="180"/>
      <c r="CP853" s="180"/>
      <c r="CQ853" s="180"/>
      <c r="CR853" s="180"/>
      <c r="CS853" s="180"/>
      <c r="CT853" s="180"/>
      <c r="CU853" s="180"/>
      <c r="CV853" s="180"/>
      <c r="CW853" s="180"/>
      <c r="CX853" s="180"/>
      <c r="CY853" s="180"/>
      <c r="CZ853" s="180"/>
      <c r="DA853" s="180"/>
      <c r="DB853" s="180"/>
      <c r="DC853" s="180"/>
    </row>
    <row r="854" spans="1:107">
      <c r="A854" s="180"/>
      <c r="B854" s="180"/>
      <c r="C854" s="180"/>
      <c r="D854" s="180"/>
      <c r="E854" s="180"/>
      <c r="F854" s="180"/>
      <c r="G854" s="180"/>
      <c r="H854" s="181"/>
      <c r="I854" s="180"/>
      <c r="J854" s="180"/>
      <c r="K854" s="180"/>
      <c r="L854" s="181"/>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c r="AS854" s="180"/>
      <c r="AT854" s="180"/>
      <c r="AU854" s="180"/>
      <c r="AV854" s="180"/>
      <c r="AW854" s="180"/>
      <c r="AX854" s="180"/>
      <c r="AY854" s="180"/>
      <c r="AZ854" s="180"/>
      <c r="BA854" s="180"/>
      <c r="BB854" s="180"/>
      <c r="BC854" s="180"/>
      <c r="BD854" s="180"/>
      <c r="BE854" s="180"/>
      <c r="BF854" s="180"/>
      <c r="BG854" s="180"/>
      <c r="BH854" s="180"/>
      <c r="BI854" s="180"/>
      <c r="BJ854" s="180"/>
      <c r="BK854" s="180"/>
      <c r="BL854" s="180"/>
      <c r="BM854" s="180"/>
      <c r="BN854" s="180"/>
      <c r="BO854" s="180"/>
      <c r="BP854" s="180"/>
      <c r="BQ854" s="180"/>
      <c r="BR854" s="180"/>
      <c r="BS854" s="180"/>
      <c r="BT854" s="180"/>
      <c r="BU854" s="180"/>
      <c r="BV854" s="180"/>
      <c r="BW854" s="180"/>
      <c r="BX854" s="180"/>
      <c r="BY854" s="180"/>
      <c r="BZ854" s="180"/>
      <c r="CA854" s="180"/>
      <c r="CB854" s="180"/>
      <c r="CC854" s="180"/>
      <c r="CD854" s="180"/>
      <c r="CE854" s="180"/>
      <c r="CF854" s="180"/>
      <c r="CG854" s="180"/>
      <c r="CH854" s="180"/>
      <c r="CI854" s="180"/>
      <c r="CJ854" s="180"/>
      <c r="CK854" s="180"/>
      <c r="CL854" s="180"/>
      <c r="CM854" s="180"/>
      <c r="CN854" s="180"/>
      <c r="CO854" s="180"/>
      <c r="CP854" s="180"/>
      <c r="CQ854" s="180"/>
      <c r="CR854" s="180"/>
      <c r="CS854" s="180"/>
      <c r="CT854" s="180"/>
      <c r="CU854" s="180"/>
      <c r="CV854" s="180"/>
      <c r="CW854" s="180"/>
      <c r="CX854" s="180"/>
      <c r="CY854" s="180"/>
      <c r="CZ854" s="180"/>
      <c r="DA854" s="180"/>
      <c r="DB854" s="180"/>
      <c r="DC854" s="180"/>
    </row>
    <row r="855" spans="1:107">
      <c r="A855" s="180"/>
      <c r="B855" s="180"/>
      <c r="C855" s="180"/>
      <c r="D855" s="180"/>
      <c r="E855" s="180"/>
      <c r="F855" s="180"/>
      <c r="G855" s="180"/>
      <c r="H855" s="181"/>
      <c r="I855" s="180"/>
      <c r="J855" s="180"/>
      <c r="K855" s="180"/>
      <c r="L855" s="181"/>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c r="AS855" s="180"/>
      <c r="AT855" s="180"/>
      <c r="AU855" s="180"/>
      <c r="AV855" s="180"/>
      <c r="AW855" s="180"/>
      <c r="AX855" s="180"/>
      <c r="AY855" s="180"/>
      <c r="AZ855" s="180"/>
      <c r="BA855" s="180"/>
      <c r="BB855" s="180"/>
      <c r="BC855" s="180"/>
      <c r="BD855" s="180"/>
      <c r="BE855" s="180"/>
      <c r="BF855" s="180"/>
      <c r="BG855" s="180"/>
      <c r="BH855" s="180"/>
      <c r="BI855" s="180"/>
      <c r="BJ855" s="180"/>
      <c r="BK855" s="180"/>
      <c r="BL855" s="180"/>
      <c r="BM855" s="180"/>
      <c r="BN855" s="180"/>
      <c r="BO855" s="180"/>
      <c r="BP855" s="180"/>
      <c r="BQ855" s="180"/>
      <c r="BR855" s="180"/>
      <c r="BS855" s="180"/>
      <c r="BT855" s="180"/>
      <c r="BU855" s="180"/>
      <c r="BV855" s="180"/>
      <c r="BW855" s="180"/>
      <c r="BX855" s="180"/>
      <c r="BY855" s="180"/>
      <c r="BZ855" s="180"/>
      <c r="CA855" s="180"/>
      <c r="CB855" s="180"/>
      <c r="CC855" s="180"/>
      <c r="CD855" s="180"/>
      <c r="CE855" s="180"/>
      <c r="CF855" s="180"/>
      <c r="CG855" s="180"/>
      <c r="CH855" s="180"/>
      <c r="CI855" s="180"/>
      <c r="CJ855" s="180"/>
      <c r="CK855" s="180"/>
      <c r="CL855" s="180"/>
      <c r="CM855" s="180"/>
      <c r="CN855" s="180"/>
      <c r="CO855" s="180"/>
      <c r="CP855" s="180"/>
      <c r="CQ855" s="180"/>
      <c r="CR855" s="180"/>
      <c r="CS855" s="180"/>
      <c r="CT855" s="180"/>
      <c r="CU855" s="180"/>
      <c r="CV855" s="180"/>
      <c r="CW855" s="180"/>
      <c r="CX855" s="180"/>
      <c r="CY855" s="180"/>
      <c r="CZ855" s="180"/>
      <c r="DA855" s="180"/>
      <c r="DB855" s="180"/>
      <c r="DC855" s="180"/>
    </row>
    <row r="856" spans="1:107">
      <c r="A856" s="180"/>
      <c r="B856" s="180"/>
      <c r="C856" s="180"/>
      <c r="D856" s="180"/>
      <c r="E856" s="180"/>
      <c r="F856" s="180"/>
      <c r="G856" s="180"/>
      <c r="H856" s="181"/>
      <c r="I856" s="180"/>
      <c r="J856" s="180"/>
      <c r="K856" s="180"/>
      <c r="L856" s="181"/>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c r="AS856" s="180"/>
      <c r="AT856" s="180"/>
      <c r="AU856" s="180"/>
      <c r="AV856" s="180"/>
      <c r="AW856" s="180"/>
      <c r="AX856" s="180"/>
      <c r="AY856" s="180"/>
      <c r="AZ856" s="180"/>
      <c r="BA856" s="180"/>
      <c r="BB856" s="180"/>
      <c r="BC856" s="180"/>
      <c r="BD856" s="180"/>
      <c r="BE856" s="180"/>
      <c r="BF856" s="180"/>
      <c r="BG856" s="180"/>
      <c r="BH856" s="180"/>
      <c r="BI856" s="180"/>
      <c r="BJ856" s="180"/>
      <c r="BK856" s="180"/>
      <c r="BL856" s="180"/>
      <c r="BM856" s="180"/>
      <c r="BN856" s="180"/>
      <c r="BO856" s="180"/>
      <c r="BP856" s="180"/>
      <c r="BQ856" s="180"/>
      <c r="BR856" s="180"/>
      <c r="BS856" s="180"/>
      <c r="BT856" s="180"/>
      <c r="BU856" s="180"/>
      <c r="BV856" s="180"/>
      <c r="BW856" s="180"/>
      <c r="BX856" s="180"/>
      <c r="BY856" s="180"/>
      <c r="BZ856" s="180"/>
      <c r="CA856" s="180"/>
      <c r="CB856" s="180"/>
      <c r="CC856" s="180"/>
      <c r="CD856" s="180"/>
      <c r="CE856" s="180"/>
      <c r="CF856" s="180"/>
      <c r="CG856" s="180"/>
      <c r="CH856" s="180"/>
      <c r="CI856" s="180"/>
      <c r="CJ856" s="180"/>
      <c r="CK856" s="180"/>
      <c r="CL856" s="180"/>
      <c r="CM856" s="180"/>
      <c r="CN856" s="180"/>
      <c r="CO856" s="180"/>
      <c r="CP856" s="180"/>
      <c r="CQ856" s="180"/>
      <c r="CR856" s="180"/>
      <c r="CS856" s="180"/>
      <c r="CT856" s="180"/>
      <c r="CU856" s="180"/>
      <c r="CV856" s="180"/>
      <c r="CW856" s="180"/>
      <c r="CX856" s="180"/>
      <c r="CY856" s="180"/>
      <c r="CZ856" s="180"/>
      <c r="DA856" s="180"/>
      <c r="DB856" s="180"/>
      <c r="DC856" s="180"/>
    </row>
    <row r="857" spans="1:107">
      <c r="A857" s="180"/>
      <c r="B857" s="180"/>
      <c r="C857" s="180"/>
      <c r="D857" s="180"/>
      <c r="E857" s="180"/>
      <c r="F857" s="180"/>
      <c r="G857" s="180"/>
      <c r="H857" s="181"/>
      <c r="I857" s="180"/>
      <c r="J857" s="180"/>
      <c r="K857" s="180"/>
      <c r="L857" s="181"/>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c r="AS857" s="180"/>
      <c r="AT857" s="180"/>
      <c r="AU857" s="180"/>
      <c r="AV857" s="180"/>
      <c r="AW857" s="180"/>
      <c r="AX857" s="180"/>
      <c r="AY857" s="180"/>
      <c r="AZ857" s="180"/>
      <c r="BA857" s="180"/>
      <c r="BB857" s="180"/>
      <c r="BC857" s="180"/>
      <c r="BD857" s="180"/>
      <c r="BE857" s="180"/>
      <c r="BF857" s="180"/>
      <c r="BG857" s="180"/>
      <c r="BH857" s="180"/>
      <c r="BI857" s="180"/>
      <c r="BJ857" s="180"/>
      <c r="BK857" s="180"/>
      <c r="BL857" s="180"/>
      <c r="BM857" s="180"/>
      <c r="BN857" s="180"/>
      <c r="BO857" s="180"/>
      <c r="BP857" s="180"/>
      <c r="BQ857" s="180"/>
      <c r="BR857" s="180"/>
      <c r="BS857" s="180"/>
      <c r="BT857" s="180"/>
      <c r="BU857" s="180"/>
      <c r="BV857" s="180"/>
      <c r="BW857" s="180"/>
      <c r="BX857" s="180"/>
      <c r="BY857" s="180"/>
      <c r="BZ857" s="180"/>
      <c r="CA857" s="180"/>
      <c r="CB857" s="180"/>
      <c r="CC857" s="180"/>
      <c r="CD857" s="180"/>
      <c r="CE857" s="180"/>
      <c r="CF857" s="180"/>
      <c r="CG857" s="180"/>
      <c r="CH857" s="180"/>
      <c r="CI857" s="180"/>
      <c r="CJ857" s="180"/>
      <c r="CK857" s="180"/>
      <c r="CL857" s="180"/>
      <c r="CM857" s="180"/>
      <c r="CN857" s="180"/>
      <c r="CO857" s="180"/>
      <c r="CP857" s="180"/>
      <c r="CQ857" s="180"/>
      <c r="CR857" s="180"/>
      <c r="CS857" s="180"/>
      <c r="CT857" s="180"/>
      <c r="CU857" s="180"/>
      <c r="CV857" s="180"/>
      <c r="CW857" s="180"/>
      <c r="CX857" s="180"/>
      <c r="CY857" s="180"/>
      <c r="CZ857" s="180"/>
      <c r="DA857" s="180"/>
      <c r="DB857" s="180"/>
      <c r="DC857" s="180"/>
    </row>
    <row r="858" spans="1:107">
      <c r="A858" s="180"/>
      <c r="B858" s="180"/>
      <c r="C858" s="180"/>
      <c r="D858" s="180"/>
      <c r="E858" s="180"/>
      <c r="F858" s="180"/>
      <c r="G858" s="180"/>
      <c r="H858" s="181"/>
      <c r="I858" s="180"/>
      <c r="J858" s="180"/>
      <c r="K858" s="180"/>
      <c r="L858" s="181"/>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c r="AS858" s="180"/>
      <c r="AT858" s="180"/>
      <c r="AU858" s="180"/>
      <c r="AV858" s="180"/>
      <c r="AW858" s="180"/>
      <c r="AX858" s="180"/>
      <c r="AY858" s="180"/>
      <c r="AZ858" s="180"/>
      <c r="BA858" s="180"/>
      <c r="BB858" s="180"/>
      <c r="BC858" s="180"/>
      <c r="BD858" s="180"/>
      <c r="BE858" s="180"/>
      <c r="BF858" s="180"/>
      <c r="BG858" s="180"/>
      <c r="BH858" s="180"/>
      <c r="BI858" s="180"/>
      <c r="BJ858" s="180"/>
      <c r="BK858" s="180"/>
      <c r="BL858" s="180"/>
      <c r="BM858" s="180"/>
      <c r="BN858" s="180"/>
      <c r="BO858" s="180"/>
      <c r="BP858" s="180"/>
      <c r="BQ858" s="180"/>
      <c r="BR858" s="180"/>
      <c r="BS858" s="180"/>
      <c r="BT858" s="180"/>
      <c r="BU858" s="180"/>
      <c r="BV858" s="180"/>
      <c r="BW858" s="180"/>
      <c r="BX858" s="180"/>
      <c r="BY858" s="180"/>
      <c r="BZ858" s="180"/>
      <c r="CA858" s="180"/>
      <c r="CB858" s="180"/>
      <c r="CC858" s="180"/>
      <c r="CD858" s="180"/>
      <c r="CE858" s="180"/>
      <c r="CF858" s="180"/>
      <c r="CG858" s="180"/>
      <c r="CH858" s="180"/>
      <c r="CI858" s="180"/>
      <c r="CJ858" s="180"/>
      <c r="CK858" s="180"/>
      <c r="CL858" s="180"/>
      <c r="CM858" s="180"/>
      <c r="CN858" s="180"/>
      <c r="CO858" s="180"/>
      <c r="CP858" s="180"/>
      <c r="CQ858" s="180"/>
      <c r="CR858" s="180"/>
      <c r="CS858" s="180"/>
      <c r="CT858" s="180"/>
      <c r="CU858" s="180"/>
      <c r="CV858" s="180"/>
      <c r="CW858" s="180"/>
      <c r="CX858" s="180"/>
      <c r="CY858" s="180"/>
      <c r="CZ858" s="180"/>
      <c r="DA858" s="180"/>
      <c r="DB858" s="180"/>
      <c r="DC858" s="180"/>
    </row>
    <row r="859" spans="1:107">
      <c r="A859" s="180"/>
      <c r="B859" s="180"/>
      <c r="C859" s="180"/>
      <c r="D859" s="180"/>
      <c r="E859" s="180"/>
      <c r="F859" s="180"/>
      <c r="G859" s="180"/>
      <c r="H859" s="181"/>
      <c r="I859" s="180"/>
      <c r="J859" s="180"/>
      <c r="K859" s="180"/>
      <c r="L859" s="181"/>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c r="CH859" s="180"/>
      <c r="CI859" s="180"/>
      <c r="CJ859" s="180"/>
      <c r="CK859" s="180"/>
      <c r="CL859" s="180"/>
      <c r="CM859" s="180"/>
      <c r="CN859" s="180"/>
      <c r="CO859" s="180"/>
      <c r="CP859" s="180"/>
      <c r="CQ859" s="180"/>
      <c r="CR859" s="180"/>
      <c r="CS859" s="180"/>
      <c r="CT859" s="180"/>
      <c r="CU859" s="180"/>
      <c r="CV859" s="180"/>
      <c r="CW859" s="180"/>
      <c r="CX859" s="180"/>
      <c r="CY859" s="180"/>
      <c r="CZ859" s="180"/>
      <c r="DA859" s="180"/>
      <c r="DB859" s="180"/>
      <c r="DC859" s="180"/>
    </row>
    <row r="860" spans="1:107">
      <c r="A860" s="180"/>
      <c r="B860" s="180"/>
      <c r="C860" s="180"/>
      <c r="D860" s="180"/>
      <c r="E860" s="180"/>
      <c r="F860" s="180"/>
      <c r="G860" s="180"/>
      <c r="H860" s="181"/>
      <c r="I860" s="180"/>
      <c r="J860" s="180"/>
      <c r="K860" s="180"/>
      <c r="L860" s="181"/>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c r="CH860" s="180"/>
      <c r="CI860" s="180"/>
      <c r="CJ860" s="180"/>
      <c r="CK860" s="180"/>
      <c r="CL860" s="180"/>
      <c r="CM860" s="180"/>
      <c r="CN860" s="180"/>
      <c r="CO860" s="180"/>
      <c r="CP860" s="180"/>
      <c r="CQ860" s="180"/>
      <c r="CR860" s="180"/>
      <c r="CS860" s="180"/>
      <c r="CT860" s="180"/>
      <c r="CU860" s="180"/>
      <c r="CV860" s="180"/>
      <c r="CW860" s="180"/>
      <c r="CX860" s="180"/>
      <c r="CY860" s="180"/>
      <c r="CZ860" s="180"/>
      <c r="DA860" s="180"/>
      <c r="DB860" s="180"/>
      <c r="DC860" s="180"/>
    </row>
    <row r="861" spans="1:107">
      <c r="A861" s="180"/>
      <c r="B861" s="180"/>
      <c r="C861" s="180"/>
      <c r="D861" s="180"/>
      <c r="E861" s="180"/>
      <c r="F861" s="180"/>
      <c r="G861" s="180"/>
      <c r="H861" s="181"/>
      <c r="I861" s="180"/>
      <c r="J861" s="180"/>
      <c r="K861" s="180"/>
      <c r="L861" s="181"/>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c r="AT861" s="180"/>
      <c r="AU861" s="180"/>
      <c r="AV861" s="180"/>
      <c r="AW861" s="180"/>
      <c r="AX861" s="180"/>
      <c r="AY861" s="180"/>
      <c r="AZ861" s="180"/>
      <c r="BA861" s="180"/>
      <c r="BB861" s="180"/>
      <c r="BC861" s="180"/>
      <c r="BD861" s="180"/>
      <c r="BE861" s="180"/>
      <c r="BF861" s="180"/>
      <c r="BG861" s="180"/>
      <c r="BH861" s="180"/>
      <c r="BI861" s="180"/>
      <c r="BJ861" s="180"/>
      <c r="BK861" s="180"/>
      <c r="BL861" s="180"/>
      <c r="BM861" s="180"/>
      <c r="BN861" s="180"/>
      <c r="BO861" s="180"/>
      <c r="BP861" s="180"/>
      <c r="BQ861" s="180"/>
      <c r="BR861" s="180"/>
      <c r="BS861" s="180"/>
      <c r="BT861" s="180"/>
      <c r="BU861" s="180"/>
      <c r="BV861" s="180"/>
      <c r="BW861" s="180"/>
      <c r="BX861" s="180"/>
      <c r="BY861" s="180"/>
      <c r="BZ861" s="180"/>
      <c r="CA861" s="180"/>
      <c r="CB861" s="180"/>
      <c r="CC861" s="180"/>
      <c r="CD861" s="180"/>
      <c r="CE861" s="180"/>
      <c r="CF861" s="180"/>
      <c r="CG861" s="180"/>
      <c r="CH861" s="180"/>
      <c r="CI861" s="180"/>
      <c r="CJ861" s="180"/>
      <c r="CK861" s="180"/>
      <c r="CL861" s="180"/>
      <c r="CM861" s="180"/>
      <c r="CN861" s="180"/>
      <c r="CO861" s="180"/>
      <c r="CP861" s="180"/>
      <c r="CQ861" s="180"/>
      <c r="CR861" s="180"/>
      <c r="CS861" s="180"/>
      <c r="CT861" s="180"/>
      <c r="CU861" s="180"/>
      <c r="CV861" s="180"/>
      <c r="CW861" s="180"/>
      <c r="CX861" s="180"/>
      <c r="CY861" s="180"/>
      <c r="CZ861" s="180"/>
      <c r="DA861" s="180"/>
      <c r="DB861" s="180"/>
      <c r="DC861" s="180"/>
    </row>
    <row r="862" spans="1:107">
      <c r="A862" s="180"/>
      <c r="B862" s="180"/>
      <c r="C862" s="180"/>
      <c r="D862" s="180"/>
      <c r="E862" s="180"/>
      <c r="F862" s="180"/>
      <c r="G862" s="180"/>
      <c r="H862" s="181"/>
      <c r="I862" s="180"/>
      <c r="J862" s="180"/>
      <c r="K862" s="180"/>
      <c r="L862" s="181"/>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c r="AT862" s="180"/>
      <c r="AU862" s="180"/>
      <c r="AV862" s="180"/>
      <c r="AW862" s="180"/>
      <c r="AX862" s="180"/>
      <c r="AY862" s="180"/>
      <c r="AZ862" s="180"/>
      <c r="BA862" s="180"/>
      <c r="BB862" s="180"/>
      <c r="BC862" s="180"/>
      <c r="BD862" s="180"/>
      <c r="BE862" s="180"/>
      <c r="BF862" s="180"/>
      <c r="BG862" s="180"/>
      <c r="BH862" s="180"/>
      <c r="BI862" s="180"/>
      <c r="BJ862" s="180"/>
      <c r="BK862" s="180"/>
      <c r="BL862" s="180"/>
      <c r="BM862" s="180"/>
      <c r="BN862" s="180"/>
      <c r="BO862" s="180"/>
      <c r="BP862" s="180"/>
      <c r="BQ862" s="180"/>
      <c r="BR862" s="180"/>
      <c r="BS862" s="180"/>
      <c r="BT862" s="180"/>
      <c r="BU862" s="180"/>
      <c r="BV862" s="180"/>
      <c r="BW862" s="180"/>
      <c r="BX862" s="180"/>
      <c r="BY862" s="180"/>
      <c r="BZ862" s="180"/>
      <c r="CA862" s="180"/>
      <c r="CB862" s="180"/>
      <c r="CC862" s="180"/>
      <c r="CD862" s="180"/>
      <c r="CE862" s="180"/>
      <c r="CF862" s="180"/>
      <c r="CG862" s="180"/>
      <c r="CH862" s="180"/>
      <c r="CI862" s="180"/>
      <c r="CJ862" s="180"/>
      <c r="CK862" s="180"/>
      <c r="CL862" s="180"/>
      <c r="CM862" s="180"/>
      <c r="CN862" s="180"/>
      <c r="CO862" s="180"/>
      <c r="CP862" s="180"/>
      <c r="CQ862" s="180"/>
      <c r="CR862" s="180"/>
      <c r="CS862" s="180"/>
      <c r="CT862" s="180"/>
      <c r="CU862" s="180"/>
      <c r="CV862" s="180"/>
      <c r="CW862" s="180"/>
      <c r="CX862" s="180"/>
      <c r="CY862" s="180"/>
      <c r="CZ862" s="180"/>
      <c r="DA862" s="180"/>
      <c r="DB862" s="180"/>
      <c r="DC862" s="180"/>
    </row>
    <row r="863" spans="1:107">
      <c r="A863" s="180"/>
      <c r="B863" s="180"/>
      <c r="C863" s="180"/>
      <c r="D863" s="180"/>
      <c r="E863" s="180"/>
      <c r="F863" s="180"/>
      <c r="G863" s="180"/>
      <c r="H863" s="181"/>
      <c r="I863" s="180"/>
      <c r="J863" s="180"/>
      <c r="K863" s="180"/>
      <c r="L863" s="181"/>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c r="AT863" s="180"/>
      <c r="AU863" s="180"/>
      <c r="AV863" s="180"/>
      <c r="AW863" s="180"/>
      <c r="AX863" s="180"/>
      <c r="AY863" s="180"/>
      <c r="AZ863" s="180"/>
      <c r="BA863" s="180"/>
      <c r="BB863" s="180"/>
      <c r="BC863" s="180"/>
      <c r="BD863" s="180"/>
      <c r="BE863" s="180"/>
      <c r="BF863" s="180"/>
      <c r="BG863" s="180"/>
      <c r="BH863" s="180"/>
      <c r="BI863" s="180"/>
      <c r="BJ863" s="180"/>
      <c r="BK863" s="180"/>
      <c r="BL863" s="180"/>
      <c r="BM863" s="180"/>
      <c r="BN863" s="180"/>
      <c r="BO863" s="180"/>
      <c r="BP863" s="180"/>
      <c r="BQ863" s="180"/>
      <c r="BR863" s="180"/>
      <c r="BS863" s="180"/>
      <c r="BT863" s="180"/>
      <c r="BU863" s="180"/>
      <c r="BV863" s="180"/>
      <c r="BW863" s="180"/>
      <c r="BX863" s="180"/>
      <c r="BY863" s="180"/>
      <c r="BZ863" s="180"/>
      <c r="CA863" s="180"/>
      <c r="CB863" s="180"/>
      <c r="CC863" s="180"/>
      <c r="CD863" s="180"/>
      <c r="CE863" s="180"/>
      <c r="CF863" s="180"/>
      <c r="CG863" s="180"/>
      <c r="CH863" s="180"/>
      <c r="CI863" s="180"/>
      <c r="CJ863" s="180"/>
      <c r="CK863" s="180"/>
      <c r="CL863" s="180"/>
      <c r="CM863" s="180"/>
      <c r="CN863" s="180"/>
      <c r="CO863" s="180"/>
      <c r="CP863" s="180"/>
      <c r="CQ863" s="180"/>
      <c r="CR863" s="180"/>
      <c r="CS863" s="180"/>
      <c r="CT863" s="180"/>
      <c r="CU863" s="180"/>
      <c r="CV863" s="180"/>
      <c r="CW863" s="180"/>
      <c r="CX863" s="180"/>
      <c r="CY863" s="180"/>
      <c r="CZ863" s="180"/>
      <c r="DA863" s="180"/>
      <c r="DB863" s="180"/>
      <c r="DC863" s="180"/>
    </row>
    <row r="864" spans="1:107">
      <c r="A864" s="180"/>
      <c r="B864" s="180"/>
      <c r="C864" s="180"/>
      <c r="D864" s="180"/>
      <c r="E864" s="180"/>
      <c r="F864" s="180"/>
      <c r="G864" s="180"/>
      <c r="H864" s="181"/>
      <c r="I864" s="180"/>
      <c r="J864" s="180"/>
      <c r="K864" s="180"/>
      <c r="L864" s="181"/>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c r="AT864" s="180"/>
      <c r="AU864" s="180"/>
      <c r="AV864" s="180"/>
      <c r="AW864" s="180"/>
      <c r="AX864" s="180"/>
      <c r="AY864" s="180"/>
      <c r="AZ864" s="180"/>
      <c r="BA864" s="180"/>
      <c r="BB864" s="180"/>
      <c r="BC864" s="180"/>
      <c r="BD864" s="180"/>
      <c r="BE864" s="180"/>
      <c r="BF864" s="180"/>
      <c r="BG864" s="180"/>
      <c r="BH864" s="180"/>
      <c r="BI864" s="180"/>
      <c r="BJ864" s="180"/>
      <c r="BK864" s="180"/>
      <c r="BL864" s="180"/>
      <c r="BM864" s="180"/>
      <c r="BN864" s="180"/>
      <c r="BO864" s="180"/>
      <c r="BP864" s="180"/>
      <c r="BQ864" s="180"/>
      <c r="BR864" s="180"/>
      <c r="BS864" s="180"/>
      <c r="BT864" s="180"/>
      <c r="BU864" s="180"/>
      <c r="BV864" s="180"/>
      <c r="BW864" s="180"/>
      <c r="BX864" s="180"/>
      <c r="BY864" s="180"/>
      <c r="BZ864" s="180"/>
      <c r="CA864" s="180"/>
      <c r="CB864" s="180"/>
      <c r="CC864" s="180"/>
      <c r="CD864" s="180"/>
      <c r="CE864" s="180"/>
      <c r="CF864" s="180"/>
      <c r="CG864" s="180"/>
      <c r="CH864" s="180"/>
      <c r="CI864" s="180"/>
      <c r="CJ864" s="180"/>
      <c r="CK864" s="180"/>
      <c r="CL864" s="180"/>
      <c r="CM864" s="180"/>
      <c r="CN864" s="180"/>
      <c r="CO864" s="180"/>
      <c r="CP864" s="180"/>
      <c r="CQ864" s="180"/>
      <c r="CR864" s="180"/>
      <c r="CS864" s="180"/>
      <c r="CT864" s="180"/>
      <c r="CU864" s="180"/>
      <c r="CV864" s="180"/>
      <c r="CW864" s="180"/>
      <c r="CX864" s="180"/>
      <c r="CY864" s="180"/>
      <c r="CZ864" s="180"/>
      <c r="DA864" s="180"/>
      <c r="DB864" s="180"/>
      <c r="DC864" s="180"/>
    </row>
    <row r="865" spans="1:107">
      <c r="A865" s="180"/>
      <c r="B865" s="180"/>
      <c r="C865" s="180"/>
      <c r="D865" s="180"/>
      <c r="E865" s="180"/>
      <c r="F865" s="180"/>
      <c r="G865" s="180"/>
      <c r="H865" s="181"/>
      <c r="I865" s="180"/>
      <c r="J865" s="180"/>
      <c r="K865" s="180"/>
      <c r="L865" s="181"/>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c r="AT865" s="180"/>
      <c r="AU865" s="180"/>
      <c r="AV865" s="180"/>
      <c r="AW865" s="180"/>
      <c r="AX865" s="180"/>
      <c r="AY865" s="180"/>
      <c r="AZ865" s="180"/>
      <c r="BA865" s="180"/>
      <c r="BB865" s="180"/>
      <c r="BC865" s="180"/>
      <c r="BD865" s="180"/>
      <c r="BE865" s="180"/>
      <c r="BF865" s="180"/>
      <c r="BG865" s="180"/>
      <c r="BH865" s="180"/>
      <c r="BI865" s="180"/>
      <c r="BJ865" s="180"/>
      <c r="BK865" s="180"/>
      <c r="BL865" s="180"/>
      <c r="BM865" s="180"/>
      <c r="BN865" s="180"/>
      <c r="BO865" s="180"/>
      <c r="BP865" s="180"/>
      <c r="BQ865" s="180"/>
      <c r="BR865" s="180"/>
      <c r="BS865" s="180"/>
      <c r="BT865" s="180"/>
      <c r="BU865" s="180"/>
      <c r="BV865" s="180"/>
      <c r="BW865" s="180"/>
      <c r="BX865" s="180"/>
      <c r="BY865" s="180"/>
      <c r="BZ865" s="180"/>
      <c r="CA865" s="180"/>
      <c r="CB865" s="180"/>
      <c r="CC865" s="180"/>
      <c r="CD865" s="180"/>
      <c r="CE865" s="180"/>
      <c r="CF865" s="180"/>
      <c r="CG865" s="180"/>
      <c r="CH865" s="180"/>
      <c r="CI865" s="180"/>
      <c r="CJ865" s="180"/>
      <c r="CK865" s="180"/>
      <c r="CL865" s="180"/>
      <c r="CM865" s="180"/>
      <c r="CN865" s="180"/>
      <c r="CO865" s="180"/>
      <c r="CP865" s="180"/>
      <c r="CQ865" s="180"/>
      <c r="CR865" s="180"/>
      <c r="CS865" s="180"/>
      <c r="CT865" s="180"/>
      <c r="CU865" s="180"/>
      <c r="CV865" s="180"/>
      <c r="CW865" s="180"/>
      <c r="CX865" s="180"/>
      <c r="CY865" s="180"/>
      <c r="CZ865" s="180"/>
      <c r="DA865" s="180"/>
      <c r="DB865" s="180"/>
      <c r="DC865" s="180"/>
    </row>
    <row r="866" spans="1:107">
      <c r="A866" s="180"/>
      <c r="B866" s="180"/>
      <c r="C866" s="180"/>
      <c r="D866" s="180"/>
      <c r="E866" s="180"/>
      <c r="F866" s="180"/>
      <c r="G866" s="180"/>
      <c r="H866" s="181"/>
      <c r="I866" s="180"/>
      <c r="J866" s="180"/>
      <c r="K866" s="180"/>
      <c r="L866" s="181"/>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c r="AT866" s="180"/>
      <c r="AU866" s="180"/>
      <c r="AV866" s="180"/>
      <c r="AW866" s="180"/>
      <c r="AX866" s="180"/>
      <c r="AY866" s="180"/>
      <c r="AZ866" s="180"/>
      <c r="BA866" s="180"/>
      <c r="BB866" s="180"/>
      <c r="BC866" s="180"/>
      <c r="BD866" s="180"/>
      <c r="BE866" s="180"/>
      <c r="BF866" s="180"/>
      <c r="BG866" s="180"/>
      <c r="BH866" s="180"/>
      <c r="BI866" s="180"/>
      <c r="BJ866" s="180"/>
      <c r="BK866" s="180"/>
      <c r="BL866" s="180"/>
      <c r="BM866" s="180"/>
      <c r="BN866" s="180"/>
      <c r="BO866" s="180"/>
      <c r="BP866" s="180"/>
      <c r="BQ866" s="180"/>
      <c r="BR866" s="180"/>
      <c r="BS866" s="180"/>
      <c r="BT866" s="180"/>
      <c r="BU866" s="180"/>
      <c r="BV866" s="180"/>
      <c r="BW866" s="180"/>
      <c r="BX866" s="180"/>
      <c r="BY866" s="180"/>
      <c r="BZ866" s="180"/>
      <c r="CA866" s="180"/>
      <c r="CB866" s="180"/>
      <c r="CC866" s="180"/>
      <c r="CD866" s="180"/>
      <c r="CE866" s="180"/>
      <c r="CF866" s="180"/>
      <c r="CG866" s="180"/>
      <c r="CH866" s="180"/>
      <c r="CI866" s="180"/>
      <c r="CJ866" s="180"/>
      <c r="CK866" s="180"/>
      <c r="CL866" s="180"/>
      <c r="CM866" s="180"/>
      <c r="CN866" s="180"/>
      <c r="CO866" s="180"/>
      <c r="CP866" s="180"/>
      <c r="CQ866" s="180"/>
      <c r="CR866" s="180"/>
      <c r="CS866" s="180"/>
      <c r="CT866" s="180"/>
      <c r="CU866" s="180"/>
      <c r="CV866" s="180"/>
      <c r="CW866" s="180"/>
      <c r="CX866" s="180"/>
      <c r="CY866" s="180"/>
      <c r="CZ866" s="180"/>
      <c r="DA866" s="180"/>
      <c r="DB866" s="180"/>
      <c r="DC866" s="180"/>
    </row>
    <row r="867" spans="1:107">
      <c r="A867" s="180"/>
      <c r="B867" s="180"/>
      <c r="C867" s="180"/>
      <c r="D867" s="180"/>
      <c r="E867" s="180"/>
      <c r="F867" s="180"/>
      <c r="G867" s="180"/>
      <c r="H867" s="181"/>
      <c r="I867" s="180"/>
      <c r="J867" s="180"/>
      <c r="K867" s="180"/>
      <c r="L867" s="181"/>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c r="AT867" s="180"/>
      <c r="AU867" s="180"/>
      <c r="AV867" s="180"/>
      <c r="AW867" s="180"/>
      <c r="AX867" s="180"/>
      <c r="AY867" s="180"/>
      <c r="AZ867" s="180"/>
      <c r="BA867" s="180"/>
      <c r="BB867" s="180"/>
      <c r="BC867" s="180"/>
      <c r="BD867" s="180"/>
      <c r="BE867" s="180"/>
      <c r="BF867" s="180"/>
      <c r="BG867" s="180"/>
      <c r="BH867" s="180"/>
      <c r="BI867" s="180"/>
      <c r="BJ867" s="180"/>
      <c r="BK867" s="180"/>
      <c r="BL867" s="180"/>
      <c r="BM867" s="180"/>
      <c r="BN867" s="180"/>
      <c r="BO867" s="180"/>
      <c r="BP867" s="180"/>
      <c r="BQ867" s="180"/>
      <c r="BR867" s="180"/>
      <c r="BS867" s="180"/>
      <c r="BT867" s="180"/>
      <c r="BU867" s="180"/>
      <c r="BV867" s="180"/>
      <c r="BW867" s="180"/>
      <c r="BX867" s="180"/>
      <c r="BY867" s="180"/>
      <c r="BZ867" s="180"/>
      <c r="CA867" s="180"/>
      <c r="CB867" s="180"/>
      <c r="CC867" s="180"/>
      <c r="CD867" s="180"/>
      <c r="CE867" s="180"/>
      <c r="CF867" s="180"/>
      <c r="CG867" s="180"/>
      <c r="CH867" s="180"/>
      <c r="CI867" s="180"/>
      <c r="CJ867" s="180"/>
      <c r="CK867" s="180"/>
      <c r="CL867" s="180"/>
      <c r="CM867" s="180"/>
      <c r="CN867" s="180"/>
      <c r="CO867" s="180"/>
      <c r="CP867" s="180"/>
      <c r="CQ867" s="180"/>
      <c r="CR867" s="180"/>
      <c r="CS867" s="180"/>
      <c r="CT867" s="180"/>
      <c r="CU867" s="180"/>
      <c r="CV867" s="180"/>
      <c r="CW867" s="180"/>
      <c r="CX867" s="180"/>
      <c r="CY867" s="180"/>
      <c r="CZ867" s="180"/>
      <c r="DA867" s="180"/>
      <c r="DB867" s="180"/>
      <c r="DC867" s="180"/>
    </row>
    <row r="868" spans="1:107">
      <c r="A868" s="180"/>
      <c r="B868" s="180"/>
      <c r="C868" s="180"/>
      <c r="D868" s="180"/>
      <c r="E868" s="180"/>
      <c r="F868" s="180"/>
      <c r="G868" s="180"/>
      <c r="H868" s="181"/>
      <c r="I868" s="180"/>
      <c r="J868" s="180"/>
      <c r="K868" s="180"/>
      <c r="L868" s="181"/>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c r="AT868" s="180"/>
      <c r="AU868" s="180"/>
      <c r="AV868" s="180"/>
      <c r="AW868" s="180"/>
      <c r="AX868" s="180"/>
      <c r="AY868" s="180"/>
      <c r="AZ868" s="180"/>
      <c r="BA868" s="180"/>
      <c r="BB868" s="180"/>
      <c r="BC868" s="180"/>
      <c r="BD868" s="180"/>
      <c r="BE868" s="180"/>
      <c r="BF868" s="180"/>
      <c r="BG868" s="180"/>
      <c r="BH868" s="180"/>
      <c r="BI868" s="180"/>
      <c r="BJ868" s="180"/>
      <c r="BK868" s="180"/>
      <c r="BL868" s="180"/>
      <c r="BM868" s="180"/>
      <c r="BN868" s="180"/>
      <c r="BO868" s="180"/>
      <c r="BP868" s="180"/>
      <c r="BQ868" s="180"/>
      <c r="BR868" s="180"/>
      <c r="BS868" s="180"/>
      <c r="BT868" s="180"/>
      <c r="BU868" s="180"/>
      <c r="BV868" s="180"/>
      <c r="BW868" s="180"/>
      <c r="BX868" s="180"/>
      <c r="BY868" s="180"/>
      <c r="BZ868" s="180"/>
      <c r="CA868" s="180"/>
      <c r="CB868" s="180"/>
      <c r="CC868" s="180"/>
      <c r="CD868" s="180"/>
      <c r="CE868" s="180"/>
      <c r="CF868" s="180"/>
      <c r="CG868" s="180"/>
      <c r="CH868" s="180"/>
      <c r="CI868" s="180"/>
      <c r="CJ868" s="180"/>
      <c r="CK868" s="180"/>
      <c r="CL868" s="180"/>
      <c r="CM868" s="180"/>
      <c r="CN868" s="180"/>
      <c r="CO868" s="180"/>
      <c r="CP868" s="180"/>
      <c r="CQ868" s="180"/>
      <c r="CR868" s="180"/>
      <c r="CS868" s="180"/>
      <c r="CT868" s="180"/>
      <c r="CU868" s="180"/>
      <c r="CV868" s="180"/>
      <c r="CW868" s="180"/>
      <c r="CX868" s="180"/>
      <c r="CY868" s="180"/>
      <c r="CZ868" s="180"/>
      <c r="DA868" s="180"/>
      <c r="DB868" s="180"/>
      <c r="DC868" s="180"/>
    </row>
    <row r="869" spans="1:107">
      <c r="A869" s="180"/>
      <c r="B869" s="180"/>
      <c r="C869" s="180"/>
      <c r="D869" s="180"/>
      <c r="E869" s="180"/>
      <c r="F869" s="180"/>
      <c r="G869" s="180"/>
      <c r="H869" s="181"/>
      <c r="I869" s="180"/>
      <c r="J869" s="180"/>
      <c r="K869" s="180"/>
      <c r="L869" s="181"/>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c r="AT869" s="180"/>
      <c r="AU869" s="180"/>
      <c r="AV869" s="180"/>
      <c r="AW869" s="180"/>
      <c r="AX869" s="180"/>
      <c r="AY869" s="180"/>
      <c r="AZ869" s="180"/>
      <c r="BA869" s="180"/>
      <c r="BB869" s="180"/>
      <c r="BC869" s="180"/>
      <c r="BD869" s="180"/>
      <c r="BE869" s="180"/>
      <c r="BF869" s="180"/>
      <c r="BG869" s="180"/>
      <c r="BH869" s="180"/>
      <c r="BI869" s="180"/>
      <c r="BJ869" s="180"/>
      <c r="BK869" s="180"/>
      <c r="BL869" s="180"/>
      <c r="BM869" s="180"/>
      <c r="BN869" s="180"/>
      <c r="BO869" s="180"/>
      <c r="BP869" s="180"/>
      <c r="BQ869" s="180"/>
      <c r="BR869" s="180"/>
      <c r="BS869" s="180"/>
      <c r="BT869" s="180"/>
      <c r="BU869" s="180"/>
      <c r="BV869" s="180"/>
      <c r="BW869" s="180"/>
      <c r="BX869" s="180"/>
      <c r="BY869" s="180"/>
      <c r="BZ869" s="180"/>
      <c r="CA869" s="180"/>
      <c r="CB869" s="180"/>
      <c r="CC869" s="180"/>
      <c r="CD869" s="180"/>
      <c r="CE869" s="180"/>
      <c r="CF869" s="180"/>
      <c r="CG869" s="180"/>
      <c r="CH869" s="180"/>
      <c r="CI869" s="180"/>
      <c r="CJ869" s="180"/>
      <c r="CK869" s="180"/>
      <c r="CL869" s="180"/>
      <c r="CM869" s="180"/>
      <c r="CN869" s="180"/>
      <c r="CO869" s="180"/>
      <c r="CP869" s="180"/>
      <c r="CQ869" s="180"/>
      <c r="CR869" s="180"/>
      <c r="CS869" s="180"/>
      <c r="CT869" s="180"/>
      <c r="CU869" s="180"/>
      <c r="CV869" s="180"/>
      <c r="CW869" s="180"/>
      <c r="CX869" s="180"/>
      <c r="CY869" s="180"/>
      <c r="CZ869" s="180"/>
      <c r="DA869" s="180"/>
      <c r="DB869" s="180"/>
      <c r="DC869" s="180"/>
    </row>
    <row r="870" spans="1:107">
      <c r="A870" s="180"/>
      <c r="B870" s="180"/>
      <c r="C870" s="180"/>
      <c r="D870" s="180"/>
      <c r="E870" s="180"/>
      <c r="F870" s="180"/>
      <c r="G870" s="180"/>
      <c r="H870" s="181"/>
      <c r="I870" s="180"/>
      <c r="J870" s="180"/>
      <c r="K870" s="180"/>
      <c r="L870" s="181"/>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c r="AT870" s="180"/>
      <c r="AU870" s="180"/>
      <c r="AV870" s="180"/>
      <c r="AW870" s="180"/>
      <c r="AX870" s="180"/>
      <c r="AY870" s="180"/>
      <c r="AZ870" s="180"/>
      <c r="BA870" s="180"/>
      <c r="BB870" s="180"/>
      <c r="BC870" s="180"/>
      <c r="BD870" s="180"/>
      <c r="BE870" s="180"/>
      <c r="BF870" s="180"/>
      <c r="BG870" s="180"/>
      <c r="BH870" s="180"/>
      <c r="BI870" s="180"/>
      <c r="BJ870" s="180"/>
      <c r="BK870" s="180"/>
      <c r="BL870" s="180"/>
      <c r="BM870" s="180"/>
      <c r="BN870" s="180"/>
      <c r="BO870" s="180"/>
      <c r="BP870" s="180"/>
      <c r="BQ870" s="180"/>
      <c r="BR870" s="180"/>
      <c r="BS870" s="180"/>
      <c r="BT870" s="180"/>
      <c r="BU870" s="180"/>
      <c r="BV870" s="180"/>
      <c r="BW870" s="180"/>
      <c r="BX870" s="180"/>
      <c r="BY870" s="180"/>
      <c r="BZ870" s="180"/>
      <c r="CA870" s="180"/>
      <c r="CB870" s="180"/>
      <c r="CC870" s="180"/>
      <c r="CD870" s="180"/>
      <c r="CE870" s="180"/>
      <c r="CF870" s="180"/>
      <c r="CG870" s="180"/>
      <c r="CH870" s="180"/>
      <c r="CI870" s="180"/>
      <c r="CJ870" s="180"/>
      <c r="CK870" s="180"/>
      <c r="CL870" s="180"/>
      <c r="CM870" s="180"/>
      <c r="CN870" s="180"/>
      <c r="CO870" s="180"/>
      <c r="CP870" s="180"/>
      <c r="CQ870" s="180"/>
      <c r="CR870" s="180"/>
      <c r="CS870" s="180"/>
      <c r="CT870" s="180"/>
      <c r="CU870" s="180"/>
      <c r="CV870" s="180"/>
      <c r="CW870" s="180"/>
      <c r="CX870" s="180"/>
      <c r="CY870" s="180"/>
      <c r="CZ870" s="180"/>
      <c r="DA870" s="180"/>
      <c r="DB870" s="180"/>
      <c r="DC870" s="180"/>
    </row>
    <row r="871" spans="1:107">
      <c r="A871" s="180"/>
      <c r="B871" s="180"/>
      <c r="C871" s="180"/>
      <c r="D871" s="180"/>
      <c r="E871" s="180"/>
      <c r="F871" s="180"/>
      <c r="G871" s="180"/>
      <c r="H871" s="181"/>
      <c r="I871" s="180"/>
      <c r="J871" s="180"/>
      <c r="K871" s="180"/>
      <c r="L871" s="181"/>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c r="AT871" s="180"/>
      <c r="AU871" s="180"/>
      <c r="AV871" s="180"/>
      <c r="AW871" s="180"/>
      <c r="AX871" s="180"/>
      <c r="AY871" s="180"/>
      <c r="AZ871" s="180"/>
      <c r="BA871" s="180"/>
      <c r="BB871" s="180"/>
      <c r="BC871" s="180"/>
      <c r="BD871" s="180"/>
      <c r="BE871" s="180"/>
      <c r="BF871" s="180"/>
      <c r="BG871" s="180"/>
      <c r="BH871" s="180"/>
      <c r="BI871" s="180"/>
      <c r="BJ871" s="180"/>
      <c r="BK871" s="180"/>
      <c r="BL871" s="180"/>
      <c r="BM871" s="180"/>
      <c r="BN871" s="180"/>
      <c r="BO871" s="180"/>
      <c r="BP871" s="180"/>
      <c r="BQ871" s="180"/>
      <c r="BR871" s="180"/>
      <c r="BS871" s="180"/>
      <c r="BT871" s="180"/>
      <c r="BU871" s="180"/>
      <c r="BV871" s="180"/>
      <c r="BW871" s="180"/>
      <c r="BX871" s="180"/>
      <c r="BY871" s="180"/>
      <c r="BZ871" s="180"/>
      <c r="CA871" s="180"/>
      <c r="CB871" s="180"/>
      <c r="CC871" s="180"/>
      <c r="CD871" s="180"/>
      <c r="CE871" s="180"/>
      <c r="CF871" s="180"/>
      <c r="CG871" s="180"/>
      <c r="CH871" s="180"/>
      <c r="CI871" s="180"/>
      <c r="CJ871" s="180"/>
      <c r="CK871" s="180"/>
      <c r="CL871" s="180"/>
      <c r="CM871" s="180"/>
      <c r="CN871" s="180"/>
      <c r="CO871" s="180"/>
      <c r="CP871" s="180"/>
      <c r="CQ871" s="180"/>
      <c r="CR871" s="180"/>
      <c r="CS871" s="180"/>
      <c r="CT871" s="180"/>
      <c r="CU871" s="180"/>
      <c r="CV871" s="180"/>
      <c r="CW871" s="180"/>
      <c r="CX871" s="180"/>
      <c r="CY871" s="180"/>
      <c r="CZ871" s="180"/>
      <c r="DA871" s="180"/>
      <c r="DB871" s="180"/>
      <c r="DC871" s="180"/>
    </row>
    <row r="872" spans="1:107">
      <c r="A872" s="180"/>
      <c r="B872" s="180"/>
      <c r="C872" s="180"/>
      <c r="D872" s="180"/>
      <c r="E872" s="180"/>
      <c r="F872" s="180"/>
      <c r="G872" s="180"/>
      <c r="H872" s="181"/>
      <c r="I872" s="180"/>
      <c r="J872" s="180"/>
      <c r="K872" s="180"/>
      <c r="L872" s="181"/>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c r="AT872" s="180"/>
      <c r="AU872" s="180"/>
      <c r="AV872" s="180"/>
      <c r="AW872" s="180"/>
      <c r="AX872" s="180"/>
      <c r="AY872" s="180"/>
      <c r="AZ872" s="180"/>
      <c r="BA872" s="180"/>
      <c r="BB872" s="180"/>
      <c r="BC872" s="180"/>
      <c r="BD872" s="180"/>
      <c r="BE872" s="180"/>
      <c r="BF872" s="180"/>
      <c r="BG872" s="180"/>
      <c r="BH872" s="180"/>
      <c r="BI872" s="180"/>
      <c r="BJ872" s="180"/>
      <c r="BK872" s="180"/>
      <c r="BL872" s="180"/>
      <c r="BM872" s="180"/>
      <c r="BN872" s="180"/>
      <c r="BO872" s="180"/>
      <c r="BP872" s="180"/>
      <c r="BQ872" s="180"/>
      <c r="BR872" s="180"/>
      <c r="BS872" s="180"/>
      <c r="BT872" s="180"/>
      <c r="BU872" s="180"/>
      <c r="BV872" s="180"/>
      <c r="BW872" s="180"/>
      <c r="BX872" s="180"/>
      <c r="BY872" s="180"/>
      <c r="BZ872" s="180"/>
      <c r="CA872" s="180"/>
      <c r="CB872" s="180"/>
      <c r="CC872" s="180"/>
      <c r="CD872" s="180"/>
      <c r="CE872" s="180"/>
      <c r="CF872" s="180"/>
      <c r="CG872" s="180"/>
      <c r="CH872" s="180"/>
      <c r="CI872" s="180"/>
      <c r="CJ872" s="180"/>
      <c r="CK872" s="180"/>
      <c r="CL872" s="180"/>
      <c r="CM872" s="180"/>
      <c r="CN872" s="180"/>
      <c r="CO872" s="180"/>
      <c r="CP872" s="180"/>
      <c r="CQ872" s="180"/>
      <c r="CR872" s="180"/>
      <c r="CS872" s="180"/>
      <c r="CT872" s="180"/>
      <c r="CU872" s="180"/>
      <c r="CV872" s="180"/>
      <c r="CW872" s="180"/>
      <c r="CX872" s="180"/>
      <c r="CY872" s="180"/>
      <c r="CZ872" s="180"/>
      <c r="DA872" s="180"/>
      <c r="DB872" s="180"/>
      <c r="DC872" s="180"/>
    </row>
    <row r="873" spans="1:107">
      <c r="A873" s="180"/>
      <c r="B873" s="180"/>
      <c r="C873" s="180"/>
      <c r="D873" s="180"/>
      <c r="E873" s="180"/>
      <c r="F873" s="180"/>
      <c r="G873" s="180"/>
      <c r="H873" s="181"/>
      <c r="I873" s="180"/>
      <c r="J873" s="180"/>
      <c r="K873" s="180"/>
      <c r="L873" s="181"/>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c r="AT873" s="180"/>
      <c r="AU873" s="180"/>
      <c r="AV873" s="180"/>
      <c r="AW873" s="180"/>
      <c r="AX873" s="180"/>
      <c r="AY873" s="180"/>
      <c r="AZ873" s="180"/>
      <c r="BA873" s="180"/>
      <c r="BB873" s="180"/>
      <c r="BC873" s="180"/>
      <c r="BD873" s="180"/>
      <c r="BE873" s="180"/>
      <c r="BF873" s="180"/>
      <c r="BG873" s="180"/>
      <c r="BH873" s="180"/>
      <c r="BI873" s="180"/>
      <c r="BJ873" s="180"/>
      <c r="BK873" s="180"/>
      <c r="BL873" s="180"/>
      <c r="BM873" s="180"/>
      <c r="BN873" s="180"/>
      <c r="BO873" s="180"/>
      <c r="BP873" s="180"/>
      <c r="BQ873" s="180"/>
      <c r="BR873" s="180"/>
      <c r="BS873" s="180"/>
      <c r="BT873" s="180"/>
      <c r="BU873" s="180"/>
      <c r="BV873" s="180"/>
      <c r="BW873" s="180"/>
      <c r="BX873" s="180"/>
      <c r="BY873" s="180"/>
      <c r="BZ873" s="180"/>
      <c r="CA873" s="180"/>
      <c r="CB873" s="180"/>
      <c r="CC873" s="180"/>
      <c r="CD873" s="180"/>
      <c r="CE873" s="180"/>
      <c r="CF873" s="180"/>
      <c r="CG873" s="180"/>
      <c r="CH873" s="180"/>
      <c r="CI873" s="180"/>
      <c r="CJ873" s="180"/>
      <c r="CK873" s="180"/>
      <c r="CL873" s="180"/>
      <c r="CM873" s="180"/>
      <c r="CN873" s="180"/>
      <c r="CO873" s="180"/>
      <c r="CP873" s="180"/>
      <c r="CQ873" s="180"/>
      <c r="CR873" s="180"/>
      <c r="CS873" s="180"/>
      <c r="CT873" s="180"/>
      <c r="CU873" s="180"/>
      <c r="CV873" s="180"/>
      <c r="CW873" s="180"/>
      <c r="CX873" s="180"/>
      <c r="CY873" s="180"/>
      <c r="CZ873" s="180"/>
      <c r="DA873" s="180"/>
      <c r="DB873" s="180"/>
      <c r="DC873" s="180"/>
    </row>
    <row r="874" spans="1:107">
      <c r="A874" s="180"/>
      <c r="B874" s="180"/>
      <c r="C874" s="180"/>
      <c r="D874" s="180"/>
      <c r="E874" s="180"/>
      <c r="F874" s="180"/>
      <c r="G874" s="180"/>
      <c r="H874" s="181"/>
      <c r="I874" s="180"/>
      <c r="J874" s="180"/>
      <c r="K874" s="180"/>
      <c r="L874" s="181"/>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c r="AT874" s="180"/>
      <c r="AU874" s="180"/>
      <c r="AV874" s="180"/>
      <c r="AW874" s="180"/>
      <c r="AX874" s="180"/>
      <c r="AY874" s="180"/>
      <c r="AZ874" s="180"/>
      <c r="BA874" s="180"/>
      <c r="BB874" s="180"/>
      <c r="BC874" s="180"/>
      <c r="BD874" s="180"/>
      <c r="BE874" s="180"/>
      <c r="BF874" s="180"/>
      <c r="BG874" s="180"/>
      <c r="BH874" s="180"/>
      <c r="BI874" s="180"/>
      <c r="BJ874" s="180"/>
      <c r="BK874" s="180"/>
      <c r="BL874" s="180"/>
      <c r="BM874" s="180"/>
      <c r="BN874" s="180"/>
      <c r="BO874" s="180"/>
      <c r="BP874" s="180"/>
      <c r="BQ874" s="180"/>
      <c r="BR874" s="180"/>
      <c r="BS874" s="180"/>
      <c r="BT874" s="180"/>
      <c r="BU874" s="180"/>
      <c r="BV874" s="180"/>
      <c r="BW874" s="180"/>
      <c r="BX874" s="180"/>
      <c r="BY874" s="180"/>
      <c r="BZ874" s="180"/>
      <c r="CA874" s="180"/>
      <c r="CB874" s="180"/>
      <c r="CC874" s="180"/>
      <c r="CD874" s="180"/>
      <c r="CE874" s="180"/>
      <c r="CF874" s="180"/>
      <c r="CG874" s="180"/>
      <c r="CH874" s="180"/>
      <c r="CI874" s="180"/>
      <c r="CJ874" s="180"/>
      <c r="CK874" s="180"/>
      <c r="CL874" s="180"/>
      <c r="CM874" s="180"/>
      <c r="CN874" s="180"/>
      <c r="CO874" s="180"/>
      <c r="CP874" s="180"/>
      <c r="CQ874" s="180"/>
      <c r="CR874" s="180"/>
      <c r="CS874" s="180"/>
      <c r="CT874" s="180"/>
      <c r="CU874" s="180"/>
      <c r="CV874" s="180"/>
      <c r="CW874" s="180"/>
      <c r="CX874" s="180"/>
      <c r="CY874" s="180"/>
      <c r="CZ874" s="180"/>
      <c r="DA874" s="180"/>
      <c r="DB874" s="180"/>
      <c r="DC874" s="180"/>
    </row>
    <row r="875" spans="1:107">
      <c r="A875" s="180"/>
      <c r="B875" s="180"/>
      <c r="C875" s="180"/>
      <c r="D875" s="180"/>
      <c r="E875" s="180"/>
      <c r="F875" s="180"/>
      <c r="G875" s="180"/>
      <c r="H875" s="181"/>
      <c r="I875" s="180"/>
      <c r="J875" s="180"/>
      <c r="K875" s="180"/>
      <c r="L875" s="181"/>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c r="CH875" s="180"/>
      <c r="CI875" s="180"/>
      <c r="CJ875" s="180"/>
      <c r="CK875" s="180"/>
      <c r="CL875" s="180"/>
      <c r="CM875" s="180"/>
      <c r="CN875" s="180"/>
      <c r="CO875" s="180"/>
      <c r="CP875" s="180"/>
      <c r="CQ875" s="180"/>
      <c r="CR875" s="180"/>
      <c r="CS875" s="180"/>
      <c r="CT875" s="180"/>
      <c r="CU875" s="180"/>
      <c r="CV875" s="180"/>
      <c r="CW875" s="180"/>
      <c r="CX875" s="180"/>
      <c r="CY875" s="180"/>
      <c r="CZ875" s="180"/>
      <c r="DA875" s="180"/>
      <c r="DB875" s="180"/>
      <c r="DC875" s="180"/>
    </row>
    <row r="876" spans="1:107">
      <c r="A876" s="180"/>
      <c r="B876" s="180"/>
      <c r="C876" s="180"/>
      <c r="D876" s="180"/>
      <c r="E876" s="180"/>
      <c r="F876" s="180"/>
      <c r="G876" s="180"/>
      <c r="H876" s="181"/>
      <c r="I876" s="180"/>
      <c r="J876" s="180"/>
      <c r="K876" s="180"/>
      <c r="L876" s="181"/>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c r="AT876" s="180"/>
      <c r="AU876" s="180"/>
      <c r="AV876" s="180"/>
      <c r="AW876" s="180"/>
      <c r="AX876" s="180"/>
      <c r="AY876" s="180"/>
      <c r="AZ876" s="180"/>
      <c r="BA876" s="180"/>
      <c r="BB876" s="180"/>
      <c r="BC876" s="180"/>
      <c r="BD876" s="180"/>
      <c r="BE876" s="180"/>
      <c r="BF876" s="180"/>
      <c r="BG876" s="180"/>
      <c r="BH876" s="180"/>
      <c r="BI876" s="180"/>
      <c r="BJ876" s="180"/>
      <c r="BK876" s="180"/>
      <c r="BL876" s="180"/>
      <c r="BM876" s="180"/>
      <c r="BN876" s="180"/>
      <c r="BO876" s="180"/>
      <c r="BP876" s="180"/>
      <c r="BQ876" s="180"/>
      <c r="BR876" s="180"/>
      <c r="BS876" s="180"/>
      <c r="BT876" s="180"/>
      <c r="BU876" s="180"/>
      <c r="BV876" s="180"/>
      <c r="BW876" s="180"/>
      <c r="BX876" s="180"/>
      <c r="BY876" s="180"/>
      <c r="BZ876" s="180"/>
      <c r="CA876" s="180"/>
      <c r="CB876" s="180"/>
      <c r="CC876" s="180"/>
      <c r="CD876" s="180"/>
      <c r="CE876" s="180"/>
      <c r="CF876" s="180"/>
      <c r="CG876" s="180"/>
      <c r="CH876" s="180"/>
      <c r="CI876" s="180"/>
      <c r="CJ876" s="180"/>
      <c r="CK876" s="180"/>
      <c r="CL876" s="180"/>
      <c r="CM876" s="180"/>
      <c r="CN876" s="180"/>
      <c r="CO876" s="180"/>
      <c r="CP876" s="180"/>
      <c r="CQ876" s="180"/>
      <c r="CR876" s="180"/>
      <c r="CS876" s="180"/>
      <c r="CT876" s="180"/>
      <c r="CU876" s="180"/>
      <c r="CV876" s="180"/>
      <c r="CW876" s="180"/>
      <c r="CX876" s="180"/>
      <c r="CY876" s="180"/>
      <c r="CZ876" s="180"/>
      <c r="DA876" s="180"/>
      <c r="DB876" s="180"/>
      <c r="DC876" s="180"/>
    </row>
    <row r="877" spans="1:107">
      <c r="A877" s="180"/>
      <c r="B877" s="180"/>
      <c r="C877" s="180"/>
      <c r="D877" s="180"/>
      <c r="E877" s="180"/>
      <c r="F877" s="180"/>
      <c r="G877" s="180"/>
      <c r="H877" s="181"/>
      <c r="I877" s="180"/>
      <c r="J877" s="180"/>
      <c r="K877" s="180"/>
      <c r="L877" s="181"/>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c r="AT877" s="180"/>
      <c r="AU877" s="180"/>
      <c r="AV877" s="180"/>
      <c r="AW877" s="180"/>
      <c r="AX877" s="180"/>
      <c r="AY877" s="180"/>
      <c r="AZ877" s="180"/>
      <c r="BA877" s="180"/>
      <c r="BB877" s="180"/>
      <c r="BC877" s="180"/>
      <c r="BD877" s="180"/>
      <c r="BE877" s="180"/>
      <c r="BF877" s="180"/>
      <c r="BG877" s="180"/>
      <c r="BH877" s="180"/>
      <c r="BI877" s="180"/>
      <c r="BJ877" s="180"/>
      <c r="BK877" s="180"/>
      <c r="BL877" s="180"/>
      <c r="BM877" s="180"/>
      <c r="BN877" s="180"/>
      <c r="BO877" s="180"/>
      <c r="BP877" s="180"/>
      <c r="BQ877" s="180"/>
      <c r="BR877" s="180"/>
      <c r="BS877" s="180"/>
      <c r="BT877" s="180"/>
      <c r="BU877" s="180"/>
      <c r="BV877" s="180"/>
      <c r="BW877" s="180"/>
      <c r="BX877" s="180"/>
      <c r="BY877" s="180"/>
      <c r="BZ877" s="180"/>
      <c r="CA877" s="180"/>
      <c r="CB877" s="180"/>
      <c r="CC877" s="180"/>
      <c r="CD877" s="180"/>
      <c r="CE877" s="180"/>
      <c r="CF877" s="180"/>
      <c r="CG877" s="180"/>
      <c r="CH877" s="180"/>
      <c r="CI877" s="180"/>
      <c r="CJ877" s="180"/>
      <c r="CK877" s="180"/>
      <c r="CL877" s="180"/>
      <c r="CM877" s="180"/>
      <c r="CN877" s="180"/>
      <c r="CO877" s="180"/>
      <c r="CP877" s="180"/>
      <c r="CQ877" s="180"/>
      <c r="CR877" s="180"/>
      <c r="CS877" s="180"/>
      <c r="CT877" s="180"/>
      <c r="CU877" s="180"/>
      <c r="CV877" s="180"/>
      <c r="CW877" s="180"/>
      <c r="CX877" s="180"/>
      <c r="CY877" s="180"/>
      <c r="CZ877" s="180"/>
      <c r="DA877" s="180"/>
      <c r="DB877" s="180"/>
      <c r="DC877" s="180"/>
    </row>
    <row r="878" spans="1:107">
      <c r="A878" s="180"/>
      <c r="B878" s="180"/>
      <c r="C878" s="180"/>
      <c r="D878" s="180"/>
      <c r="E878" s="180"/>
      <c r="F878" s="180"/>
      <c r="G878" s="180"/>
      <c r="H878" s="181"/>
      <c r="I878" s="180"/>
      <c r="J878" s="180"/>
      <c r="K878" s="180"/>
      <c r="L878" s="181"/>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c r="CH878" s="180"/>
      <c r="CI878" s="180"/>
      <c r="CJ878" s="180"/>
      <c r="CK878" s="180"/>
      <c r="CL878" s="180"/>
      <c r="CM878" s="180"/>
      <c r="CN878" s="180"/>
      <c r="CO878" s="180"/>
      <c r="CP878" s="180"/>
      <c r="CQ878" s="180"/>
      <c r="CR878" s="180"/>
      <c r="CS878" s="180"/>
      <c r="CT878" s="180"/>
      <c r="CU878" s="180"/>
      <c r="CV878" s="180"/>
      <c r="CW878" s="180"/>
      <c r="CX878" s="180"/>
      <c r="CY878" s="180"/>
      <c r="CZ878" s="180"/>
      <c r="DA878" s="180"/>
      <c r="DB878" s="180"/>
      <c r="DC878" s="180"/>
    </row>
    <row r="879" spans="1:107">
      <c r="A879" s="180"/>
      <c r="B879" s="180"/>
      <c r="C879" s="180"/>
      <c r="D879" s="180"/>
      <c r="E879" s="180"/>
      <c r="F879" s="180"/>
      <c r="G879" s="180"/>
      <c r="H879" s="181"/>
      <c r="I879" s="180"/>
      <c r="J879" s="180"/>
      <c r="K879" s="180"/>
      <c r="L879" s="181"/>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c r="AT879" s="180"/>
      <c r="AU879" s="180"/>
      <c r="AV879" s="180"/>
      <c r="AW879" s="180"/>
      <c r="AX879" s="180"/>
      <c r="AY879" s="180"/>
      <c r="AZ879" s="180"/>
      <c r="BA879" s="180"/>
      <c r="BB879" s="180"/>
      <c r="BC879" s="180"/>
      <c r="BD879" s="180"/>
      <c r="BE879" s="180"/>
      <c r="BF879" s="180"/>
      <c r="BG879" s="180"/>
      <c r="BH879" s="180"/>
      <c r="BI879" s="180"/>
      <c r="BJ879" s="180"/>
      <c r="BK879" s="180"/>
      <c r="BL879" s="180"/>
      <c r="BM879" s="180"/>
      <c r="BN879" s="180"/>
      <c r="BO879" s="180"/>
      <c r="BP879" s="180"/>
      <c r="BQ879" s="180"/>
      <c r="BR879" s="180"/>
      <c r="BS879" s="180"/>
      <c r="BT879" s="180"/>
      <c r="BU879" s="180"/>
      <c r="BV879" s="180"/>
      <c r="BW879" s="180"/>
      <c r="BX879" s="180"/>
      <c r="BY879" s="180"/>
      <c r="BZ879" s="180"/>
      <c r="CA879" s="180"/>
      <c r="CB879" s="180"/>
      <c r="CC879" s="180"/>
      <c r="CD879" s="180"/>
      <c r="CE879" s="180"/>
      <c r="CF879" s="180"/>
      <c r="CG879" s="180"/>
      <c r="CH879" s="180"/>
      <c r="CI879" s="180"/>
      <c r="CJ879" s="180"/>
      <c r="CK879" s="180"/>
      <c r="CL879" s="180"/>
      <c r="CM879" s="180"/>
      <c r="CN879" s="180"/>
      <c r="CO879" s="180"/>
      <c r="CP879" s="180"/>
      <c r="CQ879" s="180"/>
      <c r="CR879" s="180"/>
      <c r="CS879" s="180"/>
      <c r="CT879" s="180"/>
      <c r="CU879" s="180"/>
      <c r="CV879" s="180"/>
      <c r="CW879" s="180"/>
      <c r="CX879" s="180"/>
      <c r="CY879" s="180"/>
      <c r="CZ879" s="180"/>
      <c r="DA879" s="180"/>
      <c r="DB879" s="180"/>
      <c r="DC879" s="180"/>
    </row>
    <row r="880" spans="1:107">
      <c r="A880" s="180"/>
      <c r="B880" s="180"/>
      <c r="C880" s="180"/>
      <c r="D880" s="180"/>
      <c r="E880" s="180"/>
      <c r="F880" s="180"/>
      <c r="G880" s="180"/>
      <c r="H880" s="181"/>
      <c r="I880" s="180"/>
      <c r="J880" s="180"/>
      <c r="K880" s="180"/>
      <c r="L880" s="181"/>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Q880" s="180"/>
      <c r="BR880" s="180"/>
      <c r="BS880" s="180"/>
      <c r="BT880" s="180"/>
      <c r="BU880" s="180"/>
      <c r="BV880" s="180"/>
      <c r="BW880" s="180"/>
      <c r="BX880" s="180"/>
      <c r="BY880" s="180"/>
      <c r="BZ880" s="180"/>
      <c r="CA880" s="180"/>
      <c r="CB880" s="180"/>
      <c r="CC880" s="180"/>
      <c r="CD880" s="180"/>
      <c r="CE880" s="180"/>
      <c r="CF880" s="180"/>
      <c r="CG880" s="180"/>
      <c r="CH880" s="180"/>
      <c r="CI880" s="180"/>
      <c r="CJ880" s="180"/>
      <c r="CK880" s="180"/>
      <c r="CL880" s="180"/>
      <c r="CM880" s="180"/>
      <c r="CN880" s="180"/>
      <c r="CO880" s="180"/>
      <c r="CP880" s="180"/>
      <c r="CQ880" s="180"/>
      <c r="CR880" s="180"/>
      <c r="CS880" s="180"/>
      <c r="CT880" s="180"/>
      <c r="CU880" s="180"/>
      <c r="CV880" s="180"/>
      <c r="CW880" s="180"/>
      <c r="CX880" s="180"/>
      <c r="CY880" s="180"/>
      <c r="CZ880" s="180"/>
      <c r="DA880" s="180"/>
      <c r="DB880" s="180"/>
      <c r="DC880" s="180"/>
    </row>
    <row r="881" spans="1:107">
      <c r="A881" s="180"/>
      <c r="B881" s="180"/>
      <c r="C881" s="180"/>
      <c r="D881" s="180"/>
      <c r="E881" s="180"/>
      <c r="F881" s="180"/>
      <c r="G881" s="180"/>
      <c r="H881" s="181"/>
      <c r="I881" s="180"/>
      <c r="J881" s="180"/>
      <c r="K881" s="180"/>
      <c r="L881" s="181"/>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row>
    <row r="882" spans="1:107">
      <c r="A882" s="180"/>
      <c r="B882" s="180"/>
      <c r="C882" s="180"/>
      <c r="D882" s="180"/>
      <c r="E882" s="180"/>
      <c r="F882" s="180"/>
      <c r="G882" s="180"/>
      <c r="H882" s="181"/>
      <c r="I882" s="180"/>
      <c r="J882" s="180"/>
      <c r="K882" s="180"/>
      <c r="L882" s="181"/>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BQ882" s="180"/>
      <c r="BR882" s="180"/>
      <c r="BS882" s="180"/>
      <c r="BT882" s="180"/>
      <c r="BU882" s="180"/>
      <c r="BV882" s="180"/>
      <c r="BW882" s="180"/>
      <c r="BX882" s="180"/>
      <c r="BY882" s="180"/>
      <c r="BZ882" s="180"/>
      <c r="CA882" s="180"/>
      <c r="CB882" s="180"/>
      <c r="CC882" s="180"/>
      <c r="CD882" s="180"/>
      <c r="CE882" s="180"/>
      <c r="CF882" s="180"/>
      <c r="CG882" s="180"/>
      <c r="CH882" s="180"/>
      <c r="CI882" s="180"/>
      <c r="CJ882" s="180"/>
      <c r="CK882" s="180"/>
      <c r="CL882" s="180"/>
      <c r="CM882" s="180"/>
      <c r="CN882" s="180"/>
      <c r="CO882" s="180"/>
      <c r="CP882" s="180"/>
      <c r="CQ882" s="180"/>
      <c r="CR882" s="180"/>
      <c r="CS882" s="180"/>
      <c r="CT882" s="180"/>
      <c r="CU882" s="180"/>
      <c r="CV882" s="180"/>
      <c r="CW882" s="180"/>
      <c r="CX882" s="180"/>
      <c r="CY882" s="180"/>
      <c r="CZ882" s="180"/>
      <c r="DA882" s="180"/>
      <c r="DB882" s="180"/>
      <c r="DC882" s="180"/>
    </row>
    <row r="883" spans="1:107">
      <c r="A883" s="180"/>
      <c r="B883" s="180"/>
      <c r="C883" s="180"/>
      <c r="D883" s="180"/>
      <c r="E883" s="180"/>
      <c r="F883" s="180"/>
      <c r="G883" s="180"/>
      <c r="H883" s="181"/>
      <c r="I883" s="180"/>
      <c r="J883" s="180"/>
      <c r="K883" s="180"/>
      <c r="L883" s="181"/>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c r="AU883" s="180"/>
      <c r="AV883" s="180"/>
      <c r="AW883" s="180"/>
      <c r="AX883" s="180"/>
      <c r="AY883" s="180"/>
      <c r="AZ883" s="180"/>
      <c r="BA883" s="180"/>
      <c r="BB883" s="180"/>
      <c r="BC883" s="180"/>
      <c r="BD883" s="180"/>
      <c r="BE883" s="180"/>
      <c r="BF883" s="180"/>
      <c r="BG883" s="180"/>
      <c r="BH883" s="180"/>
      <c r="BI883" s="180"/>
      <c r="BJ883" s="180"/>
      <c r="BK883" s="180"/>
      <c r="BL883" s="180"/>
      <c r="BM883" s="180"/>
      <c r="BN883" s="180"/>
      <c r="BO883" s="180"/>
      <c r="BP883" s="180"/>
      <c r="BQ883" s="180"/>
      <c r="BR883" s="180"/>
      <c r="BS883" s="180"/>
      <c r="BT883" s="180"/>
      <c r="BU883" s="180"/>
      <c r="BV883" s="180"/>
      <c r="BW883" s="180"/>
      <c r="BX883" s="180"/>
      <c r="BY883" s="180"/>
      <c r="BZ883" s="180"/>
      <c r="CA883" s="180"/>
      <c r="CB883" s="180"/>
      <c r="CC883" s="180"/>
      <c r="CD883" s="180"/>
      <c r="CE883" s="180"/>
      <c r="CF883" s="180"/>
      <c r="CG883" s="180"/>
      <c r="CH883" s="180"/>
      <c r="CI883" s="180"/>
      <c r="CJ883" s="180"/>
      <c r="CK883" s="180"/>
      <c r="CL883" s="180"/>
      <c r="CM883" s="180"/>
      <c r="CN883" s="180"/>
      <c r="CO883" s="180"/>
      <c r="CP883" s="180"/>
      <c r="CQ883" s="180"/>
      <c r="CR883" s="180"/>
      <c r="CS883" s="180"/>
      <c r="CT883" s="180"/>
      <c r="CU883" s="180"/>
      <c r="CV883" s="180"/>
      <c r="CW883" s="180"/>
      <c r="CX883" s="180"/>
      <c r="CY883" s="180"/>
      <c r="CZ883" s="180"/>
      <c r="DA883" s="180"/>
      <c r="DB883" s="180"/>
      <c r="DC883" s="180"/>
    </row>
    <row r="884" spans="1:107">
      <c r="A884" s="180"/>
      <c r="B884" s="180"/>
      <c r="C884" s="180"/>
      <c r="D884" s="180"/>
      <c r="E884" s="180"/>
      <c r="F884" s="180"/>
      <c r="G884" s="180"/>
      <c r="H884" s="181"/>
      <c r="I884" s="180"/>
      <c r="J884" s="180"/>
      <c r="K884" s="180"/>
      <c r="L884" s="181"/>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c r="AT884" s="180"/>
      <c r="AU884" s="180"/>
      <c r="AV884" s="180"/>
      <c r="AW884" s="180"/>
      <c r="AX884" s="180"/>
      <c r="AY884" s="180"/>
      <c r="AZ884" s="180"/>
      <c r="BA884" s="180"/>
      <c r="BB884" s="180"/>
      <c r="BC884" s="180"/>
      <c r="BD884" s="180"/>
      <c r="BE884" s="180"/>
      <c r="BF884" s="180"/>
      <c r="BG884" s="180"/>
      <c r="BH884" s="180"/>
      <c r="BI884" s="180"/>
      <c r="BJ884" s="180"/>
      <c r="BK884" s="180"/>
      <c r="BL884" s="180"/>
      <c r="BM884" s="180"/>
      <c r="BN884" s="180"/>
      <c r="BO884" s="180"/>
      <c r="BP884" s="180"/>
      <c r="BQ884" s="180"/>
      <c r="BR884" s="180"/>
      <c r="BS884" s="180"/>
      <c r="BT884" s="180"/>
      <c r="BU884" s="180"/>
      <c r="BV884" s="180"/>
      <c r="BW884" s="180"/>
      <c r="BX884" s="180"/>
      <c r="BY884" s="180"/>
      <c r="BZ884" s="180"/>
      <c r="CA884" s="180"/>
      <c r="CB884" s="180"/>
      <c r="CC884" s="180"/>
      <c r="CD884" s="180"/>
      <c r="CE884" s="180"/>
      <c r="CF884" s="180"/>
      <c r="CG884" s="180"/>
      <c r="CH884" s="180"/>
      <c r="CI884" s="180"/>
      <c r="CJ884" s="180"/>
      <c r="CK884" s="180"/>
      <c r="CL884" s="180"/>
      <c r="CM884" s="180"/>
      <c r="CN884" s="180"/>
      <c r="CO884" s="180"/>
      <c r="CP884" s="180"/>
      <c r="CQ884" s="180"/>
      <c r="CR884" s="180"/>
      <c r="CS884" s="180"/>
      <c r="CT884" s="180"/>
      <c r="CU884" s="180"/>
      <c r="CV884" s="180"/>
      <c r="CW884" s="180"/>
      <c r="CX884" s="180"/>
      <c r="CY884" s="180"/>
      <c r="CZ884" s="180"/>
      <c r="DA884" s="180"/>
      <c r="DB884" s="180"/>
      <c r="DC884" s="180"/>
    </row>
    <row r="885" spans="1:107">
      <c r="A885" s="180"/>
      <c r="B885" s="180"/>
      <c r="C885" s="180"/>
      <c r="D885" s="180"/>
      <c r="E885" s="180"/>
      <c r="F885" s="180"/>
      <c r="G885" s="180"/>
      <c r="H885" s="181"/>
      <c r="I885" s="180"/>
      <c r="J885" s="180"/>
      <c r="K885" s="180"/>
      <c r="L885" s="181"/>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c r="AT885" s="180"/>
      <c r="AU885" s="180"/>
      <c r="AV885" s="180"/>
      <c r="AW885" s="180"/>
      <c r="AX885" s="180"/>
      <c r="AY885" s="180"/>
      <c r="AZ885" s="180"/>
      <c r="BA885" s="180"/>
      <c r="BB885" s="180"/>
      <c r="BC885" s="180"/>
      <c r="BD885" s="180"/>
      <c r="BE885" s="180"/>
      <c r="BF885" s="180"/>
      <c r="BG885" s="180"/>
      <c r="BH885" s="180"/>
      <c r="BI885" s="180"/>
      <c r="BJ885" s="180"/>
      <c r="BK885" s="180"/>
      <c r="BL885" s="180"/>
      <c r="BM885" s="180"/>
      <c r="BN885" s="180"/>
      <c r="BO885" s="180"/>
      <c r="BP885" s="180"/>
      <c r="BQ885" s="180"/>
      <c r="BR885" s="180"/>
      <c r="BS885" s="180"/>
      <c r="BT885" s="180"/>
      <c r="BU885" s="180"/>
      <c r="BV885" s="180"/>
      <c r="BW885" s="180"/>
      <c r="BX885" s="180"/>
      <c r="BY885" s="180"/>
      <c r="BZ885" s="180"/>
      <c r="CA885" s="180"/>
      <c r="CB885" s="180"/>
      <c r="CC885" s="180"/>
      <c r="CD885" s="180"/>
      <c r="CE885" s="180"/>
      <c r="CF885" s="180"/>
      <c r="CG885" s="180"/>
      <c r="CH885" s="180"/>
      <c r="CI885" s="180"/>
      <c r="CJ885" s="180"/>
      <c r="CK885" s="180"/>
      <c r="CL885" s="180"/>
      <c r="CM885" s="180"/>
      <c r="CN885" s="180"/>
      <c r="CO885" s="180"/>
      <c r="CP885" s="180"/>
      <c r="CQ885" s="180"/>
      <c r="CR885" s="180"/>
      <c r="CS885" s="180"/>
      <c r="CT885" s="180"/>
      <c r="CU885" s="180"/>
      <c r="CV885" s="180"/>
      <c r="CW885" s="180"/>
      <c r="CX885" s="180"/>
      <c r="CY885" s="180"/>
      <c r="CZ885" s="180"/>
      <c r="DA885" s="180"/>
      <c r="DB885" s="180"/>
      <c r="DC885" s="180"/>
    </row>
    <row r="886" spans="1:107">
      <c r="A886" s="180"/>
      <c r="B886" s="180"/>
      <c r="C886" s="180"/>
      <c r="D886" s="180"/>
      <c r="E886" s="180"/>
      <c r="F886" s="180"/>
      <c r="G886" s="180"/>
      <c r="H886" s="181"/>
      <c r="I886" s="180"/>
      <c r="J886" s="180"/>
      <c r="K886" s="180"/>
      <c r="L886" s="181"/>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c r="CH886" s="180"/>
      <c r="CI886" s="180"/>
      <c r="CJ886" s="180"/>
      <c r="CK886" s="180"/>
      <c r="CL886" s="180"/>
      <c r="CM886" s="180"/>
      <c r="CN886" s="180"/>
      <c r="CO886" s="180"/>
      <c r="CP886" s="180"/>
      <c r="CQ886" s="180"/>
      <c r="CR886" s="180"/>
      <c r="CS886" s="180"/>
      <c r="CT886" s="180"/>
      <c r="CU886" s="180"/>
      <c r="CV886" s="180"/>
      <c r="CW886" s="180"/>
      <c r="CX886" s="180"/>
      <c r="CY886" s="180"/>
      <c r="CZ886" s="180"/>
      <c r="DA886" s="180"/>
      <c r="DB886" s="180"/>
      <c r="DC886" s="180"/>
    </row>
    <row r="887" spans="1:107">
      <c r="A887" s="180"/>
      <c r="B887" s="180"/>
      <c r="C887" s="180"/>
      <c r="D887" s="180"/>
      <c r="E887" s="180"/>
      <c r="F887" s="180"/>
      <c r="G887" s="180"/>
      <c r="H887" s="181"/>
      <c r="I887" s="180"/>
      <c r="J887" s="180"/>
      <c r="K887" s="180"/>
      <c r="L887" s="181"/>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c r="AT887" s="180"/>
      <c r="AU887" s="180"/>
      <c r="AV887" s="180"/>
      <c r="AW887" s="180"/>
      <c r="AX887" s="180"/>
      <c r="AY887" s="180"/>
      <c r="AZ887" s="180"/>
      <c r="BA887" s="180"/>
      <c r="BB887" s="180"/>
      <c r="BC887" s="180"/>
      <c r="BD887" s="180"/>
      <c r="BE887" s="180"/>
      <c r="BF887" s="180"/>
      <c r="BG887" s="180"/>
      <c r="BH887" s="180"/>
      <c r="BI887" s="180"/>
      <c r="BJ887" s="180"/>
      <c r="BK887" s="180"/>
      <c r="BL887" s="180"/>
      <c r="BM887" s="180"/>
      <c r="BN887" s="180"/>
      <c r="BO887" s="180"/>
      <c r="BP887" s="180"/>
      <c r="BQ887" s="180"/>
      <c r="BR887" s="180"/>
      <c r="BS887" s="180"/>
      <c r="BT887" s="180"/>
      <c r="BU887" s="180"/>
      <c r="BV887" s="180"/>
      <c r="BW887" s="180"/>
      <c r="BX887" s="180"/>
      <c r="BY887" s="180"/>
      <c r="BZ887" s="180"/>
      <c r="CA887" s="180"/>
      <c r="CB887" s="180"/>
      <c r="CC887" s="180"/>
      <c r="CD887" s="180"/>
      <c r="CE887" s="180"/>
      <c r="CF887" s="180"/>
      <c r="CG887" s="180"/>
      <c r="CH887" s="180"/>
      <c r="CI887" s="180"/>
      <c r="CJ887" s="180"/>
      <c r="CK887" s="180"/>
      <c r="CL887" s="180"/>
      <c r="CM887" s="180"/>
      <c r="CN887" s="180"/>
      <c r="CO887" s="180"/>
      <c r="CP887" s="180"/>
      <c r="CQ887" s="180"/>
      <c r="CR887" s="180"/>
      <c r="CS887" s="180"/>
      <c r="CT887" s="180"/>
      <c r="CU887" s="180"/>
      <c r="CV887" s="180"/>
      <c r="CW887" s="180"/>
      <c r="CX887" s="180"/>
      <c r="CY887" s="180"/>
      <c r="CZ887" s="180"/>
      <c r="DA887" s="180"/>
      <c r="DB887" s="180"/>
      <c r="DC887" s="180"/>
    </row>
    <row r="888" spans="1:107">
      <c r="A888" s="180"/>
      <c r="B888" s="180"/>
      <c r="C888" s="180"/>
      <c r="D888" s="180"/>
      <c r="E888" s="180"/>
      <c r="F888" s="180"/>
      <c r="G888" s="180"/>
      <c r="H888" s="181"/>
      <c r="I888" s="180"/>
      <c r="J888" s="180"/>
      <c r="K888" s="180"/>
      <c r="L888" s="181"/>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c r="AT888" s="180"/>
      <c r="AU888" s="180"/>
      <c r="AV888" s="180"/>
      <c r="AW888" s="180"/>
      <c r="AX888" s="180"/>
      <c r="AY888" s="180"/>
      <c r="AZ888" s="180"/>
      <c r="BA888" s="180"/>
      <c r="BB888" s="180"/>
      <c r="BC888" s="180"/>
      <c r="BD888" s="180"/>
      <c r="BE888" s="180"/>
      <c r="BF888" s="180"/>
      <c r="BG888" s="180"/>
      <c r="BH888" s="180"/>
      <c r="BI888" s="180"/>
      <c r="BJ888" s="180"/>
      <c r="BK888" s="180"/>
      <c r="BL888" s="180"/>
      <c r="BM888" s="180"/>
      <c r="BN888" s="180"/>
      <c r="BO888" s="180"/>
      <c r="BP888" s="180"/>
      <c r="BQ888" s="180"/>
      <c r="BR888" s="180"/>
      <c r="BS888" s="180"/>
      <c r="BT888" s="180"/>
      <c r="BU888" s="180"/>
      <c r="BV888" s="180"/>
      <c r="BW888" s="180"/>
      <c r="BX888" s="180"/>
      <c r="BY888" s="180"/>
      <c r="BZ888" s="180"/>
      <c r="CA888" s="180"/>
      <c r="CB888" s="180"/>
      <c r="CC888" s="180"/>
      <c r="CD888" s="180"/>
      <c r="CE888" s="180"/>
      <c r="CF888" s="180"/>
      <c r="CG888" s="180"/>
      <c r="CH888" s="180"/>
      <c r="CI888" s="180"/>
      <c r="CJ888" s="180"/>
      <c r="CK888" s="180"/>
      <c r="CL888" s="180"/>
      <c r="CM888" s="180"/>
      <c r="CN888" s="180"/>
      <c r="CO888" s="180"/>
      <c r="CP888" s="180"/>
      <c r="CQ888" s="180"/>
      <c r="CR888" s="180"/>
      <c r="CS888" s="180"/>
      <c r="CT888" s="180"/>
      <c r="CU888" s="180"/>
      <c r="CV888" s="180"/>
      <c r="CW888" s="180"/>
      <c r="CX888" s="180"/>
      <c r="CY888" s="180"/>
      <c r="CZ888" s="180"/>
      <c r="DA888" s="180"/>
      <c r="DB888" s="180"/>
      <c r="DC888" s="180"/>
    </row>
    <row r="889" spans="1:107">
      <c r="A889" s="180"/>
      <c r="B889" s="180"/>
      <c r="C889" s="180"/>
      <c r="D889" s="180"/>
      <c r="E889" s="180"/>
      <c r="F889" s="180"/>
      <c r="G889" s="180"/>
      <c r="H889" s="181"/>
      <c r="I889" s="180"/>
      <c r="J889" s="180"/>
      <c r="K889" s="180"/>
      <c r="L889" s="181"/>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c r="AT889" s="180"/>
      <c r="AU889" s="180"/>
      <c r="AV889" s="180"/>
      <c r="AW889" s="180"/>
      <c r="AX889" s="180"/>
      <c r="AY889" s="180"/>
      <c r="AZ889" s="180"/>
      <c r="BA889" s="180"/>
      <c r="BB889" s="180"/>
      <c r="BC889" s="180"/>
      <c r="BD889" s="180"/>
      <c r="BE889" s="180"/>
      <c r="BF889" s="180"/>
      <c r="BG889" s="180"/>
      <c r="BH889" s="180"/>
      <c r="BI889" s="180"/>
      <c r="BJ889" s="180"/>
      <c r="BK889" s="180"/>
      <c r="BL889" s="180"/>
      <c r="BM889" s="180"/>
      <c r="BN889" s="180"/>
      <c r="BO889" s="180"/>
      <c r="BP889" s="180"/>
      <c r="BQ889" s="180"/>
      <c r="BR889" s="180"/>
      <c r="BS889" s="180"/>
      <c r="BT889" s="180"/>
      <c r="BU889" s="180"/>
      <c r="BV889" s="180"/>
      <c r="BW889" s="180"/>
      <c r="BX889" s="180"/>
      <c r="BY889" s="180"/>
      <c r="BZ889" s="180"/>
      <c r="CA889" s="180"/>
      <c r="CB889" s="180"/>
      <c r="CC889" s="180"/>
      <c r="CD889" s="180"/>
      <c r="CE889" s="180"/>
      <c r="CF889" s="180"/>
      <c r="CG889" s="180"/>
      <c r="CH889" s="180"/>
      <c r="CI889" s="180"/>
      <c r="CJ889" s="180"/>
      <c r="CK889" s="180"/>
      <c r="CL889" s="180"/>
      <c r="CM889" s="180"/>
      <c r="CN889" s="180"/>
      <c r="CO889" s="180"/>
      <c r="CP889" s="180"/>
      <c r="CQ889" s="180"/>
      <c r="CR889" s="180"/>
      <c r="CS889" s="180"/>
      <c r="CT889" s="180"/>
      <c r="CU889" s="180"/>
      <c r="CV889" s="180"/>
      <c r="CW889" s="180"/>
      <c r="CX889" s="180"/>
      <c r="CY889" s="180"/>
      <c r="CZ889" s="180"/>
      <c r="DA889" s="180"/>
      <c r="DB889" s="180"/>
      <c r="DC889" s="180"/>
    </row>
    <row r="890" spans="1:107">
      <c r="A890" s="180"/>
      <c r="B890" s="180"/>
      <c r="C890" s="180"/>
      <c r="D890" s="180"/>
      <c r="E890" s="180"/>
      <c r="F890" s="180"/>
      <c r="G890" s="180"/>
      <c r="H890" s="181"/>
      <c r="I890" s="180"/>
      <c r="J890" s="180"/>
      <c r="K890" s="180"/>
      <c r="L890" s="181"/>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c r="AT890" s="180"/>
      <c r="AU890" s="180"/>
      <c r="AV890" s="180"/>
      <c r="AW890" s="180"/>
      <c r="AX890" s="180"/>
      <c r="AY890" s="180"/>
      <c r="AZ890" s="180"/>
      <c r="BA890" s="180"/>
      <c r="BB890" s="180"/>
      <c r="BC890" s="180"/>
      <c r="BD890" s="180"/>
      <c r="BE890" s="180"/>
      <c r="BF890" s="180"/>
      <c r="BG890" s="180"/>
      <c r="BH890" s="180"/>
      <c r="BI890" s="180"/>
      <c r="BJ890" s="180"/>
      <c r="BK890" s="180"/>
      <c r="BL890" s="180"/>
      <c r="BM890" s="180"/>
      <c r="BN890" s="180"/>
      <c r="BO890" s="180"/>
      <c r="BP890" s="180"/>
      <c r="BQ890" s="180"/>
      <c r="BR890" s="180"/>
      <c r="BS890" s="180"/>
      <c r="BT890" s="180"/>
      <c r="BU890" s="180"/>
      <c r="BV890" s="180"/>
      <c r="BW890" s="180"/>
      <c r="BX890" s="180"/>
      <c r="BY890" s="180"/>
      <c r="BZ890" s="180"/>
      <c r="CA890" s="180"/>
      <c r="CB890" s="180"/>
      <c r="CC890" s="180"/>
      <c r="CD890" s="180"/>
      <c r="CE890" s="180"/>
      <c r="CF890" s="180"/>
      <c r="CG890" s="180"/>
      <c r="CH890" s="180"/>
      <c r="CI890" s="180"/>
      <c r="CJ890" s="180"/>
      <c r="CK890" s="180"/>
      <c r="CL890" s="180"/>
      <c r="CM890" s="180"/>
      <c r="CN890" s="180"/>
      <c r="CO890" s="180"/>
      <c r="CP890" s="180"/>
      <c r="CQ890" s="180"/>
      <c r="CR890" s="180"/>
      <c r="CS890" s="180"/>
      <c r="CT890" s="180"/>
      <c r="CU890" s="180"/>
      <c r="CV890" s="180"/>
      <c r="CW890" s="180"/>
      <c r="CX890" s="180"/>
      <c r="CY890" s="180"/>
      <c r="CZ890" s="180"/>
      <c r="DA890" s="180"/>
      <c r="DB890" s="180"/>
      <c r="DC890" s="180"/>
    </row>
    <row r="891" spans="1:107">
      <c r="A891" s="180"/>
      <c r="B891" s="180"/>
      <c r="C891" s="180"/>
      <c r="D891" s="180"/>
      <c r="E891" s="180"/>
      <c r="F891" s="180"/>
      <c r="G891" s="180"/>
      <c r="H891" s="181"/>
      <c r="I891" s="180"/>
      <c r="J891" s="180"/>
      <c r="K891" s="180"/>
      <c r="L891" s="181"/>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c r="AT891" s="180"/>
      <c r="AU891" s="180"/>
      <c r="AV891" s="180"/>
      <c r="AW891" s="180"/>
      <c r="AX891" s="180"/>
      <c r="AY891" s="180"/>
      <c r="AZ891" s="180"/>
      <c r="BA891" s="180"/>
      <c r="BB891" s="180"/>
      <c r="BC891" s="180"/>
      <c r="BD891" s="180"/>
      <c r="BE891" s="180"/>
      <c r="BF891" s="180"/>
      <c r="BG891" s="180"/>
      <c r="BH891" s="180"/>
      <c r="BI891" s="180"/>
      <c r="BJ891" s="180"/>
      <c r="BK891" s="180"/>
      <c r="BL891" s="180"/>
      <c r="BM891" s="180"/>
      <c r="BN891" s="180"/>
      <c r="BO891" s="180"/>
      <c r="BP891" s="180"/>
      <c r="BQ891" s="180"/>
      <c r="BR891" s="180"/>
      <c r="BS891" s="180"/>
      <c r="BT891" s="180"/>
      <c r="BU891" s="180"/>
      <c r="BV891" s="180"/>
      <c r="BW891" s="180"/>
      <c r="BX891" s="180"/>
      <c r="BY891" s="180"/>
      <c r="BZ891" s="180"/>
      <c r="CA891" s="180"/>
      <c r="CB891" s="180"/>
      <c r="CC891" s="180"/>
      <c r="CD891" s="180"/>
      <c r="CE891" s="180"/>
      <c r="CF891" s="180"/>
      <c r="CG891" s="180"/>
      <c r="CH891" s="180"/>
      <c r="CI891" s="180"/>
      <c r="CJ891" s="180"/>
      <c r="CK891" s="180"/>
      <c r="CL891" s="180"/>
      <c r="CM891" s="180"/>
      <c r="CN891" s="180"/>
      <c r="CO891" s="180"/>
      <c r="CP891" s="180"/>
      <c r="CQ891" s="180"/>
      <c r="CR891" s="180"/>
      <c r="CS891" s="180"/>
      <c r="CT891" s="180"/>
      <c r="CU891" s="180"/>
      <c r="CV891" s="180"/>
      <c r="CW891" s="180"/>
      <c r="CX891" s="180"/>
      <c r="CY891" s="180"/>
      <c r="CZ891" s="180"/>
      <c r="DA891" s="180"/>
      <c r="DB891" s="180"/>
      <c r="DC891" s="180"/>
    </row>
    <row r="892" spans="1:107">
      <c r="A892" s="180"/>
      <c r="B892" s="180"/>
      <c r="C892" s="180"/>
      <c r="D892" s="180"/>
      <c r="E892" s="180"/>
      <c r="F892" s="180"/>
      <c r="G892" s="180"/>
      <c r="H892" s="181"/>
      <c r="I892" s="180"/>
      <c r="J892" s="180"/>
      <c r="K892" s="180"/>
      <c r="L892" s="181"/>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c r="CH892" s="180"/>
      <c r="CI892" s="180"/>
      <c r="CJ892" s="180"/>
      <c r="CK892" s="180"/>
      <c r="CL892" s="180"/>
      <c r="CM892" s="180"/>
      <c r="CN892" s="180"/>
      <c r="CO892" s="180"/>
      <c r="CP892" s="180"/>
      <c r="CQ892" s="180"/>
      <c r="CR892" s="180"/>
      <c r="CS892" s="180"/>
      <c r="CT892" s="180"/>
      <c r="CU892" s="180"/>
      <c r="CV892" s="180"/>
      <c r="CW892" s="180"/>
      <c r="CX892" s="180"/>
      <c r="CY892" s="180"/>
      <c r="CZ892" s="180"/>
      <c r="DA892" s="180"/>
      <c r="DB892" s="180"/>
      <c r="DC892" s="180"/>
    </row>
    <row r="893" spans="1:107">
      <c r="A893" s="180"/>
      <c r="B893" s="180"/>
      <c r="C893" s="180"/>
      <c r="D893" s="180"/>
      <c r="E893" s="180"/>
      <c r="F893" s="180"/>
      <c r="G893" s="180"/>
      <c r="H893" s="181"/>
      <c r="I893" s="180"/>
      <c r="J893" s="180"/>
      <c r="K893" s="180"/>
      <c r="L893" s="181"/>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c r="AT893" s="180"/>
      <c r="AU893" s="180"/>
      <c r="AV893" s="180"/>
      <c r="AW893" s="180"/>
      <c r="AX893" s="180"/>
      <c r="AY893" s="180"/>
      <c r="AZ893" s="180"/>
      <c r="BA893" s="180"/>
      <c r="BB893" s="180"/>
      <c r="BC893" s="180"/>
      <c r="BD893" s="180"/>
      <c r="BE893" s="180"/>
      <c r="BF893" s="180"/>
      <c r="BG893" s="180"/>
      <c r="BH893" s="180"/>
      <c r="BI893" s="180"/>
      <c r="BJ893" s="180"/>
      <c r="BK893" s="180"/>
      <c r="BL893" s="180"/>
      <c r="BM893" s="180"/>
      <c r="BN893" s="180"/>
      <c r="BO893" s="180"/>
      <c r="BP893" s="180"/>
      <c r="BQ893" s="180"/>
      <c r="BR893" s="180"/>
      <c r="BS893" s="180"/>
      <c r="BT893" s="180"/>
      <c r="BU893" s="180"/>
      <c r="BV893" s="180"/>
      <c r="BW893" s="180"/>
      <c r="BX893" s="180"/>
      <c r="BY893" s="180"/>
      <c r="BZ893" s="180"/>
      <c r="CA893" s="180"/>
      <c r="CB893" s="180"/>
      <c r="CC893" s="180"/>
      <c r="CD893" s="180"/>
      <c r="CE893" s="180"/>
      <c r="CF893" s="180"/>
      <c r="CG893" s="180"/>
      <c r="CH893" s="180"/>
      <c r="CI893" s="180"/>
      <c r="CJ893" s="180"/>
      <c r="CK893" s="180"/>
      <c r="CL893" s="180"/>
      <c r="CM893" s="180"/>
      <c r="CN893" s="180"/>
      <c r="CO893" s="180"/>
      <c r="CP893" s="180"/>
      <c r="CQ893" s="180"/>
      <c r="CR893" s="180"/>
      <c r="CS893" s="180"/>
      <c r="CT893" s="180"/>
      <c r="CU893" s="180"/>
      <c r="CV893" s="180"/>
      <c r="CW893" s="180"/>
      <c r="CX893" s="180"/>
      <c r="CY893" s="180"/>
      <c r="CZ893" s="180"/>
      <c r="DA893" s="180"/>
      <c r="DB893" s="180"/>
      <c r="DC893" s="180"/>
    </row>
    <row r="894" spans="1:107">
      <c r="A894" s="180"/>
      <c r="B894" s="180"/>
      <c r="C894" s="180"/>
      <c r="D894" s="180"/>
      <c r="E894" s="180"/>
      <c r="F894" s="180"/>
      <c r="G894" s="180"/>
      <c r="H894" s="181"/>
      <c r="I894" s="180"/>
      <c r="J894" s="180"/>
      <c r="K894" s="180"/>
      <c r="L894" s="181"/>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c r="AT894" s="180"/>
      <c r="AU894" s="180"/>
      <c r="AV894" s="180"/>
      <c r="AW894" s="180"/>
      <c r="AX894" s="180"/>
      <c r="AY894" s="180"/>
      <c r="AZ894" s="180"/>
      <c r="BA894" s="180"/>
      <c r="BB894" s="180"/>
      <c r="BC894" s="180"/>
      <c r="BD894" s="180"/>
      <c r="BE894" s="180"/>
      <c r="BF894" s="180"/>
      <c r="BG894" s="180"/>
      <c r="BH894" s="180"/>
      <c r="BI894" s="180"/>
      <c r="BJ894" s="180"/>
      <c r="BK894" s="180"/>
      <c r="BL894" s="180"/>
      <c r="BM894" s="180"/>
      <c r="BN894" s="180"/>
      <c r="BO894" s="180"/>
      <c r="BP894" s="180"/>
      <c r="BQ894" s="180"/>
      <c r="BR894" s="180"/>
      <c r="BS894" s="180"/>
      <c r="BT894" s="180"/>
      <c r="BU894" s="180"/>
      <c r="BV894" s="180"/>
      <c r="BW894" s="180"/>
      <c r="BX894" s="180"/>
      <c r="BY894" s="180"/>
      <c r="BZ894" s="180"/>
      <c r="CA894" s="180"/>
      <c r="CB894" s="180"/>
      <c r="CC894" s="180"/>
      <c r="CD894" s="180"/>
      <c r="CE894" s="180"/>
      <c r="CF894" s="180"/>
      <c r="CG894" s="180"/>
      <c r="CH894" s="180"/>
      <c r="CI894" s="180"/>
      <c r="CJ894" s="180"/>
      <c r="CK894" s="180"/>
      <c r="CL894" s="180"/>
      <c r="CM894" s="180"/>
      <c r="CN894" s="180"/>
      <c r="CO894" s="180"/>
      <c r="CP894" s="180"/>
      <c r="CQ894" s="180"/>
      <c r="CR894" s="180"/>
      <c r="CS894" s="180"/>
      <c r="CT894" s="180"/>
      <c r="CU894" s="180"/>
      <c r="CV894" s="180"/>
      <c r="CW894" s="180"/>
      <c r="CX894" s="180"/>
      <c r="CY894" s="180"/>
      <c r="CZ894" s="180"/>
      <c r="DA894" s="180"/>
      <c r="DB894" s="180"/>
      <c r="DC894" s="180"/>
    </row>
    <row r="895" spans="1:107">
      <c r="A895" s="180"/>
      <c r="B895" s="180"/>
      <c r="C895" s="180"/>
      <c r="D895" s="180"/>
      <c r="E895" s="180"/>
      <c r="F895" s="180"/>
      <c r="G895" s="180"/>
      <c r="H895" s="181"/>
      <c r="I895" s="180"/>
      <c r="J895" s="180"/>
      <c r="K895" s="180"/>
      <c r="L895" s="181"/>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c r="AT895" s="180"/>
      <c r="AU895" s="180"/>
      <c r="AV895" s="180"/>
      <c r="AW895" s="180"/>
      <c r="AX895" s="180"/>
      <c r="AY895" s="180"/>
      <c r="AZ895" s="180"/>
      <c r="BA895" s="180"/>
      <c r="BB895" s="180"/>
      <c r="BC895" s="180"/>
      <c r="BD895" s="180"/>
      <c r="BE895" s="180"/>
      <c r="BF895" s="180"/>
      <c r="BG895" s="180"/>
      <c r="BH895" s="180"/>
      <c r="BI895" s="180"/>
      <c r="BJ895" s="180"/>
      <c r="BK895" s="180"/>
      <c r="BL895" s="180"/>
      <c r="BM895" s="180"/>
      <c r="BN895" s="180"/>
      <c r="BO895" s="180"/>
      <c r="BP895" s="180"/>
      <c r="BQ895" s="180"/>
      <c r="BR895" s="180"/>
      <c r="BS895" s="180"/>
      <c r="BT895" s="180"/>
      <c r="BU895" s="180"/>
      <c r="BV895" s="180"/>
      <c r="BW895" s="180"/>
      <c r="BX895" s="180"/>
      <c r="BY895" s="180"/>
      <c r="BZ895" s="180"/>
      <c r="CA895" s="180"/>
      <c r="CB895" s="180"/>
      <c r="CC895" s="180"/>
      <c r="CD895" s="180"/>
      <c r="CE895" s="180"/>
      <c r="CF895" s="180"/>
      <c r="CG895" s="180"/>
      <c r="CH895" s="180"/>
      <c r="CI895" s="180"/>
      <c r="CJ895" s="180"/>
      <c r="CK895" s="180"/>
      <c r="CL895" s="180"/>
      <c r="CM895" s="180"/>
      <c r="CN895" s="180"/>
      <c r="CO895" s="180"/>
      <c r="CP895" s="180"/>
      <c r="CQ895" s="180"/>
      <c r="CR895" s="180"/>
      <c r="CS895" s="180"/>
      <c r="CT895" s="180"/>
      <c r="CU895" s="180"/>
      <c r="CV895" s="180"/>
      <c r="CW895" s="180"/>
      <c r="CX895" s="180"/>
      <c r="CY895" s="180"/>
      <c r="CZ895" s="180"/>
      <c r="DA895" s="180"/>
      <c r="DB895" s="180"/>
      <c r="DC895" s="180"/>
    </row>
    <row r="896" spans="1:107">
      <c r="A896" s="180"/>
      <c r="B896" s="180"/>
      <c r="C896" s="180"/>
      <c r="D896" s="180"/>
      <c r="E896" s="180"/>
      <c r="F896" s="180"/>
      <c r="G896" s="180"/>
      <c r="H896" s="181"/>
      <c r="I896" s="180"/>
      <c r="J896" s="180"/>
      <c r="K896" s="180"/>
      <c r="L896" s="181"/>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c r="CH896" s="180"/>
      <c r="CI896" s="180"/>
      <c r="CJ896" s="180"/>
      <c r="CK896" s="180"/>
      <c r="CL896" s="180"/>
      <c r="CM896" s="180"/>
      <c r="CN896" s="180"/>
      <c r="CO896" s="180"/>
      <c r="CP896" s="180"/>
      <c r="CQ896" s="180"/>
      <c r="CR896" s="180"/>
      <c r="CS896" s="180"/>
      <c r="CT896" s="180"/>
      <c r="CU896" s="180"/>
      <c r="CV896" s="180"/>
      <c r="CW896" s="180"/>
      <c r="CX896" s="180"/>
      <c r="CY896" s="180"/>
      <c r="CZ896" s="180"/>
      <c r="DA896" s="180"/>
      <c r="DB896" s="180"/>
      <c r="DC896" s="180"/>
    </row>
    <row r="897" spans="1:107">
      <c r="A897" s="180"/>
      <c r="B897" s="180"/>
      <c r="C897" s="180"/>
      <c r="D897" s="180"/>
      <c r="E897" s="180"/>
      <c r="F897" s="180"/>
      <c r="G897" s="180"/>
      <c r="H897" s="181"/>
      <c r="I897" s="180"/>
      <c r="J897" s="180"/>
      <c r="K897" s="180"/>
      <c r="L897" s="181"/>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c r="AT897" s="180"/>
      <c r="AU897" s="180"/>
      <c r="AV897" s="180"/>
      <c r="AW897" s="180"/>
      <c r="AX897" s="180"/>
      <c r="AY897" s="180"/>
      <c r="AZ897" s="180"/>
      <c r="BA897" s="180"/>
      <c r="BB897" s="180"/>
      <c r="BC897" s="180"/>
      <c r="BD897" s="180"/>
      <c r="BE897" s="180"/>
      <c r="BF897" s="180"/>
      <c r="BG897" s="180"/>
      <c r="BH897" s="180"/>
      <c r="BI897" s="180"/>
      <c r="BJ897" s="180"/>
      <c r="BK897" s="180"/>
      <c r="BL897" s="180"/>
      <c r="BM897" s="180"/>
      <c r="BN897" s="180"/>
      <c r="BO897" s="180"/>
      <c r="BP897" s="180"/>
      <c r="BQ897" s="180"/>
      <c r="BR897" s="180"/>
      <c r="BS897" s="180"/>
      <c r="BT897" s="180"/>
      <c r="BU897" s="180"/>
      <c r="BV897" s="180"/>
      <c r="BW897" s="180"/>
      <c r="BX897" s="180"/>
      <c r="BY897" s="180"/>
      <c r="BZ897" s="180"/>
      <c r="CA897" s="180"/>
      <c r="CB897" s="180"/>
      <c r="CC897" s="180"/>
      <c r="CD897" s="180"/>
      <c r="CE897" s="180"/>
      <c r="CF897" s="180"/>
      <c r="CG897" s="180"/>
      <c r="CH897" s="180"/>
      <c r="CI897" s="180"/>
      <c r="CJ897" s="180"/>
      <c r="CK897" s="180"/>
      <c r="CL897" s="180"/>
      <c r="CM897" s="180"/>
      <c r="CN897" s="180"/>
      <c r="CO897" s="180"/>
      <c r="CP897" s="180"/>
      <c r="CQ897" s="180"/>
      <c r="CR897" s="180"/>
      <c r="CS897" s="180"/>
      <c r="CT897" s="180"/>
      <c r="CU897" s="180"/>
      <c r="CV897" s="180"/>
      <c r="CW897" s="180"/>
      <c r="CX897" s="180"/>
      <c r="CY897" s="180"/>
      <c r="CZ897" s="180"/>
      <c r="DA897" s="180"/>
      <c r="DB897" s="180"/>
      <c r="DC897" s="180"/>
    </row>
    <row r="898" spans="1:107">
      <c r="A898" s="180"/>
      <c r="B898" s="180"/>
      <c r="C898" s="180"/>
      <c r="D898" s="180"/>
      <c r="E898" s="180"/>
      <c r="F898" s="180"/>
      <c r="G898" s="180"/>
      <c r="H898" s="181"/>
      <c r="I898" s="180"/>
      <c r="J898" s="180"/>
      <c r="K898" s="180"/>
      <c r="L898" s="181"/>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c r="AT898" s="180"/>
      <c r="AU898" s="180"/>
      <c r="AV898" s="180"/>
      <c r="AW898" s="180"/>
      <c r="AX898" s="180"/>
      <c r="AY898" s="180"/>
      <c r="AZ898" s="180"/>
      <c r="BA898" s="180"/>
      <c r="BB898" s="180"/>
      <c r="BC898" s="180"/>
      <c r="BD898" s="180"/>
      <c r="BE898" s="180"/>
      <c r="BF898" s="180"/>
      <c r="BG898" s="180"/>
      <c r="BH898" s="180"/>
      <c r="BI898" s="180"/>
      <c r="BJ898" s="180"/>
      <c r="BK898" s="180"/>
      <c r="BL898" s="180"/>
      <c r="BM898" s="180"/>
      <c r="BN898" s="180"/>
      <c r="BO898" s="180"/>
      <c r="BP898" s="180"/>
      <c r="BQ898" s="180"/>
      <c r="BR898" s="180"/>
      <c r="BS898" s="180"/>
      <c r="BT898" s="180"/>
      <c r="BU898" s="180"/>
      <c r="BV898" s="180"/>
      <c r="BW898" s="180"/>
      <c r="BX898" s="180"/>
      <c r="BY898" s="180"/>
      <c r="BZ898" s="180"/>
      <c r="CA898" s="180"/>
      <c r="CB898" s="180"/>
      <c r="CC898" s="180"/>
      <c r="CD898" s="180"/>
      <c r="CE898" s="180"/>
      <c r="CF898" s="180"/>
      <c r="CG898" s="180"/>
      <c r="CH898" s="180"/>
      <c r="CI898" s="180"/>
      <c r="CJ898" s="180"/>
      <c r="CK898" s="180"/>
      <c r="CL898" s="180"/>
      <c r="CM898" s="180"/>
      <c r="CN898" s="180"/>
      <c r="CO898" s="180"/>
      <c r="CP898" s="180"/>
      <c r="CQ898" s="180"/>
      <c r="CR898" s="180"/>
      <c r="CS898" s="180"/>
      <c r="CT898" s="180"/>
      <c r="CU898" s="180"/>
      <c r="CV898" s="180"/>
      <c r="CW898" s="180"/>
      <c r="CX898" s="180"/>
      <c r="CY898" s="180"/>
      <c r="CZ898" s="180"/>
      <c r="DA898" s="180"/>
      <c r="DB898" s="180"/>
      <c r="DC898" s="180"/>
    </row>
    <row r="899" spans="1:107">
      <c r="A899" s="180"/>
      <c r="B899" s="180"/>
      <c r="C899" s="180"/>
      <c r="D899" s="180"/>
      <c r="E899" s="180"/>
      <c r="F899" s="180"/>
      <c r="G899" s="180"/>
      <c r="H899" s="181"/>
      <c r="I899" s="180"/>
      <c r="J899" s="180"/>
      <c r="K899" s="180"/>
      <c r="L899" s="181"/>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c r="AT899" s="180"/>
      <c r="AU899" s="180"/>
      <c r="AV899" s="180"/>
      <c r="AW899" s="180"/>
      <c r="AX899" s="180"/>
      <c r="AY899" s="180"/>
      <c r="AZ899" s="180"/>
      <c r="BA899" s="180"/>
      <c r="BB899" s="180"/>
      <c r="BC899" s="180"/>
      <c r="BD899" s="180"/>
      <c r="BE899" s="180"/>
      <c r="BF899" s="180"/>
      <c r="BG899" s="180"/>
      <c r="BH899" s="180"/>
      <c r="BI899" s="180"/>
      <c r="BJ899" s="180"/>
      <c r="BK899" s="180"/>
      <c r="BL899" s="180"/>
      <c r="BM899" s="180"/>
      <c r="BN899" s="180"/>
      <c r="BO899" s="180"/>
      <c r="BP899" s="180"/>
      <c r="BQ899" s="180"/>
      <c r="BR899" s="180"/>
      <c r="BS899" s="180"/>
      <c r="BT899" s="180"/>
      <c r="BU899" s="180"/>
      <c r="BV899" s="180"/>
      <c r="BW899" s="180"/>
      <c r="BX899" s="180"/>
      <c r="BY899" s="180"/>
      <c r="BZ899" s="180"/>
      <c r="CA899" s="180"/>
      <c r="CB899" s="180"/>
      <c r="CC899" s="180"/>
      <c r="CD899" s="180"/>
      <c r="CE899" s="180"/>
      <c r="CF899" s="180"/>
      <c r="CG899" s="180"/>
      <c r="CH899" s="180"/>
      <c r="CI899" s="180"/>
      <c r="CJ899" s="180"/>
      <c r="CK899" s="180"/>
      <c r="CL899" s="180"/>
      <c r="CM899" s="180"/>
      <c r="CN899" s="180"/>
      <c r="CO899" s="180"/>
      <c r="CP899" s="180"/>
      <c r="CQ899" s="180"/>
      <c r="CR899" s="180"/>
      <c r="CS899" s="180"/>
      <c r="CT899" s="180"/>
      <c r="CU899" s="180"/>
      <c r="CV899" s="180"/>
      <c r="CW899" s="180"/>
      <c r="CX899" s="180"/>
      <c r="CY899" s="180"/>
      <c r="CZ899" s="180"/>
      <c r="DA899" s="180"/>
      <c r="DB899" s="180"/>
      <c r="DC899" s="180"/>
    </row>
    <row r="900" spans="1:107">
      <c r="A900" s="180"/>
      <c r="B900" s="180"/>
      <c r="C900" s="180"/>
      <c r="D900" s="180"/>
      <c r="E900" s="180"/>
      <c r="F900" s="180"/>
      <c r="G900" s="180"/>
      <c r="H900" s="181"/>
      <c r="I900" s="180"/>
      <c r="J900" s="180"/>
      <c r="K900" s="180"/>
      <c r="L900" s="181"/>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c r="AT900" s="180"/>
      <c r="AU900" s="180"/>
      <c r="AV900" s="180"/>
      <c r="AW900" s="180"/>
      <c r="AX900" s="180"/>
      <c r="AY900" s="180"/>
      <c r="AZ900" s="180"/>
      <c r="BA900" s="180"/>
      <c r="BB900" s="180"/>
      <c r="BC900" s="180"/>
      <c r="BD900" s="180"/>
      <c r="BE900" s="180"/>
      <c r="BF900" s="180"/>
      <c r="BG900" s="180"/>
      <c r="BH900" s="180"/>
      <c r="BI900" s="180"/>
      <c r="BJ900" s="180"/>
      <c r="BK900" s="180"/>
      <c r="BL900" s="180"/>
      <c r="BM900" s="180"/>
      <c r="BN900" s="180"/>
      <c r="BO900" s="180"/>
      <c r="BP900" s="180"/>
      <c r="BQ900" s="180"/>
      <c r="BR900" s="180"/>
      <c r="BS900" s="180"/>
      <c r="BT900" s="180"/>
      <c r="BU900" s="180"/>
      <c r="BV900" s="180"/>
      <c r="BW900" s="180"/>
      <c r="BX900" s="180"/>
      <c r="BY900" s="180"/>
      <c r="BZ900" s="180"/>
      <c r="CA900" s="180"/>
      <c r="CB900" s="180"/>
      <c r="CC900" s="180"/>
      <c r="CD900" s="180"/>
      <c r="CE900" s="180"/>
      <c r="CF900" s="180"/>
      <c r="CG900" s="180"/>
      <c r="CH900" s="180"/>
      <c r="CI900" s="180"/>
      <c r="CJ900" s="180"/>
      <c r="CK900" s="180"/>
      <c r="CL900" s="180"/>
      <c r="CM900" s="180"/>
      <c r="CN900" s="180"/>
      <c r="CO900" s="180"/>
      <c r="CP900" s="180"/>
      <c r="CQ900" s="180"/>
      <c r="CR900" s="180"/>
      <c r="CS900" s="180"/>
      <c r="CT900" s="180"/>
      <c r="CU900" s="180"/>
      <c r="CV900" s="180"/>
      <c r="CW900" s="180"/>
      <c r="CX900" s="180"/>
      <c r="CY900" s="180"/>
      <c r="CZ900" s="180"/>
      <c r="DA900" s="180"/>
      <c r="DB900" s="180"/>
      <c r="DC900" s="180"/>
    </row>
    <row r="901" spans="1:107">
      <c r="A901" s="180"/>
      <c r="B901" s="180"/>
      <c r="C901" s="180"/>
      <c r="D901" s="180"/>
      <c r="E901" s="180"/>
      <c r="F901" s="180"/>
      <c r="G901" s="180"/>
      <c r="H901" s="181"/>
      <c r="I901" s="180"/>
      <c r="J901" s="180"/>
      <c r="K901" s="180"/>
      <c r="L901" s="181"/>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c r="AT901" s="180"/>
      <c r="AU901" s="180"/>
      <c r="AV901" s="180"/>
      <c r="AW901" s="180"/>
      <c r="AX901" s="180"/>
      <c r="AY901" s="180"/>
      <c r="AZ901" s="180"/>
      <c r="BA901" s="180"/>
      <c r="BB901" s="180"/>
      <c r="BC901" s="180"/>
      <c r="BD901" s="180"/>
      <c r="BE901" s="180"/>
      <c r="BF901" s="180"/>
      <c r="BG901" s="180"/>
      <c r="BH901" s="180"/>
      <c r="BI901" s="180"/>
      <c r="BJ901" s="180"/>
      <c r="BK901" s="180"/>
      <c r="BL901" s="180"/>
      <c r="BM901" s="180"/>
      <c r="BN901" s="180"/>
      <c r="BO901" s="180"/>
      <c r="BP901" s="180"/>
      <c r="BQ901" s="180"/>
      <c r="BR901" s="180"/>
      <c r="BS901" s="180"/>
      <c r="BT901" s="180"/>
      <c r="BU901" s="180"/>
      <c r="BV901" s="180"/>
      <c r="BW901" s="180"/>
      <c r="BX901" s="180"/>
      <c r="BY901" s="180"/>
      <c r="BZ901" s="180"/>
      <c r="CA901" s="180"/>
      <c r="CB901" s="180"/>
      <c r="CC901" s="180"/>
      <c r="CD901" s="180"/>
      <c r="CE901" s="180"/>
      <c r="CF901" s="180"/>
      <c r="CG901" s="180"/>
      <c r="CH901" s="180"/>
      <c r="CI901" s="180"/>
      <c r="CJ901" s="180"/>
      <c r="CK901" s="180"/>
      <c r="CL901" s="180"/>
      <c r="CM901" s="180"/>
      <c r="CN901" s="180"/>
      <c r="CO901" s="180"/>
      <c r="CP901" s="180"/>
      <c r="CQ901" s="180"/>
      <c r="CR901" s="180"/>
      <c r="CS901" s="180"/>
      <c r="CT901" s="180"/>
      <c r="CU901" s="180"/>
      <c r="CV901" s="180"/>
      <c r="CW901" s="180"/>
      <c r="CX901" s="180"/>
      <c r="CY901" s="180"/>
      <c r="CZ901" s="180"/>
      <c r="DA901" s="180"/>
      <c r="DB901" s="180"/>
      <c r="DC901" s="180"/>
    </row>
    <row r="902" spans="1:107">
      <c r="A902" s="180"/>
      <c r="B902" s="180"/>
      <c r="C902" s="180"/>
      <c r="D902" s="180"/>
      <c r="E902" s="180"/>
      <c r="F902" s="180"/>
      <c r="G902" s="180"/>
      <c r="H902" s="181"/>
      <c r="I902" s="180"/>
      <c r="J902" s="180"/>
      <c r="K902" s="180"/>
      <c r="L902" s="181"/>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c r="AT902" s="180"/>
      <c r="AU902" s="180"/>
      <c r="AV902" s="180"/>
      <c r="AW902" s="180"/>
      <c r="AX902" s="180"/>
      <c r="AY902" s="180"/>
      <c r="AZ902" s="180"/>
      <c r="BA902" s="180"/>
      <c r="BB902" s="180"/>
      <c r="BC902" s="180"/>
      <c r="BD902" s="180"/>
      <c r="BE902" s="180"/>
      <c r="BF902" s="180"/>
      <c r="BG902" s="180"/>
      <c r="BH902" s="180"/>
      <c r="BI902" s="180"/>
      <c r="BJ902" s="180"/>
      <c r="BK902" s="180"/>
      <c r="BL902" s="180"/>
      <c r="BM902" s="180"/>
      <c r="BN902" s="180"/>
      <c r="BO902" s="180"/>
      <c r="BP902" s="180"/>
      <c r="BQ902" s="180"/>
      <c r="BR902" s="180"/>
      <c r="BS902" s="180"/>
      <c r="BT902" s="180"/>
      <c r="BU902" s="180"/>
      <c r="BV902" s="180"/>
      <c r="BW902" s="180"/>
      <c r="BX902" s="180"/>
      <c r="BY902" s="180"/>
      <c r="BZ902" s="180"/>
      <c r="CA902" s="180"/>
      <c r="CB902" s="180"/>
      <c r="CC902" s="180"/>
      <c r="CD902" s="180"/>
      <c r="CE902" s="180"/>
      <c r="CF902" s="180"/>
      <c r="CG902" s="180"/>
      <c r="CH902" s="180"/>
      <c r="CI902" s="180"/>
      <c r="CJ902" s="180"/>
      <c r="CK902" s="180"/>
      <c r="CL902" s="180"/>
      <c r="CM902" s="180"/>
      <c r="CN902" s="180"/>
      <c r="CO902" s="180"/>
      <c r="CP902" s="180"/>
      <c r="CQ902" s="180"/>
      <c r="CR902" s="180"/>
      <c r="CS902" s="180"/>
      <c r="CT902" s="180"/>
      <c r="CU902" s="180"/>
      <c r="CV902" s="180"/>
      <c r="CW902" s="180"/>
      <c r="CX902" s="180"/>
      <c r="CY902" s="180"/>
      <c r="CZ902" s="180"/>
      <c r="DA902" s="180"/>
      <c r="DB902" s="180"/>
      <c r="DC902" s="180"/>
    </row>
    <row r="903" spans="1:107">
      <c r="A903" s="180"/>
      <c r="B903" s="180"/>
      <c r="C903" s="180"/>
      <c r="D903" s="180"/>
      <c r="E903" s="180"/>
      <c r="F903" s="180"/>
      <c r="G903" s="180"/>
      <c r="H903" s="181"/>
      <c r="I903" s="180"/>
      <c r="J903" s="180"/>
      <c r="K903" s="180"/>
      <c r="L903" s="181"/>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c r="AT903" s="180"/>
      <c r="AU903" s="180"/>
      <c r="AV903" s="180"/>
      <c r="AW903" s="180"/>
      <c r="AX903" s="180"/>
      <c r="AY903" s="180"/>
      <c r="AZ903" s="180"/>
      <c r="BA903" s="180"/>
      <c r="BB903" s="180"/>
      <c r="BC903" s="180"/>
      <c r="BD903" s="180"/>
      <c r="BE903" s="180"/>
      <c r="BF903" s="180"/>
      <c r="BG903" s="180"/>
      <c r="BH903" s="180"/>
      <c r="BI903" s="180"/>
      <c r="BJ903" s="180"/>
      <c r="BK903" s="180"/>
      <c r="BL903" s="180"/>
      <c r="BM903" s="180"/>
      <c r="BN903" s="180"/>
      <c r="BO903" s="180"/>
      <c r="BP903" s="180"/>
      <c r="BQ903" s="180"/>
      <c r="BR903" s="180"/>
      <c r="BS903" s="180"/>
      <c r="BT903" s="180"/>
      <c r="BU903" s="180"/>
      <c r="BV903" s="180"/>
      <c r="BW903" s="180"/>
      <c r="BX903" s="180"/>
      <c r="BY903" s="180"/>
      <c r="BZ903" s="180"/>
      <c r="CA903" s="180"/>
      <c r="CB903" s="180"/>
      <c r="CC903" s="180"/>
      <c r="CD903" s="180"/>
      <c r="CE903" s="180"/>
      <c r="CF903" s="180"/>
      <c r="CG903" s="180"/>
      <c r="CH903" s="180"/>
      <c r="CI903" s="180"/>
      <c r="CJ903" s="180"/>
      <c r="CK903" s="180"/>
      <c r="CL903" s="180"/>
      <c r="CM903" s="180"/>
      <c r="CN903" s="180"/>
      <c r="CO903" s="180"/>
      <c r="CP903" s="180"/>
      <c r="CQ903" s="180"/>
      <c r="CR903" s="180"/>
      <c r="CS903" s="180"/>
      <c r="CT903" s="180"/>
      <c r="CU903" s="180"/>
      <c r="CV903" s="180"/>
      <c r="CW903" s="180"/>
      <c r="CX903" s="180"/>
      <c r="CY903" s="180"/>
      <c r="CZ903" s="180"/>
      <c r="DA903" s="180"/>
      <c r="DB903" s="180"/>
      <c r="DC903" s="180"/>
    </row>
    <row r="904" spans="1:107">
      <c r="A904" s="180"/>
      <c r="B904" s="180"/>
      <c r="C904" s="180"/>
      <c r="D904" s="180"/>
      <c r="E904" s="180"/>
      <c r="F904" s="180"/>
      <c r="G904" s="180"/>
      <c r="H904" s="181"/>
      <c r="I904" s="180"/>
      <c r="J904" s="180"/>
      <c r="K904" s="180"/>
      <c r="L904" s="181"/>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c r="AT904" s="180"/>
      <c r="AU904" s="180"/>
      <c r="AV904" s="180"/>
      <c r="AW904" s="180"/>
      <c r="AX904" s="180"/>
      <c r="AY904" s="180"/>
      <c r="AZ904" s="180"/>
      <c r="BA904" s="180"/>
      <c r="BB904" s="180"/>
      <c r="BC904" s="180"/>
      <c r="BD904" s="180"/>
      <c r="BE904" s="180"/>
      <c r="BF904" s="180"/>
      <c r="BG904" s="180"/>
      <c r="BH904" s="180"/>
      <c r="BI904" s="180"/>
      <c r="BJ904" s="180"/>
      <c r="BK904" s="180"/>
      <c r="BL904" s="180"/>
      <c r="BM904" s="180"/>
      <c r="BN904" s="180"/>
      <c r="BO904" s="180"/>
      <c r="BP904" s="180"/>
      <c r="BQ904" s="180"/>
      <c r="BR904" s="180"/>
      <c r="BS904" s="180"/>
      <c r="BT904" s="180"/>
      <c r="BU904" s="180"/>
      <c r="BV904" s="180"/>
      <c r="BW904" s="180"/>
      <c r="BX904" s="180"/>
      <c r="BY904" s="180"/>
      <c r="BZ904" s="180"/>
      <c r="CA904" s="180"/>
      <c r="CB904" s="180"/>
      <c r="CC904" s="180"/>
      <c r="CD904" s="180"/>
      <c r="CE904" s="180"/>
      <c r="CF904" s="180"/>
      <c r="CG904" s="180"/>
      <c r="CH904" s="180"/>
      <c r="CI904" s="180"/>
      <c r="CJ904" s="180"/>
      <c r="CK904" s="180"/>
      <c r="CL904" s="180"/>
      <c r="CM904" s="180"/>
      <c r="CN904" s="180"/>
      <c r="CO904" s="180"/>
      <c r="CP904" s="180"/>
      <c r="CQ904" s="180"/>
      <c r="CR904" s="180"/>
      <c r="CS904" s="180"/>
      <c r="CT904" s="180"/>
      <c r="CU904" s="180"/>
      <c r="CV904" s="180"/>
      <c r="CW904" s="180"/>
      <c r="CX904" s="180"/>
      <c r="CY904" s="180"/>
      <c r="CZ904" s="180"/>
      <c r="DA904" s="180"/>
      <c r="DB904" s="180"/>
      <c r="DC904" s="180"/>
    </row>
    <row r="905" spans="1:107">
      <c r="A905" s="180"/>
      <c r="B905" s="180"/>
      <c r="C905" s="180"/>
      <c r="D905" s="180"/>
      <c r="E905" s="180"/>
      <c r="F905" s="180"/>
      <c r="G905" s="180"/>
      <c r="H905" s="181"/>
      <c r="I905" s="180"/>
      <c r="J905" s="180"/>
      <c r="K905" s="180"/>
      <c r="L905" s="181"/>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c r="AT905" s="180"/>
      <c r="AU905" s="180"/>
      <c r="AV905" s="180"/>
      <c r="AW905" s="180"/>
      <c r="AX905" s="180"/>
      <c r="AY905" s="180"/>
      <c r="AZ905" s="180"/>
      <c r="BA905" s="180"/>
      <c r="BB905" s="180"/>
      <c r="BC905" s="180"/>
      <c r="BD905" s="180"/>
      <c r="BE905" s="180"/>
      <c r="BF905" s="180"/>
      <c r="BG905" s="180"/>
      <c r="BH905" s="180"/>
      <c r="BI905" s="180"/>
      <c r="BJ905" s="180"/>
      <c r="BK905" s="180"/>
      <c r="BL905" s="180"/>
      <c r="BM905" s="180"/>
      <c r="BN905" s="180"/>
      <c r="BO905" s="180"/>
      <c r="BP905" s="180"/>
      <c r="BQ905" s="180"/>
      <c r="BR905" s="180"/>
      <c r="BS905" s="180"/>
      <c r="BT905" s="180"/>
      <c r="BU905" s="180"/>
      <c r="BV905" s="180"/>
      <c r="BW905" s="180"/>
      <c r="BX905" s="180"/>
      <c r="BY905" s="180"/>
      <c r="BZ905" s="180"/>
      <c r="CA905" s="180"/>
      <c r="CB905" s="180"/>
      <c r="CC905" s="180"/>
      <c r="CD905" s="180"/>
      <c r="CE905" s="180"/>
      <c r="CF905" s="180"/>
      <c r="CG905" s="180"/>
      <c r="CH905" s="180"/>
      <c r="CI905" s="180"/>
      <c r="CJ905" s="180"/>
      <c r="CK905" s="180"/>
      <c r="CL905" s="180"/>
      <c r="CM905" s="180"/>
      <c r="CN905" s="180"/>
      <c r="CO905" s="180"/>
      <c r="CP905" s="180"/>
      <c r="CQ905" s="180"/>
      <c r="CR905" s="180"/>
      <c r="CS905" s="180"/>
      <c r="CT905" s="180"/>
      <c r="CU905" s="180"/>
      <c r="CV905" s="180"/>
      <c r="CW905" s="180"/>
      <c r="CX905" s="180"/>
      <c r="CY905" s="180"/>
      <c r="CZ905" s="180"/>
      <c r="DA905" s="180"/>
      <c r="DB905" s="180"/>
      <c r="DC905" s="180"/>
    </row>
    <row r="906" spans="1:107">
      <c r="A906" s="180"/>
      <c r="B906" s="180"/>
      <c r="C906" s="180"/>
      <c r="D906" s="180"/>
      <c r="E906" s="180"/>
      <c r="F906" s="180"/>
      <c r="G906" s="180"/>
      <c r="H906" s="181"/>
      <c r="I906" s="180"/>
      <c r="J906" s="180"/>
      <c r="K906" s="180"/>
      <c r="L906" s="181"/>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c r="AS906" s="180"/>
      <c r="AT906" s="180"/>
      <c r="AU906" s="180"/>
      <c r="AV906" s="180"/>
      <c r="AW906" s="180"/>
      <c r="AX906" s="180"/>
      <c r="AY906" s="180"/>
      <c r="AZ906" s="180"/>
      <c r="BA906" s="180"/>
      <c r="BB906" s="180"/>
      <c r="BC906" s="180"/>
      <c r="BD906" s="180"/>
      <c r="BE906" s="180"/>
      <c r="BF906" s="180"/>
      <c r="BG906" s="180"/>
      <c r="BH906" s="180"/>
      <c r="BI906" s="180"/>
      <c r="BJ906" s="180"/>
      <c r="BK906" s="180"/>
      <c r="BL906" s="180"/>
      <c r="BM906" s="180"/>
      <c r="BN906" s="180"/>
      <c r="BO906" s="180"/>
      <c r="BP906" s="180"/>
      <c r="BQ906" s="180"/>
      <c r="BR906" s="180"/>
      <c r="BS906" s="180"/>
      <c r="BT906" s="180"/>
      <c r="BU906" s="180"/>
      <c r="BV906" s="180"/>
      <c r="BW906" s="180"/>
      <c r="BX906" s="180"/>
      <c r="BY906" s="180"/>
      <c r="BZ906" s="180"/>
      <c r="CA906" s="180"/>
      <c r="CB906" s="180"/>
      <c r="CC906" s="180"/>
      <c r="CD906" s="180"/>
      <c r="CE906" s="180"/>
      <c r="CF906" s="180"/>
      <c r="CG906" s="180"/>
      <c r="CH906" s="180"/>
      <c r="CI906" s="180"/>
      <c r="CJ906" s="180"/>
      <c r="CK906" s="180"/>
      <c r="CL906" s="180"/>
      <c r="CM906" s="180"/>
      <c r="CN906" s="180"/>
      <c r="CO906" s="180"/>
      <c r="CP906" s="180"/>
      <c r="CQ906" s="180"/>
      <c r="CR906" s="180"/>
      <c r="CS906" s="180"/>
      <c r="CT906" s="180"/>
      <c r="CU906" s="180"/>
      <c r="CV906" s="180"/>
      <c r="CW906" s="180"/>
      <c r="CX906" s="180"/>
      <c r="CY906" s="180"/>
      <c r="CZ906" s="180"/>
      <c r="DA906" s="180"/>
      <c r="DB906" s="180"/>
      <c r="DC906" s="180"/>
    </row>
    <row r="907" spans="1:107">
      <c r="A907" s="180"/>
      <c r="B907" s="180"/>
      <c r="C907" s="180"/>
      <c r="D907" s="180"/>
      <c r="E907" s="180"/>
      <c r="F907" s="180"/>
      <c r="G907" s="180"/>
      <c r="H907" s="181"/>
      <c r="I907" s="180"/>
      <c r="J907" s="180"/>
      <c r="K907" s="180"/>
      <c r="L907" s="181"/>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0"/>
      <c r="CK907" s="180"/>
      <c r="CL907" s="180"/>
      <c r="CM907" s="180"/>
      <c r="CN907" s="180"/>
      <c r="CO907" s="180"/>
      <c r="CP907" s="180"/>
      <c r="CQ907" s="180"/>
      <c r="CR907" s="180"/>
      <c r="CS907" s="180"/>
      <c r="CT907" s="180"/>
      <c r="CU907" s="180"/>
      <c r="CV907" s="180"/>
      <c r="CW907" s="180"/>
      <c r="CX907" s="180"/>
      <c r="CY907" s="180"/>
      <c r="CZ907" s="180"/>
      <c r="DA907" s="180"/>
      <c r="DB907" s="180"/>
      <c r="DC907" s="180"/>
    </row>
    <row r="908" spans="1:107">
      <c r="A908" s="180"/>
      <c r="B908" s="180"/>
      <c r="C908" s="180"/>
      <c r="D908" s="180"/>
      <c r="E908" s="180"/>
      <c r="F908" s="180"/>
      <c r="G908" s="180"/>
      <c r="H908" s="181"/>
      <c r="I908" s="180"/>
      <c r="J908" s="180"/>
      <c r="K908" s="180"/>
      <c r="L908" s="181"/>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c r="AS908" s="180"/>
      <c r="AT908" s="180"/>
      <c r="AU908" s="180"/>
      <c r="AV908" s="180"/>
      <c r="AW908" s="180"/>
      <c r="AX908" s="180"/>
      <c r="AY908" s="180"/>
      <c r="AZ908" s="180"/>
      <c r="BA908" s="180"/>
      <c r="BB908" s="180"/>
      <c r="BC908" s="180"/>
      <c r="BD908" s="180"/>
      <c r="BE908" s="180"/>
      <c r="BF908" s="180"/>
      <c r="BG908" s="180"/>
      <c r="BH908" s="180"/>
      <c r="BI908" s="180"/>
      <c r="BJ908" s="180"/>
      <c r="BK908" s="180"/>
      <c r="BL908" s="180"/>
      <c r="BM908" s="180"/>
      <c r="BN908" s="180"/>
      <c r="BO908" s="180"/>
      <c r="BP908" s="180"/>
      <c r="BQ908" s="180"/>
      <c r="BR908" s="180"/>
      <c r="BS908" s="180"/>
      <c r="BT908" s="180"/>
      <c r="BU908" s="180"/>
      <c r="BV908" s="180"/>
      <c r="BW908" s="180"/>
      <c r="BX908" s="180"/>
      <c r="BY908" s="180"/>
      <c r="BZ908" s="180"/>
      <c r="CA908" s="180"/>
      <c r="CB908" s="180"/>
      <c r="CC908" s="180"/>
      <c r="CD908" s="180"/>
      <c r="CE908" s="180"/>
      <c r="CF908" s="180"/>
      <c r="CG908" s="180"/>
      <c r="CH908" s="180"/>
      <c r="CI908" s="180"/>
      <c r="CJ908" s="180"/>
      <c r="CK908" s="180"/>
      <c r="CL908" s="180"/>
      <c r="CM908" s="180"/>
      <c r="CN908" s="180"/>
      <c r="CO908" s="180"/>
      <c r="CP908" s="180"/>
      <c r="CQ908" s="180"/>
      <c r="CR908" s="180"/>
      <c r="CS908" s="180"/>
      <c r="CT908" s="180"/>
      <c r="CU908" s="180"/>
      <c r="CV908" s="180"/>
      <c r="CW908" s="180"/>
      <c r="CX908" s="180"/>
      <c r="CY908" s="180"/>
      <c r="CZ908" s="180"/>
      <c r="DA908" s="180"/>
      <c r="DB908" s="180"/>
      <c r="DC908" s="180"/>
    </row>
    <row r="909" spans="1:107">
      <c r="A909" s="180"/>
      <c r="B909" s="180"/>
      <c r="C909" s="180"/>
      <c r="D909" s="180"/>
      <c r="E909" s="180"/>
      <c r="F909" s="180"/>
      <c r="G909" s="180"/>
      <c r="H909" s="181"/>
      <c r="I909" s="180"/>
      <c r="J909" s="180"/>
      <c r="K909" s="180"/>
      <c r="L909" s="181"/>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c r="AS909" s="180"/>
      <c r="AT909" s="180"/>
      <c r="AU909" s="180"/>
      <c r="AV909" s="180"/>
      <c r="AW909" s="180"/>
      <c r="AX909" s="180"/>
      <c r="AY909" s="180"/>
      <c r="AZ909" s="180"/>
      <c r="BA909" s="180"/>
      <c r="BB909" s="180"/>
      <c r="BC909" s="180"/>
      <c r="BD909" s="180"/>
      <c r="BE909" s="180"/>
      <c r="BF909" s="180"/>
      <c r="BG909" s="180"/>
      <c r="BH909" s="180"/>
      <c r="BI909" s="180"/>
      <c r="BJ909" s="180"/>
      <c r="BK909" s="180"/>
      <c r="BL909" s="180"/>
      <c r="BM909" s="180"/>
      <c r="BN909" s="180"/>
      <c r="BO909" s="180"/>
      <c r="BP909" s="180"/>
      <c r="BQ909" s="180"/>
      <c r="BR909" s="180"/>
      <c r="BS909" s="180"/>
      <c r="BT909" s="180"/>
      <c r="BU909" s="180"/>
      <c r="BV909" s="180"/>
      <c r="BW909" s="180"/>
      <c r="BX909" s="180"/>
      <c r="BY909" s="180"/>
      <c r="BZ909" s="180"/>
      <c r="CA909" s="180"/>
      <c r="CB909" s="180"/>
      <c r="CC909" s="180"/>
      <c r="CD909" s="180"/>
      <c r="CE909" s="180"/>
      <c r="CF909" s="180"/>
      <c r="CG909" s="180"/>
      <c r="CH909" s="180"/>
      <c r="CI909" s="180"/>
      <c r="CJ909" s="180"/>
      <c r="CK909" s="180"/>
      <c r="CL909" s="180"/>
      <c r="CM909" s="180"/>
      <c r="CN909" s="180"/>
      <c r="CO909" s="180"/>
      <c r="CP909" s="180"/>
      <c r="CQ909" s="180"/>
      <c r="CR909" s="180"/>
      <c r="CS909" s="180"/>
      <c r="CT909" s="180"/>
      <c r="CU909" s="180"/>
      <c r="CV909" s="180"/>
      <c r="CW909" s="180"/>
      <c r="CX909" s="180"/>
      <c r="CY909" s="180"/>
      <c r="CZ909" s="180"/>
      <c r="DA909" s="180"/>
      <c r="DB909" s="180"/>
      <c r="DC909" s="180"/>
    </row>
    <row r="910" spans="1:107">
      <c r="A910" s="180"/>
      <c r="B910" s="180"/>
      <c r="C910" s="180"/>
      <c r="D910" s="180"/>
      <c r="E910" s="180"/>
      <c r="F910" s="180"/>
      <c r="G910" s="180"/>
      <c r="H910" s="181"/>
      <c r="I910" s="180"/>
      <c r="J910" s="180"/>
      <c r="K910" s="180"/>
      <c r="L910" s="181"/>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c r="AT910" s="180"/>
      <c r="AU910" s="180"/>
      <c r="AV910" s="180"/>
      <c r="AW910" s="180"/>
      <c r="AX910" s="180"/>
      <c r="AY910" s="180"/>
      <c r="AZ910" s="180"/>
      <c r="BA910" s="180"/>
      <c r="BB910" s="180"/>
      <c r="BC910" s="180"/>
      <c r="BD910" s="180"/>
      <c r="BE910" s="180"/>
      <c r="BF910" s="180"/>
      <c r="BG910" s="180"/>
      <c r="BH910" s="180"/>
      <c r="BI910" s="180"/>
      <c r="BJ910" s="180"/>
      <c r="BK910" s="180"/>
      <c r="BL910" s="180"/>
      <c r="BM910" s="180"/>
      <c r="BN910" s="180"/>
      <c r="BO910" s="180"/>
      <c r="BP910" s="180"/>
      <c r="BQ910" s="180"/>
      <c r="BR910" s="180"/>
      <c r="BS910" s="180"/>
      <c r="BT910" s="180"/>
      <c r="BU910" s="180"/>
      <c r="BV910" s="180"/>
      <c r="BW910" s="180"/>
      <c r="BX910" s="180"/>
      <c r="BY910" s="180"/>
      <c r="BZ910" s="180"/>
      <c r="CA910" s="180"/>
      <c r="CB910" s="180"/>
      <c r="CC910" s="180"/>
      <c r="CD910" s="180"/>
      <c r="CE910" s="180"/>
      <c r="CF910" s="180"/>
      <c r="CG910" s="180"/>
      <c r="CH910" s="180"/>
      <c r="CI910" s="180"/>
      <c r="CJ910" s="180"/>
      <c r="CK910" s="180"/>
      <c r="CL910" s="180"/>
      <c r="CM910" s="180"/>
      <c r="CN910" s="180"/>
      <c r="CO910" s="180"/>
      <c r="CP910" s="180"/>
      <c r="CQ910" s="180"/>
      <c r="CR910" s="180"/>
      <c r="CS910" s="180"/>
      <c r="CT910" s="180"/>
      <c r="CU910" s="180"/>
      <c r="CV910" s="180"/>
      <c r="CW910" s="180"/>
      <c r="CX910" s="180"/>
      <c r="CY910" s="180"/>
      <c r="CZ910" s="180"/>
      <c r="DA910" s="180"/>
      <c r="DB910" s="180"/>
      <c r="DC910" s="180"/>
    </row>
    <row r="911" spans="1:107">
      <c r="A911" s="180"/>
      <c r="B911" s="180"/>
      <c r="C911" s="180"/>
      <c r="D911" s="180"/>
      <c r="E911" s="180"/>
      <c r="F911" s="180"/>
      <c r="G911" s="180"/>
      <c r="H911" s="181"/>
      <c r="I911" s="180"/>
      <c r="J911" s="180"/>
      <c r="K911" s="180"/>
      <c r="L911" s="181"/>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c r="AT911" s="180"/>
      <c r="AU911" s="180"/>
      <c r="AV911" s="180"/>
      <c r="AW911" s="180"/>
      <c r="AX911" s="180"/>
      <c r="AY911" s="180"/>
      <c r="AZ911" s="180"/>
      <c r="BA911" s="180"/>
      <c r="BB911" s="180"/>
      <c r="BC911" s="180"/>
      <c r="BD911" s="180"/>
      <c r="BE911" s="180"/>
      <c r="BF911" s="180"/>
      <c r="BG911" s="180"/>
      <c r="BH911" s="180"/>
      <c r="BI911" s="180"/>
      <c r="BJ911" s="180"/>
      <c r="BK911" s="180"/>
      <c r="BL911" s="180"/>
      <c r="BM911" s="180"/>
      <c r="BN911" s="180"/>
      <c r="BO911" s="180"/>
      <c r="BP911" s="180"/>
      <c r="BQ911" s="180"/>
      <c r="BR911" s="180"/>
      <c r="BS911" s="180"/>
      <c r="BT911" s="180"/>
      <c r="BU911" s="180"/>
      <c r="BV911" s="180"/>
      <c r="BW911" s="180"/>
      <c r="BX911" s="180"/>
      <c r="BY911" s="180"/>
      <c r="BZ911" s="180"/>
      <c r="CA911" s="180"/>
      <c r="CB911" s="180"/>
      <c r="CC911" s="180"/>
      <c r="CD911" s="180"/>
      <c r="CE911" s="180"/>
      <c r="CF911" s="180"/>
      <c r="CG911" s="180"/>
      <c r="CH911" s="180"/>
      <c r="CI911" s="180"/>
      <c r="CJ911" s="180"/>
      <c r="CK911" s="180"/>
      <c r="CL911" s="180"/>
      <c r="CM911" s="180"/>
      <c r="CN911" s="180"/>
      <c r="CO911" s="180"/>
      <c r="CP911" s="180"/>
      <c r="CQ911" s="180"/>
      <c r="CR911" s="180"/>
      <c r="CS911" s="180"/>
      <c r="CT911" s="180"/>
      <c r="CU911" s="180"/>
      <c r="CV911" s="180"/>
      <c r="CW911" s="180"/>
      <c r="CX911" s="180"/>
      <c r="CY911" s="180"/>
      <c r="CZ911" s="180"/>
      <c r="DA911" s="180"/>
      <c r="DB911" s="180"/>
      <c r="DC911" s="180"/>
    </row>
    <row r="912" spans="1:107">
      <c r="A912" s="180"/>
      <c r="B912" s="180"/>
      <c r="C912" s="180"/>
      <c r="D912" s="180"/>
      <c r="E912" s="180"/>
      <c r="F912" s="180"/>
      <c r="G912" s="180"/>
      <c r="H912" s="181"/>
      <c r="I912" s="180"/>
      <c r="J912" s="180"/>
      <c r="K912" s="180"/>
      <c r="L912" s="181"/>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c r="AS912" s="180"/>
      <c r="AT912" s="180"/>
      <c r="AU912" s="180"/>
      <c r="AV912" s="180"/>
      <c r="AW912" s="180"/>
      <c r="AX912" s="180"/>
      <c r="AY912" s="180"/>
      <c r="AZ912" s="180"/>
      <c r="BA912" s="180"/>
      <c r="BB912" s="180"/>
      <c r="BC912" s="180"/>
      <c r="BD912" s="180"/>
      <c r="BE912" s="180"/>
      <c r="BF912" s="180"/>
      <c r="BG912" s="180"/>
      <c r="BH912" s="180"/>
      <c r="BI912" s="180"/>
      <c r="BJ912" s="180"/>
      <c r="BK912" s="180"/>
      <c r="BL912" s="180"/>
      <c r="BM912" s="180"/>
      <c r="BN912" s="180"/>
      <c r="BO912" s="180"/>
      <c r="BP912" s="180"/>
      <c r="BQ912" s="180"/>
      <c r="BR912" s="180"/>
      <c r="BS912" s="180"/>
      <c r="BT912" s="180"/>
      <c r="BU912" s="180"/>
      <c r="BV912" s="180"/>
      <c r="BW912" s="180"/>
      <c r="BX912" s="180"/>
      <c r="BY912" s="180"/>
      <c r="BZ912" s="180"/>
      <c r="CA912" s="180"/>
      <c r="CB912" s="180"/>
      <c r="CC912" s="180"/>
      <c r="CD912" s="180"/>
      <c r="CE912" s="180"/>
      <c r="CF912" s="180"/>
      <c r="CG912" s="180"/>
      <c r="CH912" s="180"/>
      <c r="CI912" s="180"/>
      <c r="CJ912" s="180"/>
      <c r="CK912" s="180"/>
      <c r="CL912" s="180"/>
      <c r="CM912" s="180"/>
      <c r="CN912" s="180"/>
      <c r="CO912" s="180"/>
      <c r="CP912" s="180"/>
      <c r="CQ912" s="180"/>
      <c r="CR912" s="180"/>
      <c r="CS912" s="180"/>
      <c r="CT912" s="180"/>
      <c r="CU912" s="180"/>
      <c r="CV912" s="180"/>
      <c r="CW912" s="180"/>
      <c r="CX912" s="180"/>
      <c r="CY912" s="180"/>
      <c r="CZ912" s="180"/>
      <c r="DA912" s="180"/>
      <c r="DB912" s="180"/>
      <c r="DC912" s="180"/>
    </row>
    <row r="913" spans="1:107">
      <c r="A913" s="180"/>
      <c r="B913" s="180"/>
      <c r="C913" s="180"/>
      <c r="D913" s="180"/>
      <c r="E913" s="180"/>
      <c r="F913" s="180"/>
      <c r="G913" s="180"/>
      <c r="H913" s="181"/>
      <c r="I913" s="180"/>
      <c r="J913" s="180"/>
      <c r="K913" s="180"/>
      <c r="L913" s="181"/>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c r="AS913" s="180"/>
      <c r="AT913" s="180"/>
      <c r="AU913" s="180"/>
      <c r="AV913" s="180"/>
      <c r="AW913" s="180"/>
      <c r="AX913" s="180"/>
      <c r="AY913" s="180"/>
      <c r="AZ913" s="180"/>
      <c r="BA913" s="180"/>
      <c r="BB913" s="180"/>
      <c r="BC913" s="180"/>
      <c r="BD913" s="180"/>
      <c r="BE913" s="180"/>
      <c r="BF913" s="180"/>
      <c r="BG913" s="180"/>
      <c r="BH913" s="180"/>
      <c r="BI913" s="180"/>
      <c r="BJ913" s="180"/>
      <c r="BK913" s="180"/>
      <c r="BL913" s="180"/>
      <c r="BM913" s="180"/>
      <c r="BN913" s="180"/>
      <c r="BO913" s="180"/>
      <c r="BP913" s="180"/>
      <c r="BQ913" s="180"/>
      <c r="BR913" s="180"/>
      <c r="BS913" s="180"/>
      <c r="BT913" s="180"/>
      <c r="BU913" s="180"/>
      <c r="BV913" s="180"/>
      <c r="BW913" s="180"/>
      <c r="BX913" s="180"/>
      <c r="BY913" s="180"/>
      <c r="BZ913" s="180"/>
      <c r="CA913" s="180"/>
      <c r="CB913" s="180"/>
      <c r="CC913" s="180"/>
      <c r="CD913" s="180"/>
      <c r="CE913" s="180"/>
      <c r="CF913" s="180"/>
      <c r="CG913" s="180"/>
      <c r="CH913" s="180"/>
      <c r="CI913" s="180"/>
      <c r="CJ913" s="180"/>
      <c r="CK913" s="180"/>
      <c r="CL913" s="180"/>
      <c r="CM913" s="180"/>
      <c r="CN913" s="180"/>
      <c r="CO913" s="180"/>
      <c r="CP913" s="180"/>
      <c r="CQ913" s="180"/>
      <c r="CR913" s="180"/>
      <c r="CS913" s="180"/>
      <c r="CT913" s="180"/>
      <c r="CU913" s="180"/>
      <c r="CV913" s="180"/>
      <c r="CW913" s="180"/>
      <c r="CX913" s="180"/>
      <c r="CY913" s="180"/>
      <c r="CZ913" s="180"/>
      <c r="DA913" s="180"/>
      <c r="DB913" s="180"/>
      <c r="DC913" s="180"/>
    </row>
    <row r="914" spans="1:107">
      <c r="A914" s="180"/>
      <c r="B914" s="180"/>
      <c r="C914" s="180"/>
      <c r="D914" s="180"/>
      <c r="E914" s="180"/>
      <c r="F914" s="180"/>
      <c r="G914" s="180"/>
      <c r="H914" s="181"/>
      <c r="I914" s="180"/>
      <c r="J914" s="180"/>
      <c r="K914" s="180"/>
      <c r="L914" s="181"/>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c r="AT914" s="180"/>
      <c r="AU914" s="180"/>
      <c r="AV914" s="180"/>
      <c r="AW914" s="180"/>
      <c r="AX914" s="180"/>
      <c r="AY914" s="180"/>
      <c r="AZ914" s="180"/>
      <c r="BA914" s="180"/>
      <c r="BB914" s="180"/>
      <c r="BC914" s="180"/>
      <c r="BD914" s="180"/>
      <c r="BE914" s="180"/>
      <c r="BF914" s="180"/>
      <c r="BG914" s="180"/>
      <c r="BH914" s="180"/>
      <c r="BI914" s="180"/>
      <c r="BJ914" s="180"/>
      <c r="BK914" s="180"/>
      <c r="BL914" s="180"/>
      <c r="BM914" s="180"/>
      <c r="BN914" s="180"/>
      <c r="BO914" s="180"/>
      <c r="BP914" s="180"/>
      <c r="BQ914" s="180"/>
      <c r="BR914" s="180"/>
      <c r="BS914" s="180"/>
      <c r="BT914" s="180"/>
      <c r="BU914" s="180"/>
      <c r="BV914" s="180"/>
      <c r="BW914" s="180"/>
      <c r="BX914" s="180"/>
      <c r="BY914" s="180"/>
      <c r="BZ914" s="180"/>
      <c r="CA914" s="180"/>
      <c r="CB914" s="180"/>
      <c r="CC914" s="180"/>
      <c r="CD914" s="180"/>
      <c r="CE914" s="180"/>
      <c r="CF914" s="180"/>
      <c r="CG914" s="180"/>
      <c r="CH914" s="180"/>
      <c r="CI914" s="180"/>
      <c r="CJ914" s="180"/>
      <c r="CK914" s="180"/>
      <c r="CL914" s="180"/>
      <c r="CM914" s="180"/>
      <c r="CN914" s="180"/>
      <c r="CO914" s="180"/>
      <c r="CP914" s="180"/>
      <c r="CQ914" s="180"/>
      <c r="CR914" s="180"/>
      <c r="CS914" s="180"/>
      <c r="CT914" s="180"/>
      <c r="CU914" s="180"/>
      <c r="CV914" s="180"/>
      <c r="CW914" s="180"/>
      <c r="CX914" s="180"/>
      <c r="CY914" s="180"/>
      <c r="CZ914" s="180"/>
      <c r="DA914" s="180"/>
      <c r="DB914" s="180"/>
      <c r="DC914" s="180"/>
    </row>
    <row r="915" spans="1:107">
      <c r="A915" s="180"/>
      <c r="B915" s="180"/>
      <c r="C915" s="180"/>
      <c r="D915" s="180"/>
      <c r="E915" s="180"/>
      <c r="F915" s="180"/>
      <c r="G915" s="180"/>
      <c r="H915" s="181"/>
      <c r="I915" s="180"/>
      <c r="J915" s="180"/>
      <c r="K915" s="180"/>
      <c r="L915" s="181"/>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c r="AS915" s="180"/>
      <c r="AT915" s="180"/>
      <c r="AU915" s="180"/>
      <c r="AV915" s="180"/>
      <c r="AW915" s="180"/>
      <c r="AX915" s="180"/>
      <c r="AY915" s="180"/>
      <c r="AZ915" s="180"/>
      <c r="BA915" s="180"/>
      <c r="BB915" s="180"/>
      <c r="BC915" s="180"/>
      <c r="BD915" s="180"/>
      <c r="BE915" s="180"/>
      <c r="BF915" s="180"/>
      <c r="BG915" s="180"/>
      <c r="BH915" s="180"/>
      <c r="BI915" s="180"/>
      <c r="BJ915" s="180"/>
      <c r="BK915" s="180"/>
      <c r="BL915" s="180"/>
      <c r="BM915" s="180"/>
      <c r="BN915" s="180"/>
      <c r="BO915" s="180"/>
      <c r="BP915" s="180"/>
      <c r="BQ915" s="180"/>
      <c r="BR915" s="180"/>
      <c r="BS915" s="180"/>
      <c r="BT915" s="180"/>
      <c r="BU915" s="180"/>
      <c r="BV915" s="180"/>
      <c r="BW915" s="180"/>
      <c r="BX915" s="180"/>
      <c r="BY915" s="180"/>
      <c r="BZ915" s="180"/>
      <c r="CA915" s="180"/>
      <c r="CB915" s="180"/>
      <c r="CC915" s="180"/>
      <c r="CD915" s="180"/>
      <c r="CE915" s="180"/>
      <c r="CF915" s="180"/>
      <c r="CG915" s="180"/>
      <c r="CH915" s="180"/>
      <c r="CI915" s="180"/>
      <c r="CJ915" s="180"/>
      <c r="CK915" s="180"/>
      <c r="CL915" s="180"/>
      <c r="CM915" s="180"/>
      <c r="CN915" s="180"/>
      <c r="CO915" s="180"/>
      <c r="CP915" s="180"/>
      <c r="CQ915" s="180"/>
      <c r="CR915" s="180"/>
      <c r="CS915" s="180"/>
      <c r="CT915" s="180"/>
      <c r="CU915" s="180"/>
      <c r="CV915" s="180"/>
      <c r="CW915" s="180"/>
      <c r="CX915" s="180"/>
      <c r="CY915" s="180"/>
      <c r="CZ915" s="180"/>
      <c r="DA915" s="180"/>
      <c r="DB915" s="180"/>
      <c r="DC915" s="180"/>
    </row>
    <row r="916" spans="1:107">
      <c r="A916" s="180"/>
      <c r="B916" s="180"/>
      <c r="C916" s="180"/>
      <c r="D916" s="180"/>
      <c r="E916" s="180"/>
      <c r="F916" s="180"/>
      <c r="G916" s="180"/>
      <c r="H916" s="181"/>
      <c r="I916" s="180"/>
      <c r="J916" s="180"/>
      <c r="K916" s="180"/>
      <c r="L916" s="181"/>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c r="AS916" s="180"/>
      <c r="AT916" s="180"/>
      <c r="AU916" s="180"/>
      <c r="AV916" s="180"/>
      <c r="AW916" s="180"/>
      <c r="AX916" s="180"/>
      <c r="AY916" s="180"/>
      <c r="AZ916" s="180"/>
      <c r="BA916" s="180"/>
      <c r="BB916" s="180"/>
      <c r="BC916" s="180"/>
      <c r="BD916" s="180"/>
      <c r="BE916" s="180"/>
      <c r="BF916" s="180"/>
      <c r="BG916" s="180"/>
      <c r="BH916" s="180"/>
      <c r="BI916" s="180"/>
      <c r="BJ916" s="180"/>
      <c r="BK916" s="180"/>
      <c r="BL916" s="180"/>
      <c r="BM916" s="180"/>
      <c r="BN916" s="180"/>
      <c r="BO916" s="180"/>
      <c r="BP916" s="180"/>
      <c r="BQ916" s="180"/>
      <c r="BR916" s="180"/>
      <c r="BS916" s="180"/>
      <c r="BT916" s="180"/>
      <c r="BU916" s="180"/>
      <c r="BV916" s="180"/>
      <c r="BW916" s="180"/>
      <c r="BX916" s="180"/>
      <c r="BY916" s="180"/>
      <c r="BZ916" s="180"/>
      <c r="CA916" s="180"/>
      <c r="CB916" s="180"/>
      <c r="CC916" s="180"/>
      <c r="CD916" s="180"/>
      <c r="CE916" s="180"/>
      <c r="CF916" s="180"/>
      <c r="CG916" s="180"/>
      <c r="CH916" s="180"/>
      <c r="CI916" s="180"/>
      <c r="CJ916" s="180"/>
      <c r="CK916" s="180"/>
      <c r="CL916" s="180"/>
      <c r="CM916" s="180"/>
      <c r="CN916" s="180"/>
      <c r="CO916" s="180"/>
      <c r="CP916" s="180"/>
      <c r="CQ916" s="180"/>
      <c r="CR916" s="180"/>
      <c r="CS916" s="180"/>
      <c r="CT916" s="180"/>
      <c r="CU916" s="180"/>
      <c r="CV916" s="180"/>
      <c r="CW916" s="180"/>
      <c r="CX916" s="180"/>
      <c r="CY916" s="180"/>
      <c r="CZ916" s="180"/>
      <c r="DA916" s="180"/>
      <c r="DB916" s="180"/>
      <c r="DC916" s="180"/>
    </row>
    <row r="917" spans="1:107">
      <c r="A917" s="180"/>
      <c r="B917" s="180"/>
      <c r="C917" s="180"/>
      <c r="D917" s="180"/>
      <c r="E917" s="180"/>
      <c r="F917" s="180"/>
      <c r="G917" s="180"/>
      <c r="H917" s="181"/>
      <c r="I917" s="180"/>
      <c r="J917" s="180"/>
      <c r="K917" s="180"/>
      <c r="L917" s="181"/>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c r="AS917" s="180"/>
      <c r="AT917" s="180"/>
      <c r="AU917" s="180"/>
      <c r="AV917" s="180"/>
      <c r="AW917" s="180"/>
      <c r="AX917" s="180"/>
      <c r="AY917" s="180"/>
      <c r="AZ917" s="180"/>
      <c r="BA917" s="180"/>
      <c r="BB917" s="180"/>
      <c r="BC917" s="180"/>
      <c r="BD917" s="180"/>
      <c r="BE917" s="180"/>
      <c r="BF917" s="180"/>
      <c r="BG917" s="180"/>
      <c r="BH917" s="180"/>
      <c r="BI917" s="180"/>
      <c r="BJ917" s="180"/>
      <c r="BK917" s="180"/>
      <c r="BL917" s="180"/>
      <c r="BM917" s="180"/>
      <c r="BN917" s="180"/>
      <c r="BO917" s="180"/>
      <c r="BP917" s="180"/>
      <c r="BQ917" s="180"/>
      <c r="BR917" s="180"/>
      <c r="BS917" s="180"/>
      <c r="BT917" s="180"/>
      <c r="BU917" s="180"/>
      <c r="BV917" s="180"/>
      <c r="BW917" s="180"/>
      <c r="BX917" s="180"/>
      <c r="BY917" s="180"/>
      <c r="BZ917" s="180"/>
      <c r="CA917" s="180"/>
      <c r="CB917" s="180"/>
      <c r="CC917" s="180"/>
      <c r="CD917" s="180"/>
      <c r="CE917" s="180"/>
      <c r="CF917" s="180"/>
      <c r="CG917" s="180"/>
      <c r="CH917" s="180"/>
      <c r="CI917" s="180"/>
      <c r="CJ917" s="180"/>
      <c r="CK917" s="180"/>
      <c r="CL917" s="180"/>
      <c r="CM917" s="180"/>
      <c r="CN917" s="180"/>
      <c r="CO917" s="180"/>
      <c r="CP917" s="180"/>
      <c r="CQ917" s="180"/>
      <c r="CR917" s="180"/>
      <c r="CS917" s="180"/>
      <c r="CT917" s="180"/>
      <c r="CU917" s="180"/>
      <c r="CV917" s="180"/>
      <c r="CW917" s="180"/>
      <c r="CX917" s="180"/>
      <c r="CY917" s="180"/>
      <c r="CZ917" s="180"/>
      <c r="DA917" s="180"/>
      <c r="DB917" s="180"/>
      <c r="DC917" s="180"/>
    </row>
    <row r="918" spans="1:107">
      <c r="A918" s="180"/>
      <c r="B918" s="180"/>
      <c r="C918" s="180"/>
      <c r="D918" s="180"/>
      <c r="E918" s="180"/>
      <c r="F918" s="180"/>
      <c r="G918" s="180"/>
      <c r="H918" s="181"/>
      <c r="I918" s="180"/>
      <c r="J918" s="180"/>
      <c r="K918" s="180"/>
      <c r="L918" s="181"/>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c r="AS918" s="180"/>
      <c r="AT918" s="180"/>
      <c r="AU918" s="180"/>
      <c r="AV918" s="180"/>
      <c r="AW918" s="180"/>
      <c r="AX918" s="180"/>
      <c r="AY918" s="180"/>
      <c r="AZ918" s="180"/>
      <c r="BA918" s="180"/>
      <c r="BB918" s="180"/>
      <c r="BC918" s="180"/>
      <c r="BD918" s="180"/>
      <c r="BE918" s="180"/>
      <c r="BF918" s="180"/>
      <c r="BG918" s="180"/>
      <c r="BH918" s="180"/>
      <c r="BI918" s="180"/>
      <c r="BJ918" s="180"/>
      <c r="BK918" s="180"/>
      <c r="BL918" s="180"/>
      <c r="BM918" s="180"/>
      <c r="BN918" s="180"/>
      <c r="BO918" s="180"/>
      <c r="BP918" s="180"/>
      <c r="BQ918" s="180"/>
      <c r="BR918" s="180"/>
      <c r="BS918" s="180"/>
      <c r="BT918" s="180"/>
      <c r="BU918" s="180"/>
      <c r="BV918" s="180"/>
      <c r="BW918" s="180"/>
      <c r="BX918" s="180"/>
      <c r="BY918" s="180"/>
      <c r="BZ918" s="180"/>
      <c r="CA918" s="180"/>
      <c r="CB918" s="180"/>
      <c r="CC918" s="180"/>
      <c r="CD918" s="180"/>
      <c r="CE918" s="180"/>
      <c r="CF918" s="180"/>
      <c r="CG918" s="180"/>
      <c r="CH918" s="180"/>
      <c r="CI918" s="180"/>
      <c r="CJ918" s="180"/>
      <c r="CK918" s="180"/>
      <c r="CL918" s="180"/>
      <c r="CM918" s="180"/>
      <c r="CN918" s="180"/>
      <c r="CO918" s="180"/>
      <c r="CP918" s="180"/>
      <c r="CQ918" s="180"/>
      <c r="CR918" s="180"/>
      <c r="CS918" s="180"/>
      <c r="CT918" s="180"/>
      <c r="CU918" s="180"/>
      <c r="CV918" s="180"/>
      <c r="CW918" s="180"/>
      <c r="CX918" s="180"/>
      <c r="CY918" s="180"/>
      <c r="CZ918" s="180"/>
      <c r="DA918" s="180"/>
      <c r="DB918" s="180"/>
      <c r="DC918" s="180"/>
    </row>
    <row r="919" spans="1:107">
      <c r="A919" s="180"/>
      <c r="B919" s="180"/>
      <c r="C919" s="180"/>
      <c r="D919" s="180"/>
      <c r="E919" s="180"/>
      <c r="F919" s="180"/>
      <c r="G919" s="180"/>
      <c r="H919" s="181"/>
      <c r="I919" s="180"/>
      <c r="J919" s="180"/>
      <c r="K919" s="180"/>
      <c r="L919" s="181"/>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c r="CH919" s="180"/>
      <c r="CI919" s="180"/>
      <c r="CJ919" s="180"/>
      <c r="CK919" s="180"/>
      <c r="CL919" s="180"/>
      <c r="CM919" s="180"/>
      <c r="CN919" s="180"/>
      <c r="CO919" s="180"/>
      <c r="CP919" s="180"/>
      <c r="CQ919" s="180"/>
      <c r="CR919" s="180"/>
      <c r="CS919" s="180"/>
      <c r="CT919" s="180"/>
      <c r="CU919" s="180"/>
      <c r="CV919" s="180"/>
      <c r="CW919" s="180"/>
      <c r="CX919" s="180"/>
      <c r="CY919" s="180"/>
      <c r="CZ919" s="180"/>
      <c r="DA919" s="180"/>
      <c r="DB919" s="180"/>
      <c r="DC919" s="180"/>
    </row>
    <row r="920" spans="1:107">
      <c r="A920" s="180"/>
      <c r="B920" s="180"/>
      <c r="C920" s="180"/>
      <c r="D920" s="180"/>
      <c r="E920" s="180"/>
      <c r="F920" s="180"/>
      <c r="G920" s="180"/>
      <c r="H920" s="181"/>
      <c r="I920" s="180"/>
      <c r="J920" s="180"/>
      <c r="K920" s="180"/>
      <c r="L920" s="181"/>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c r="AS920" s="180"/>
      <c r="AT920" s="180"/>
      <c r="AU920" s="180"/>
      <c r="AV920" s="180"/>
      <c r="AW920" s="180"/>
      <c r="AX920" s="180"/>
      <c r="AY920" s="180"/>
      <c r="AZ920" s="180"/>
      <c r="BA920" s="180"/>
      <c r="BB920" s="180"/>
      <c r="BC920" s="180"/>
      <c r="BD920" s="180"/>
      <c r="BE920" s="180"/>
      <c r="BF920" s="180"/>
      <c r="BG920" s="180"/>
      <c r="BH920" s="180"/>
      <c r="BI920" s="180"/>
      <c r="BJ920" s="180"/>
      <c r="BK920" s="180"/>
      <c r="BL920" s="180"/>
      <c r="BM920" s="180"/>
      <c r="BN920" s="180"/>
      <c r="BO920" s="180"/>
      <c r="BP920" s="180"/>
      <c r="BQ920" s="180"/>
      <c r="BR920" s="180"/>
      <c r="BS920" s="180"/>
      <c r="BT920" s="180"/>
      <c r="BU920" s="180"/>
      <c r="BV920" s="180"/>
      <c r="BW920" s="180"/>
      <c r="BX920" s="180"/>
      <c r="BY920" s="180"/>
      <c r="BZ920" s="180"/>
      <c r="CA920" s="180"/>
      <c r="CB920" s="180"/>
      <c r="CC920" s="180"/>
      <c r="CD920" s="180"/>
      <c r="CE920" s="180"/>
      <c r="CF920" s="180"/>
      <c r="CG920" s="180"/>
      <c r="CH920" s="180"/>
      <c r="CI920" s="180"/>
      <c r="CJ920" s="180"/>
      <c r="CK920" s="180"/>
      <c r="CL920" s="180"/>
      <c r="CM920" s="180"/>
      <c r="CN920" s="180"/>
      <c r="CO920" s="180"/>
      <c r="CP920" s="180"/>
      <c r="CQ920" s="180"/>
      <c r="CR920" s="180"/>
      <c r="CS920" s="180"/>
      <c r="CT920" s="180"/>
      <c r="CU920" s="180"/>
      <c r="CV920" s="180"/>
      <c r="CW920" s="180"/>
      <c r="CX920" s="180"/>
      <c r="CY920" s="180"/>
      <c r="CZ920" s="180"/>
      <c r="DA920" s="180"/>
      <c r="DB920" s="180"/>
      <c r="DC920" s="180"/>
    </row>
    <row r="921" spans="1:107">
      <c r="A921" s="180"/>
      <c r="B921" s="180"/>
      <c r="C921" s="180"/>
      <c r="D921" s="180"/>
      <c r="E921" s="180"/>
      <c r="F921" s="180"/>
      <c r="G921" s="180"/>
      <c r="H921" s="181"/>
      <c r="I921" s="180"/>
      <c r="J921" s="180"/>
      <c r="K921" s="180"/>
      <c r="L921" s="181"/>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c r="AS921" s="180"/>
      <c r="AT921" s="180"/>
      <c r="AU921" s="180"/>
      <c r="AV921" s="180"/>
      <c r="AW921" s="180"/>
      <c r="AX921" s="180"/>
      <c r="AY921" s="180"/>
      <c r="AZ921" s="180"/>
      <c r="BA921" s="180"/>
      <c r="BB921" s="180"/>
      <c r="BC921" s="180"/>
      <c r="BD921" s="180"/>
      <c r="BE921" s="180"/>
      <c r="BF921" s="180"/>
      <c r="BG921" s="180"/>
      <c r="BH921" s="180"/>
      <c r="BI921" s="180"/>
      <c r="BJ921" s="180"/>
      <c r="BK921" s="180"/>
      <c r="BL921" s="180"/>
      <c r="BM921" s="180"/>
      <c r="BN921" s="180"/>
      <c r="BO921" s="180"/>
      <c r="BP921" s="180"/>
      <c r="BQ921" s="180"/>
      <c r="BR921" s="180"/>
      <c r="BS921" s="180"/>
      <c r="BT921" s="180"/>
      <c r="BU921" s="180"/>
      <c r="BV921" s="180"/>
      <c r="BW921" s="180"/>
      <c r="BX921" s="180"/>
      <c r="BY921" s="180"/>
      <c r="BZ921" s="180"/>
      <c r="CA921" s="180"/>
      <c r="CB921" s="180"/>
      <c r="CC921" s="180"/>
      <c r="CD921" s="180"/>
      <c r="CE921" s="180"/>
      <c r="CF921" s="180"/>
      <c r="CG921" s="180"/>
      <c r="CH921" s="180"/>
      <c r="CI921" s="180"/>
      <c r="CJ921" s="180"/>
      <c r="CK921" s="180"/>
      <c r="CL921" s="180"/>
      <c r="CM921" s="180"/>
      <c r="CN921" s="180"/>
      <c r="CO921" s="180"/>
      <c r="CP921" s="180"/>
      <c r="CQ921" s="180"/>
      <c r="CR921" s="180"/>
      <c r="CS921" s="180"/>
      <c r="CT921" s="180"/>
      <c r="CU921" s="180"/>
      <c r="CV921" s="180"/>
      <c r="CW921" s="180"/>
      <c r="CX921" s="180"/>
      <c r="CY921" s="180"/>
      <c r="CZ921" s="180"/>
      <c r="DA921" s="180"/>
      <c r="DB921" s="180"/>
      <c r="DC921" s="180"/>
    </row>
    <row r="922" spans="1:107">
      <c r="A922" s="180"/>
      <c r="B922" s="180"/>
      <c r="C922" s="180"/>
      <c r="D922" s="180"/>
      <c r="E922" s="180"/>
      <c r="F922" s="180"/>
      <c r="G922" s="180"/>
      <c r="H922" s="181"/>
      <c r="I922" s="180"/>
      <c r="J922" s="180"/>
      <c r="K922" s="180"/>
      <c r="L922" s="181"/>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c r="AS922" s="180"/>
      <c r="AT922" s="180"/>
      <c r="AU922" s="180"/>
      <c r="AV922" s="180"/>
      <c r="AW922" s="180"/>
      <c r="AX922" s="180"/>
      <c r="AY922" s="180"/>
      <c r="AZ922" s="180"/>
      <c r="BA922" s="180"/>
      <c r="BB922" s="180"/>
      <c r="BC922" s="180"/>
      <c r="BD922" s="180"/>
      <c r="BE922" s="180"/>
      <c r="BF922" s="180"/>
      <c r="BG922" s="180"/>
      <c r="BH922" s="180"/>
      <c r="BI922" s="180"/>
      <c r="BJ922" s="180"/>
      <c r="BK922" s="180"/>
      <c r="BL922" s="180"/>
      <c r="BM922" s="180"/>
      <c r="BN922" s="180"/>
      <c r="BO922" s="180"/>
      <c r="BP922" s="180"/>
      <c r="BQ922" s="180"/>
      <c r="BR922" s="180"/>
      <c r="BS922" s="180"/>
      <c r="BT922" s="180"/>
      <c r="BU922" s="180"/>
      <c r="BV922" s="180"/>
      <c r="BW922" s="180"/>
      <c r="BX922" s="180"/>
      <c r="BY922" s="180"/>
      <c r="BZ922" s="180"/>
      <c r="CA922" s="180"/>
      <c r="CB922" s="180"/>
      <c r="CC922" s="180"/>
      <c r="CD922" s="180"/>
      <c r="CE922" s="180"/>
      <c r="CF922" s="180"/>
      <c r="CG922" s="180"/>
      <c r="CH922" s="180"/>
      <c r="CI922" s="180"/>
      <c r="CJ922" s="180"/>
      <c r="CK922" s="180"/>
      <c r="CL922" s="180"/>
      <c r="CM922" s="180"/>
      <c r="CN922" s="180"/>
      <c r="CO922" s="180"/>
      <c r="CP922" s="180"/>
      <c r="CQ922" s="180"/>
      <c r="CR922" s="180"/>
      <c r="CS922" s="180"/>
      <c r="CT922" s="180"/>
      <c r="CU922" s="180"/>
      <c r="CV922" s="180"/>
      <c r="CW922" s="180"/>
      <c r="CX922" s="180"/>
      <c r="CY922" s="180"/>
      <c r="CZ922" s="180"/>
      <c r="DA922" s="180"/>
      <c r="DB922" s="180"/>
      <c r="DC922" s="180"/>
    </row>
    <row r="923" spans="1:107">
      <c r="A923" s="180"/>
      <c r="B923" s="180"/>
      <c r="C923" s="180"/>
      <c r="D923" s="180"/>
      <c r="E923" s="180"/>
      <c r="F923" s="180"/>
      <c r="G923" s="180"/>
      <c r="H923" s="181"/>
      <c r="I923" s="180"/>
      <c r="J923" s="180"/>
      <c r="K923" s="180"/>
      <c r="L923" s="181"/>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c r="AS923" s="180"/>
      <c r="AT923" s="180"/>
      <c r="AU923" s="180"/>
      <c r="AV923" s="180"/>
      <c r="AW923" s="180"/>
      <c r="AX923" s="180"/>
      <c r="AY923" s="180"/>
      <c r="AZ923" s="180"/>
      <c r="BA923" s="180"/>
      <c r="BB923" s="180"/>
      <c r="BC923" s="180"/>
      <c r="BD923" s="180"/>
      <c r="BE923" s="180"/>
      <c r="BF923" s="180"/>
      <c r="BG923" s="180"/>
      <c r="BH923" s="180"/>
      <c r="BI923" s="180"/>
      <c r="BJ923" s="180"/>
      <c r="BK923" s="180"/>
      <c r="BL923" s="180"/>
      <c r="BM923" s="180"/>
      <c r="BN923" s="180"/>
      <c r="BO923" s="180"/>
      <c r="BP923" s="180"/>
      <c r="BQ923" s="180"/>
      <c r="BR923" s="180"/>
      <c r="BS923" s="180"/>
      <c r="BT923" s="180"/>
      <c r="BU923" s="180"/>
      <c r="BV923" s="180"/>
      <c r="BW923" s="180"/>
      <c r="BX923" s="180"/>
      <c r="BY923" s="180"/>
      <c r="BZ923" s="180"/>
      <c r="CA923" s="180"/>
      <c r="CB923" s="180"/>
      <c r="CC923" s="180"/>
      <c r="CD923" s="180"/>
      <c r="CE923" s="180"/>
      <c r="CF923" s="180"/>
      <c r="CG923" s="180"/>
      <c r="CH923" s="180"/>
      <c r="CI923" s="180"/>
      <c r="CJ923" s="180"/>
      <c r="CK923" s="180"/>
      <c r="CL923" s="180"/>
      <c r="CM923" s="180"/>
      <c r="CN923" s="180"/>
      <c r="CO923" s="180"/>
      <c r="CP923" s="180"/>
      <c r="CQ923" s="180"/>
      <c r="CR923" s="180"/>
      <c r="CS923" s="180"/>
      <c r="CT923" s="180"/>
      <c r="CU923" s="180"/>
      <c r="CV923" s="180"/>
      <c r="CW923" s="180"/>
      <c r="CX923" s="180"/>
      <c r="CY923" s="180"/>
      <c r="CZ923" s="180"/>
      <c r="DA923" s="180"/>
      <c r="DB923" s="180"/>
      <c r="DC923" s="180"/>
    </row>
    <row r="924" spans="1:107">
      <c r="A924" s="180"/>
      <c r="B924" s="180"/>
      <c r="C924" s="180"/>
      <c r="D924" s="180"/>
      <c r="E924" s="180"/>
      <c r="F924" s="180"/>
      <c r="G924" s="180"/>
      <c r="H924" s="181"/>
      <c r="I924" s="180"/>
      <c r="J924" s="180"/>
      <c r="K924" s="180"/>
      <c r="L924" s="181"/>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c r="AS924" s="180"/>
      <c r="AT924" s="180"/>
      <c r="AU924" s="180"/>
      <c r="AV924" s="180"/>
      <c r="AW924" s="180"/>
      <c r="AX924" s="180"/>
      <c r="AY924" s="180"/>
      <c r="AZ924" s="180"/>
      <c r="BA924" s="180"/>
      <c r="BB924" s="180"/>
      <c r="BC924" s="180"/>
      <c r="BD924" s="180"/>
      <c r="BE924" s="180"/>
      <c r="BF924" s="180"/>
      <c r="BG924" s="180"/>
      <c r="BH924" s="180"/>
      <c r="BI924" s="180"/>
      <c r="BJ924" s="180"/>
      <c r="BK924" s="180"/>
      <c r="BL924" s="180"/>
      <c r="BM924" s="180"/>
      <c r="BN924" s="180"/>
      <c r="BO924" s="180"/>
      <c r="BP924" s="180"/>
      <c r="BQ924" s="180"/>
      <c r="BR924" s="180"/>
      <c r="BS924" s="180"/>
      <c r="BT924" s="180"/>
      <c r="BU924" s="180"/>
      <c r="BV924" s="180"/>
      <c r="BW924" s="180"/>
      <c r="BX924" s="180"/>
      <c r="BY924" s="180"/>
      <c r="BZ924" s="180"/>
      <c r="CA924" s="180"/>
      <c r="CB924" s="180"/>
      <c r="CC924" s="180"/>
      <c r="CD924" s="180"/>
      <c r="CE924" s="180"/>
      <c r="CF924" s="180"/>
      <c r="CG924" s="180"/>
      <c r="CH924" s="180"/>
      <c r="CI924" s="180"/>
      <c r="CJ924" s="180"/>
      <c r="CK924" s="180"/>
      <c r="CL924" s="180"/>
      <c r="CM924" s="180"/>
      <c r="CN924" s="180"/>
      <c r="CO924" s="180"/>
      <c r="CP924" s="180"/>
      <c r="CQ924" s="180"/>
      <c r="CR924" s="180"/>
      <c r="CS924" s="180"/>
      <c r="CT924" s="180"/>
      <c r="CU924" s="180"/>
      <c r="CV924" s="180"/>
      <c r="CW924" s="180"/>
      <c r="CX924" s="180"/>
      <c r="CY924" s="180"/>
      <c r="CZ924" s="180"/>
      <c r="DA924" s="180"/>
      <c r="DB924" s="180"/>
      <c r="DC924" s="180"/>
    </row>
    <row r="925" spans="1:107">
      <c r="A925" s="180"/>
      <c r="B925" s="180"/>
      <c r="C925" s="180"/>
      <c r="D925" s="180"/>
      <c r="E925" s="180"/>
      <c r="F925" s="180"/>
      <c r="G925" s="180"/>
      <c r="H925" s="181"/>
      <c r="I925" s="180"/>
      <c r="J925" s="180"/>
      <c r="K925" s="180"/>
      <c r="L925" s="181"/>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c r="AS925" s="180"/>
      <c r="AT925" s="180"/>
      <c r="AU925" s="180"/>
      <c r="AV925" s="180"/>
      <c r="AW925" s="180"/>
      <c r="AX925" s="180"/>
      <c r="AY925" s="180"/>
      <c r="AZ925" s="180"/>
      <c r="BA925" s="180"/>
      <c r="BB925" s="180"/>
      <c r="BC925" s="180"/>
      <c r="BD925" s="180"/>
      <c r="BE925" s="180"/>
      <c r="BF925" s="180"/>
      <c r="BG925" s="180"/>
      <c r="BH925" s="180"/>
      <c r="BI925" s="180"/>
      <c r="BJ925" s="180"/>
      <c r="BK925" s="180"/>
      <c r="BL925" s="180"/>
      <c r="BM925" s="180"/>
      <c r="BN925" s="180"/>
      <c r="BO925" s="180"/>
      <c r="BP925" s="180"/>
      <c r="BQ925" s="180"/>
      <c r="BR925" s="180"/>
      <c r="BS925" s="180"/>
      <c r="BT925" s="180"/>
      <c r="BU925" s="180"/>
      <c r="BV925" s="180"/>
      <c r="BW925" s="180"/>
      <c r="BX925" s="180"/>
      <c r="BY925" s="180"/>
      <c r="BZ925" s="180"/>
      <c r="CA925" s="180"/>
      <c r="CB925" s="180"/>
      <c r="CC925" s="180"/>
      <c r="CD925" s="180"/>
      <c r="CE925" s="180"/>
      <c r="CF925" s="180"/>
      <c r="CG925" s="180"/>
      <c r="CH925" s="180"/>
      <c r="CI925" s="180"/>
      <c r="CJ925" s="180"/>
      <c r="CK925" s="180"/>
      <c r="CL925" s="180"/>
      <c r="CM925" s="180"/>
      <c r="CN925" s="180"/>
      <c r="CO925" s="180"/>
      <c r="CP925" s="180"/>
      <c r="CQ925" s="180"/>
      <c r="CR925" s="180"/>
      <c r="CS925" s="180"/>
      <c r="CT925" s="180"/>
      <c r="CU925" s="180"/>
      <c r="CV925" s="180"/>
      <c r="CW925" s="180"/>
      <c r="CX925" s="180"/>
      <c r="CY925" s="180"/>
      <c r="CZ925" s="180"/>
      <c r="DA925" s="180"/>
      <c r="DB925" s="180"/>
      <c r="DC925" s="180"/>
    </row>
    <row r="926" spans="1:107">
      <c r="A926" s="180"/>
      <c r="B926" s="180"/>
      <c r="C926" s="180"/>
      <c r="D926" s="180"/>
      <c r="E926" s="180"/>
      <c r="F926" s="180"/>
      <c r="G926" s="180"/>
      <c r="H926" s="181"/>
      <c r="I926" s="180"/>
      <c r="J926" s="180"/>
      <c r="K926" s="180"/>
      <c r="L926" s="181"/>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c r="AS926" s="180"/>
      <c r="AT926" s="180"/>
      <c r="AU926" s="180"/>
      <c r="AV926" s="180"/>
      <c r="AW926" s="180"/>
      <c r="AX926" s="180"/>
      <c r="AY926" s="180"/>
      <c r="AZ926" s="180"/>
      <c r="BA926" s="180"/>
      <c r="BB926" s="180"/>
      <c r="BC926" s="180"/>
      <c r="BD926" s="180"/>
      <c r="BE926" s="180"/>
      <c r="BF926" s="180"/>
      <c r="BG926" s="180"/>
      <c r="BH926" s="180"/>
      <c r="BI926" s="180"/>
      <c r="BJ926" s="180"/>
      <c r="BK926" s="180"/>
      <c r="BL926" s="180"/>
      <c r="BM926" s="180"/>
      <c r="BN926" s="180"/>
      <c r="BO926" s="180"/>
      <c r="BP926" s="180"/>
      <c r="BQ926" s="180"/>
      <c r="BR926" s="180"/>
      <c r="BS926" s="180"/>
      <c r="BT926" s="180"/>
      <c r="BU926" s="180"/>
      <c r="BV926" s="180"/>
      <c r="BW926" s="180"/>
      <c r="BX926" s="180"/>
      <c r="BY926" s="180"/>
      <c r="BZ926" s="180"/>
      <c r="CA926" s="180"/>
      <c r="CB926" s="180"/>
      <c r="CC926" s="180"/>
      <c r="CD926" s="180"/>
      <c r="CE926" s="180"/>
      <c r="CF926" s="180"/>
      <c r="CG926" s="180"/>
      <c r="CH926" s="180"/>
      <c r="CI926" s="180"/>
      <c r="CJ926" s="180"/>
      <c r="CK926" s="180"/>
      <c r="CL926" s="180"/>
      <c r="CM926" s="180"/>
      <c r="CN926" s="180"/>
      <c r="CO926" s="180"/>
      <c r="CP926" s="180"/>
      <c r="CQ926" s="180"/>
      <c r="CR926" s="180"/>
      <c r="CS926" s="180"/>
      <c r="CT926" s="180"/>
      <c r="CU926" s="180"/>
      <c r="CV926" s="180"/>
      <c r="CW926" s="180"/>
      <c r="CX926" s="180"/>
      <c r="CY926" s="180"/>
      <c r="CZ926" s="180"/>
      <c r="DA926" s="180"/>
      <c r="DB926" s="180"/>
      <c r="DC926" s="180"/>
    </row>
    <row r="927" spans="1:107">
      <c r="A927" s="180"/>
      <c r="B927" s="180"/>
      <c r="C927" s="180"/>
      <c r="D927" s="180"/>
      <c r="E927" s="180"/>
      <c r="F927" s="180"/>
      <c r="G927" s="180"/>
      <c r="H927" s="181"/>
      <c r="I927" s="180"/>
      <c r="J927" s="180"/>
      <c r="K927" s="180"/>
      <c r="L927" s="181"/>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c r="AS927" s="180"/>
      <c r="AT927" s="180"/>
      <c r="AU927" s="180"/>
      <c r="AV927" s="180"/>
      <c r="AW927" s="180"/>
      <c r="AX927" s="180"/>
      <c r="AY927" s="180"/>
      <c r="AZ927" s="180"/>
      <c r="BA927" s="180"/>
      <c r="BB927" s="180"/>
      <c r="BC927" s="180"/>
      <c r="BD927" s="180"/>
      <c r="BE927" s="180"/>
      <c r="BF927" s="180"/>
      <c r="BG927" s="180"/>
      <c r="BH927" s="180"/>
      <c r="BI927" s="180"/>
      <c r="BJ927" s="180"/>
      <c r="BK927" s="180"/>
      <c r="BL927" s="180"/>
      <c r="BM927" s="180"/>
      <c r="BN927" s="180"/>
      <c r="BO927" s="180"/>
      <c r="BP927" s="180"/>
      <c r="BQ927" s="180"/>
      <c r="BR927" s="180"/>
      <c r="BS927" s="180"/>
      <c r="BT927" s="180"/>
      <c r="BU927" s="180"/>
      <c r="BV927" s="180"/>
      <c r="BW927" s="180"/>
      <c r="BX927" s="180"/>
      <c r="BY927" s="180"/>
      <c r="BZ927" s="180"/>
      <c r="CA927" s="180"/>
      <c r="CB927" s="180"/>
      <c r="CC927" s="180"/>
      <c r="CD927" s="180"/>
      <c r="CE927" s="180"/>
      <c r="CF927" s="180"/>
      <c r="CG927" s="180"/>
      <c r="CH927" s="180"/>
      <c r="CI927" s="180"/>
      <c r="CJ927" s="180"/>
      <c r="CK927" s="180"/>
      <c r="CL927" s="180"/>
      <c r="CM927" s="180"/>
      <c r="CN927" s="180"/>
      <c r="CO927" s="180"/>
      <c r="CP927" s="180"/>
      <c r="CQ927" s="180"/>
      <c r="CR927" s="180"/>
      <c r="CS927" s="180"/>
      <c r="CT927" s="180"/>
      <c r="CU927" s="180"/>
      <c r="CV927" s="180"/>
      <c r="CW927" s="180"/>
      <c r="CX927" s="180"/>
      <c r="CY927" s="180"/>
      <c r="CZ927" s="180"/>
      <c r="DA927" s="180"/>
      <c r="DB927" s="180"/>
      <c r="DC927" s="180"/>
    </row>
    <row r="928" spans="1:107">
      <c r="A928" s="180"/>
      <c r="B928" s="180"/>
      <c r="C928" s="180"/>
      <c r="D928" s="180"/>
      <c r="E928" s="180"/>
      <c r="F928" s="180"/>
      <c r="G928" s="180"/>
      <c r="H928" s="181"/>
      <c r="I928" s="180"/>
      <c r="J928" s="180"/>
      <c r="K928" s="180"/>
      <c r="L928" s="181"/>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c r="CH928" s="180"/>
      <c r="CI928" s="180"/>
      <c r="CJ928" s="180"/>
      <c r="CK928" s="180"/>
      <c r="CL928" s="180"/>
      <c r="CM928" s="180"/>
      <c r="CN928" s="180"/>
      <c r="CO928" s="180"/>
      <c r="CP928" s="180"/>
      <c r="CQ928" s="180"/>
      <c r="CR928" s="180"/>
      <c r="CS928" s="180"/>
      <c r="CT928" s="180"/>
      <c r="CU928" s="180"/>
      <c r="CV928" s="180"/>
      <c r="CW928" s="180"/>
      <c r="CX928" s="180"/>
      <c r="CY928" s="180"/>
      <c r="CZ928" s="180"/>
      <c r="DA928" s="180"/>
      <c r="DB928" s="180"/>
      <c r="DC928" s="180"/>
    </row>
    <row r="929" spans="1:107">
      <c r="A929" s="180"/>
      <c r="B929" s="180"/>
      <c r="C929" s="180"/>
      <c r="D929" s="180"/>
      <c r="E929" s="180"/>
      <c r="F929" s="180"/>
      <c r="G929" s="180"/>
      <c r="H929" s="181"/>
      <c r="I929" s="180"/>
      <c r="J929" s="180"/>
      <c r="K929" s="180"/>
      <c r="L929" s="181"/>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c r="AT929" s="180"/>
      <c r="AU929" s="180"/>
      <c r="AV929" s="180"/>
      <c r="AW929" s="180"/>
      <c r="AX929" s="180"/>
      <c r="AY929" s="180"/>
      <c r="AZ929" s="180"/>
      <c r="BA929" s="180"/>
      <c r="BB929" s="180"/>
      <c r="BC929" s="180"/>
      <c r="BD929" s="180"/>
      <c r="BE929" s="180"/>
      <c r="BF929" s="180"/>
      <c r="BG929" s="180"/>
      <c r="BH929" s="180"/>
      <c r="BI929" s="180"/>
      <c r="BJ929" s="180"/>
      <c r="BK929" s="180"/>
      <c r="BL929" s="180"/>
      <c r="BM929" s="180"/>
      <c r="BN929" s="180"/>
      <c r="BO929" s="180"/>
      <c r="BP929" s="180"/>
      <c r="BQ929" s="180"/>
      <c r="BR929" s="180"/>
      <c r="BS929" s="180"/>
      <c r="BT929" s="180"/>
      <c r="BU929" s="180"/>
      <c r="BV929" s="180"/>
      <c r="BW929" s="180"/>
      <c r="BX929" s="180"/>
      <c r="BY929" s="180"/>
      <c r="BZ929" s="180"/>
      <c r="CA929" s="180"/>
      <c r="CB929" s="180"/>
      <c r="CC929" s="180"/>
      <c r="CD929" s="180"/>
      <c r="CE929" s="180"/>
      <c r="CF929" s="180"/>
      <c r="CG929" s="180"/>
      <c r="CH929" s="180"/>
      <c r="CI929" s="180"/>
      <c r="CJ929" s="180"/>
      <c r="CK929" s="180"/>
      <c r="CL929" s="180"/>
      <c r="CM929" s="180"/>
      <c r="CN929" s="180"/>
      <c r="CO929" s="180"/>
      <c r="CP929" s="180"/>
      <c r="CQ929" s="180"/>
      <c r="CR929" s="180"/>
      <c r="CS929" s="180"/>
      <c r="CT929" s="180"/>
      <c r="CU929" s="180"/>
      <c r="CV929" s="180"/>
      <c r="CW929" s="180"/>
      <c r="CX929" s="180"/>
      <c r="CY929" s="180"/>
      <c r="CZ929" s="180"/>
      <c r="DA929" s="180"/>
      <c r="DB929" s="180"/>
      <c r="DC929" s="180"/>
    </row>
    <row r="930" spans="1:107">
      <c r="A930" s="180"/>
      <c r="B930" s="180"/>
      <c r="C930" s="180"/>
      <c r="D930" s="180"/>
      <c r="E930" s="180"/>
      <c r="F930" s="180"/>
      <c r="G930" s="180"/>
      <c r="H930" s="181"/>
      <c r="I930" s="180"/>
      <c r="J930" s="180"/>
      <c r="K930" s="180"/>
      <c r="L930" s="181"/>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c r="AT930" s="180"/>
      <c r="AU930" s="180"/>
      <c r="AV930" s="180"/>
      <c r="AW930" s="180"/>
      <c r="AX930" s="180"/>
      <c r="AY930" s="180"/>
      <c r="AZ930" s="180"/>
      <c r="BA930" s="180"/>
      <c r="BB930" s="180"/>
      <c r="BC930" s="180"/>
      <c r="BD930" s="180"/>
      <c r="BE930" s="180"/>
      <c r="BF930" s="180"/>
      <c r="BG930" s="180"/>
      <c r="BH930" s="180"/>
      <c r="BI930" s="180"/>
      <c r="BJ930" s="180"/>
      <c r="BK930" s="180"/>
      <c r="BL930" s="180"/>
      <c r="BM930" s="180"/>
      <c r="BN930" s="180"/>
      <c r="BO930" s="180"/>
      <c r="BP930" s="180"/>
      <c r="BQ930" s="180"/>
      <c r="BR930" s="180"/>
      <c r="BS930" s="180"/>
      <c r="BT930" s="180"/>
      <c r="BU930" s="180"/>
      <c r="BV930" s="180"/>
      <c r="BW930" s="180"/>
      <c r="BX930" s="180"/>
      <c r="BY930" s="180"/>
      <c r="BZ930" s="180"/>
      <c r="CA930" s="180"/>
      <c r="CB930" s="180"/>
      <c r="CC930" s="180"/>
      <c r="CD930" s="180"/>
      <c r="CE930" s="180"/>
      <c r="CF930" s="180"/>
      <c r="CG930" s="180"/>
      <c r="CH930" s="180"/>
      <c r="CI930" s="180"/>
      <c r="CJ930" s="180"/>
      <c r="CK930" s="180"/>
      <c r="CL930" s="180"/>
      <c r="CM930" s="180"/>
      <c r="CN930" s="180"/>
      <c r="CO930" s="180"/>
      <c r="CP930" s="180"/>
      <c r="CQ930" s="180"/>
      <c r="CR930" s="180"/>
      <c r="CS930" s="180"/>
      <c r="CT930" s="180"/>
      <c r="CU930" s="180"/>
      <c r="CV930" s="180"/>
      <c r="CW930" s="180"/>
      <c r="CX930" s="180"/>
      <c r="CY930" s="180"/>
      <c r="CZ930" s="180"/>
      <c r="DA930" s="180"/>
      <c r="DB930" s="180"/>
      <c r="DC930" s="180"/>
    </row>
    <row r="931" spans="1:107">
      <c r="A931" s="180"/>
      <c r="B931" s="180"/>
      <c r="C931" s="180"/>
      <c r="D931" s="180"/>
      <c r="E931" s="180"/>
      <c r="F931" s="180"/>
      <c r="G931" s="180"/>
      <c r="H931" s="181"/>
      <c r="I931" s="180"/>
      <c r="J931" s="180"/>
      <c r="K931" s="180"/>
      <c r="L931" s="181"/>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c r="AT931" s="180"/>
      <c r="AU931" s="180"/>
      <c r="AV931" s="180"/>
      <c r="AW931" s="180"/>
      <c r="AX931" s="180"/>
      <c r="AY931" s="180"/>
      <c r="AZ931" s="180"/>
      <c r="BA931" s="180"/>
      <c r="BB931" s="180"/>
      <c r="BC931" s="180"/>
      <c r="BD931" s="180"/>
      <c r="BE931" s="180"/>
      <c r="BF931" s="180"/>
      <c r="BG931" s="180"/>
      <c r="BH931" s="180"/>
      <c r="BI931" s="180"/>
      <c r="BJ931" s="180"/>
      <c r="BK931" s="180"/>
      <c r="BL931" s="180"/>
      <c r="BM931" s="180"/>
      <c r="BN931" s="180"/>
      <c r="BO931" s="180"/>
      <c r="BP931" s="180"/>
      <c r="BQ931" s="180"/>
      <c r="BR931" s="180"/>
      <c r="BS931" s="180"/>
      <c r="BT931" s="180"/>
      <c r="BU931" s="180"/>
      <c r="BV931" s="180"/>
      <c r="BW931" s="180"/>
      <c r="BX931" s="180"/>
      <c r="BY931" s="180"/>
      <c r="BZ931" s="180"/>
      <c r="CA931" s="180"/>
      <c r="CB931" s="180"/>
      <c r="CC931" s="180"/>
      <c r="CD931" s="180"/>
      <c r="CE931" s="180"/>
      <c r="CF931" s="180"/>
      <c r="CG931" s="180"/>
      <c r="CH931" s="180"/>
      <c r="CI931" s="180"/>
      <c r="CJ931" s="180"/>
      <c r="CK931" s="180"/>
      <c r="CL931" s="180"/>
      <c r="CM931" s="180"/>
      <c r="CN931" s="180"/>
      <c r="CO931" s="180"/>
      <c r="CP931" s="180"/>
      <c r="CQ931" s="180"/>
      <c r="CR931" s="180"/>
      <c r="CS931" s="180"/>
      <c r="CT931" s="180"/>
      <c r="CU931" s="180"/>
      <c r="CV931" s="180"/>
      <c r="CW931" s="180"/>
      <c r="CX931" s="180"/>
      <c r="CY931" s="180"/>
      <c r="CZ931" s="180"/>
      <c r="DA931" s="180"/>
      <c r="DB931" s="180"/>
      <c r="DC931" s="180"/>
    </row>
    <row r="932" spans="1:107">
      <c r="A932" s="180"/>
      <c r="B932" s="180"/>
      <c r="C932" s="180"/>
      <c r="D932" s="180"/>
      <c r="E932" s="180"/>
      <c r="F932" s="180"/>
      <c r="G932" s="180"/>
      <c r="H932" s="181"/>
      <c r="I932" s="180"/>
      <c r="J932" s="180"/>
      <c r="K932" s="180"/>
      <c r="L932" s="181"/>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c r="AT932" s="180"/>
      <c r="AU932" s="180"/>
      <c r="AV932" s="180"/>
      <c r="AW932" s="180"/>
      <c r="AX932" s="180"/>
      <c r="AY932" s="180"/>
      <c r="AZ932" s="180"/>
      <c r="BA932" s="180"/>
      <c r="BB932" s="180"/>
      <c r="BC932" s="180"/>
      <c r="BD932" s="180"/>
      <c r="BE932" s="180"/>
      <c r="BF932" s="180"/>
      <c r="BG932" s="180"/>
      <c r="BH932" s="180"/>
      <c r="BI932" s="180"/>
      <c r="BJ932" s="180"/>
      <c r="BK932" s="180"/>
      <c r="BL932" s="180"/>
      <c r="BM932" s="180"/>
      <c r="BN932" s="180"/>
      <c r="BO932" s="180"/>
      <c r="BP932" s="180"/>
      <c r="BQ932" s="180"/>
      <c r="BR932" s="180"/>
      <c r="BS932" s="180"/>
      <c r="BT932" s="180"/>
      <c r="BU932" s="180"/>
      <c r="BV932" s="180"/>
      <c r="BW932" s="180"/>
      <c r="BX932" s="180"/>
      <c r="BY932" s="180"/>
      <c r="BZ932" s="180"/>
      <c r="CA932" s="180"/>
      <c r="CB932" s="180"/>
      <c r="CC932" s="180"/>
      <c r="CD932" s="180"/>
      <c r="CE932" s="180"/>
      <c r="CF932" s="180"/>
      <c r="CG932" s="180"/>
      <c r="CH932" s="180"/>
      <c r="CI932" s="180"/>
      <c r="CJ932" s="180"/>
      <c r="CK932" s="180"/>
      <c r="CL932" s="180"/>
      <c r="CM932" s="180"/>
      <c r="CN932" s="180"/>
      <c r="CO932" s="180"/>
      <c r="CP932" s="180"/>
      <c r="CQ932" s="180"/>
      <c r="CR932" s="180"/>
      <c r="CS932" s="180"/>
      <c r="CT932" s="180"/>
      <c r="CU932" s="180"/>
      <c r="CV932" s="180"/>
      <c r="CW932" s="180"/>
      <c r="CX932" s="180"/>
      <c r="CY932" s="180"/>
      <c r="CZ932" s="180"/>
      <c r="DA932" s="180"/>
      <c r="DB932" s="180"/>
      <c r="DC932" s="180"/>
    </row>
    <row r="933" spans="1:107">
      <c r="A933" s="180"/>
      <c r="B933" s="180"/>
      <c r="C933" s="180"/>
      <c r="D933" s="180"/>
      <c r="E933" s="180"/>
      <c r="F933" s="180"/>
      <c r="G933" s="180"/>
      <c r="H933" s="181"/>
      <c r="I933" s="180"/>
      <c r="J933" s="180"/>
      <c r="K933" s="180"/>
      <c r="L933" s="181"/>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c r="AT933" s="180"/>
      <c r="AU933" s="180"/>
      <c r="AV933" s="180"/>
      <c r="AW933" s="180"/>
      <c r="AX933" s="180"/>
      <c r="AY933" s="180"/>
      <c r="AZ933" s="180"/>
      <c r="BA933" s="180"/>
      <c r="BB933" s="180"/>
      <c r="BC933" s="180"/>
      <c r="BD933" s="180"/>
      <c r="BE933" s="180"/>
      <c r="BF933" s="180"/>
      <c r="BG933" s="180"/>
      <c r="BH933" s="180"/>
      <c r="BI933" s="180"/>
      <c r="BJ933" s="180"/>
      <c r="BK933" s="180"/>
      <c r="BL933" s="180"/>
      <c r="BM933" s="180"/>
      <c r="BN933" s="180"/>
      <c r="BO933" s="180"/>
      <c r="BP933" s="180"/>
      <c r="BQ933" s="180"/>
      <c r="BR933" s="180"/>
      <c r="BS933" s="180"/>
      <c r="BT933" s="180"/>
      <c r="BU933" s="180"/>
      <c r="BV933" s="180"/>
      <c r="BW933" s="180"/>
      <c r="BX933" s="180"/>
      <c r="BY933" s="180"/>
      <c r="BZ933" s="180"/>
      <c r="CA933" s="180"/>
      <c r="CB933" s="180"/>
      <c r="CC933" s="180"/>
      <c r="CD933" s="180"/>
      <c r="CE933" s="180"/>
      <c r="CF933" s="180"/>
      <c r="CG933" s="180"/>
      <c r="CH933" s="180"/>
      <c r="CI933" s="180"/>
      <c r="CJ933" s="180"/>
      <c r="CK933" s="180"/>
      <c r="CL933" s="180"/>
      <c r="CM933" s="180"/>
      <c r="CN933" s="180"/>
      <c r="CO933" s="180"/>
      <c r="CP933" s="180"/>
      <c r="CQ933" s="180"/>
      <c r="CR933" s="180"/>
      <c r="CS933" s="180"/>
      <c r="CT933" s="180"/>
      <c r="CU933" s="180"/>
      <c r="CV933" s="180"/>
      <c r="CW933" s="180"/>
      <c r="CX933" s="180"/>
      <c r="CY933" s="180"/>
      <c r="CZ933" s="180"/>
      <c r="DA933" s="180"/>
      <c r="DB933" s="180"/>
      <c r="DC933" s="180"/>
    </row>
    <row r="934" spans="1:107">
      <c r="A934" s="180"/>
      <c r="B934" s="180"/>
      <c r="C934" s="180"/>
      <c r="D934" s="180"/>
      <c r="E934" s="180"/>
      <c r="F934" s="180"/>
      <c r="G934" s="180"/>
      <c r="H934" s="181"/>
      <c r="I934" s="180"/>
      <c r="J934" s="180"/>
      <c r="K934" s="180"/>
      <c r="L934" s="181"/>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c r="AT934" s="180"/>
      <c r="AU934" s="180"/>
      <c r="AV934" s="180"/>
      <c r="AW934" s="180"/>
      <c r="AX934" s="180"/>
      <c r="AY934" s="180"/>
      <c r="AZ934" s="180"/>
      <c r="BA934" s="180"/>
      <c r="BB934" s="180"/>
      <c r="BC934" s="180"/>
      <c r="BD934" s="180"/>
      <c r="BE934" s="180"/>
      <c r="BF934" s="180"/>
      <c r="BG934" s="180"/>
      <c r="BH934" s="180"/>
      <c r="BI934" s="180"/>
      <c r="BJ934" s="180"/>
      <c r="BK934" s="180"/>
      <c r="BL934" s="180"/>
      <c r="BM934" s="180"/>
      <c r="BN934" s="180"/>
      <c r="BO934" s="180"/>
      <c r="BP934" s="180"/>
      <c r="BQ934" s="180"/>
      <c r="BR934" s="180"/>
      <c r="BS934" s="180"/>
      <c r="BT934" s="180"/>
      <c r="BU934" s="180"/>
      <c r="BV934" s="180"/>
      <c r="BW934" s="180"/>
      <c r="BX934" s="180"/>
      <c r="BY934" s="180"/>
      <c r="BZ934" s="180"/>
      <c r="CA934" s="180"/>
      <c r="CB934" s="180"/>
      <c r="CC934" s="180"/>
      <c r="CD934" s="180"/>
      <c r="CE934" s="180"/>
      <c r="CF934" s="180"/>
      <c r="CG934" s="180"/>
      <c r="CH934" s="180"/>
      <c r="CI934" s="180"/>
      <c r="CJ934" s="180"/>
      <c r="CK934" s="180"/>
      <c r="CL934" s="180"/>
      <c r="CM934" s="180"/>
      <c r="CN934" s="180"/>
      <c r="CO934" s="180"/>
      <c r="CP934" s="180"/>
      <c r="CQ934" s="180"/>
      <c r="CR934" s="180"/>
      <c r="CS934" s="180"/>
      <c r="CT934" s="180"/>
      <c r="CU934" s="180"/>
      <c r="CV934" s="180"/>
      <c r="CW934" s="180"/>
      <c r="CX934" s="180"/>
      <c r="CY934" s="180"/>
      <c r="CZ934" s="180"/>
      <c r="DA934" s="180"/>
      <c r="DB934" s="180"/>
      <c r="DC934" s="180"/>
    </row>
    <row r="935" spans="1:107">
      <c r="A935" s="180"/>
      <c r="B935" s="180"/>
      <c r="C935" s="180"/>
      <c r="D935" s="180"/>
      <c r="E935" s="180"/>
      <c r="F935" s="180"/>
      <c r="G935" s="180"/>
      <c r="H935" s="181"/>
      <c r="I935" s="180"/>
      <c r="J935" s="180"/>
      <c r="K935" s="180"/>
      <c r="L935" s="181"/>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c r="AT935" s="180"/>
      <c r="AU935" s="180"/>
      <c r="AV935" s="180"/>
      <c r="AW935" s="180"/>
      <c r="AX935" s="180"/>
      <c r="AY935" s="180"/>
      <c r="AZ935" s="180"/>
      <c r="BA935" s="180"/>
      <c r="BB935" s="180"/>
      <c r="BC935" s="180"/>
      <c r="BD935" s="180"/>
      <c r="BE935" s="180"/>
      <c r="BF935" s="180"/>
      <c r="BG935" s="180"/>
      <c r="BH935" s="180"/>
      <c r="BI935" s="180"/>
      <c r="BJ935" s="180"/>
      <c r="BK935" s="180"/>
      <c r="BL935" s="180"/>
      <c r="BM935" s="180"/>
      <c r="BN935" s="180"/>
      <c r="BO935" s="180"/>
      <c r="BP935" s="180"/>
      <c r="BQ935" s="180"/>
      <c r="BR935" s="180"/>
      <c r="BS935" s="180"/>
      <c r="BT935" s="180"/>
      <c r="BU935" s="180"/>
      <c r="BV935" s="180"/>
      <c r="BW935" s="180"/>
      <c r="BX935" s="180"/>
      <c r="BY935" s="180"/>
      <c r="BZ935" s="180"/>
      <c r="CA935" s="180"/>
      <c r="CB935" s="180"/>
      <c r="CC935" s="180"/>
      <c r="CD935" s="180"/>
      <c r="CE935" s="180"/>
      <c r="CF935" s="180"/>
      <c r="CG935" s="180"/>
      <c r="CH935" s="180"/>
      <c r="CI935" s="180"/>
      <c r="CJ935" s="180"/>
      <c r="CK935" s="180"/>
      <c r="CL935" s="180"/>
      <c r="CM935" s="180"/>
      <c r="CN935" s="180"/>
      <c r="CO935" s="180"/>
      <c r="CP935" s="180"/>
      <c r="CQ935" s="180"/>
      <c r="CR935" s="180"/>
      <c r="CS935" s="180"/>
      <c r="CT935" s="180"/>
      <c r="CU935" s="180"/>
      <c r="CV935" s="180"/>
      <c r="CW935" s="180"/>
      <c r="CX935" s="180"/>
      <c r="CY935" s="180"/>
      <c r="CZ935" s="180"/>
      <c r="DA935" s="180"/>
      <c r="DB935" s="180"/>
      <c r="DC935" s="180"/>
    </row>
    <row r="936" spans="1:107">
      <c r="A936" s="180"/>
      <c r="B936" s="180"/>
      <c r="C936" s="180"/>
      <c r="D936" s="180"/>
      <c r="E936" s="180"/>
      <c r="F936" s="180"/>
      <c r="G936" s="180"/>
      <c r="H936" s="181"/>
      <c r="I936" s="180"/>
      <c r="J936" s="180"/>
      <c r="K936" s="180"/>
      <c r="L936" s="181"/>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c r="AT936" s="180"/>
      <c r="AU936" s="180"/>
      <c r="AV936" s="180"/>
      <c r="AW936" s="180"/>
      <c r="AX936" s="180"/>
      <c r="AY936" s="180"/>
      <c r="AZ936" s="180"/>
      <c r="BA936" s="180"/>
      <c r="BB936" s="180"/>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c r="CH936" s="180"/>
      <c r="CI936" s="180"/>
      <c r="CJ936" s="180"/>
      <c r="CK936" s="180"/>
      <c r="CL936" s="180"/>
      <c r="CM936" s="180"/>
      <c r="CN936" s="180"/>
      <c r="CO936" s="180"/>
      <c r="CP936" s="180"/>
      <c r="CQ936" s="180"/>
      <c r="CR936" s="180"/>
      <c r="CS936" s="180"/>
      <c r="CT936" s="180"/>
      <c r="CU936" s="180"/>
      <c r="CV936" s="180"/>
      <c r="CW936" s="180"/>
      <c r="CX936" s="180"/>
      <c r="CY936" s="180"/>
      <c r="CZ936" s="180"/>
      <c r="DA936" s="180"/>
      <c r="DB936" s="180"/>
      <c r="DC936" s="180"/>
    </row>
    <row r="937" spans="1:107">
      <c r="A937" s="180"/>
      <c r="B937" s="180"/>
      <c r="C937" s="180"/>
      <c r="D937" s="180"/>
      <c r="E937" s="180"/>
      <c r="F937" s="180"/>
      <c r="G937" s="180"/>
      <c r="H937" s="181"/>
      <c r="I937" s="180"/>
      <c r="J937" s="180"/>
      <c r="K937" s="180"/>
      <c r="L937" s="181"/>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c r="AT937" s="180"/>
      <c r="AU937" s="180"/>
      <c r="AV937" s="180"/>
      <c r="AW937" s="180"/>
      <c r="AX937" s="180"/>
      <c r="AY937" s="180"/>
      <c r="AZ937" s="180"/>
      <c r="BA937" s="180"/>
      <c r="BB937" s="180"/>
      <c r="BC937" s="180"/>
      <c r="BD937" s="180"/>
      <c r="BE937" s="180"/>
      <c r="BF937" s="180"/>
      <c r="BG937" s="180"/>
      <c r="BH937" s="180"/>
      <c r="BI937" s="180"/>
      <c r="BJ937" s="180"/>
      <c r="BK937" s="180"/>
      <c r="BL937" s="180"/>
      <c r="BM937" s="180"/>
      <c r="BN937" s="180"/>
      <c r="BO937" s="180"/>
      <c r="BP937" s="180"/>
      <c r="BQ937" s="180"/>
      <c r="BR937" s="180"/>
      <c r="BS937" s="180"/>
      <c r="BT937" s="180"/>
      <c r="BU937" s="180"/>
      <c r="BV937" s="180"/>
      <c r="BW937" s="180"/>
      <c r="BX937" s="180"/>
      <c r="BY937" s="180"/>
      <c r="BZ937" s="180"/>
      <c r="CA937" s="180"/>
      <c r="CB937" s="180"/>
      <c r="CC937" s="180"/>
      <c r="CD937" s="180"/>
      <c r="CE937" s="180"/>
      <c r="CF937" s="180"/>
      <c r="CG937" s="180"/>
      <c r="CH937" s="180"/>
      <c r="CI937" s="180"/>
      <c r="CJ937" s="180"/>
      <c r="CK937" s="180"/>
      <c r="CL937" s="180"/>
      <c r="CM937" s="180"/>
      <c r="CN937" s="180"/>
      <c r="CO937" s="180"/>
      <c r="CP937" s="180"/>
      <c r="CQ937" s="180"/>
      <c r="CR937" s="180"/>
      <c r="CS937" s="180"/>
      <c r="CT937" s="180"/>
      <c r="CU937" s="180"/>
      <c r="CV937" s="180"/>
      <c r="CW937" s="180"/>
      <c r="CX937" s="180"/>
      <c r="CY937" s="180"/>
      <c r="CZ937" s="180"/>
      <c r="DA937" s="180"/>
      <c r="DB937" s="180"/>
      <c r="DC937" s="180"/>
    </row>
    <row r="938" spans="1:107">
      <c r="A938" s="180"/>
      <c r="B938" s="180"/>
      <c r="C938" s="180"/>
      <c r="D938" s="180"/>
      <c r="E938" s="180"/>
      <c r="F938" s="180"/>
      <c r="G938" s="180"/>
      <c r="H938" s="181"/>
      <c r="I938" s="180"/>
      <c r="J938" s="180"/>
      <c r="K938" s="180"/>
      <c r="L938" s="181"/>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c r="AT938" s="180"/>
      <c r="AU938" s="180"/>
      <c r="AV938" s="180"/>
      <c r="AW938" s="180"/>
      <c r="AX938" s="180"/>
      <c r="AY938" s="180"/>
      <c r="AZ938" s="180"/>
      <c r="BA938" s="180"/>
      <c r="BB938" s="180"/>
      <c r="BC938" s="180"/>
      <c r="BD938" s="180"/>
      <c r="BE938" s="180"/>
      <c r="BF938" s="180"/>
      <c r="BG938" s="180"/>
      <c r="BH938" s="180"/>
      <c r="BI938" s="180"/>
      <c r="BJ938" s="180"/>
      <c r="BK938" s="180"/>
      <c r="BL938" s="180"/>
      <c r="BM938" s="180"/>
      <c r="BN938" s="180"/>
      <c r="BO938" s="180"/>
      <c r="BP938" s="180"/>
      <c r="BQ938" s="180"/>
      <c r="BR938" s="180"/>
      <c r="BS938" s="180"/>
      <c r="BT938" s="180"/>
      <c r="BU938" s="180"/>
      <c r="BV938" s="180"/>
      <c r="BW938" s="180"/>
      <c r="BX938" s="180"/>
      <c r="BY938" s="180"/>
      <c r="BZ938" s="180"/>
      <c r="CA938" s="180"/>
      <c r="CB938" s="180"/>
      <c r="CC938" s="180"/>
      <c r="CD938" s="180"/>
      <c r="CE938" s="180"/>
      <c r="CF938" s="180"/>
      <c r="CG938" s="180"/>
      <c r="CH938" s="180"/>
      <c r="CI938" s="180"/>
      <c r="CJ938" s="180"/>
      <c r="CK938" s="180"/>
      <c r="CL938" s="180"/>
      <c r="CM938" s="180"/>
      <c r="CN938" s="180"/>
      <c r="CO938" s="180"/>
      <c r="CP938" s="180"/>
      <c r="CQ938" s="180"/>
      <c r="CR938" s="180"/>
      <c r="CS938" s="180"/>
      <c r="CT938" s="180"/>
      <c r="CU938" s="180"/>
      <c r="CV938" s="180"/>
      <c r="CW938" s="180"/>
      <c r="CX938" s="180"/>
      <c r="CY938" s="180"/>
      <c r="CZ938" s="180"/>
      <c r="DA938" s="180"/>
      <c r="DB938" s="180"/>
      <c r="DC938" s="180"/>
    </row>
    <row r="939" spans="1:107">
      <c r="A939" s="180"/>
      <c r="B939" s="180"/>
      <c r="C939" s="180"/>
      <c r="D939" s="180"/>
      <c r="E939" s="180"/>
      <c r="F939" s="180"/>
      <c r="G939" s="180"/>
      <c r="H939" s="181"/>
      <c r="I939" s="180"/>
      <c r="J939" s="180"/>
      <c r="K939" s="180"/>
      <c r="L939" s="181"/>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c r="CH939" s="180"/>
      <c r="CI939" s="180"/>
      <c r="CJ939" s="180"/>
      <c r="CK939" s="180"/>
      <c r="CL939" s="180"/>
      <c r="CM939" s="180"/>
      <c r="CN939" s="180"/>
      <c r="CO939" s="180"/>
      <c r="CP939" s="180"/>
      <c r="CQ939" s="180"/>
      <c r="CR939" s="180"/>
      <c r="CS939" s="180"/>
      <c r="CT939" s="180"/>
      <c r="CU939" s="180"/>
      <c r="CV939" s="180"/>
      <c r="CW939" s="180"/>
      <c r="CX939" s="180"/>
      <c r="CY939" s="180"/>
      <c r="CZ939" s="180"/>
      <c r="DA939" s="180"/>
      <c r="DB939" s="180"/>
      <c r="DC939" s="180"/>
    </row>
    <row r="940" spans="1:107">
      <c r="A940" s="180"/>
      <c r="B940" s="180"/>
      <c r="C940" s="180"/>
      <c r="D940" s="180"/>
      <c r="E940" s="180"/>
      <c r="F940" s="180"/>
      <c r="G940" s="180"/>
      <c r="H940" s="181"/>
      <c r="I940" s="180"/>
      <c r="J940" s="180"/>
      <c r="K940" s="180"/>
      <c r="L940" s="181"/>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c r="AT940" s="180"/>
      <c r="AU940" s="180"/>
      <c r="AV940" s="180"/>
      <c r="AW940" s="180"/>
      <c r="AX940" s="180"/>
      <c r="AY940" s="180"/>
      <c r="AZ940" s="180"/>
      <c r="BA940" s="180"/>
      <c r="BB940" s="180"/>
      <c r="BC940" s="180"/>
      <c r="BD940" s="180"/>
      <c r="BE940" s="180"/>
      <c r="BF940" s="180"/>
      <c r="BG940" s="180"/>
      <c r="BH940" s="180"/>
      <c r="BI940" s="180"/>
      <c r="BJ940" s="180"/>
      <c r="BK940" s="180"/>
      <c r="BL940" s="180"/>
      <c r="BM940" s="180"/>
      <c r="BN940" s="180"/>
      <c r="BO940" s="180"/>
      <c r="BP940" s="180"/>
      <c r="BQ940" s="180"/>
      <c r="BR940" s="180"/>
      <c r="BS940" s="180"/>
      <c r="BT940" s="180"/>
      <c r="BU940" s="180"/>
      <c r="BV940" s="180"/>
      <c r="BW940" s="180"/>
      <c r="BX940" s="180"/>
      <c r="BY940" s="180"/>
      <c r="BZ940" s="180"/>
      <c r="CA940" s="180"/>
      <c r="CB940" s="180"/>
      <c r="CC940" s="180"/>
      <c r="CD940" s="180"/>
      <c r="CE940" s="180"/>
      <c r="CF940" s="180"/>
      <c r="CG940" s="180"/>
      <c r="CH940" s="180"/>
      <c r="CI940" s="180"/>
      <c r="CJ940" s="180"/>
      <c r="CK940" s="180"/>
      <c r="CL940" s="180"/>
      <c r="CM940" s="180"/>
      <c r="CN940" s="180"/>
      <c r="CO940" s="180"/>
      <c r="CP940" s="180"/>
      <c r="CQ940" s="180"/>
      <c r="CR940" s="180"/>
      <c r="CS940" s="180"/>
      <c r="CT940" s="180"/>
      <c r="CU940" s="180"/>
      <c r="CV940" s="180"/>
      <c r="CW940" s="180"/>
      <c r="CX940" s="180"/>
      <c r="CY940" s="180"/>
      <c r="CZ940" s="180"/>
      <c r="DA940" s="180"/>
      <c r="DB940" s="180"/>
      <c r="DC940" s="180"/>
    </row>
    <row r="941" spans="1:107">
      <c r="A941" s="180"/>
      <c r="B941" s="180"/>
      <c r="C941" s="180"/>
      <c r="D941" s="180"/>
      <c r="E941" s="180"/>
      <c r="F941" s="180"/>
      <c r="G941" s="180"/>
      <c r="H941" s="181"/>
      <c r="I941" s="180"/>
      <c r="J941" s="180"/>
      <c r="K941" s="180"/>
      <c r="L941" s="181"/>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c r="AT941" s="180"/>
      <c r="AU941" s="180"/>
      <c r="AV941" s="180"/>
      <c r="AW941" s="180"/>
      <c r="AX941" s="180"/>
      <c r="AY941" s="180"/>
      <c r="AZ941" s="180"/>
      <c r="BA941" s="180"/>
      <c r="BB941" s="180"/>
      <c r="BC941" s="180"/>
      <c r="BD941" s="180"/>
      <c r="BE941" s="180"/>
      <c r="BF941" s="180"/>
      <c r="BG941" s="180"/>
      <c r="BH941" s="180"/>
      <c r="BI941" s="180"/>
      <c r="BJ941" s="180"/>
      <c r="BK941" s="180"/>
      <c r="BL941" s="180"/>
      <c r="BM941" s="180"/>
      <c r="BN941" s="180"/>
      <c r="BO941" s="180"/>
      <c r="BP941" s="180"/>
      <c r="BQ941" s="180"/>
      <c r="BR941" s="180"/>
      <c r="BS941" s="180"/>
      <c r="BT941" s="180"/>
      <c r="BU941" s="180"/>
      <c r="BV941" s="180"/>
      <c r="BW941" s="180"/>
      <c r="BX941" s="180"/>
      <c r="BY941" s="180"/>
      <c r="BZ941" s="180"/>
      <c r="CA941" s="180"/>
      <c r="CB941" s="180"/>
      <c r="CC941" s="180"/>
      <c r="CD941" s="180"/>
      <c r="CE941" s="180"/>
      <c r="CF941" s="180"/>
      <c r="CG941" s="180"/>
      <c r="CH941" s="180"/>
      <c r="CI941" s="180"/>
      <c r="CJ941" s="180"/>
      <c r="CK941" s="180"/>
      <c r="CL941" s="180"/>
      <c r="CM941" s="180"/>
      <c r="CN941" s="180"/>
      <c r="CO941" s="180"/>
      <c r="CP941" s="180"/>
      <c r="CQ941" s="180"/>
      <c r="CR941" s="180"/>
      <c r="CS941" s="180"/>
      <c r="CT941" s="180"/>
      <c r="CU941" s="180"/>
      <c r="CV941" s="180"/>
      <c r="CW941" s="180"/>
      <c r="CX941" s="180"/>
      <c r="CY941" s="180"/>
      <c r="CZ941" s="180"/>
      <c r="DA941" s="180"/>
      <c r="DB941" s="180"/>
      <c r="DC941" s="180"/>
    </row>
    <row r="942" spans="1:107">
      <c r="A942" s="180"/>
      <c r="B942" s="180"/>
      <c r="C942" s="180"/>
      <c r="D942" s="180"/>
      <c r="E942" s="180"/>
      <c r="F942" s="180"/>
      <c r="G942" s="180"/>
      <c r="H942" s="181"/>
      <c r="I942" s="180"/>
      <c r="J942" s="180"/>
      <c r="K942" s="180"/>
      <c r="L942" s="181"/>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c r="AT942" s="180"/>
      <c r="AU942" s="180"/>
      <c r="AV942" s="180"/>
      <c r="AW942" s="180"/>
      <c r="AX942" s="180"/>
      <c r="AY942" s="180"/>
      <c r="AZ942" s="180"/>
      <c r="BA942" s="180"/>
      <c r="BB942" s="180"/>
      <c r="BC942" s="180"/>
      <c r="BD942" s="180"/>
      <c r="BE942" s="180"/>
      <c r="BF942" s="180"/>
      <c r="BG942" s="180"/>
      <c r="BH942" s="180"/>
      <c r="BI942" s="180"/>
      <c r="BJ942" s="180"/>
      <c r="BK942" s="180"/>
      <c r="BL942" s="180"/>
      <c r="BM942" s="180"/>
      <c r="BN942" s="180"/>
      <c r="BO942" s="180"/>
      <c r="BP942" s="180"/>
      <c r="BQ942" s="180"/>
      <c r="BR942" s="180"/>
      <c r="BS942" s="180"/>
      <c r="BT942" s="180"/>
      <c r="BU942" s="180"/>
      <c r="BV942" s="180"/>
      <c r="BW942" s="180"/>
      <c r="BX942" s="180"/>
      <c r="BY942" s="180"/>
      <c r="BZ942" s="180"/>
      <c r="CA942" s="180"/>
      <c r="CB942" s="180"/>
      <c r="CC942" s="180"/>
      <c r="CD942" s="180"/>
      <c r="CE942" s="180"/>
      <c r="CF942" s="180"/>
      <c r="CG942" s="180"/>
      <c r="CH942" s="180"/>
      <c r="CI942" s="180"/>
      <c r="CJ942" s="180"/>
      <c r="CK942" s="180"/>
      <c r="CL942" s="180"/>
      <c r="CM942" s="180"/>
      <c r="CN942" s="180"/>
      <c r="CO942" s="180"/>
      <c r="CP942" s="180"/>
      <c r="CQ942" s="180"/>
      <c r="CR942" s="180"/>
      <c r="CS942" s="180"/>
      <c r="CT942" s="180"/>
      <c r="CU942" s="180"/>
      <c r="CV942" s="180"/>
      <c r="CW942" s="180"/>
      <c r="CX942" s="180"/>
      <c r="CY942" s="180"/>
      <c r="CZ942" s="180"/>
      <c r="DA942" s="180"/>
      <c r="DB942" s="180"/>
      <c r="DC942" s="180"/>
    </row>
    <row r="943" spans="1:107">
      <c r="A943" s="180"/>
      <c r="B943" s="180"/>
      <c r="C943" s="180"/>
      <c r="D943" s="180"/>
      <c r="E943" s="180"/>
      <c r="F943" s="180"/>
      <c r="G943" s="180"/>
      <c r="H943" s="181"/>
      <c r="I943" s="180"/>
      <c r="J943" s="180"/>
      <c r="K943" s="180"/>
      <c r="L943" s="181"/>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c r="AT943" s="180"/>
      <c r="AU943" s="180"/>
      <c r="AV943" s="180"/>
      <c r="AW943" s="180"/>
      <c r="AX943" s="180"/>
      <c r="AY943" s="180"/>
      <c r="AZ943" s="180"/>
      <c r="BA943" s="180"/>
      <c r="BB943" s="180"/>
      <c r="BC943" s="180"/>
      <c r="BD943" s="180"/>
      <c r="BE943" s="180"/>
      <c r="BF943" s="180"/>
      <c r="BG943" s="180"/>
      <c r="BH943" s="180"/>
      <c r="BI943" s="180"/>
      <c r="BJ943" s="180"/>
      <c r="BK943" s="180"/>
      <c r="BL943" s="180"/>
      <c r="BM943" s="180"/>
      <c r="BN943" s="180"/>
      <c r="BO943" s="180"/>
      <c r="BP943" s="180"/>
      <c r="BQ943" s="180"/>
      <c r="BR943" s="180"/>
      <c r="BS943" s="180"/>
      <c r="BT943" s="180"/>
      <c r="BU943" s="180"/>
      <c r="BV943" s="180"/>
      <c r="BW943" s="180"/>
      <c r="BX943" s="180"/>
      <c r="BY943" s="180"/>
      <c r="BZ943" s="180"/>
      <c r="CA943" s="180"/>
      <c r="CB943" s="180"/>
      <c r="CC943" s="180"/>
      <c r="CD943" s="180"/>
      <c r="CE943" s="180"/>
      <c r="CF943" s="180"/>
      <c r="CG943" s="180"/>
      <c r="CH943" s="180"/>
      <c r="CI943" s="180"/>
      <c r="CJ943" s="180"/>
      <c r="CK943" s="180"/>
      <c r="CL943" s="180"/>
      <c r="CM943" s="180"/>
      <c r="CN943" s="180"/>
      <c r="CO943" s="180"/>
      <c r="CP943" s="180"/>
      <c r="CQ943" s="180"/>
      <c r="CR943" s="180"/>
      <c r="CS943" s="180"/>
      <c r="CT943" s="180"/>
      <c r="CU943" s="180"/>
      <c r="CV943" s="180"/>
      <c r="CW943" s="180"/>
      <c r="CX943" s="180"/>
      <c r="CY943" s="180"/>
      <c r="CZ943" s="180"/>
      <c r="DA943" s="180"/>
      <c r="DB943" s="180"/>
      <c r="DC943" s="180"/>
    </row>
    <row r="944" spans="1:107">
      <c r="A944" s="180"/>
      <c r="B944" s="180"/>
      <c r="C944" s="180"/>
      <c r="D944" s="180"/>
      <c r="E944" s="180"/>
      <c r="F944" s="180"/>
      <c r="G944" s="180"/>
      <c r="H944" s="181"/>
      <c r="I944" s="180"/>
      <c r="J944" s="180"/>
      <c r="K944" s="180"/>
      <c r="L944" s="181"/>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c r="AT944" s="180"/>
      <c r="AU944" s="180"/>
      <c r="AV944" s="180"/>
      <c r="AW944" s="180"/>
      <c r="AX944" s="180"/>
      <c r="AY944" s="180"/>
      <c r="AZ944" s="180"/>
      <c r="BA944" s="180"/>
      <c r="BB944" s="180"/>
      <c r="BC944" s="180"/>
      <c r="BD944" s="180"/>
      <c r="BE944" s="180"/>
      <c r="BF944" s="180"/>
      <c r="BG944" s="180"/>
      <c r="BH944" s="180"/>
      <c r="BI944" s="180"/>
      <c r="BJ944" s="180"/>
      <c r="BK944" s="180"/>
      <c r="BL944" s="180"/>
      <c r="BM944" s="180"/>
      <c r="BN944" s="180"/>
      <c r="BO944" s="180"/>
      <c r="BP944" s="180"/>
      <c r="BQ944" s="180"/>
      <c r="BR944" s="180"/>
      <c r="BS944" s="180"/>
      <c r="BT944" s="180"/>
      <c r="BU944" s="180"/>
      <c r="BV944" s="180"/>
      <c r="BW944" s="180"/>
      <c r="BX944" s="180"/>
      <c r="BY944" s="180"/>
      <c r="BZ944" s="180"/>
      <c r="CA944" s="180"/>
      <c r="CB944" s="180"/>
      <c r="CC944" s="180"/>
      <c r="CD944" s="180"/>
      <c r="CE944" s="180"/>
      <c r="CF944" s="180"/>
      <c r="CG944" s="180"/>
      <c r="CH944" s="180"/>
      <c r="CI944" s="180"/>
      <c r="CJ944" s="180"/>
      <c r="CK944" s="180"/>
      <c r="CL944" s="180"/>
      <c r="CM944" s="180"/>
      <c r="CN944" s="180"/>
      <c r="CO944" s="180"/>
      <c r="CP944" s="180"/>
      <c r="CQ944" s="180"/>
      <c r="CR944" s="180"/>
      <c r="CS944" s="180"/>
      <c r="CT944" s="180"/>
      <c r="CU944" s="180"/>
      <c r="CV944" s="180"/>
      <c r="CW944" s="180"/>
      <c r="CX944" s="180"/>
      <c r="CY944" s="180"/>
      <c r="CZ944" s="180"/>
      <c r="DA944" s="180"/>
      <c r="DB944" s="180"/>
      <c r="DC944" s="180"/>
    </row>
    <row r="945" spans="1:107">
      <c r="A945" s="180"/>
      <c r="B945" s="180"/>
      <c r="C945" s="180"/>
      <c r="D945" s="180"/>
      <c r="E945" s="180"/>
      <c r="F945" s="180"/>
      <c r="G945" s="180"/>
      <c r="H945" s="181"/>
      <c r="I945" s="180"/>
      <c r="J945" s="180"/>
      <c r="K945" s="180"/>
      <c r="L945" s="181"/>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c r="AT945" s="180"/>
      <c r="AU945" s="180"/>
      <c r="AV945" s="180"/>
      <c r="AW945" s="180"/>
      <c r="AX945" s="180"/>
      <c r="AY945" s="180"/>
      <c r="AZ945" s="180"/>
      <c r="BA945" s="180"/>
      <c r="BB945" s="180"/>
      <c r="BC945" s="180"/>
      <c r="BD945" s="180"/>
      <c r="BE945" s="180"/>
      <c r="BF945" s="180"/>
      <c r="BG945" s="180"/>
      <c r="BH945" s="180"/>
      <c r="BI945" s="180"/>
      <c r="BJ945" s="180"/>
      <c r="BK945" s="180"/>
      <c r="BL945" s="180"/>
      <c r="BM945" s="180"/>
      <c r="BN945" s="180"/>
      <c r="BO945" s="180"/>
      <c r="BP945" s="180"/>
      <c r="BQ945" s="180"/>
      <c r="BR945" s="180"/>
      <c r="BS945" s="180"/>
      <c r="BT945" s="180"/>
      <c r="BU945" s="180"/>
      <c r="BV945" s="180"/>
      <c r="BW945" s="180"/>
      <c r="BX945" s="180"/>
      <c r="BY945" s="180"/>
      <c r="BZ945" s="180"/>
      <c r="CA945" s="180"/>
      <c r="CB945" s="180"/>
      <c r="CC945" s="180"/>
      <c r="CD945" s="180"/>
      <c r="CE945" s="180"/>
      <c r="CF945" s="180"/>
      <c r="CG945" s="180"/>
      <c r="CH945" s="180"/>
      <c r="CI945" s="180"/>
      <c r="CJ945" s="180"/>
      <c r="CK945" s="180"/>
      <c r="CL945" s="180"/>
      <c r="CM945" s="180"/>
      <c r="CN945" s="180"/>
      <c r="CO945" s="180"/>
      <c r="CP945" s="180"/>
      <c r="CQ945" s="180"/>
      <c r="CR945" s="180"/>
      <c r="CS945" s="180"/>
      <c r="CT945" s="180"/>
      <c r="CU945" s="180"/>
      <c r="CV945" s="180"/>
      <c r="CW945" s="180"/>
      <c r="CX945" s="180"/>
      <c r="CY945" s="180"/>
      <c r="CZ945" s="180"/>
      <c r="DA945" s="180"/>
      <c r="DB945" s="180"/>
      <c r="DC945" s="180"/>
    </row>
    <row r="946" spans="1:107">
      <c r="A946" s="180"/>
      <c r="B946" s="180"/>
      <c r="C946" s="180"/>
      <c r="D946" s="180"/>
      <c r="E946" s="180"/>
      <c r="F946" s="180"/>
      <c r="G946" s="180"/>
      <c r="H946" s="181"/>
      <c r="I946" s="180"/>
      <c r="J946" s="180"/>
      <c r="K946" s="180"/>
      <c r="L946" s="181"/>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c r="AT946" s="180"/>
      <c r="AU946" s="180"/>
      <c r="AV946" s="180"/>
      <c r="AW946" s="180"/>
      <c r="AX946" s="180"/>
      <c r="AY946" s="180"/>
      <c r="AZ946" s="180"/>
      <c r="BA946" s="180"/>
      <c r="BB946" s="180"/>
      <c r="BC946" s="180"/>
      <c r="BD946" s="180"/>
      <c r="BE946" s="180"/>
      <c r="BF946" s="180"/>
      <c r="BG946" s="180"/>
      <c r="BH946" s="180"/>
      <c r="BI946" s="180"/>
      <c r="BJ946" s="180"/>
      <c r="BK946" s="180"/>
      <c r="BL946" s="180"/>
      <c r="BM946" s="180"/>
      <c r="BN946" s="180"/>
      <c r="BO946" s="180"/>
      <c r="BP946" s="180"/>
      <c r="BQ946" s="180"/>
      <c r="BR946" s="180"/>
      <c r="BS946" s="180"/>
      <c r="BT946" s="180"/>
      <c r="BU946" s="180"/>
      <c r="BV946" s="180"/>
      <c r="BW946" s="180"/>
      <c r="BX946" s="180"/>
      <c r="BY946" s="180"/>
      <c r="BZ946" s="180"/>
      <c r="CA946" s="180"/>
      <c r="CB946" s="180"/>
      <c r="CC946" s="180"/>
      <c r="CD946" s="180"/>
      <c r="CE946" s="180"/>
      <c r="CF946" s="180"/>
      <c r="CG946" s="180"/>
      <c r="CH946" s="180"/>
      <c r="CI946" s="180"/>
      <c r="CJ946" s="180"/>
      <c r="CK946" s="180"/>
      <c r="CL946" s="180"/>
      <c r="CM946" s="180"/>
      <c r="CN946" s="180"/>
      <c r="CO946" s="180"/>
      <c r="CP946" s="180"/>
      <c r="CQ946" s="180"/>
      <c r="CR946" s="180"/>
      <c r="CS946" s="180"/>
      <c r="CT946" s="180"/>
      <c r="CU946" s="180"/>
      <c r="CV946" s="180"/>
      <c r="CW946" s="180"/>
      <c r="CX946" s="180"/>
      <c r="CY946" s="180"/>
      <c r="CZ946" s="180"/>
      <c r="DA946" s="180"/>
      <c r="DB946" s="180"/>
      <c r="DC946" s="180"/>
    </row>
    <row r="947" spans="1:107">
      <c r="A947" s="180"/>
      <c r="B947" s="180"/>
      <c r="C947" s="180"/>
      <c r="D947" s="180"/>
      <c r="E947" s="180"/>
      <c r="F947" s="180"/>
      <c r="G947" s="180"/>
      <c r="H947" s="181"/>
      <c r="I947" s="180"/>
      <c r="J947" s="180"/>
      <c r="K947" s="180"/>
      <c r="L947" s="181"/>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c r="AT947" s="180"/>
      <c r="AU947" s="180"/>
      <c r="AV947" s="180"/>
      <c r="AW947" s="180"/>
      <c r="AX947" s="180"/>
      <c r="AY947" s="180"/>
      <c r="AZ947" s="180"/>
      <c r="BA947" s="180"/>
      <c r="BB947" s="180"/>
      <c r="BC947" s="180"/>
      <c r="BD947" s="180"/>
      <c r="BE947" s="180"/>
      <c r="BF947" s="180"/>
      <c r="BG947" s="180"/>
      <c r="BH947" s="180"/>
      <c r="BI947" s="180"/>
      <c r="BJ947" s="180"/>
      <c r="BK947" s="180"/>
      <c r="BL947" s="180"/>
      <c r="BM947" s="180"/>
      <c r="BN947" s="180"/>
      <c r="BO947" s="180"/>
      <c r="BP947" s="180"/>
      <c r="BQ947" s="180"/>
      <c r="BR947" s="180"/>
      <c r="BS947" s="180"/>
      <c r="BT947" s="180"/>
      <c r="BU947" s="180"/>
      <c r="BV947" s="180"/>
      <c r="BW947" s="180"/>
      <c r="BX947" s="180"/>
      <c r="BY947" s="180"/>
      <c r="BZ947" s="180"/>
      <c r="CA947" s="180"/>
      <c r="CB947" s="180"/>
      <c r="CC947" s="180"/>
      <c r="CD947" s="180"/>
      <c r="CE947" s="180"/>
      <c r="CF947" s="180"/>
      <c r="CG947" s="180"/>
      <c r="CH947" s="180"/>
      <c r="CI947" s="180"/>
      <c r="CJ947" s="180"/>
      <c r="CK947" s="180"/>
      <c r="CL947" s="180"/>
      <c r="CM947" s="180"/>
      <c r="CN947" s="180"/>
      <c r="CO947" s="180"/>
      <c r="CP947" s="180"/>
      <c r="CQ947" s="180"/>
      <c r="CR947" s="180"/>
      <c r="CS947" s="180"/>
      <c r="CT947" s="180"/>
      <c r="CU947" s="180"/>
      <c r="CV947" s="180"/>
      <c r="CW947" s="180"/>
      <c r="CX947" s="180"/>
      <c r="CY947" s="180"/>
      <c r="CZ947" s="180"/>
      <c r="DA947" s="180"/>
      <c r="DB947" s="180"/>
      <c r="DC947" s="180"/>
    </row>
    <row r="948" spans="1:107">
      <c r="A948" s="180"/>
      <c r="B948" s="180"/>
      <c r="C948" s="180"/>
      <c r="D948" s="180"/>
      <c r="E948" s="180"/>
      <c r="F948" s="180"/>
      <c r="G948" s="180"/>
      <c r="H948" s="181"/>
      <c r="I948" s="180"/>
      <c r="J948" s="180"/>
      <c r="K948" s="180"/>
      <c r="L948" s="181"/>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c r="AT948" s="180"/>
      <c r="AU948" s="180"/>
      <c r="AV948" s="180"/>
      <c r="AW948" s="180"/>
      <c r="AX948" s="180"/>
      <c r="AY948" s="180"/>
      <c r="AZ948" s="180"/>
      <c r="BA948" s="180"/>
      <c r="BB948" s="180"/>
      <c r="BC948" s="180"/>
      <c r="BD948" s="180"/>
      <c r="BE948" s="180"/>
      <c r="BF948" s="180"/>
      <c r="BG948" s="180"/>
      <c r="BH948" s="180"/>
      <c r="BI948" s="180"/>
      <c r="BJ948" s="180"/>
      <c r="BK948" s="180"/>
      <c r="BL948" s="180"/>
      <c r="BM948" s="180"/>
      <c r="BN948" s="180"/>
      <c r="BO948" s="180"/>
      <c r="BP948" s="180"/>
      <c r="BQ948" s="180"/>
      <c r="BR948" s="180"/>
      <c r="BS948" s="180"/>
      <c r="BT948" s="180"/>
      <c r="BU948" s="180"/>
      <c r="BV948" s="180"/>
      <c r="BW948" s="180"/>
      <c r="BX948" s="180"/>
      <c r="BY948" s="180"/>
      <c r="BZ948" s="180"/>
      <c r="CA948" s="180"/>
      <c r="CB948" s="180"/>
      <c r="CC948" s="180"/>
      <c r="CD948" s="180"/>
      <c r="CE948" s="180"/>
      <c r="CF948" s="180"/>
      <c r="CG948" s="180"/>
      <c r="CH948" s="180"/>
      <c r="CI948" s="180"/>
      <c r="CJ948" s="180"/>
      <c r="CK948" s="180"/>
      <c r="CL948" s="180"/>
      <c r="CM948" s="180"/>
      <c r="CN948" s="180"/>
      <c r="CO948" s="180"/>
      <c r="CP948" s="180"/>
      <c r="CQ948" s="180"/>
      <c r="CR948" s="180"/>
      <c r="CS948" s="180"/>
      <c r="CT948" s="180"/>
      <c r="CU948" s="180"/>
      <c r="CV948" s="180"/>
      <c r="CW948" s="180"/>
      <c r="CX948" s="180"/>
      <c r="CY948" s="180"/>
      <c r="CZ948" s="180"/>
      <c r="DA948" s="180"/>
      <c r="DB948" s="180"/>
      <c r="DC948" s="180"/>
    </row>
    <row r="949" spans="1:107">
      <c r="A949" s="180"/>
      <c r="B949" s="180"/>
      <c r="C949" s="180"/>
      <c r="D949" s="180"/>
      <c r="E949" s="180"/>
      <c r="F949" s="180"/>
      <c r="G949" s="180"/>
      <c r="H949" s="181"/>
      <c r="I949" s="180"/>
      <c r="J949" s="180"/>
      <c r="K949" s="180"/>
      <c r="L949" s="181"/>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c r="AT949" s="180"/>
      <c r="AU949" s="180"/>
      <c r="AV949" s="180"/>
      <c r="AW949" s="180"/>
      <c r="AX949" s="180"/>
      <c r="AY949" s="180"/>
      <c r="AZ949" s="180"/>
      <c r="BA949" s="180"/>
      <c r="BB949" s="180"/>
      <c r="BC949" s="180"/>
      <c r="BD949" s="180"/>
      <c r="BE949" s="180"/>
      <c r="BF949" s="180"/>
      <c r="BG949" s="180"/>
      <c r="BH949" s="180"/>
      <c r="BI949" s="180"/>
      <c r="BJ949" s="180"/>
      <c r="BK949" s="180"/>
      <c r="BL949" s="180"/>
      <c r="BM949" s="180"/>
      <c r="BN949" s="180"/>
      <c r="BO949" s="180"/>
      <c r="BP949" s="180"/>
      <c r="BQ949" s="180"/>
      <c r="BR949" s="180"/>
      <c r="BS949" s="180"/>
      <c r="BT949" s="180"/>
      <c r="BU949" s="180"/>
      <c r="BV949" s="180"/>
      <c r="BW949" s="180"/>
      <c r="BX949" s="180"/>
      <c r="BY949" s="180"/>
      <c r="BZ949" s="180"/>
      <c r="CA949" s="180"/>
      <c r="CB949" s="180"/>
      <c r="CC949" s="180"/>
      <c r="CD949" s="180"/>
      <c r="CE949" s="180"/>
      <c r="CF949" s="180"/>
      <c r="CG949" s="180"/>
      <c r="CH949" s="180"/>
      <c r="CI949" s="180"/>
      <c r="CJ949" s="180"/>
      <c r="CK949" s="180"/>
      <c r="CL949" s="180"/>
      <c r="CM949" s="180"/>
      <c r="CN949" s="180"/>
      <c r="CO949" s="180"/>
      <c r="CP949" s="180"/>
      <c r="CQ949" s="180"/>
      <c r="CR949" s="180"/>
      <c r="CS949" s="180"/>
      <c r="CT949" s="180"/>
      <c r="CU949" s="180"/>
      <c r="CV949" s="180"/>
      <c r="CW949" s="180"/>
      <c r="CX949" s="180"/>
      <c r="CY949" s="180"/>
      <c r="CZ949" s="180"/>
      <c r="DA949" s="180"/>
      <c r="DB949" s="180"/>
      <c r="DC949" s="180"/>
    </row>
    <row r="950" spans="1:107">
      <c r="A950" s="180"/>
      <c r="B950" s="180"/>
      <c r="C950" s="180"/>
      <c r="D950" s="180"/>
      <c r="E950" s="180"/>
      <c r="F950" s="180"/>
      <c r="G950" s="180"/>
      <c r="H950" s="181"/>
      <c r="I950" s="180"/>
      <c r="J950" s="180"/>
      <c r="K950" s="180"/>
      <c r="L950" s="181"/>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c r="AT950" s="180"/>
      <c r="AU950" s="180"/>
      <c r="AV950" s="180"/>
      <c r="AW950" s="180"/>
      <c r="AX950" s="180"/>
      <c r="AY950" s="180"/>
      <c r="AZ950" s="180"/>
      <c r="BA950" s="180"/>
      <c r="BB950" s="180"/>
      <c r="BC950" s="180"/>
      <c r="BD950" s="180"/>
      <c r="BE950" s="180"/>
      <c r="BF950" s="180"/>
      <c r="BG950" s="180"/>
      <c r="BH950" s="180"/>
      <c r="BI950" s="180"/>
      <c r="BJ950" s="180"/>
      <c r="BK950" s="180"/>
      <c r="BL950" s="180"/>
      <c r="BM950" s="180"/>
      <c r="BN950" s="180"/>
      <c r="BO950" s="180"/>
      <c r="BP950" s="180"/>
      <c r="BQ950" s="180"/>
      <c r="BR950" s="180"/>
      <c r="BS950" s="180"/>
      <c r="BT950" s="180"/>
      <c r="BU950" s="180"/>
      <c r="BV950" s="180"/>
      <c r="BW950" s="180"/>
      <c r="BX950" s="180"/>
      <c r="BY950" s="180"/>
      <c r="BZ950" s="180"/>
      <c r="CA950" s="180"/>
      <c r="CB950" s="180"/>
      <c r="CC950" s="180"/>
      <c r="CD950" s="180"/>
      <c r="CE950" s="180"/>
      <c r="CF950" s="180"/>
      <c r="CG950" s="180"/>
      <c r="CH950" s="180"/>
      <c r="CI950" s="180"/>
      <c r="CJ950" s="180"/>
      <c r="CK950" s="180"/>
      <c r="CL950" s="180"/>
      <c r="CM950" s="180"/>
      <c r="CN950" s="180"/>
      <c r="CO950" s="180"/>
      <c r="CP950" s="180"/>
      <c r="CQ950" s="180"/>
      <c r="CR950" s="180"/>
      <c r="CS950" s="180"/>
      <c r="CT950" s="180"/>
      <c r="CU950" s="180"/>
      <c r="CV950" s="180"/>
      <c r="CW950" s="180"/>
      <c r="CX950" s="180"/>
      <c r="CY950" s="180"/>
      <c r="CZ950" s="180"/>
      <c r="DA950" s="180"/>
      <c r="DB950" s="180"/>
      <c r="DC950" s="180"/>
    </row>
    <row r="951" spans="1:107">
      <c r="A951" s="180"/>
      <c r="B951" s="180"/>
      <c r="C951" s="180"/>
      <c r="D951" s="180"/>
      <c r="E951" s="180"/>
      <c r="F951" s="180"/>
      <c r="G951" s="180"/>
      <c r="H951" s="181"/>
      <c r="I951" s="180"/>
      <c r="J951" s="180"/>
      <c r="K951" s="180"/>
      <c r="L951" s="181"/>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c r="AT951" s="180"/>
      <c r="AU951" s="180"/>
      <c r="AV951" s="180"/>
      <c r="AW951" s="180"/>
      <c r="AX951" s="180"/>
      <c r="AY951" s="180"/>
      <c r="AZ951" s="180"/>
      <c r="BA951" s="180"/>
      <c r="BB951" s="180"/>
      <c r="BC951" s="180"/>
      <c r="BD951" s="180"/>
      <c r="BE951" s="180"/>
      <c r="BF951" s="180"/>
      <c r="BG951" s="180"/>
      <c r="BH951" s="180"/>
      <c r="BI951" s="180"/>
      <c r="BJ951" s="180"/>
      <c r="BK951" s="180"/>
      <c r="BL951" s="180"/>
      <c r="BM951" s="180"/>
      <c r="BN951" s="180"/>
      <c r="BO951" s="180"/>
      <c r="BP951" s="180"/>
      <c r="BQ951" s="180"/>
      <c r="BR951" s="180"/>
      <c r="BS951" s="180"/>
      <c r="BT951" s="180"/>
      <c r="BU951" s="180"/>
      <c r="BV951" s="180"/>
      <c r="BW951" s="180"/>
      <c r="BX951" s="180"/>
      <c r="BY951" s="180"/>
      <c r="BZ951" s="180"/>
      <c r="CA951" s="180"/>
      <c r="CB951" s="180"/>
      <c r="CC951" s="180"/>
      <c r="CD951" s="180"/>
      <c r="CE951" s="180"/>
      <c r="CF951" s="180"/>
      <c r="CG951" s="180"/>
      <c r="CH951" s="180"/>
      <c r="CI951" s="180"/>
      <c r="CJ951" s="180"/>
      <c r="CK951" s="180"/>
      <c r="CL951" s="180"/>
      <c r="CM951" s="180"/>
      <c r="CN951" s="180"/>
      <c r="CO951" s="180"/>
      <c r="CP951" s="180"/>
      <c r="CQ951" s="180"/>
      <c r="CR951" s="180"/>
      <c r="CS951" s="180"/>
      <c r="CT951" s="180"/>
      <c r="CU951" s="180"/>
      <c r="CV951" s="180"/>
      <c r="CW951" s="180"/>
      <c r="CX951" s="180"/>
      <c r="CY951" s="180"/>
      <c r="CZ951" s="180"/>
      <c r="DA951" s="180"/>
      <c r="DB951" s="180"/>
      <c r="DC951" s="180"/>
    </row>
    <row r="952" spans="1:107">
      <c r="A952" s="180"/>
      <c r="B952" s="180"/>
      <c r="C952" s="180"/>
      <c r="D952" s="180"/>
      <c r="E952" s="180"/>
      <c r="F952" s="180"/>
      <c r="G952" s="180"/>
      <c r="H952" s="181"/>
      <c r="I952" s="180"/>
      <c r="J952" s="180"/>
      <c r="K952" s="180"/>
      <c r="L952" s="181"/>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c r="AT952" s="180"/>
      <c r="AU952" s="180"/>
      <c r="AV952" s="180"/>
      <c r="AW952" s="180"/>
      <c r="AX952" s="180"/>
      <c r="AY952" s="180"/>
      <c r="AZ952" s="180"/>
      <c r="BA952" s="180"/>
      <c r="BB952" s="180"/>
      <c r="BC952" s="180"/>
      <c r="BD952" s="180"/>
      <c r="BE952" s="180"/>
      <c r="BF952" s="180"/>
      <c r="BG952" s="180"/>
      <c r="BH952" s="180"/>
      <c r="BI952" s="180"/>
      <c r="BJ952" s="180"/>
      <c r="BK952" s="180"/>
      <c r="BL952" s="180"/>
      <c r="BM952" s="180"/>
      <c r="BN952" s="180"/>
      <c r="BO952" s="180"/>
      <c r="BP952" s="180"/>
      <c r="BQ952" s="180"/>
      <c r="BR952" s="180"/>
      <c r="BS952" s="180"/>
      <c r="BT952" s="180"/>
      <c r="BU952" s="180"/>
      <c r="BV952" s="180"/>
      <c r="BW952" s="180"/>
      <c r="BX952" s="180"/>
      <c r="BY952" s="180"/>
      <c r="BZ952" s="180"/>
      <c r="CA952" s="180"/>
      <c r="CB952" s="180"/>
      <c r="CC952" s="180"/>
      <c r="CD952" s="180"/>
      <c r="CE952" s="180"/>
      <c r="CF952" s="180"/>
      <c r="CG952" s="180"/>
      <c r="CH952" s="180"/>
      <c r="CI952" s="180"/>
      <c r="CJ952" s="180"/>
      <c r="CK952" s="180"/>
      <c r="CL952" s="180"/>
      <c r="CM952" s="180"/>
      <c r="CN952" s="180"/>
      <c r="CO952" s="180"/>
      <c r="CP952" s="180"/>
      <c r="CQ952" s="180"/>
      <c r="CR952" s="180"/>
      <c r="CS952" s="180"/>
      <c r="CT952" s="180"/>
      <c r="CU952" s="180"/>
      <c r="CV952" s="180"/>
      <c r="CW952" s="180"/>
      <c r="CX952" s="180"/>
      <c r="CY952" s="180"/>
      <c r="CZ952" s="180"/>
      <c r="DA952" s="180"/>
      <c r="DB952" s="180"/>
      <c r="DC952" s="180"/>
    </row>
    <row r="953" spans="1:107">
      <c r="A953" s="180"/>
      <c r="B953" s="180"/>
      <c r="C953" s="180"/>
      <c r="D953" s="180"/>
      <c r="E953" s="180"/>
      <c r="F953" s="180"/>
      <c r="G953" s="180"/>
      <c r="H953" s="181"/>
      <c r="I953" s="180"/>
      <c r="J953" s="180"/>
      <c r="K953" s="180"/>
      <c r="L953" s="181"/>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c r="AT953" s="180"/>
      <c r="AU953" s="180"/>
      <c r="AV953" s="180"/>
      <c r="AW953" s="180"/>
      <c r="AX953" s="180"/>
      <c r="AY953" s="180"/>
      <c r="AZ953" s="180"/>
      <c r="BA953" s="180"/>
      <c r="BB953" s="180"/>
      <c r="BC953" s="180"/>
      <c r="BD953" s="180"/>
      <c r="BE953" s="180"/>
      <c r="BF953" s="180"/>
      <c r="BG953" s="180"/>
      <c r="BH953" s="180"/>
      <c r="BI953" s="180"/>
      <c r="BJ953" s="180"/>
      <c r="BK953" s="180"/>
      <c r="BL953" s="180"/>
      <c r="BM953" s="180"/>
      <c r="BN953" s="180"/>
      <c r="BO953" s="180"/>
      <c r="BP953" s="180"/>
      <c r="BQ953" s="180"/>
      <c r="BR953" s="180"/>
      <c r="BS953" s="180"/>
      <c r="BT953" s="180"/>
      <c r="BU953" s="180"/>
      <c r="BV953" s="180"/>
      <c r="BW953" s="180"/>
      <c r="BX953" s="180"/>
      <c r="BY953" s="180"/>
      <c r="BZ953" s="180"/>
      <c r="CA953" s="180"/>
      <c r="CB953" s="180"/>
      <c r="CC953" s="180"/>
      <c r="CD953" s="180"/>
      <c r="CE953" s="180"/>
      <c r="CF953" s="180"/>
      <c r="CG953" s="180"/>
      <c r="CH953" s="180"/>
      <c r="CI953" s="180"/>
      <c r="CJ953" s="180"/>
      <c r="CK953" s="180"/>
      <c r="CL953" s="180"/>
      <c r="CM953" s="180"/>
      <c r="CN953" s="180"/>
      <c r="CO953" s="180"/>
      <c r="CP953" s="180"/>
      <c r="CQ953" s="180"/>
      <c r="CR953" s="180"/>
      <c r="CS953" s="180"/>
      <c r="CT953" s="180"/>
      <c r="CU953" s="180"/>
      <c r="CV953" s="180"/>
      <c r="CW953" s="180"/>
      <c r="CX953" s="180"/>
      <c r="CY953" s="180"/>
      <c r="CZ953" s="180"/>
      <c r="DA953" s="180"/>
      <c r="DB953" s="180"/>
      <c r="DC953" s="180"/>
    </row>
    <row r="954" spans="1:107">
      <c r="A954" s="180"/>
      <c r="B954" s="180"/>
      <c r="C954" s="180"/>
      <c r="D954" s="180"/>
      <c r="E954" s="180"/>
      <c r="F954" s="180"/>
      <c r="G954" s="180"/>
      <c r="H954" s="181"/>
      <c r="I954" s="180"/>
      <c r="J954" s="180"/>
      <c r="K954" s="180"/>
      <c r="L954" s="181"/>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c r="AT954" s="180"/>
      <c r="AU954" s="180"/>
      <c r="AV954" s="180"/>
      <c r="AW954" s="180"/>
      <c r="AX954" s="180"/>
      <c r="AY954" s="180"/>
      <c r="AZ954" s="180"/>
      <c r="BA954" s="180"/>
      <c r="BB954" s="180"/>
      <c r="BC954" s="180"/>
      <c r="BD954" s="180"/>
      <c r="BE954" s="180"/>
      <c r="BF954" s="180"/>
      <c r="BG954" s="180"/>
      <c r="BH954" s="180"/>
      <c r="BI954" s="180"/>
      <c r="BJ954" s="180"/>
      <c r="BK954" s="180"/>
      <c r="BL954" s="180"/>
      <c r="BM954" s="180"/>
      <c r="BN954" s="180"/>
      <c r="BO954" s="180"/>
      <c r="BP954" s="180"/>
      <c r="BQ954" s="180"/>
      <c r="BR954" s="180"/>
      <c r="BS954" s="180"/>
      <c r="BT954" s="180"/>
      <c r="BU954" s="180"/>
      <c r="BV954" s="180"/>
      <c r="BW954" s="180"/>
      <c r="BX954" s="180"/>
      <c r="BY954" s="180"/>
      <c r="BZ954" s="180"/>
      <c r="CA954" s="180"/>
      <c r="CB954" s="180"/>
      <c r="CC954" s="180"/>
      <c r="CD954" s="180"/>
      <c r="CE954" s="180"/>
      <c r="CF954" s="180"/>
      <c r="CG954" s="180"/>
      <c r="CH954" s="180"/>
      <c r="CI954" s="180"/>
      <c r="CJ954" s="180"/>
      <c r="CK954" s="180"/>
      <c r="CL954" s="180"/>
      <c r="CM954" s="180"/>
      <c r="CN954" s="180"/>
      <c r="CO954" s="180"/>
      <c r="CP954" s="180"/>
      <c r="CQ954" s="180"/>
      <c r="CR954" s="180"/>
      <c r="CS954" s="180"/>
      <c r="CT954" s="180"/>
      <c r="CU954" s="180"/>
      <c r="CV954" s="180"/>
      <c r="CW954" s="180"/>
      <c r="CX954" s="180"/>
      <c r="CY954" s="180"/>
      <c r="CZ954" s="180"/>
      <c r="DA954" s="180"/>
      <c r="DB954" s="180"/>
      <c r="DC954" s="180"/>
    </row>
    <row r="955" spans="1:107">
      <c r="A955" s="180"/>
      <c r="B955" s="180"/>
      <c r="C955" s="180"/>
      <c r="D955" s="180"/>
      <c r="E955" s="180"/>
      <c r="F955" s="180"/>
      <c r="G955" s="180"/>
      <c r="H955" s="181"/>
      <c r="I955" s="180"/>
      <c r="J955" s="180"/>
      <c r="K955" s="180"/>
      <c r="L955" s="181"/>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c r="AT955" s="180"/>
      <c r="AU955" s="180"/>
      <c r="AV955" s="180"/>
      <c r="AW955" s="180"/>
      <c r="AX955" s="180"/>
      <c r="AY955" s="180"/>
      <c r="AZ955" s="180"/>
      <c r="BA955" s="180"/>
      <c r="BB955" s="180"/>
      <c r="BC955" s="180"/>
      <c r="BD955" s="180"/>
      <c r="BE955" s="180"/>
      <c r="BF955" s="180"/>
      <c r="BG955" s="180"/>
      <c r="BH955" s="180"/>
      <c r="BI955" s="180"/>
      <c r="BJ955" s="180"/>
      <c r="BK955" s="180"/>
      <c r="BL955" s="180"/>
      <c r="BM955" s="180"/>
      <c r="BN955" s="180"/>
      <c r="BO955" s="180"/>
      <c r="BP955" s="180"/>
      <c r="BQ955" s="180"/>
      <c r="BR955" s="180"/>
      <c r="BS955" s="180"/>
      <c r="BT955" s="180"/>
      <c r="BU955" s="180"/>
      <c r="BV955" s="180"/>
      <c r="BW955" s="180"/>
      <c r="BX955" s="180"/>
      <c r="BY955" s="180"/>
      <c r="BZ955" s="180"/>
      <c r="CA955" s="180"/>
      <c r="CB955" s="180"/>
      <c r="CC955" s="180"/>
      <c r="CD955" s="180"/>
      <c r="CE955" s="180"/>
      <c r="CF955" s="180"/>
      <c r="CG955" s="180"/>
      <c r="CH955" s="180"/>
      <c r="CI955" s="180"/>
      <c r="CJ955" s="180"/>
      <c r="CK955" s="180"/>
      <c r="CL955" s="180"/>
      <c r="CM955" s="180"/>
      <c r="CN955" s="180"/>
      <c r="CO955" s="180"/>
      <c r="CP955" s="180"/>
      <c r="CQ955" s="180"/>
      <c r="CR955" s="180"/>
      <c r="CS955" s="180"/>
      <c r="CT955" s="180"/>
      <c r="CU955" s="180"/>
      <c r="CV955" s="180"/>
      <c r="CW955" s="180"/>
      <c r="CX955" s="180"/>
      <c r="CY955" s="180"/>
      <c r="CZ955" s="180"/>
      <c r="DA955" s="180"/>
      <c r="DB955" s="180"/>
      <c r="DC955" s="180"/>
    </row>
    <row r="956" spans="1:107">
      <c r="A956" s="180"/>
      <c r="B956" s="180"/>
      <c r="C956" s="180"/>
      <c r="D956" s="180"/>
      <c r="E956" s="180"/>
      <c r="F956" s="180"/>
      <c r="G956" s="180"/>
      <c r="H956" s="181"/>
      <c r="I956" s="180"/>
      <c r="J956" s="180"/>
      <c r="K956" s="180"/>
      <c r="L956" s="181"/>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c r="AT956" s="180"/>
      <c r="AU956" s="180"/>
      <c r="AV956" s="180"/>
      <c r="AW956" s="180"/>
      <c r="AX956" s="180"/>
      <c r="AY956" s="180"/>
      <c r="AZ956" s="180"/>
      <c r="BA956" s="180"/>
      <c r="BB956" s="180"/>
      <c r="BC956" s="180"/>
      <c r="BD956" s="180"/>
      <c r="BE956" s="180"/>
      <c r="BF956" s="180"/>
      <c r="BG956" s="180"/>
      <c r="BH956" s="180"/>
      <c r="BI956" s="180"/>
      <c r="BJ956" s="180"/>
      <c r="BK956" s="180"/>
      <c r="BL956" s="180"/>
      <c r="BM956" s="180"/>
      <c r="BN956" s="180"/>
      <c r="BO956" s="180"/>
      <c r="BP956" s="180"/>
      <c r="BQ956" s="180"/>
      <c r="BR956" s="180"/>
      <c r="BS956" s="180"/>
      <c r="BT956" s="180"/>
      <c r="BU956" s="180"/>
      <c r="BV956" s="180"/>
      <c r="BW956" s="180"/>
      <c r="BX956" s="180"/>
      <c r="BY956" s="180"/>
      <c r="BZ956" s="180"/>
      <c r="CA956" s="180"/>
      <c r="CB956" s="180"/>
      <c r="CC956" s="180"/>
      <c r="CD956" s="180"/>
      <c r="CE956" s="180"/>
      <c r="CF956" s="180"/>
      <c r="CG956" s="180"/>
      <c r="CH956" s="180"/>
      <c r="CI956" s="180"/>
      <c r="CJ956" s="180"/>
      <c r="CK956" s="180"/>
      <c r="CL956" s="180"/>
      <c r="CM956" s="180"/>
      <c r="CN956" s="180"/>
      <c r="CO956" s="180"/>
      <c r="CP956" s="180"/>
      <c r="CQ956" s="180"/>
      <c r="CR956" s="180"/>
      <c r="CS956" s="180"/>
      <c r="CT956" s="180"/>
      <c r="CU956" s="180"/>
      <c r="CV956" s="180"/>
      <c r="CW956" s="180"/>
      <c r="CX956" s="180"/>
      <c r="CY956" s="180"/>
      <c r="CZ956" s="180"/>
      <c r="DA956" s="180"/>
      <c r="DB956" s="180"/>
      <c r="DC956" s="180"/>
    </row>
    <row r="957" spans="1:107">
      <c r="A957" s="180"/>
      <c r="B957" s="180"/>
      <c r="C957" s="180"/>
      <c r="D957" s="180"/>
      <c r="E957" s="180"/>
      <c r="F957" s="180"/>
      <c r="G957" s="180"/>
      <c r="H957" s="181"/>
      <c r="I957" s="180"/>
      <c r="J957" s="180"/>
      <c r="K957" s="180"/>
      <c r="L957" s="181"/>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c r="AT957" s="180"/>
      <c r="AU957" s="180"/>
      <c r="AV957" s="180"/>
      <c r="AW957" s="180"/>
      <c r="AX957" s="180"/>
      <c r="AY957" s="180"/>
      <c r="AZ957" s="180"/>
      <c r="BA957" s="180"/>
      <c r="BB957" s="180"/>
      <c r="BC957" s="180"/>
      <c r="BD957" s="180"/>
      <c r="BE957" s="180"/>
      <c r="BF957" s="180"/>
      <c r="BG957" s="180"/>
      <c r="BH957" s="180"/>
      <c r="BI957" s="180"/>
      <c r="BJ957" s="180"/>
      <c r="BK957" s="180"/>
      <c r="BL957" s="180"/>
      <c r="BM957" s="180"/>
      <c r="BN957" s="180"/>
      <c r="BO957" s="180"/>
      <c r="BP957" s="180"/>
      <c r="BQ957" s="180"/>
      <c r="BR957" s="180"/>
      <c r="BS957" s="180"/>
      <c r="BT957" s="180"/>
      <c r="BU957" s="180"/>
      <c r="BV957" s="180"/>
      <c r="BW957" s="180"/>
      <c r="BX957" s="180"/>
      <c r="BY957" s="180"/>
      <c r="BZ957" s="180"/>
      <c r="CA957" s="180"/>
      <c r="CB957" s="180"/>
      <c r="CC957" s="180"/>
      <c r="CD957" s="180"/>
      <c r="CE957" s="180"/>
      <c r="CF957" s="180"/>
      <c r="CG957" s="180"/>
      <c r="CH957" s="180"/>
      <c r="CI957" s="180"/>
      <c r="CJ957" s="180"/>
      <c r="CK957" s="180"/>
      <c r="CL957" s="180"/>
      <c r="CM957" s="180"/>
      <c r="CN957" s="180"/>
      <c r="CO957" s="180"/>
      <c r="CP957" s="180"/>
      <c r="CQ957" s="180"/>
      <c r="CR957" s="180"/>
      <c r="CS957" s="180"/>
      <c r="CT957" s="180"/>
      <c r="CU957" s="180"/>
      <c r="CV957" s="180"/>
      <c r="CW957" s="180"/>
      <c r="CX957" s="180"/>
      <c r="CY957" s="180"/>
      <c r="CZ957" s="180"/>
      <c r="DA957" s="180"/>
      <c r="DB957" s="180"/>
      <c r="DC957" s="180"/>
    </row>
    <row r="958" spans="1:107">
      <c r="A958" s="180"/>
      <c r="B958" s="180"/>
      <c r="C958" s="180"/>
      <c r="D958" s="180"/>
      <c r="E958" s="180"/>
      <c r="F958" s="180"/>
      <c r="G958" s="180"/>
      <c r="H958" s="181"/>
      <c r="I958" s="180"/>
      <c r="J958" s="180"/>
      <c r="K958" s="180"/>
      <c r="L958" s="181"/>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c r="AT958" s="180"/>
      <c r="AU958" s="180"/>
      <c r="AV958" s="180"/>
      <c r="AW958" s="180"/>
      <c r="AX958" s="180"/>
      <c r="AY958" s="180"/>
      <c r="AZ958" s="180"/>
      <c r="BA958" s="180"/>
      <c r="BB958" s="180"/>
      <c r="BC958" s="180"/>
      <c r="BD958" s="180"/>
      <c r="BE958" s="180"/>
      <c r="BF958" s="180"/>
      <c r="BG958" s="180"/>
      <c r="BH958" s="180"/>
      <c r="BI958" s="180"/>
      <c r="BJ958" s="180"/>
      <c r="BK958" s="180"/>
      <c r="BL958" s="180"/>
      <c r="BM958" s="180"/>
      <c r="BN958" s="180"/>
      <c r="BO958" s="180"/>
      <c r="BP958" s="180"/>
      <c r="BQ958" s="180"/>
      <c r="BR958" s="180"/>
      <c r="BS958" s="180"/>
      <c r="BT958" s="180"/>
      <c r="BU958" s="180"/>
      <c r="BV958" s="180"/>
      <c r="BW958" s="180"/>
      <c r="BX958" s="180"/>
      <c r="BY958" s="180"/>
      <c r="BZ958" s="180"/>
      <c r="CA958" s="180"/>
      <c r="CB958" s="180"/>
      <c r="CC958" s="180"/>
      <c r="CD958" s="180"/>
      <c r="CE958" s="180"/>
      <c r="CF958" s="180"/>
      <c r="CG958" s="180"/>
      <c r="CH958" s="180"/>
      <c r="CI958" s="180"/>
      <c r="CJ958" s="180"/>
      <c r="CK958" s="180"/>
      <c r="CL958" s="180"/>
      <c r="CM958" s="180"/>
      <c r="CN958" s="180"/>
      <c r="CO958" s="180"/>
      <c r="CP958" s="180"/>
      <c r="CQ958" s="180"/>
      <c r="CR958" s="180"/>
      <c r="CS958" s="180"/>
      <c r="CT958" s="180"/>
      <c r="CU958" s="180"/>
      <c r="CV958" s="180"/>
      <c r="CW958" s="180"/>
      <c r="CX958" s="180"/>
      <c r="CY958" s="180"/>
      <c r="CZ958" s="180"/>
      <c r="DA958" s="180"/>
      <c r="DB958" s="180"/>
      <c r="DC958" s="180"/>
    </row>
    <row r="959" spans="1:107">
      <c r="A959" s="180"/>
      <c r="B959" s="180"/>
      <c r="C959" s="180"/>
      <c r="D959" s="180"/>
      <c r="E959" s="180"/>
      <c r="F959" s="180"/>
      <c r="G959" s="180"/>
      <c r="H959" s="181"/>
      <c r="I959" s="180"/>
      <c r="J959" s="180"/>
      <c r="K959" s="180"/>
      <c r="L959" s="181"/>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c r="AT959" s="180"/>
      <c r="AU959" s="180"/>
      <c r="AV959" s="180"/>
      <c r="AW959" s="180"/>
      <c r="AX959" s="180"/>
      <c r="AY959" s="180"/>
      <c r="AZ959" s="180"/>
      <c r="BA959" s="180"/>
      <c r="BB959" s="180"/>
      <c r="BC959" s="180"/>
      <c r="BD959" s="180"/>
      <c r="BE959" s="180"/>
      <c r="BF959" s="180"/>
      <c r="BG959" s="180"/>
      <c r="BH959" s="180"/>
      <c r="BI959" s="180"/>
      <c r="BJ959" s="180"/>
      <c r="BK959" s="180"/>
      <c r="BL959" s="180"/>
      <c r="BM959" s="180"/>
      <c r="BN959" s="180"/>
      <c r="BO959" s="180"/>
      <c r="BP959" s="180"/>
      <c r="BQ959" s="180"/>
      <c r="BR959" s="180"/>
      <c r="BS959" s="180"/>
      <c r="BT959" s="180"/>
      <c r="BU959" s="180"/>
      <c r="BV959" s="180"/>
      <c r="BW959" s="180"/>
      <c r="BX959" s="180"/>
      <c r="BY959" s="180"/>
      <c r="BZ959" s="180"/>
      <c r="CA959" s="180"/>
      <c r="CB959" s="180"/>
      <c r="CC959" s="180"/>
      <c r="CD959" s="180"/>
      <c r="CE959" s="180"/>
      <c r="CF959" s="180"/>
      <c r="CG959" s="180"/>
      <c r="CH959" s="180"/>
      <c r="CI959" s="180"/>
      <c r="CJ959" s="180"/>
      <c r="CK959" s="180"/>
      <c r="CL959" s="180"/>
      <c r="CM959" s="180"/>
      <c r="CN959" s="180"/>
      <c r="CO959" s="180"/>
      <c r="CP959" s="180"/>
      <c r="CQ959" s="180"/>
      <c r="CR959" s="180"/>
      <c r="CS959" s="180"/>
      <c r="CT959" s="180"/>
      <c r="CU959" s="180"/>
      <c r="CV959" s="180"/>
      <c r="CW959" s="180"/>
      <c r="CX959" s="180"/>
      <c r="CY959" s="180"/>
      <c r="CZ959" s="180"/>
      <c r="DA959" s="180"/>
      <c r="DB959" s="180"/>
      <c r="DC959" s="180"/>
    </row>
    <row r="960" spans="1:107">
      <c r="A960" s="180"/>
      <c r="B960" s="180"/>
      <c r="C960" s="180"/>
      <c r="D960" s="180"/>
      <c r="E960" s="180"/>
      <c r="F960" s="180"/>
      <c r="G960" s="180"/>
      <c r="H960" s="181"/>
      <c r="I960" s="180"/>
      <c r="J960" s="180"/>
      <c r="K960" s="180"/>
      <c r="L960" s="181"/>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c r="AT960" s="180"/>
      <c r="AU960" s="180"/>
      <c r="AV960" s="180"/>
      <c r="AW960" s="180"/>
      <c r="AX960" s="180"/>
      <c r="AY960" s="180"/>
      <c r="AZ960" s="180"/>
      <c r="BA960" s="180"/>
      <c r="BB960" s="180"/>
      <c r="BC960" s="180"/>
      <c r="BD960" s="180"/>
      <c r="BE960" s="180"/>
      <c r="BF960" s="180"/>
      <c r="BG960" s="180"/>
      <c r="BH960" s="180"/>
      <c r="BI960" s="180"/>
      <c r="BJ960" s="180"/>
      <c r="BK960" s="180"/>
      <c r="BL960" s="180"/>
      <c r="BM960" s="180"/>
      <c r="BN960" s="180"/>
      <c r="BO960" s="180"/>
      <c r="BP960" s="180"/>
      <c r="BQ960" s="180"/>
      <c r="BR960" s="180"/>
      <c r="BS960" s="180"/>
      <c r="BT960" s="180"/>
      <c r="BU960" s="180"/>
      <c r="BV960" s="180"/>
      <c r="BW960" s="180"/>
      <c r="BX960" s="180"/>
      <c r="BY960" s="180"/>
      <c r="BZ960" s="180"/>
      <c r="CA960" s="180"/>
      <c r="CB960" s="180"/>
      <c r="CC960" s="180"/>
      <c r="CD960" s="180"/>
      <c r="CE960" s="180"/>
      <c r="CF960" s="180"/>
      <c r="CG960" s="180"/>
      <c r="CH960" s="180"/>
      <c r="CI960" s="180"/>
      <c r="CJ960" s="180"/>
      <c r="CK960" s="180"/>
      <c r="CL960" s="180"/>
      <c r="CM960" s="180"/>
      <c r="CN960" s="180"/>
      <c r="CO960" s="180"/>
      <c r="CP960" s="180"/>
      <c r="CQ960" s="180"/>
      <c r="CR960" s="180"/>
      <c r="CS960" s="180"/>
      <c r="CT960" s="180"/>
      <c r="CU960" s="180"/>
      <c r="CV960" s="180"/>
      <c r="CW960" s="180"/>
      <c r="CX960" s="180"/>
      <c r="CY960" s="180"/>
      <c r="CZ960" s="180"/>
      <c r="DA960" s="180"/>
      <c r="DB960" s="180"/>
      <c r="DC960" s="180"/>
    </row>
    <row r="961" spans="1:107">
      <c r="A961" s="180"/>
      <c r="B961" s="180"/>
      <c r="C961" s="180"/>
      <c r="D961" s="180"/>
      <c r="E961" s="180"/>
      <c r="F961" s="180"/>
      <c r="G961" s="180"/>
      <c r="H961" s="181"/>
      <c r="I961" s="180"/>
      <c r="J961" s="180"/>
      <c r="K961" s="180"/>
      <c r="L961" s="181"/>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c r="AT961" s="180"/>
      <c r="AU961" s="180"/>
      <c r="AV961" s="180"/>
      <c r="AW961" s="180"/>
      <c r="AX961" s="180"/>
      <c r="AY961" s="180"/>
      <c r="AZ961" s="180"/>
      <c r="BA961" s="180"/>
      <c r="BB961" s="180"/>
      <c r="BC961" s="180"/>
      <c r="BD961" s="180"/>
      <c r="BE961" s="180"/>
      <c r="BF961" s="180"/>
      <c r="BG961" s="180"/>
      <c r="BH961" s="180"/>
      <c r="BI961" s="180"/>
      <c r="BJ961" s="180"/>
      <c r="BK961" s="180"/>
      <c r="BL961" s="180"/>
      <c r="BM961" s="180"/>
      <c r="BN961" s="180"/>
      <c r="BO961" s="180"/>
      <c r="BP961" s="180"/>
      <c r="BQ961" s="180"/>
      <c r="BR961" s="180"/>
      <c r="BS961" s="180"/>
      <c r="BT961" s="180"/>
      <c r="BU961" s="180"/>
      <c r="BV961" s="180"/>
      <c r="BW961" s="180"/>
      <c r="BX961" s="180"/>
      <c r="BY961" s="180"/>
      <c r="BZ961" s="180"/>
      <c r="CA961" s="180"/>
      <c r="CB961" s="180"/>
      <c r="CC961" s="180"/>
      <c r="CD961" s="180"/>
      <c r="CE961" s="180"/>
      <c r="CF961" s="180"/>
      <c r="CG961" s="180"/>
      <c r="CH961" s="180"/>
      <c r="CI961" s="180"/>
      <c r="CJ961" s="180"/>
      <c r="CK961" s="180"/>
      <c r="CL961" s="180"/>
      <c r="CM961" s="180"/>
      <c r="CN961" s="180"/>
      <c r="CO961" s="180"/>
      <c r="CP961" s="180"/>
      <c r="CQ961" s="180"/>
      <c r="CR961" s="180"/>
      <c r="CS961" s="180"/>
      <c r="CT961" s="180"/>
      <c r="CU961" s="180"/>
      <c r="CV961" s="180"/>
      <c r="CW961" s="180"/>
      <c r="CX961" s="180"/>
      <c r="CY961" s="180"/>
      <c r="CZ961" s="180"/>
      <c r="DA961" s="180"/>
      <c r="DB961" s="180"/>
      <c r="DC961" s="180"/>
    </row>
    <row r="962" spans="1:107">
      <c r="A962" s="180"/>
      <c r="B962" s="180"/>
      <c r="C962" s="180"/>
      <c r="D962" s="180"/>
      <c r="E962" s="180"/>
      <c r="F962" s="180"/>
      <c r="G962" s="180"/>
      <c r="H962" s="181"/>
      <c r="I962" s="180"/>
      <c r="J962" s="180"/>
      <c r="K962" s="180"/>
      <c r="L962" s="181"/>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c r="AT962" s="180"/>
      <c r="AU962" s="180"/>
      <c r="AV962" s="180"/>
      <c r="AW962" s="180"/>
      <c r="AX962" s="180"/>
      <c r="AY962" s="180"/>
      <c r="AZ962" s="180"/>
      <c r="BA962" s="180"/>
      <c r="BB962" s="180"/>
      <c r="BC962" s="180"/>
      <c r="BD962" s="180"/>
      <c r="BE962" s="180"/>
      <c r="BF962" s="180"/>
      <c r="BG962" s="180"/>
      <c r="BH962" s="180"/>
      <c r="BI962" s="180"/>
      <c r="BJ962" s="180"/>
      <c r="BK962" s="180"/>
      <c r="BL962" s="180"/>
      <c r="BM962" s="180"/>
      <c r="BN962" s="180"/>
      <c r="BO962" s="180"/>
      <c r="BP962" s="180"/>
      <c r="BQ962" s="180"/>
      <c r="BR962" s="180"/>
      <c r="BS962" s="180"/>
      <c r="BT962" s="180"/>
      <c r="BU962" s="180"/>
      <c r="BV962" s="180"/>
      <c r="BW962" s="180"/>
      <c r="BX962" s="180"/>
      <c r="BY962" s="180"/>
      <c r="BZ962" s="180"/>
      <c r="CA962" s="180"/>
      <c r="CB962" s="180"/>
      <c r="CC962" s="180"/>
      <c r="CD962" s="180"/>
      <c r="CE962" s="180"/>
      <c r="CF962" s="180"/>
      <c r="CG962" s="180"/>
      <c r="CH962" s="180"/>
      <c r="CI962" s="180"/>
      <c r="CJ962" s="180"/>
      <c r="CK962" s="180"/>
      <c r="CL962" s="180"/>
      <c r="CM962" s="180"/>
      <c r="CN962" s="180"/>
      <c r="CO962" s="180"/>
      <c r="CP962" s="180"/>
      <c r="CQ962" s="180"/>
      <c r="CR962" s="180"/>
      <c r="CS962" s="180"/>
      <c r="CT962" s="180"/>
      <c r="CU962" s="180"/>
      <c r="CV962" s="180"/>
      <c r="CW962" s="180"/>
      <c r="CX962" s="180"/>
      <c r="CY962" s="180"/>
      <c r="CZ962" s="180"/>
      <c r="DA962" s="180"/>
      <c r="DB962" s="180"/>
      <c r="DC962" s="180"/>
    </row>
    <row r="963" spans="1:107">
      <c r="A963" s="180"/>
      <c r="B963" s="180"/>
      <c r="C963" s="180"/>
      <c r="D963" s="180"/>
      <c r="E963" s="180"/>
      <c r="F963" s="180"/>
      <c r="G963" s="180"/>
      <c r="H963" s="181"/>
      <c r="I963" s="180"/>
      <c r="J963" s="180"/>
      <c r="K963" s="180"/>
      <c r="L963" s="181"/>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c r="AT963" s="180"/>
      <c r="AU963" s="180"/>
      <c r="AV963" s="180"/>
      <c r="AW963" s="180"/>
      <c r="AX963" s="180"/>
      <c r="AY963" s="180"/>
      <c r="AZ963" s="180"/>
      <c r="BA963" s="180"/>
      <c r="BB963" s="180"/>
      <c r="BC963" s="180"/>
      <c r="BD963" s="180"/>
      <c r="BE963" s="180"/>
      <c r="BF963" s="180"/>
      <c r="BG963" s="180"/>
      <c r="BH963" s="180"/>
      <c r="BI963" s="180"/>
      <c r="BJ963" s="180"/>
      <c r="BK963" s="180"/>
      <c r="BL963" s="180"/>
      <c r="BM963" s="180"/>
      <c r="BN963" s="180"/>
      <c r="BO963" s="180"/>
      <c r="BP963" s="180"/>
      <c r="BQ963" s="180"/>
      <c r="BR963" s="180"/>
      <c r="BS963" s="180"/>
      <c r="BT963" s="180"/>
      <c r="BU963" s="180"/>
      <c r="BV963" s="180"/>
      <c r="BW963" s="180"/>
      <c r="BX963" s="180"/>
      <c r="BY963" s="180"/>
      <c r="BZ963" s="180"/>
      <c r="CA963" s="180"/>
      <c r="CB963" s="180"/>
      <c r="CC963" s="180"/>
      <c r="CD963" s="180"/>
      <c r="CE963" s="180"/>
      <c r="CF963" s="180"/>
      <c r="CG963" s="180"/>
      <c r="CH963" s="180"/>
      <c r="CI963" s="180"/>
      <c r="CJ963" s="180"/>
      <c r="CK963" s="180"/>
      <c r="CL963" s="180"/>
      <c r="CM963" s="180"/>
      <c r="CN963" s="180"/>
      <c r="CO963" s="180"/>
      <c r="CP963" s="180"/>
      <c r="CQ963" s="180"/>
      <c r="CR963" s="180"/>
      <c r="CS963" s="180"/>
      <c r="CT963" s="180"/>
      <c r="CU963" s="180"/>
      <c r="CV963" s="180"/>
      <c r="CW963" s="180"/>
      <c r="CX963" s="180"/>
      <c r="CY963" s="180"/>
      <c r="CZ963" s="180"/>
      <c r="DA963" s="180"/>
      <c r="DB963" s="180"/>
      <c r="DC963" s="180"/>
    </row>
    <row r="964" spans="1:107">
      <c r="A964" s="180"/>
      <c r="B964" s="180"/>
      <c r="C964" s="180"/>
      <c r="D964" s="180"/>
      <c r="E964" s="180"/>
      <c r="F964" s="180"/>
      <c r="G964" s="180"/>
      <c r="H964" s="181"/>
      <c r="I964" s="180"/>
      <c r="J964" s="180"/>
      <c r="K964" s="180"/>
      <c r="L964" s="181"/>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c r="AT964" s="180"/>
      <c r="AU964" s="180"/>
      <c r="AV964" s="180"/>
      <c r="AW964" s="180"/>
      <c r="AX964" s="180"/>
      <c r="AY964" s="180"/>
      <c r="AZ964" s="180"/>
      <c r="BA964" s="180"/>
      <c r="BB964" s="180"/>
      <c r="BC964" s="180"/>
      <c r="BD964" s="180"/>
      <c r="BE964" s="180"/>
      <c r="BF964" s="180"/>
      <c r="BG964" s="180"/>
      <c r="BH964" s="180"/>
      <c r="BI964" s="180"/>
      <c r="BJ964" s="180"/>
      <c r="BK964" s="180"/>
      <c r="BL964" s="180"/>
      <c r="BM964" s="180"/>
      <c r="BN964" s="180"/>
      <c r="BO964" s="180"/>
      <c r="BP964" s="180"/>
      <c r="BQ964" s="180"/>
      <c r="BR964" s="180"/>
      <c r="BS964" s="180"/>
      <c r="BT964" s="180"/>
      <c r="BU964" s="180"/>
      <c r="BV964" s="180"/>
      <c r="BW964" s="180"/>
      <c r="BX964" s="180"/>
      <c r="BY964" s="180"/>
      <c r="BZ964" s="180"/>
      <c r="CA964" s="180"/>
      <c r="CB964" s="180"/>
      <c r="CC964" s="180"/>
      <c r="CD964" s="180"/>
      <c r="CE964" s="180"/>
      <c r="CF964" s="180"/>
      <c r="CG964" s="180"/>
      <c r="CH964" s="180"/>
      <c r="CI964" s="180"/>
      <c r="CJ964" s="180"/>
      <c r="CK964" s="180"/>
      <c r="CL964" s="180"/>
      <c r="CM964" s="180"/>
      <c r="CN964" s="180"/>
      <c r="CO964" s="180"/>
      <c r="CP964" s="180"/>
      <c r="CQ964" s="180"/>
      <c r="CR964" s="180"/>
      <c r="CS964" s="180"/>
      <c r="CT964" s="180"/>
      <c r="CU964" s="180"/>
      <c r="CV964" s="180"/>
      <c r="CW964" s="180"/>
      <c r="CX964" s="180"/>
      <c r="CY964" s="180"/>
      <c r="CZ964" s="180"/>
      <c r="DA964" s="180"/>
      <c r="DB964" s="180"/>
      <c r="DC964" s="180"/>
    </row>
    <row r="965" spans="1:107">
      <c r="A965" s="180"/>
      <c r="B965" s="180"/>
      <c r="C965" s="180"/>
      <c r="D965" s="180"/>
      <c r="E965" s="180"/>
      <c r="F965" s="180"/>
      <c r="G965" s="180"/>
      <c r="H965" s="181"/>
      <c r="I965" s="180"/>
      <c r="J965" s="180"/>
      <c r="K965" s="180"/>
      <c r="L965" s="181"/>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0"/>
      <c r="CK965" s="180"/>
      <c r="CL965" s="180"/>
      <c r="CM965" s="180"/>
      <c r="CN965" s="180"/>
      <c r="CO965" s="180"/>
      <c r="CP965" s="180"/>
      <c r="CQ965" s="180"/>
      <c r="CR965" s="180"/>
      <c r="CS965" s="180"/>
      <c r="CT965" s="180"/>
      <c r="CU965" s="180"/>
      <c r="CV965" s="180"/>
      <c r="CW965" s="180"/>
      <c r="CX965" s="180"/>
      <c r="CY965" s="180"/>
      <c r="CZ965" s="180"/>
      <c r="DA965" s="180"/>
      <c r="DB965" s="180"/>
      <c r="DC965" s="180"/>
    </row>
    <row r="966" spans="1:107">
      <c r="A966" s="180"/>
      <c r="B966" s="180"/>
      <c r="C966" s="180"/>
      <c r="D966" s="180"/>
      <c r="E966" s="180"/>
      <c r="F966" s="180"/>
      <c r="G966" s="180"/>
      <c r="H966" s="181"/>
      <c r="I966" s="180"/>
      <c r="J966" s="180"/>
      <c r="K966" s="180"/>
      <c r="L966" s="181"/>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c r="AT966" s="180"/>
      <c r="AU966" s="180"/>
      <c r="AV966" s="180"/>
      <c r="AW966" s="180"/>
      <c r="AX966" s="180"/>
      <c r="AY966" s="180"/>
      <c r="AZ966" s="180"/>
      <c r="BA966" s="180"/>
      <c r="BB966" s="180"/>
      <c r="BC966" s="180"/>
      <c r="BD966" s="180"/>
      <c r="BE966" s="180"/>
      <c r="BF966" s="180"/>
      <c r="BG966" s="180"/>
      <c r="BH966" s="180"/>
      <c r="BI966" s="180"/>
      <c r="BJ966" s="180"/>
      <c r="BK966" s="180"/>
      <c r="BL966" s="180"/>
      <c r="BM966" s="180"/>
      <c r="BN966" s="180"/>
      <c r="BO966" s="180"/>
      <c r="BP966" s="180"/>
      <c r="BQ966" s="180"/>
      <c r="BR966" s="180"/>
      <c r="BS966" s="180"/>
      <c r="BT966" s="180"/>
      <c r="BU966" s="180"/>
      <c r="BV966" s="180"/>
      <c r="BW966" s="180"/>
      <c r="BX966" s="180"/>
      <c r="BY966" s="180"/>
      <c r="BZ966" s="180"/>
      <c r="CA966" s="180"/>
      <c r="CB966" s="180"/>
      <c r="CC966" s="180"/>
      <c r="CD966" s="180"/>
      <c r="CE966" s="180"/>
      <c r="CF966" s="180"/>
      <c r="CG966" s="180"/>
      <c r="CH966" s="180"/>
      <c r="CI966" s="180"/>
      <c r="CJ966" s="180"/>
      <c r="CK966" s="180"/>
      <c r="CL966" s="180"/>
      <c r="CM966" s="180"/>
      <c r="CN966" s="180"/>
      <c r="CO966" s="180"/>
      <c r="CP966" s="180"/>
      <c r="CQ966" s="180"/>
      <c r="CR966" s="180"/>
      <c r="CS966" s="180"/>
      <c r="CT966" s="180"/>
      <c r="CU966" s="180"/>
      <c r="CV966" s="180"/>
      <c r="CW966" s="180"/>
      <c r="CX966" s="180"/>
      <c r="CY966" s="180"/>
      <c r="CZ966" s="180"/>
      <c r="DA966" s="180"/>
      <c r="DB966" s="180"/>
      <c r="DC966" s="180"/>
    </row>
    <row r="967" spans="1:107">
      <c r="A967" s="180"/>
      <c r="B967" s="180"/>
      <c r="C967" s="180"/>
      <c r="D967" s="180"/>
      <c r="E967" s="180"/>
      <c r="F967" s="180"/>
      <c r="G967" s="180"/>
      <c r="H967" s="181"/>
      <c r="I967" s="180"/>
      <c r="J967" s="180"/>
      <c r="K967" s="180"/>
      <c r="L967" s="181"/>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c r="AT967" s="180"/>
      <c r="AU967" s="180"/>
      <c r="AV967" s="180"/>
      <c r="AW967" s="180"/>
      <c r="AX967" s="180"/>
      <c r="AY967" s="180"/>
      <c r="AZ967" s="180"/>
      <c r="BA967" s="180"/>
      <c r="BB967" s="180"/>
      <c r="BC967" s="180"/>
      <c r="BD967" s="180"/>
      <c r="BE967" s="180"/>
      <c r="BF967" s="180"/>
      <c r="BG967" s="180"/>
      <c r="BH967" s="180"/>
      <c r="BI967" s="180"/>
      <c r="BJ967" s="180"/>
      <c r="BK967" s="180"/>
      <c r="BL967" s="180"/>
      <c r="BM967" s="180"/>
      <c r="BN967" s="180"/>
      <c r="BO967" s="180"/>
      <c r="BP967" s="180"/>
      <c r="BQ967" s="180"/>
      <c r="BR967" s="180"/>
      <c r="BS967" s="180"/>
      <c r="BT967" s="180"/>
      <c r="BU967" s="180"/>
      <c r="BV967" s="180"/>
      <c r="BW967" s="180"/>
      <c r="BX967" s="180"/>
      <c r="BY967" s="180"/>
      <c r="BZ967" s="180"/>
      <c r="CA967" s="180"/>
      <c r="CB967" s="180"/>
      <c r="CC967" s="180"/>
      <c r="CD967" s="180"/>
      <c r="CE967" s="180"/>
      <c r="CF967" s="180"/>
      <c r="CG967" s="180"/>
      <c r="CH967" s="180"/>
      <c r="CI967" s="180"/>
      <c r="CJ967" s="180"/>
      <c r="CK967" s="180"/>
      <c r="CL967" s="180"/>
      <c r="CM967" s="180"/>
      <c r="CN967" s="180"/>
      <c r="CO967" s="180"/>
      <c r="CP967" s="180"/>
      <c r="CQ967" s="180"/>
      <c r="CR967" s="180"/>
      <c r="CS967" s="180"/>
      <c r="CT967" s="180"/>
      <c r="CU967" s="180"/>
      <c r="CV967" s="180"/>
      <c r="CW967" s="180"/>
      <c r="CX967" s="180"/>
      <c r="CY967" s="180"/>
      <c r="CZ967" s="180"/>
      <c r="DA967" s="180"/>
      <c r="DB967" s="180"/>
      <c r="DC967" s="180"/>
    </row>
    <row r="968" spans="1:107">
      <c r="A968" s="180"/>
      <c r="B968" s="180"/>
      <c r="C968" s="180"/>
      <c r="D968" s="180"/>
      <c r="E968" s="180"/>
      <c r="F968" s="180"/>
      <c r="G968" s="180"/>
      <c r="H968" s="181"/>
      <c r="I968" s="180"/>
      <c r="J968" s="180"/>
      <c r="K968" s="180"/>
      <c r="L968" s="181"/>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c r="AT968" s="180"/>
      <c r="AU968" s="180"/>
      <c r="AV968" s="180"/>
      <c r="AW968" s="180"/>
      <c r="AX968" s="180"/>
      <c r="AY968" s="180"/>
      <c r="AZ968" s="180"/>
      <c r="BA968" s="180"/>
      <c r="BB968" s="180"/>
      <c r="BC968" s="180"/>
      <c r="BD968" s="180"/>
      <c r="BE968" s="180"/>
      <c r="BF968" s="180"/>
      <c r="BG968" s="180"/>
      <c r="BH968" s="180"/>
      <c r="BI968" s="180"/>
      <c r="BJ968" s="180"/>
      <c r="BK968" s="180"/>
      <c r="BL968" s="180"/>
      <c r="BM968" s="180"/>
      <c r="BN968" s="180"/>
      <c r="BO968" s="180"/>
      <c r="BP968" s="180"/>
      <c r="BQ968" s="180"/>
      <c r="BR968" s="180"/>
      <c r="BS968" s="180"/>
      <c r="BT968" s="180"/>
      <c r="BU968" s="180"/>
      <c r="BV968" s="180"/>
      <c r="BW968" s="180"/>
      <c r="BX968" s="180"/>
      <c r="BY968" s="180"/>
      <c r="BZ968" s="180"/>
      <c r="CA968" s="180"/>
      <c r="CB968" s="180"/>
      <c r="CC968" s="180"/>
      <c r="CD968" s="180"/>
      <c r="CE968" s="180"/>
      <c r="CF968" s="180"/>
      <c r="CG968" s="180"/>
      <c r="CH968" s="180"/>
      <c r="CI968" s="180"/>
      <c r="CJ968" s="180"/>
      <c r="CK968" s="180"/>
      <c r="CL968" s="180"/>
      <c r="CM968" s="180"/>
      <c r="CN968" s="180"/>
      <c r="CO968" s="180"/>
      <c r="CP968" s="180"/>
      <c r="CQ968" s="180"/>
      <c r="CR968" s="180"/>
      <c r="CS968" s="180"/>
      <c r="CT968" s="180"/>
      <c r="CU968" s="180"/>
      <c r="CV968" s="180"/>
      <c r="CW968" s="180"/>
      <c r="CX968" s="180"/>
      <c r="CY968" s="180"/>
      <c r="CZ968" s="180"/>
      <c r="DA968" s="180"/>
      <c r="DB968" s="180"/>
      <c r="DC968" s="180"/>
    </row>
    <row r="969" spans="1:107">
      <c r="A969" s="180"/>
      <c r="B969" s="180"/>
      <c r="C969" s="180"/>
      <c r="D969" s="180"/>
      <c r="E969" s="180"/>
      <c r="F969" s="180"/>
      <c r="G969" s="180"/>
      <c r="H969" s="181"/>
      <c r="I969" s="180"/>
      <c r="J969" s="180"/>
      <c r="K969" s="180"/>
      <c r="L969" s="181"/>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c r="AT969" s="180"/>
      <c r="AU969" s="180"/>
      <c r="AV969" s="180"/>
      <c r="AW969" s="180"/>
      <c r="AX969" s="180"/>
      <c r="AY969" s="180"/>
      <c r="AZ969" s="180"/>
      <c r="BA969" s="180"/>
      <c r="BB969" s="180"/>
      <c r="BC969" s="180"/>
      <c r="BD969" s="180"/>
      <c r="BE969" s="180"/>
      <c r="BF969" s="180"/>
      <c r="BG969" s="180"/>
      <c r="BH969" s="180"/>
      <c r="BI969" s="180"/>
      <c r="BJ969" s="180"/>
      <c r="BK969" s="180"/>
      <c r="BL969" s="180"/>
      <c r="BM969" s="180"/>
      <c r="BN969" s="180"/>
      <c r="BO969" s="180"/>
      <c r="BP969" s="180"/>
      <c r="BQ969" s="180"/>
      <c r="BR969" s="180"/>
      <c r="BS969" s="180"/>
      <c r="BT969" s="180"/>
      <c r="BU969" s="180"/>
      <c r="BV969" s="180"/>
      <c r="BW969" s="180"/>
      <c r="BX969" s="180"/>
      <c r="BY969" s="180"/>
      <c r="BZ969" s="180"/>
      <c r="CA969" s="180"/>
      <c r="CB969" s="180"/>
      <c r="CC969" s="180"/>
      <c r="CD969" s="180"/>
      <c r="CE969" s="180"/>
      <c r="CF969" s="180"/>
      <c r="CG969" s="180"/>
      <c r="CH969" s="180"/>
      <c r="CI969" s="180"/>
      <c r="CJ969" s="180"/>
      <c r="CK969" s="180"/>
      <c r="CL969" s="180"/>
      <c r="CM969" s="180"/>
      <c r="CN969" s="180"/>
      <c r="CO969" s="180"/>
      <c r="CP969" s="180"/>
      <c r="CQ969" s="180"/>
      <c r="CR969" s="180"/>
      <c r="CS969" s="180"/>
      <c r="CT969" s="180"/>
      <c r="CU969" s="180"/>
      <c r="CV969" s="180"/>
      <c r="CW969" s="180"/>
      <c r="CX969" s="180"/>
      <c r="CY969" s="180"/>
      <c r="CZ969" s="180"/>
      <c r="DA969" s="180"/>
      <c r="DB969" s="180"/>
      <c r="DC969" s="180"/>
    </row>
    <row r="970" spans="1:107">
      <c r="A970" s="180"/>
      <c r="B970" s="180"/>
      <c r="C970" s="180"/>
      <c r="D970" s="180"/>
      <c r="E970" s="180"/>
      <c r="F970" s="180"/>
      <c r="G970" s="180"/>
      <c r="H970" s="181"/>
      <c r="I970" s="180"/>
      <c r="J970" s="180"/>
      <c r="K970" s="180"/>
      <c r="L970" s="181"/>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c r="AT970" s="180"/>
      <c r="AU970" s="180"/>
      <c r="AV970" s="180"/>
      <c r="AW970" s="180"/>
      <c r="AX970" s="180"/>
      <c r="AY970" s="180"/>
      <c r="AZ970" s="180"/>
      <c r="BA970" s="180"/>
      <c r="BB970" s="180"/>
      <c r="BC970" s="180"/>
      <c r="BD970" s="180"/>
      <c r="BE970" s="180"/>
      <c r="BF970" s="180"/>
      <c r="BG970" s="180"/>
      <c r="BH970" s="180"/>
      <c r="BI970" s="180"/>
      <c r="BJ970" s="180"/>
      <c r="BK970" s="180"/>
      <c r="BL970" s="180"/>
      <c r="BM970" s="180"/>
      <c r="BN970" s="180"/>
      <c r="BO970" s="180"/>
      <c r="BP970" s="180"/>
      <c r="BQ970" s="180"/>
      <c r="BR970" s="180"/>
      <c r="BS970" s="180"/>
      <c r="BT970" s="180"/>
      <c r="BU970" s="180"/>
      <c r="BV970" s="180"/>
      <c r="BW970" s="180"/>
      <c r="BX970" s="180"/>
      <c r="BY970" s="180"/>
      <c r="BZ970" s="180"/>
      <c r="CA970" s="180"/>
      <c r="CB970" s="180"/>
      <c r="CC970" s="180"/>
      <c r="CD970" s="180"/>
      <c r="CE970" s="180"/>
      <c r="CF970" s="180"/>
      <c r="CG970" s="180"/>
      <c r="CH970" s="180"/>
      <c r="CI970" s="180"/>
      <c r="CJ970" s="180"/>
      <c r="CK970" s="180"/>
      <c r="CL970" s="180"/>
      <c r="CM970" s="180"/>
      <c r="CN970" s="180"/>
      <c r="CO970" s="180"/>
      <c r="CP970" s="180"/>
      <c r="CQ970" s="180"/>
      <c r="CR970" s="180"/>
      <c r="CS970" s="180"/>
      <c r="CT970" s="180"/>
      <c r="CU970" s="180"/>
      <c r="CV970" s="180"/>
      <c r="CW970" s="180"/>
      <c r="CX970" s="180"/>
      <c r="CY970" s="180"/>
      <c r="CZ970" s="180"/>
      <c r="DA970" s="180"/>
      <c r="DB970" s="180"/>
      <c r="DC970" s="180"/>
    </row>
    <row r="971" spans="1:107">
      <c r="A971" s="180"/>
      <c r="B971" s="180"/>
      <c r="C971" s="180"/>
      <c r="D971" s="180"/>
      <c r="E971" s="180"/>
      <c r="F971" s="180"/>
      <c r="G971" s="180"/>
      <c r="H971" s="181"/>
      <c r="I971" s="180"/>
      <c r="J971" s="180"/>
      <c r="K971" s="180"/>
      <c r="L971" s="181"/>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c r="AT971" s="180"/>
      <c r="AU971" s="180"/>
      <c r="AV971" s="180"/>
      <c r="AW971" s="180"/>
      <c r="AX971" s="180"/>
      <c r="AY971" s="180"/>
      <c r="AZ971" s="180"/>
      <c r="BA971" s="180"/>
      <c r="BB971" s="180"/>
      <c r="BC971" s="180"/>
      <c r="BD971" s="180"/>
      <c r="BE971" s="180"/>
      <c r="BF971" s="180"/>
      <c r="BG971" s="180"/>
      <c r="BH971" s="180"/>
      <c r="BI971" s="180"/>
      <c r="BJ971" s="180"/>
      <c r="BK971" s="180"/>
      <c r="BL971" s="180"/>
      <c r="BM971" s="180"/>
      <c r="BN971" s="180"/>
      <c r="BO971" s="180"/>
      <c r="BP971" s="180"/>
      <c r="BQ971" s="180"/>
      <c r="BR971" s="180"/>
      <c r="BS971" s="180"/>
      <c r="BT971" s="180"/>
      <c r="BU971" s="180"/>
      <c r="BV971" s="180"/>
      <c r="BW971" s="180"/>
      <c r="BX971" s="180"/>
      <c r="BY971" s="180"/>
      <c r="BZ971" s="180"/>
      <c r="CA971" s="180"/>
      <c r="CB971" s="180"/>
      <c r="CC971" s="180"/>
      <c r="CD971" s="180"/>
      <c r="CE971" s="180"/>
      <c r="CF971" s="180"/>
      <c r="CG971" s="180"/>
      <c r="CH971" s="180"/>
      <c r="CI971" s="180"/>
      <c r="CJ971" s="180"/>
      <c r="CK971" s="180"/>
      <c r="CL971" s="180"/>
      <c r="CM971" s="180"/>
      <c r="CN971" s="180"/>
      <c r="CO971" s="180"/>
      <c r="CP971" s="180"/>
      <c r="CQ971" s="180"/>
      <c r="CR971" s="180"/>
      <c r="CS971" s="180"/>
      <c r="CT971" s="180"/>
      <c r="CU971" s="180"/>
      <c r="CV971" s="180"/>
      <c r="CW971" s="180"/>
      <c r="CX971" s="180"/>
      <c r="CY971" s="180"/>
      <c r="CZ971" s="180"/>
      <c r="DA971" s="180"/>
      <c r="DB971" s="180"/>
      <c r="DC971" s="180"/>
    </row>
    <row r="972" spans="1:107">
      <c r="A972" s="180"/>
      <c r="B972" s="180"/>
      <c r="C972" s="180"/>
      <c r="D972" s="180"/>
      <c r="E972" s="180"/>
      <c r="F972" s="180"/>
      <c r="G972" s="180"/>
      <c r="H972" s="181"/>
      <c r="I972" s="180"/>
      <c r="J972" s="180"/>
      <c r="K972" s="180"/>
      <c r="L972" s="181"/>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c r="AT972" s="180"/>
      <c r="AU972" s="180"/>
      <c r="AV972" s="180"/>
      <c r="AW972" s="180"/>
      <c r="AX972" s="180"/>
      <c r="AY972" s="180"/>
      <c r="AZ972" s="180"/>
      <c r="BA972" s="180"/>
      <c r="BB972" s="180"/>
      <c r="BC972" s="180"/>
      <c r="BD972" s="180"/>
      <c r="BE972" s="180"/>
      <c r="BF972" s="180"/>
      <c r="BG972" s="180"/>
      <c r="BH972" s="180"/>
      <c r="BI972" s="180"/>
      <c r="BJ972" s="180"/>
      <c r="BK972" s="180"/>
      <c r="BL972" s="180"/>
      <c r="BM972" s="180"/>
      <c r="BN972" s="180"/>
      <c r="BO972" s="180"/>
      <c r="BP972" s="180"/>
      <c r="BQ972" s="180"/>
      <c r="BR972" s="180"/>
      <c r="BS972" s="180"/>
      <c r="BT972" s="180"/>
      <c r="BU972" s="180"/>
      <c r="BV972" s="180"/>
      <c r="BW972" s="180"/>
      <c r="BX972" s="180"/>
      <c r="BY972" s="180"/>
      <c r="BZ972" s="180"/>
      <c r="CA972" s="180"/>
      <c r="CB972" s="180"/>
      <c r="CC972" s="180"/>
      <c r="CD972" s="180"/>
      <c r="CE972" s="180"/>
      <c r="CF972" s="180"/>
      <c r="CG972" s="180"/>
      <c r="CH972" s="180"/>
      <c r="CI972" s="180"/>
      <c r="CJ972" s="180"/>
      <c r="CK972" s="180"/>
      <c r="CL972" s="180"/>
      <c r="CM972" s="180"/>
      <c r="CN972" s="180"/>
      <c r="CO972" s="180"/>
      <c r="CP972" s="180"/>
      <c r="CQ972" s="180"/>
      <c r="CR972" s="180"/>
      <c r="CS972" s="180"/>
      <c r="CT972" s="180"/>
      <c r="CU972" s="180"/>
      <c r="CV972" s="180"/>
      <c r="CW972" s="180"/>
      <c r="CX972" s="180"/>
      <c r="CY972" s="180"/>
      <c r="CZ972" s="180"/>
      <c r="DA972" s="180"/>
      <c r="DB972" s="180"/>
      <c r="DC972" s="180"/>
    </row>
    <row r="973" spans="1:107">
      <c r="A973" s="180"/>
      <c r="B973" s="180"/>
      <c r="C973" s="180"/>
      <c r="D973" s="180"/>
      <c r="E973" s="180"/>
      <c r="F973" s="180"/>
      <c r="G973" s="180"/>
      <c r="H973" s="181"/>
      <c r="I973" s="180"/>
      <c r="J973" s="180"/>
      <c r="K973" s="180"/>
      <c r="L973" s="181"/>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c r="AT973" s="180"/>
      <c r="AU973" s="180"/>
      <c r="AV973" s="180"/>
      <c r="AW973" s="180"/>
      <c r="AX973" s="180"/>
      <c r="AY973" s="180"/>
      <c r="AZ973" s="180"/>
      <c r="BA973" s="180"/>
      <c r="BB973" s="180"/>
      <c r="BC973" s="180"/>
      <c r="BD973" s="180"/>
      <c r="BE973" s="180"/>
      <c r="BF973" s="180"/>
      <c r="BG973" s="180"/>
      <c r="BH973" s="180"/>
      <c r="BI973" s="180"/>
      <c r="BJ973" s="180"/>
      <c r="BK973" s="180"/>
      <c r="BL973" s="180"/>
      <c r="BM973" s="180"/>
      <c r="BN973" s="180"/>
      <c r="BO973" s="180"/>
      <c r="BP973" s="180"/>
      <c r="BQ973" s="180"/>
      <c r="BR973" s="180"/>
      <c r="BS973" s="180"/>
      <c r="BT973" s="180"/>
      <c r="BU973" s="180"/>
      <c r="BV973" s="180"/>
      <c r="BW973" s="180"/>
      <c r="BX973" s="180"/>
      <c r="BY973" s="180"/>
      <c r="BZ973" s="180"/>
      <c r="CA973" s="180"/>
      <c r="CB973" s="180"/>
      <c r="CC973" s="180"/>
      <c r="CD973" s="180"/>
      <c r="CE973" s="180"/>
      <c r="CF973" s="180"/>
      <c r="CG973" s="180"/>
      <c r="CH973" s="180"/>
      <c r="CI973" s="180"/>
      <c r="CJ973" s="180"/>
      <c r="CK973" s="180"/>
      <c r="CL973" s="180"/>
      <c r="CM973" s="180"/>
      <c r="CN973" s="180"/>
      <c r="CO973" s="180"/>
      <c r="CP973" s="180"/>
      <c r="CQ973" s="180"/>
      <c r="CR973" s="180"/>
      <c r="CS973" s="180"/>
      <c r="CT973" s="180"/>
      <c r="CU973" s="180"/>
      <c r="CV973" s="180"/>
      <c r="CW973" s="180"/>
      <c r="CX973" s="180"/>
      <c r="CY973" s="180"/>
      <c r="CZ973" s="180"/>
      <c r="DA973" s="180"/>
      <c r="DB973" s="180"/>
      <c r="DC973" s="180"/>
    </row>
    <row r="974" spans="1:107">
      <c r="A974" s="180"/>
      <c r="B974" s="180"/>
      <c r="C974" s="180"/>
      <c r="D974" s="180"/>
      <c r="E974" s="180"/>
      <c r="F974" s="180"/>
      <c r="G974" s="180"/>
      <c r="H974" s="181"/>
      <c r="I974" s="180"/>
      <c r="J974" s="180"/>
      <c r="K974" s="180"/>
      <c r="L974" s="181"/>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c r="AS974" s="180"/>
      <c r="AT974" s="180"/>
      <c r="AU974" s="180"/>
      <c r="AV974" s="180"/>
      <c r="AW974" s="180"/>
      <c r="AX974" s="180"/>
      <c r="AY974" s="180"/>
      <c r="AZ974" s="180"/>
      <c r="BA974" s="180"/>
      <c r="BB974" s="180"/>
      <c r="BC974" s="180"/>
      <c r="BD974" s="180"/>
      <c r="BE974" s="180"/>
      <c r="BF974" s="180"/>
      <c r="BG974" s="180"/>
      <c r="BH974" s="180"/>
      <c r="BI974" s="180"/>
      <c r="BJ974" s="180"/>
      <c r="BK974" s="180"/>
      <c r="BL974" s="180"/>
      <c r="BM974" s="180"/>
      <c r="BN974" s="180"/>
      <c r="BO974" s="180"/>
      <c r="BP974" s="180"/>
      <c r="BQ974" s="180"/>
      <c r="BR974" s="180"/>
      <c r="BS974" s="180"/>
      <c r="BT974" s="180"/>
      <c r="BU974" s="180"/>
      <c r="BV974" s="180"/>
      <c r="BW974" s="180"/>
      <c r="BX974" s="180"/>
      <c r="BY974" s="180"/>
      <c r="BZ974" s="180"/>
      <c r="CA974" s="180"/>
      <c r="CB974" s="180"/>
      <c r="CC974" s="180"/>
      <c r="CD974" s="180"/>
      <c r="CE974" s="180"/>
      <c r="CF974" s="180"/>
      <c r="CG974" s="180"/>
      <c r="CH974" s="180"/>
      <c r="CI974" s="180"/>
      <c r="CJ974" s="180"/>
      <c r="CK974" s="180"/>
      <c r="CL974" s="180"/>
      <c r="CM974" s="180"/>
      <c r="CN974" s="180"/>
      <c r="CO974" s="180"/>
      <c r="CP974" s="180"/>
      <c r="CQ974" s="180"/>
      <c r="CR974" s="180"/>
      <c r="CS974" s="180"/>
      <c r="CT974" s="180"/>
      <c r="CU974" s="180"/>
      <c r="CV974" s="180"/>
      <c r="CW974" s="180"/>
      <c r="CX974" s="180"/>
      <c r="CY974" s="180"/>
      <c r="CZ974" s="180"/>
      <c r="DA974" s="180"/>
      <c r="DB974" s="180"/>
      <c r="DC974" s="180"/>
    </row>
    <row r="975" spans="1:107">
      <c r="A975" s="180"/>
      <c r="B975" s="180"/>
      <c r="C975" s="180"/>
      <c r="D975" s="180"/>
      <c r="E975" s="180"/>
      <c r="F975" s="180"/>
      <c r="G975" s="180"/>
      <c r="H975" s="181"/>
      <c r="I975" s="180"/>
      <c r="J975" s="180"/>
      <c r="K975" s="180"/>
      <c r="L975" s="181"/>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c r="AS975" s="180"/>
      <c r="AT975" s="180"/>
      <c r="AU975" s="180"/>
      <c r="AV975" s="180"/>
      <c r="AW975" s="180"/>
      <c r="AX975" s="180"/>
      <c r="AY975" s="180"/>
      <c r="AZ975" s="180"/>
      <c r="BA975" s="180"/>
      <c r="BB975" s="180"/>
      <c r="BC975" s="180"/>
      <c r="BD975" s="180"/>
      <c r="BE975" s="180"/>
      <c r="BF975" s="180"/>
      <c r="BG975" s="180"/>
      <c r="BH975" s="180"/>
      <c r="BI975" s="180"/>
      <c r="BJ975" s="180"/>
      <c r="BK975" s="180"/>
      <c r="BL975" s="180"/>
      <c r="BM975" s="180"/>
      <c r="BN975" s="180"/>
      <c r="BO975" s="180"/>
      <c r="BP975" s="180"/>
      <c r="BQ975" s="180"/>
      <c r="BR975" s="180"/>
      <c r="BS975" s="180"/>
      <c r="BT975" s="180"/>
      <c r="BU975" s="180"/>
      <c r="BV975" s="180"/>
      <c r="BW975" s="180"/>
      <c r="BX975" s="180"/>
      <c r="BY975" s="180"/>
      <c r="BZ975" s="180"/>
      <c r="CA975" s="180"/>
      <c r="CB975" s="180"/>
      <c r="CC975" s="180"/>
      <c r="CD975" s="180"/>
      <c r="CE975" s="180"/>
      <c r="CF975" s="180"/>
      <c r="CG975" s="180"/>
      <c r="CH975" s="180"/>
      <c r="CI975" s="180"/>
      <c r="CJ975" s="180"/>
      <c r="CK975" s="180"/>
      <c r="CL975" s="180"/>
      <c r="CM975" s="180"/>
      <c r="CN975" s="180"/>
      <c r="CO975" s="180"/>
      <c r="CP975" s="180"/>
      <c r="CQ975" s="180"/>
      <c r="CR975" s="180"/>
      <c r="CS975" s="180"/>
      <c r="CT975" s="180"/>
      <c r="CU975" s="180"/>
      <c r="CV975" s="180"/>
      <c r="CW975" s="180"/>
      <c r="CX975" s="180"/>
      <c r="CY975" s="180"/>
      <c r="CZ975" s="180"/>
      <c r="DA975" s="180"/>
      <c r="DB975" s="180"/>
      <c r="DC975" s="180"/>
    </row>
    <row r="976" spans="1:107">
      <c r="A976" s="180"/>
      <c r="B976" s="180"/>
      <c r="C976" s="180"/>
      <c r="D976" s="180"/>
      <c r="E976" s="180"/>
      <c r="F976" s="180"/>
      <c r="G976" s="180"/>
      <c r="H976" s="181"/>
      <c r="I976" s="180"/>
      <c r="J976" s="180"/>
      <c r="K976" s="180"/>
      <c r="L976" s="181"/>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c r="AS976" s="180"/>
      <c r="AT976" s="180"/>
      <c r="AU976" s="180"/>
      <c r="AV976" s="180"/>
      <c r="AW976" s="180"/>
      <c r="AX976" s="180"/>
      <c r="AY976" s="180"/>
      <c r="AZ976" s="180"/>
      <c r="BA976" s="180"/>
      <c r="BB976" s="180"/>
      <c r="BC976" s="180"/>
      <c r="BD976" s="180"/>
      <c r="BE976" s="180"/>
      <c r="BF976" s="180"/>
      <c r="BG976" s="180"/>
      <c r="BH976" s="180"/>
      <c r="BI976" s="180"/>
      <c r="BJ976" s="180"/>
      <c r="BK976" s="180"/>
      <c r="BL976" s="180"/>
      <c r="BM976" s="180"/>
      <c r="BN976" s="180"/>
      <c r="BO976" s="180"/>
      <c r="BP976" s="180"/>
      <c r="BQ976" s="180"/>
      <c r="BR976" s="180"/>
      <c r="BS976" s="180"/>
      <c r="BT976" s="180"/>
      <c r="BU976" s="180"/>
      <c r="BV976" s="180"/>
      <c r="BW976" s="180"/>
      <c r="BX976" s="180"/>
      <c r="BY976" s="180"/>
      <c r="BZ976" s="180"/>
      <c r="CA976" s="180"/>
      <c r="CB976" s="180"/>
      <c r="CC976" s="180"/>
      <c r="CD976" s="180"/>
      <c r="CE976" s="180"/>
      <c r="CF976" s="180"/>
      <c r="CG976" s="180"/>
      <c r="CH976" s="180"/>
      <c r="CI976" s="180"/>
      <c r="CJ976" s="180"/>
      <c r="CK976" s="180"/>
      <c r="CL976" s="180"/>
      <c r="CM976" s="180"/>
      <c r="CN976" s="180"/>
      <c r="CO976" s="180"/>
      <c r="CP976" s="180"/>
      <c r="CQ976" s="180"/>
      <c r="CR976" s="180"/>
      <c r="CS976" s="180"/>
      <c r="CT976" s="180"/>
      <c r="CU976" s="180"/>
      <c r="CV976" s="180"/>
      <c r="CW976" s="180"/>
      <c r="CX976" s="180"/>
      <c r="CY976" s="180"/>
      <c r="CZ976" s="180"/>
      <c r="DA976" s="180"/>
      <c r="DB976" s="180"/>
      <c r="DC976" s="180"/>
    </row>
    <row r="977" spans="1:107">
      <c r="A977" s="180"/>
      <c r="B977" s="180"/>
      <c r="C977" s="180"/>
      <c r="D977" s="180"/>
      <c r="E977" s="180"/>
      <c r="F977" s="180"/>
      <c r="G977" s="180"/>
      <c r="H977" s="181"/>
      <c r="I977" s="180"/>
      <c r="J977" s="180"/>
      <c r="K977" s="180"/>
      <c r="L977" s="181"/>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c r="AS977" s="180"/>
      <c r="AT977" s="180"/>
      <c r="AU977" s="180"/>
      <c r="AV977" s="180"/>
      <c r="AW977" s="180"/>
      <c r="AX977" s="180"/>
      <c r="AY977" s="180"/>
      <c r="AZ977" s="180"/>
      <c r="BA977" s="180"/>
      <c r="BB977" s="180"/>
      <c r="BC977" s="180"/>
      <c r="BD977" s="180"/>
      <c r="BE977" s="180"/>
      <c r="BF977" s="180"/>
      <c r="BG977" s="180"/>
      <c r="BH977" s="180"/>
      <c r="BI977" s="180"/>
      <c r="BJ977" s="180"/>
      <c r="BK977" s="180"/>
      <c r="BL977" s="180"/>
      <c r="BM977" s="180"/>
      <c r="BN977" s="180"/>
      <c r="BO977" s="180"/>
      <c r="BP977" s="180"/>
      <c r="BQ977" s="180"/>
      <c r="BR977" s="180"/>
      <c r="BS977" s="180"/>
      <c r="BT977" s="180"/>
      <c r="BU977" s="180"/>
      <c r="BV977" s="180"/>
      <c r="BW977" s="180"/>
      <c r="BX977" s="180"/>
      <c r="BY977" s="180"/>
      <c r="BZ977" s="180"/>
      <c r="CA977" s="180"/>
      <c r="CB977" s="180"/>
      <c r="CC977" s="180"/>
      <c r="CD977" s="180"/>
      <c r="CE977" s="180"/>
      <c r="CF977" s="180"/>
      <c r="CG977" s="180"/>
      <c r="CH977" s="180"/>
      <c r="CI977" s="180"/>
      <c r="CJ977" s="180"/>
      <c r="CK977" s="180"/>
      <c r="CL977" s="180"/>
      <c r="CM977" s="180"/>
      <c r="CN977" s="180"/>
      <c r="CO977" s="180"/>
      <c r="CP977" s="180"/>
      <c r="CQ977" s="180"/>
      <c r="CR977" s="180"/>
      <c r="CS977" s="180"/>
      <c r="CT977" s="180"/>
      <c r="CU977" s="180"/>
      <c r="CV977" s="180"/>
      <c r="CW977" s="180"/>
      <c r="CX977" s="180"/>
      <c r="CY977" s="180"/>
      <c r="CZ977" s="180"/>
      <c r="DA977" s="180"/>
      <c r="DB977" s="180"/>
      <c r="DC977" s="180"/>
    </row>
    <row r="978" spans="1:107">
      <c r="A978" s="180"/>
      <c r="B978" s="180"/>
      <c r="C978" s="180"/>
      <c r="D978" s="180"/>
      <c r="E978" s="180"/>
      <c r="F978" s="180"/>
      <c r="G978" s="180"/>
      <c r="H978" s="181"/>
      <c r="I978" s="180"/>
      <c r="J978" s="180"/>
      <c r="K978" s="180"/>
      <c r="L978" s="181"/>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c r="AT978" s="180"/>
      <c r="AU978" s="180"/>
      <c r="AV978" s="180"/>
      <c r="AW978" s="180"/>
      <c r="AX978" s="180"/>
      <c r="AY978" s="180"/>
      <c r="AZ978" s="180"/>
      <c r="BA978" s="180"/>
      <c r="BB978" s="180"/>
      <c r="BC978" s="180"/>
      <c r="BD978" s="180"/>
      <c r="BE978" s="180"/>
      <c r="BF978" s="180"/>
      <c r="BG978" s="180"/>
      <c r="BH978" s="180"/>
      <c r="BI978" s="180"/>
      <c r="BJ978" s="180"/>
      <c r="BK978" s="180"/>
      <c r="BL978" s="180"/>
      <c r="BM978" s="180"/>
      <c r="BN978" s="180"/>
      <c r="BO978" s="180"/>
      <c r="BP978" s="180"/>
      <c r="BQ978" s="180"/>
      <c r="BR978" s="180"/>
      <c r="BS978" s="180"/>
      <c r="BT978" s="180"/>
      <c r="BU978" s="180"/>
      <c r="BV978" s="180"/>
      <c r="BW978" s="180"/>
      <c r="BX978" s="180"/>
      <c r="BY978" s="180"/>
      <c r="BZ978" s="180"/>
      <c r="CA978" s="180"/>
      <c r="CB978" s="180"/>
      <c r="CC978" s="180"/>
      <c r="CD978" s="180"/>
      <c r="CE978" s="180"/>
      <c r="CF978" s="180"/>
      <c r="CG978" s="180"/>
      <c r="CH978" s="180"/>
      <c r="CI978" s="180"/>
      <c r="CJ978" s="180"/>
      <c r="CK978" s="180"/>
      <c r="CL978" s="180"/>
      <c r="CM978" s="180"/>
      <c r="CN978" s="180"/>
      <c r="CO978" s="180"/>
      <c r="CP978" s="180"/>
      <c r="CQ978" s="180"/>
      <c r="CR978" s="180"/>
      <c r="CS978" s="180"/>
      <c r="CT978" s="180"/>
      <c r="CU978" s="180"/>
      <c r="CV978" s="180"/>
      <c r="CW978" s="180"/>
      <c r="CX978" s="180"/>
      <c r="CY978" s="180"/>
      <c r="CZ978" s="180"/>
      <c r="DA978" s="180"/>
      <c r="DB978" s="180"/>
      <c r="DC978" s="180"/>
    </row>
    <row r="979" spans="1:107">
      <c r="A979" s="180"/>
      <c r="B979" s="180"/>
      <c r="C979" s="180"/>
      <c r="D979" s="180"/>
      <c r="E979" s="180"/>
      <c r="F979" s="180"/>
      <c r="G979" s="180"/>
      <c r="H979" s="181"/>
      <c r="I979" s="180"/>
      <c r="J979" s="180"/>
      <c r="K979" s="180"/>
      <c r="L979" s="181"/>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c r="CH979" s="180"/>
      <c r="CI979" s="180"/>
      <c r="CJ979" s="180"/>
      <c r="CK979" s="180"/>
      <c r="CL979" s="180"/>
      <c r="CM979" s="180"/>
      <c r="CN979" s="180"/>
      <c r="CO979" s="180"/>
      <c r="CP979" s="180"/>
      <c r="CQ979" s="180"/>
      <c r="CR979" s="180"/>
      <c r="CS979" s="180"/>
      <c r="CT979" s="180"/>
      <c r="CU979" s="180"/>
      <c r="CV979" s="180"/>
      <c r="CW979" s="180"/>
      <c r="CX979" s="180"/>
      <c r="CY979" s="180"/>
      <c r="CZ979" s="180"/>
      <c r="DA979" s="180"/>
      <c r="DB979" s="180"/>
      <c r="DC979" s="180"/>
    </row>
    <row r="980" spans="1:107">
      <c r="A980" s="180"/>
      <c r="B980" s="180"/>
      <c r="C980" s="180"/>
      <c r="D980" s="180"/>
      <c r="E980" s="180"/>
      <c r="F980" s="180"/>
      <c r="G980" s="180"/>
      <c r="H980" s="181"/>
      <c r="I980" s="180"/>
      <c r="J980" s="180"/>
      <c r="K980" s="180"/>
      <c r="L980" s="181"/>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c r="AS980" s="180"/>
      <c r="AT980" s="180"/>
      <c r="AU980" s="180"/>
      <c r="AV980" s="180"/>
      <c r="AW980" s="180"/>
      <c r="AX980" s="180"/>
      <c r="AY980" s="180"/>
      <c r="AZ980" s="180"/>
      <c r="BA980" s="180"/>
      <c r="BB980" s="180"/>
      <c r="BC980" s="180"/>
      <c r="BD980" s="180"/>
      <c r="BE980" s="180"/>
      <c r="BF980" s="180"/>
      <c r="BG980" s="180"/>
      <c r="BH980" s="180"/>
      <c r="BI980" s="180"/>
      <c r="BJ980" s="180"/>
      <c r="BK980" s="180"/>
      <c r="BL980" s="180"/>
      <c r="BM980" s="180"/>
      <c r="BN980" s="180"/>
      <c r="BO980" s="180"/>
      <c r="BP980" s="180"/>
      <c r="BQ980" s="180"/>
      <c r="BR980" s="180"/>
      <c r="BS980" s="180"/>
      <c r="BT980" s="180"/>
      <c r="BU980" s="180"/>
      <c r="BV980" s="180"/>
      <c r="BW980" s="180"/>
      <c r="BX980" s="180"/>
      <c r="BY980" s="180"/>
      <c r="BZ980" s="180"/>
      <c r="CA980" s="180"/>
      <c r="CB980" s="180"/>
      <c r="CC980" s="180"/>
      <c r="CD980" s="180"/>
      <c r="CE980" s="180"/>
      <c r="CF980" s="180"/>
      <c r="CG980" s="180"/>
      <c r="CH980" s="180"/>
      <c r="CI980" s="180"/>
      <c r="CJ980" s="180"/>
      <c r="CK980" s="180"/>
      <c r="CL980" s="180"/>
      <c r="CM980" s="180"/>
      <c r="CN980" s="180"/>
      <c r="CO980" s="180"/>
      <c r="CP980" s="180"/>
      <c r="CQ980" s="180"/>
      <c r="CR980" s="180"/>
      <c r="CS980" s="180"/>
      <c r="CT980" s="180"/>
      <c r="CU980" s="180"/>
      <c r="CV980" s="180"/>
      <c r="CW980" s="180"/>
      <c r="CX980" s="180"/>
      <c r="CY980" s="180"/>
      <c r="CZ980" s="180"/>
      <c r="DA980" s="180"/>
      <c r="DB980" s="180"/>
      <c r="DC980" s="180"/>
    </row>
    <row r="981" spans="1:107">
      <c r="A981" s="180"/>
      <c r="B981" s="180"/>
      <c r="C981" s="180"/>
      <c r="D981" s="180"/>
      <c r="E981" s="180"/>
      <c r="F981" s="180"/>
      <c r="G981" s="180"/>
      <c r="H981" s="181"/>
      <c r="I981" s="180"/>
      <c r="J981" s="180"/>
      <c r="K981" s="180"/>
      <c r="L981" s="181"/>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c r="AS981" s="180"/>
      <c r="AT981" s="180"/>
      <c r="AU981" s="180"/>
      <c r="AV981" s="180"/>
      <c r="AW981" s="180"/>
      <c r="AX981" s="180"/>
      <c r="AY981" s="180"/>
      <c r="AZ981" s="180"/>
      <c r="BA981" s="180"/>
      <c r="BB981" s="180"/>
      <c r="BC981" s="180"/>
      <c r="BD981" s="180"/>
      <c r="BE981" s="180"/>
      <c r="BF981" s="180"/>
      <c r="BG981" s="180"/>
      <c r="BH981" s="180"/>
      <c r="BI981" s="180"/>
      <c r="BJ981" s="180"/>
      <c r="BK981" s="180"/>
      <c r="BL981" s="180"/>
      <c r="BM981" s="180"/>
      <c r="BN981" s="180"/>
      <c r="BO981" s="180"/>
      <c r="BP981" s="180"/>
      <c r="BQ981" s="180"/>
      <c r="BR981" s="180"/>
      <c r="BS981" s="180"/>
      <c r="BT981" s="180"/>
      <c r="BU981" s="180"/>
      <c r="BV981" s="180"/>
      <c r="BW981" s="180"/>
      <c r="BX981" s="180"/>
      <c r="BY981" s="180"/>
      <c r="BZ981" s="180"/>
      <c r="CA981" s="180"/>
      <c r="CB981" s="180"/>
      <c r="CC981" s="180"/>
      <c r="CD981" s="180"/>
      <c r="CE981" s="180"/>
      <c r="CF981" s="180"/>
      <c r="CG981" s="180"/>
      <c r="CH981" s="180"/>
      <c r="CI981" s="180"/>
      <c r="CJ981" s="180"/>
      <c r="CK981" s="180"/>
      <c r="CL981" s="180"/>
      <c r="CM981" s="180"/>
      <c r="CN981" s="180"/>
      <c r="CO981" s="180"/>
      <c r="CP981" s="180"/>
      <c r="CQ981" s="180"/>
      <c r="CR981" s="180"/>
      <c r="CS981" s="180"/>
      <c r="CT981" s="180"/>
      <c r="CU981" s="180"/>
      <c r="CV981" s="180"/>
      <c r="CW981" s="180"/>
      <c r="CX981" s="180"/>
      <c r="CY981" s="180"/>
      <c r="CZ981" s="180"/>
      <c r="DA981" s="180"/>
      <c r="DB981" s="180"/>
      <c r="DC981" s="180"/>
    </row>
    <row r="982" spans="1:107">
      <c r="A982" s="180"/>
      <c r="B982" s="180"/>
      <c r="C982" s="180"/>
      <c r="D982" s="180"/>
      <c r="E982" s="180"/>
      <c r="F982" s="180"/>
      <c r="G982" s="180"/>
      <c r="H982" s="181"/>
      <c r="I982" s="180"/>
      <c r="J982" s="180"/>
      <c r="K982" s="180"/>
      <c r="L982" s="181"/>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c r="AS982" s="180"/>
      <c r="AT982" s="180"/>
      <c r="AU982" s="180"/>
      <c r="AV982" s="180"/>
      <c r="AW982" s="180"/>
      <c r="AX982" s="180"/>
      <c r="AY982" s="180"/>
      <c r="AZ982" s="180"/>
      <c r="BA982" s="180"/>
      <c r="BB982" s="180"/>
      <c r="BC982" s="180"/>
      <c r="BD982" s="180"/>
      <c r="BE982" s="180"/>
      <c r="BF982" s="180"/>
      <c r="BG982" s="180"/>
      <c r="BH982" s="180"/>
      <c r="BI982" s="180"/>
      <c r="BJ982" s="180"/>
      <c r="BK982" s="180"/>
      <c r="BL982" s="180"/>
      <c r="BM982" s="180"/>
      <c r="BN982" s="180"/>
      <c r="BO982" s="180"/>
      <c r="BP982" s="180"/>
      <c r="BQ982" s="180"/>
      <c r="BR982" s="180"/>
      <c r="BS982" s="180"/>
      <c r="BT982" s="180"/>
      <c r="BU982" s="180"/>
      <c r="BV982" s="180"/>
      <c r="BW982" s="180"/>
      <c r="BX982" s="180"/>
      <c r="BY982" s="180"/>
      <c r="BZ982" s="180"/>
      <c r="CA982" s="180"/>
      <c r="CB982" s="180"/>
      <c r="CC982" s="180"/>
      <c r="CD982" s="180"/>
      <c r="CE982" s="180"/>
      <c r="CF982" s="180"/>
      <c r="CG982" s="180"/>
      <c r="CH982" s="180"/>
      <c r="CI982" s="180"/>
      <c r="CJ982" s="180"/>
      <c r="CK982" s="180"/>
      <c r="CL982" s="180"/>
      <c r="CM982" s="180"/>
      <c r="CN982" s="180"/>
      <c r="CO982" s="180"/>
      <c r="CP982" s="180"/>
      <c r="CQ982" s="180"/>
      <c r="CR982" s="180"/>
      <c r="CS982" s="180"/>
      <c r="CT982" s="180"/>
      <c r="CU982" s="180"/>
      <c r="CV982" s="180"/>
      <c r="CW982" s="180"/>
      <c r="CX982" s="180"/>
      <c r="CY982" s="180"/>
      <c r="CZ982" s="180"/>
      <c r="DA982" s="180"/>
      <c r="DB982" s="180"/>
      <c r="DC982" s="180"/>
    </row>
    <row r="983" spans="1:107">
      <c r="A983" s="180"/>
      <c r="B983" s="180"/>
      <c r="C983" s="180"/>
      <c r="D983" s="180"/>
      <c r="E983" s="180"/>
      <c r="F983" s="180"/>
      <c r="G983" s="180"/>
      <c r="H983" s="181"/>
      <c r="I983" s="180"/>
      <c r="J983" s="180"/>
      <c r="K983" s="180"/>
      <c r="L983" s="181"/>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c r="AS983" s="180"/>
      <c r="AT983" s="180"/>
      <c r="AU983" s="180"/>
      <c r="AV983" s="180"/>
      <c r="AW983" s="180"/>
      <c r="AX983" s="180"/>
      <c r="AY983" s="180"/>
      <c r="AZ983" s="180"/>
      <c r="BA983" s="180"/>
      <c r="BB983" s="180"/>
      <c r="BC983" s="180"/>
      <c r="BD983" s="180"/>
      <c r="BE983" s="180"/>
      <c r="BF983" s="180"/>
      <c r="BG983" s="180"/>
      <c r="BH983" s="180"/>
      <c r="BI983" s="180"/>
      <c r="BJ983" s="180"/>
      <c r="BK983" s="180"/>
      <c r="BL983" s="180"/>
      <c r="BM983" s="180"/>
      <c r="BN983" s="180"/>
      <c r="BO983" s="180"/>
      <c r="BP983" s="180"/>
      <c r="BQ983" s="180"/>
      <c r="BR983" s="180"/>
      <c r="BS983" s="180"/>
      <c r="BT983" s="180"/>
      <c r="BU983" s="180"/>
      <c r="BV983" s="180"/>
      <c r="BW983" s="180"/>
      <c r="BX983" s="180"/>
      <c r="BY983" s="180"/>
      <c r="BZ983" s="180"/>
      <c r="CA983" s="180"/>
      <c r="CB983" s="180"/>
      <c r="CC983" s="180"/>
      <c r="CD983" s="180"/>
      <c r="CE983" s="180"/>
      <c r="CF983" s="180"/>
      <c r="CG983" s="180"/>
      <c r="CH983" s="180"/>
      <c r="CI983" s="180"/>
      <c r="CJ983" s="180"/>
      <c r="CK983" s="180"/>
      <c r="CL983" s="180"/>
      <c r="CM983" s="180"/>
      <c r="CN983" s="180"/>
      <c r="CO983" s="180"/>
      <c r="CP983" s="180"/>
      <c r="CQ983" s="180"/>
      <c r="CR983" s="180"/>
      <c r="CS983" s="180"/>
      <c r="CT983" s="180"/>
      <c r="CU983" s="180"/>
      <c r="CV983" s="180"/>
      <c r="CW983" s="180"/>
      <c r="CX983" s="180"/>
      <c r="CY983" s="180"/>
      <c r="CZ983" s="180"/>
      <c r="DA983" s="180"/>
      <c r="DB983" s="180"/>
      <c r="DC983" s="180"/>
    </row>
    <row r="984" spans="1:107">
      <c r="A984" s="180"/>
      <c r="B984" s="180"/>
      <c r="C984" s="180"/>
      <c r="D984" s="180"/>
      <c r="E984" s="180"/>
      <c r="F984" s="180"/>
      <c r="G984" s="180"/>
      <c r="H984" s="181"/>
      <c r="I984" s="180"/>
      <c r="J984" s="180"/>
      <c r="K984" s="180"/>
      <c r="L984" s="181"/>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c r="AS984" s="180"/>
      <c r="AT984" s="180"/>
      <c r="AU984" s="180"/>
      <c r="AV984" s="180"/>
      <c r="AW984" s="180"/>
      <c r="AX984" s="180"/>
      <c r="AY984" s="180"/>
      <c r="AZ984" s="180"/>
      <c r="BA984" s="180"/>
      <c r="BB984" s="180"/>
      <c r="BC984" s="180"/>
      <c r="BD984" s="180"/>
      <c r="BE984" s="180"/>
      <c r="BF984" s="180"/>
      <c r="BG984" s="180"/>
      <c r="BH984" s="180"/>
      <c r="BI984" s="180"/>
      <c r="BJ984" s="180"/>
      <c r="BK984" s="180"/>
      <c r="BL984" s="180"/>
      <c r="BM984" s="180"/>
      <c r="BN984" s="180"/>
      <c r="BO984" s="180"/>
      <c r="BP984" s="180"/>
      <c r="BQ984" s="180"/>
      <c r="BR984" s="180"/>
      <c r="BS984" s="180"/>
      <c r="BT984" s="180"/>
      <c r="BU984" s="180"/>
      <c r="BV984" s="180"/>
      <c r="BW984" s="180"/>
      <c r="BX984" s="180"/>
      <c r="BY984" s="180"/>
      <c r="BZ984" s="180"/>
      <c r="CA984" s="180"/>
      <c r="CB984" s="180"/>
      <c r="CC984" s="180"/>
      <c r="CD984" s="180"/>
      <c r="CE984" s="180"/>
      <c r="CF984" s="180"/>
      <c r="CG984" s="180"/>
      <c r="CH984" s="180"/>
      <c r="CI984" s="180"/>
      <c r="CJ984" s="180"/>
      <c r="CK984" s="180"/>
      <c r="CL984" s="180"/>
      <c r="CM984" s="180"/>
      <c r="CN984" s="180"/>
      <c r="CO984" s="180"/>
      <c r="CP984" s="180"/>
      <c r="CQ984" s="180"/>
      <c r="CR984" s="180"/>
      <c r="CS984" s="180"/>
      <c r="CT984" s="180"/>
      <c r="CU984" s="180"/>
      <c r="CV984" s="180"/>
      <c r="CW984" s="180"/>
      <c r="CX984" s="180"/>
      <c r="CY984" s="180"/>
      <c r="CZ984" s="180"/>
      <c r="DA984" s="180"/>
      <c r="DB984" s="180"/>
      <c r="DC984" s="180"/>
    </row>
    <row r="985" spans="1:107">
      <c r="A985" s="180"/>
      <c r="B985" s="180"/>
      <c r="C985" s="180"/>
      <c r="D985" s="180"/>
      <c r="E985" s="180"/>
      <c r="F985" s="180"/>
      <c r="G985" s="180"/>
      <c r="H985" s="181"/>
      <c r="I985" s="180"/>
      <c r="J985" s="180"/>
      <c r="K985" s="180"/>
      <c r="L985" s="181"/>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c r="AS985" s="180"/>
      <c r="AT985" s="180"/>
      <c r="AU985" s="180"/>
      <c r="AV985" s="180"/>
      <c r="AW985" s="180"/>
      <c r="AX985" s="180"/>
      <c r="AY985" s="180"/>
      <c r="AZ985" s="180"/>
      <c r="BA985" s="180"/>
      <c r="BB985" s="180"/>
      <c r="BC985" s="180"/>
      <c r="BD985" s="180"/>
      <c r="BE985" s="180"/>
      <c r="BF985" s="180"/>
      <c r="BG985" s="180"/>
      <c r="BH985" s="180"/>
      <c r="BI985" s="180"/>
      <c r="BJ985" s="180"/>
      <c r="BK985" s="180"/>
      <c r="BL985" s="180"/>
      <c r="BM985" s="180"/>
      <c r="BN985" s="180"/>
      <c r="BO985" s="180"/>
      <c r="BP985" s="180"/>
      <c r="BQ985" s="180"/>
      <c r="BR985" s="180"/>
      <c r="BS985" s="180"/>
      <c r="BT985" s="180"/>
      <c r="BU985" s="180"/>
      <c r="BV985" s="180"/>
      <c r="BW985" s="180"/>
      <c r="BX985" s="180"/>
      <c r="BY985" s="180"/>
      <c r="BZ985" s="180"/>
      <c r="CA985" s="180"/>
      <c r="CB985" s="180"/>
      <c r="CC985" s="180"/>
      <c r="CD985" s="180"/>
      <c r="CE985" s="180"/>
      <c r="CF985" s="180"/>
      <c r="CG985" s="180"/>
      <c r="CH985" s="180"/>
      <c r="CI985" s="180"/>
      <c r="CJ985" s="180"/>
      <c r="CK985" s="180"/>
      <c r="CL985" s="180"/>
      <c r="CM985" s="180"/>
      <c r="CN985" s="180"/>
      <c r="CO985" s="180"/>
      <c r="CP985" s="180"/>
      <c r="CQ985" s="180"/>
      <c r="CR985" s="180"/>
      <c r="CS985" s="180"/>
      <c r="CT985" s="180"/>
      <c r="CU985" s="180"/>
      <c r="CV985" s="180"/>
      <c r="CW985" s="180"/>
      <c r="CX985" s="180"/>
      <c r="CY985" s="180"/>
      <c r="CZ985" s="180"/>
      <c r="DA985" s="180"/>
      <c r="DB985" s="180"/>
      <c r="DC985" s="180"/>
    </row>
    <row r="986" spans="1:107">
      <c r="A986" s="180"/>
      <c r="B986" s="180"/>
      <c r="C986" s="180"/>
      <c r="D986" s="180"/>
      <c r="E986" s="180"/>
      <c r="F986" s="180"/>
      <c r="G986" s="180"/>
      <c r="H986" s="181"/>
      <c r="I986" s="180"/>
      <c r="J986" s="180"/>
      <c r="K986" s="180"/>
      <c r="L986" s="181"/>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c r="AS986" s="180"/>
      <c r="AT986" s="180"/>
      <c r="AU986" s="180"/>
      <c r="AV986" s="180"/>
      <c r="AW986" s="180"/>
      <c r="AX986" s="180"/>
      <c r="AY986" s="180"/>
      <c r="AZ986" s="180"/>
      <c r="BA986" s="180"/>
      <c r="BB986" s="180"/>
      <c r="BC986" s="180"/>
      <c r="BD986" s="180"/>
      <c r="BE986" s="180"/>
      <c r="BF986" s="180"/>
      <c r="BG986" s="180"/>
      <c r="BH986" s="180"/>
      <c r="BI986" s="180"/>
      <c r="BJ986" s="180"/>
      <c r="BK986" s="180"/>
      <c r="BL986" s="180"/>
      <c r="BM986" s="180"/>
      <c r="BN986" s="180"/>
      <c r="BO986" s="180"/>
      <c r="BP986" s="180"/>
      <c r="BQ986" s="180"/>
      <c r="BR986" s="180"/>
      <c r="BS986" s="180"/>
      <c r="BT986" s="180"/>
      <c r="BU986" s="180"/>
      <c r="BV986" s="180"/>
      <c r="BW986" s="180"/>
      <c r="BX986" s="180"/>
      <c r="BY986" s="180"/>
      <c r="BZ986" s="180"/>
      <c r="CA986" s="180"/>
      <c r="CB986" s="180"/>
      <c r="CC986" s="180"/>
      <c r="CD986" s="180"/>
      <c r="CE986" s="180"/>
      <c r="CF986" s="180"/>
      <c r="CG986" s="180"/>
      <c r="CH986" s="180"/>
      <c r="CI986" s="180"/>
      <c r="CJ986" s="180"/>
      <c r="CK986" s="180"/>
      <c r="CL986" s="180"/>
      <c r="CM986" s="180"/>
      <c r="CN986" s="180"/>
      <c r="CO986" s="180"/>
      <c r="CP986" s="180"/>
      <c r="CQ986" s="180"/>
      <c r="CR986" s="180"/>
      <c r="CS986" s="180"/>
      <c r="CT986" s="180"/>
      <c r="CU986" s="180"/>
      <c r="CV986" s="180"/>
      <c r="CW986" s="180"/>
      <c r="CX986" s="180"/>
      <c r="CY986" s="180"/>
      <c r="CZ986" s="180"/>
      <c r="DA986" s="180"/>
      <c r="DB986" s="180"/>
      <c r="DC986" s="180"/>
    </row>
    <row r="987" spans="1:107">
      <c r="A987" s="180"/>
      <c r="B987" s="180"/>
      <c r="C987" s="180"/>
      <c r="D987" s="180"/>
      <c r="E987" s="180"/>
      <c r="F987" s="180"/>
      <c r="G987" s="180"/>
      <c r="H987" s="181"/>
      <c r="I987" s="180"/>
      <c r="J987" s="180"/>
      <c r="K987" s="180"/>
      <c r="L987" s="181"/>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c r="AS987" s="180"/>
      <c r="AT987" s="180"/>
      <c r="AU987" s="180"/>
      <c r="AV987" s="180"/>
      <c r="AW987" s="180"/>
      <c r="AX987" s="180"/>
      <c r="AY987" s="180"/>
      <c r="AZ987" s="180"/>
      <c r="BA987" s="180"/>
      <c r="BB987" s="180"/>
      <c r="BC987" s="180"/>
      <c r="BD987" s="180"/>
      <c r="BE987" s="180"/>
      <c r="BF987" s="180"/>
      <c r="BG987" s="180"/>
      <c r="BH987" s="180"/>
      <c r="BI987" s="180"/>
      <c r="BJ987" s="180"/>
      <c r="BK987" s="180"/>
      <c r="BL987" s="180"/>
      <c r="BM987" s="180"/>
      <c r="BN987" s="180"/>
      <c r="BO987" s="180"/>
      <c r="BP987" s="180"/>
      <c r="BQ987" s="180"/>
      <c r="BR987" s="180"/>
      <c r="BS987" s="180"/>
      <c r="BT987" s="180"/>
      <c r="BU987" s="180"/>
      <c r="BV987" s="180"/>
      <c r="BW987" s="180"/>
      <c r="BX987" s="180"/>
      <c r="BY987" s="180"/>
      <c r="BZ987" s="180"/>
      <c r="CA987" s="180"/>
      <c r="CB987" s="180"/>
      <c r="CC987" s="180"/>
      <c r="CD987" s="180"/>
      <c r="CE987" s="180"/>
      <c r="CF987" s="180"/>
      <c r="CG987" s="180"/>
      <c r="CH987" s="180"/>
      <c r="CI987" s="180"/>
      <c r="CJ987" s="180"/>
      <c r="CK987" s="180"/>
      <c r="CL987" s="180"/>
      <c r="CM987" s="180"/>
      <c r="CN987" s="180"/>
      <c r="CO987" s="180"/>
      <c r="CP987" s="180"/>
      <c r="CQ987" s="180"/>
      <c r="CR987" s="180"/>
      <c r="CS987" s="180"/>
      <c r="CT987" s="180"/>
      <c r="CU987" s="180"/>
      <c r="CV987" s="180"/>
      <c r="CW987" s="180"/>
      <c r="CX987" s="180"/>
      <c r="CY987" s="180"/>
      <c r="CZ987" s="180"/>
      <c r="DA987" s="180"/>
      <c r="DB987" s="180"/>
      <c r="DC987" s="180"/>
    </row>
    <row r="988" spans="1:107">
      <c r="A988" s="180"/>
      <c r="B988" s="180"/>
      <c r="C988" s="180"/>
      <c r="D988" s="180"/>
      <c r="E988" s="180"/>
      <c r="F988" s="180"/>
      <c r="G988" s="180"/>
      <c r="H988" s="181"/>
      <c r="I988" s="180"/>
      <c r="J988" s="180"/>
      <c r="K988" s="180"/>
      <c r="L988" s="181"/>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c r="AS988" s="180"/>
      <c r="AT988" s="180"/>
      <c r="AU988" s="180"/>
      <c r="AV988" s="180"/>
      <c r="AW988" s="180"/>
      <c r="AX988" s="180"/>
      <c r="AY988" s="180"/>
      <c r="AZ988" s="180"/>
      <c r="BA988" s="180"/>
      <c r="BB988" s="180"/>
      <c r="BC988" s="180"/>
      <c r="BD988" s="180"/>
      <c r="BE988" s="180"/>
      <c r="BF988" s="180"/>
      <c r="BG988" s="180"/>
      <c r="BH988" s="180"/>
      <c r="BI988" s="180"/>
      <c r="BJ988" s="180"/>
      <c r="BK988" s="180"/>
      <c r="BL988" s="180"/>
      <c r="BM988" s="180"/>
      <c r="BN988" s="180"/>
      <c r="BO988" s="180"/>
      <c r="BP988" s="180"/>
      <c r="BQ988" s="180"/>
      <c r="BR988" s="180"/>
      <c r="BS988" s="180"/>
      <c r="BT988" s="180"/>
      <c r="BU988" s="180"/>
      <c r="BV988" s="180"/>
      <c r="BW988" s="180"/>
      <c r="BX988" s="180"/>
      <c r="BY988" s="180"/>
      <c r="BZ988" s="180"/>
      <c r="CA988" s="180"/>
      <c r="CB988" s="180"/>
      <c r="CC988" s="180"/>
      <c r="CD988" s="180"/>
      <c r="CE988" s="180"/>
      <c r="CF988" s="180"/>
      <c r="CG988" s="180"/>
      <c r="CH988" s="180"/>
      <c r="CI988" s="180"/>
      <c r="CJ988" s="180"/>
      <c r="CK988" s="180"/>
      <c r="CL988" s="180"/>
      <c r="CM988" s="180"/>
      <c r="CN988" s="180"/>
      <c r="CO988" s="180"/>
      <c r="CP988" s="180"/>
      <c r="CQ988" s="180"/>
      <c r="CR988" s="180"/>
      <c r="CS988" s="180"/>
      <c r="CT988" s="180"/>
      <c r="CU988" s="180"/>
      <c r="CV988" s="180"/>
      <c r="CW988" s="180"/>
      <c r="CX988" s="180"/>
      <c r="CY988" s="180"/>
      <c r="CZ988" s="180"/>
      <c r="DA988" s="180"/>
      <c r="DB988" s="180"/>
      <c r="DC988" s="180"/>
    </row>
    <row r="989" spans="1:107">
      <c r="A989" s="180"/>
      <c r="B989" s="180"/>
      <c r="C989" s="180"/>
      <c r="D989" s="180"/>
      <c r="E989" s="180"/>
      <c r="F989" s="180"/>
      <c r="G989" s="180"/>
      <c r="H989" s="181"/>
      <c r="I989" s="180"/>
      <c r="J989" s="180"/>
      <c r="K989" s="180"/>
      <c r="L989" s="181"/>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c r="AS989" s="180"/>
      <c r="AT989" s="180"/>
      <c r="AU989" s="180"/>
      <c r="AV989" s="180"/>
      <c r="AW989" s="180"/>
      <c r="AX989" s="180"/>
      <c r="AY989" s="180"/>
      <c r="AZ989" s="180"/>
      <c r="BA989" s="180"/>
      <c r="BB989" s="180"/>
      <c r="BC989" s="180"/>
      <c r="BD989" s="180"/>
      <c r="BE989" s="180"/>
      <c r="BF989" s="180"/>
      <c r="BG989" s="180"/>
      <c r="BH989" s="180"/>
      <c r="BI989" s="180"/>
      <c r="BJ989" s="180"/>
      <c r="BK989" s="180"/>
      <c r="BL989" s="180"/>
      <c r="BM989" s="180"/>
      <c r="BN989" s="180"/>
      <c r="BO989" s="180"/>
      <c r="BP989" s="180"/>
      <c r="BQ989" s="180"/>
      <c r="BR989" s="180"/>
      <c r="BS989" s="180"/>
      <c r="BT989" s="180"/>
      <c r="BU989" s="180"/>
      <c r="BV989" s="180"/>
      <c r="BW989" s="180"/>
      <c r="BX989" s="180"/>
      <c r="BY989" s="180"/>
      <c r="BZ989" s="180"/>
      <c r="CA989" s="180"/>
      <c r="CB989" s="180"/>
      <c r="CC989" s="180"/>
      <c r="CD989" s="180"/>
      <c r="CE989" s="180"/>
      <c r="CF989" s="180"/>
      <c r="CG989" s="180"/>
      <c r="CH989" s="180"/>
      <c r="CI989" s="180"/>
      <c r="CJ989" s="180"/>
      <c r="CK989" s="180"/>
      <c r="CL989" s="180"/>
      <c r="CM989" s="180"/>
      <c r="CN989" s="180"/>
      <c r="CO989" s="180"/>
      <c r="CP989" s="180"/>
      <c r="CQ989" s="180"/>
      <c r="CR989" s="180"/>
      <c r="CS989" s="180"/>
      <c r="CT989" s="180"/>
      <c r="CU989" s="180"/>
      <c r="CV989" s="180"/>
      <c r="CW989" s="180"/>
      <c r="CX989" s="180"/>
      <c r="CY989" s="180"/>
      <c r="CZ989" s="180"/>
      <c r="DA989" s="180"/>
      <c r="DB989" s="180"/>
      <c r="DC989" s="180"/>
    </row>
    <row r="990" spans="1:107">
      <c r="A990" s="180"/>
      <c r="B990" s="180"/>
      <c r="C990" s="180"/>
      <c r="D990" s="180"/>
      <c r="E990" s="180"/>
      <c r="F990" s="180"/>
      <c r="G990" s="180"/>
      <c r="H990" s="181"/>
      <c r="I990" s="180"/>
      <c r="J990" s="180"/>
      <c r="K990" s="180"/>
      <c r="L990" s="181"/>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c r="AS990" s="180"/>
      <c r="AT990" s="180"/>
      <c r="AU990" s="180"/>
      <c r="AV990" s="180"/>
      <c r="AW990" s="180"/>
      <c r="AX990" s="180"/>
      <c r="AY990" s="180"/>
      <c r="AZ990" s="180"/>
      <c r="BA990" s="180"/>
      <c r="BB990" s="180"/>
      <c r="BC990" s="180"/>
      <c r="BD990" s="180"/>
      <c r="BE990" s="180"/>
      <c r="BF990" s="180"/>
      <c r="BG990" s="180"/>
      <c r="BH990" s="180"/>
      <c r="BI990" s="180"/>
      <c r="BJ990" s="180"/>
      <c r="BK990" s="180"/>
      <c r="BL990" s="180"/>
      <c r="BM990" s="180"/>
      <c r="BN990" s="180"/>
      <c r="BO990" s="180"/>
      <c r="BP990" s="180"/>
      <c r="BQ990" s="180"/>
      <c r="BR990" s="180"/>
      <c r="BS990" s="180"/>
      <c r="BT990" s="180"/>
      <c r="BU990" s="180"/>
      <c r="BV990" s="180"/>
      <c r="BW990" s="180"/>
      <c r="BX990" s="180"/>
      <c r="BY990" s="180"/>
      <c r="BZ990" s="180"/>
      <c r="CA990" s="180"/>
      <c r="CB990" s="180"/>
      <c r="CC990" s="180"/>
      <c r="CD990" s="180"/>
      <c r="CE990" s="180"/>
      <c r="CF990" s="180"/>
      <c r="CG990" s="180"/>
      <c r="CH990" s="180"/>
      <c r="CI990" s="180"/>
      <c r="CJ990" s="180"/>
      <c r="CK990" s="180"/>
      <c r="CL990" s="180"/>
      <c r="CM990" s="180"/>
      <c r="CN990" s="180"/>
      <c r="CO990" s="180"/>
      <c r="CP990" s="180"/>
      <c r="CQ990" s="180"/>
      <c r="CR990" s="180"/>
      <c r="CS990" s="180"/>
      <c r="CT990" s="180"/>
      <c r="CU990" s="180"/>
      <c r="CV990" s="180"/>
      <c r="CW990" s="180"/>
      <c r="CX990" s="180"/>
      <c r="CY990" s="180"/>
      <c r="CZ990" s="180"/>
      <c r="DA990" s="180"/>
      <c r="DB990" s="180"/>
      <c r="DC990" s="180"/>
    </row>
    <row r="991" spans="1:107">
      <c r="A991" s="180"/>
      <c r="B991" s="180"/>
      <c r="C991" s="180"/>
      <c r="D991" s="180"/>
      <c r="E991" s="180"/>
      <c r="F991" s="180"/>
      <c r="G991" s="180"/>
      <c r="H991" s="181"/>
      <c r="I991" s="180"/>
      <c r="J991" s="180"/>
      <c r="K991" s="180"/>
      <c r="L991" s="181"/>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c r="AS991" s="180"/>
      <c r="AT991" s="180"/>
      <c r="AU991" s="180"/>
      <c r="AV991" s="180"/>
      <c r="AW991" s="180"/>
      <c r="AX991" s="180"/>
      <c r="AY991" s="180"/>
      <c r="AZ991" s="180"/>
      <c r="BA991" s="180"/>
      <c r="BB991" s="180"/>
      <c r="BC991" s="180"/>
      <c r="BD991" s="180"/>
      <c r="BE991" s="180"/>
      <c r="BF991" s="180"/>
      <c r="BG991" s="180"/>
      <c r="BH991" s="180"/>
      <c r="BI991" s="180"/>
      <c r="BJ991" s="180"/>
      <c r="BK991" s="180"/>
      <c r="BL991" s="180"/>
      <c r="BM991" s="180"/>
      <c r="BN991" s="180"/>
      <c r="BO991" s="180"/>
      <c r="BP991" s="180"/>
      <c r="BQ991" s="180"/>
      <c r="BR991" s="180"/>
      <c r="BS991" s="180"/>
      <c r="BT991" s="180"/>
      <c r="BU991" s="180"/>
      <c r="BV991" s="180"/>
      <c r="BW991" s="180"/>
      <c r="BX991" s="180"/>
      <c r="BY991" s="180"/>
      <c r="BZ991" s="180"/>
      <c r="CA991" s="180"/>
      <c r="CB991" s="180"/>
      <c r="CC991" s="180"/>
      <c r="CD991" s="180"/>
      <c r="CE991" s="180"/>
      <c r="CF991" s="180"/>
      <c r="CG991" s="180"/>
      <c r="CH991" s="180"/>
      <c r="CI991" s="180"/>
      <c r="CJ991" s="180"/>
      <c r="CK991" s="180"/>
      <c r="CL991" s="180"/>
      <c r="CM991" s="180"/>
      <c r="CN991" s="180"/>
      <c r="CO991" s="180"/>
      <c r="CP991" s="180"/>
      <c r="CQ991" s="180"/>
      <c r="CR991" s="180"/>
      <c r="CS991" s="180"/>
      <c r="CT991" s="180"/>
      <c r="CU991" s="180"/>
      <c r="CV991" s="180"/>
      <c r="CW991" s="180"/>
      <c r="CX991" s="180"/>
      <c r="CY991" s="180"/>
      <c r="CZ991" s="180"/>
      <c r="DA991" s="180"/>
      <c r="DB991" s="180"/>
      <c r="DC991" s="180"/>
    </row>
    <row r="992" spans="1:107">
      <c r="A992" s="180"/>
      <c r="B992" s="180"/>
      <c r="C992" s="180"/>
      <c r="D992" s="180"/>
      <c r="E992" s="180"/>
      <c r="F992" s="180"/>
      <c r="G992" s="180"/>
      <c r="H992" s="181"/>
      <c r="I992" s="180"/>
      <c r="J992" s="180"/>
      <c r="K992" s="180"/>
      <c r="L992" s="181"/>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c r="AS992" s="180"/>
      <c r="AT992" s="180"/>
      <c r="AU992" s="180"/>
      <c r="AV992" s="180"/>
      <c r="AW992" s="180"/>
      <c r="AX992" s="180"/>
      <c r="AY992" s="180"/>
      <c r="AZ992" s="180"/>
      <c r="BA992" s="180"/>
      <c r="BB992" s="180"/>
      <c r="BC992" s="180"/>
      <c r="BD992" s="180"/>
      <c r="BE992" s="180"/>
      <c r="BF992" s="180"/>
      <c r="BG992" s="180"/>
      <c r="BH992" s="180"/>
      <c r="BI992" s="180"/>
      <c r="BJ992" s="180"/>
      <c r="BK992" s="180"/>
      <c r="BL992" s="180"/>
      <c r="BM992" s="180"/>
      <c r="BN992" s="180"/>
      <c r="BO992" s="180"/>
      <c r="BP992" s="180"/>
      <c r="BQ992" s="180"/>
      <c r="BR992" s="180"/>
      <c r="BS992" s="180"/>
      <c r="BT992" s="180"/>
      <c r="BU992" s="180"/>
      <c r="BV992" s="180"/>
      <c r="BW992" s="180"/>
      <c r="BX992" s="180"/>
      <c r="BY992" s="180"/>
      <c r="BZ992" s="180"/>
      <c r="CA992" s="180"/>
      <c r="CB992" s="180"/>
      <c r="CC992" s="180"/>
      <c r="CD992" s="180"/>
      <c r="CE992" s="180"/>
      <c r="CF992" s="180"/>
      <c r="CG992" s="180"/>
      <c r="CH992" s="180"/>
      <c r="CI992" s="180"/>
      <c r="CJ992" s="180"/>
      <c r="CK992" s="180"/>
      <c r="CL992" s="180"/>
      <c r="CM992" s="180"/>
      <c r="CN992" s="180"/>
      <c r="CO992" s="180"/>
      <c r="CP992" s="180"/>
      <c r="CQ992" s="180"/>
      <c r="CR992" s="180"/>
      <c r="CS992" s="180"/>
      <c r="CT992" s="180"/>
      <c r="CU992" s="180"/>
      <c r="CV992" s="180"/>
      <c r="CW992" s="180"/>
      <c r="CX992" s="180"/>
      <c r="CY992" s="180"/>
      <c r="CZ992" s="180"/>
      <c r="DA992" s="180"/>
      <c r="DB992" s="180"/>
      <c r="DC992" s="180"/>
    </row>
    <row r="993" spans="1:107">
      <c r="A993" s="180"/>
      <c r="B993" s="180"/>
      <c r="C993" s="180"/>
      <c r="D993" s="180"/>
      <c r="E993" s="180"/>
      <c r="F993" s="180"/>
      <c r="G993" s="180"/>
      <c r="H993" s="181"/>
      <c r="I993" s="180"/>
      <c r="J993" s="180"/>
      <c r="K993" s="180"/>
      <c r="L993" s="181"/>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c r="AS993" s="180"/>
      <c r="AT993" s="180"/>
      <c r="AU993" s="180"/>
      <c r="AV993" s="180"/>
      <c r="AW993" s="180"/>
      <c r="AX993" s="180"/>
      <c r="AY993" s="180"/>
      <c r="AZ993" s="180"/>
      <c r="BA993" s="180"/>
      <c r="BB993" s="180"/>
      <c r="BC993" s="180"/>
      <c r="BD993" s="180"/>
      <c r="BE993" s="180"/>
      <c r="BF993" s="180"/>
      <c r="BG993" s="180"/>
      <c r="BH993" s="180"/>
      <c r="BI993" s="180"/>
      <c r="BJ993" s="180"/>
      <c r="BK993" s="180"/>
      <c r="BL993" s="180"/>
      <c r="BM993" s="180"/>
      <c r="BN993" s="180"/>
      <c r="BO993" s="180"/>
      <c r="BP993" s="180"/>
      <c r="BQ993" s="180"/>
      <c r="BR993" s="180"/>
      <c r="BS993" s="180"/>
      <c r="BT993" s="180"/>
      <c r="BU993" s="180"/>
      <c r="BV993" s="180"/>
      <c r="BW993" s="180"/>
      <c r="BX993" s="180"/>
      <c r="BY993" s="180"/>
      <c r="BZ993" s="180"/>
      <c r="CA993" s="180"/>
      <c r="CB993" s="180"/>
      <c r="CC993" s="180"/>
      <c r="CD993" s="180"/>
      <c r="CE993" s="180"/>
      <c r="CF993" s="180"/>
      <c r="CG993" s="180"/>
      <c r="CH993" s="180"/>
      <c r="CI993" s="180"/>
      <c r="CJ993" s="180"/>
      <c r="CK993" s="180"/>
      <c r="CL993" s="180"/>
      <c r="CM993" s="180"/>
      <c r="CN993" s="180"/>
      <c r="CO993" s="180"/>
      <c r="CP993" s="180"/>
      <c r="CQ993" s="180"/>
      <c r="CR993" s="180"/>
      <c r="CS993" s="180"/>
      <c r="CT993" s="180"/>
      <c r="CU993" s="180"/>
      <c r="CV993" s="180"/>
      <c r="CW993" s="180"/>
      <c r="CX993" s="180"/>
      <c r="CY993" s="180"/>
      <c r="CZ993" s="180"/>
      <c r="DA993" s="180"/>
      <c r="DB993" s="180"/>
      <c r="DC993" s="180"/>
    </row>
    <row r="994" spans="1:107">
      <c r="A994" s="180"/>
      <c r="B994" s="180"/>
      <c r="C994" s="180"/>
      <c r="D994" s="180"/>
      <c r="E994" s="180"/>
      <c r="F994" s="180"/>
      <c r="G994" s="180"/>
      <c r="H994" s="181"/>
      <c r="I994" s="180"/>
      <c r="J994" s="180"/>
      <c r="K994" s="180"/>
      <c r="L994" s="181"/>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c r="AS994" s="180"/>
      <c r="AT994" s="180"/>
      <c r="AU994" s="180"/>
      <c r="AV994" s="180"/>
      <c r="AW994" s="180"/>
      <c r="AX994" s="180"/>
      <c r="AY994" s="180"/>
      <c r="AZ994" s="180"/>
      <c r="BA994" s="180"/>
      <c r="BB994" s="180"/>
      <c r="BC994" s="180"/>
      <c r="BD994" s="180"/>
      <c r="BE994" s="180"/>
      <c r="BF994" s="180"/>
      <c r="BG994" s="180"/>
      <c r="BH994" s="180"/>
      <c r="BI994" s="180"/>
      <c r="BJ994" s="180"/>
      <c r="BK994" s="180"/>
      <c r="BL994" s="180"/>
      <c r="BM994" s="180"/>
      <c r="BN994" s="180"/>
      <c r="BO994" s="180"/>
      <c r="BP994" s="180"/>
      <c r="BQ994" s="180"/>
      <c r="BR994" s="180"/>
      <c r="BS994" s="180"/>
      <c r="BT994" s="180"/>
      <c r="BU994" s="180"/>
      <c r="BV994" s="180"/>
      <c r="BW994" s="180"/>
      <c r="BX994" s="180"/>
      <c r="BY994" s="180"/>
      <c r="BZ994" s="180"/>
      <c r="CA994" s="180"/>
      <c r="CB994" s="180"/>
      <c r="CC994" s="180"/>
      <c r="CD994" s="180"/>
      <c r="CE994" s="180"/>
      <c r="CF994" s="180"/>
      <c r="CG994" s="180"/>
      <c r="CH994" s="180"/>
      <c r="CI994" s="180"/>
      <c r="CJ994" s="180"/>
      <c r="CK994" s="180"/>
      <c r="CL994" s="180"/>
      <c r="CM994" s="180"/>
      <c r="CN994" s="180"/>
      <c r="CO994" s="180"/>
      <c r="CP994" s="180"/>
      <c r="CQ994" s="180"/>
      <c r="CR994" s="180"/>
      <c r="CS994" s="180"/>
      <c r="CT994" s="180"/>
      <c r="CU994" s="180"/>
      <c r="CV994" s="180"/>
      <c r="CW994" s="180"/>
      <c r="CX994" s="180"/>
      <c r="CY994" s="180"/>
      <c r="CZ994" s="180"/>
      <c r="DA994" s="180"/>
      <c r="DB994" s="180"/>
      <c r="DC994" s="180"/>
    </row>
    <row r="995" spans="1:107">
      <c r="A995" s="180"/>
      <c r="B995" s="180"/>
      <c r="C995" s="180"/>
      <c r="D995" s="180"/>
      <c r="E995" s="180"/>
      <c r="F995" s="180"/>
      <c r="G995" s="180"/>
      <c r="H995" s="181"/>
      <c r="I995" s="180"/>
      <c r="J995" s="180"/>
      <c r="K995" s="180"/>
      <c r="L995" s="181"/>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c r="AS995" s="180"/>
      <c r="AT995" s="180"/>
      <c r="AU995" s="180"/>
      <c r="AV995" s="180"/>
      <c r="AW995" s="180"/>
      <c r="AX995" s="180"/>
      <c r="AY995" s="180"/>
      <c r="AZ995" s="180"/>
      <c r="BA995" s="180"/>
      <c r="BB995" s="180"/>
      <c r="BC995" s="180"/>
      <c r="BD995" s="180"/>
      <c r="BE995" s="180"/>
      <c r="BF995" s="180"/>
      <c r="BG995" s="180"/>
      <c r="BH995" s="180"/>
      <c r="BI995" s="180"/>
      <c r="BJ995" s="180"/>
      <c r="BK995" s="180"/>
      <c r="BL995" s="180"/>
      <c r="BM995" s="180"/>
      <c r="BN995" s="180"/>
      <c r="BO995" s="180"/>
      <c r="BP995" s="180"/>
      <c r="BQ995" s="180"/>
      <c r="BR995" s="180"/>
      <c r="BS995" s="180"/>
      <c r="BT995" s="180"/>
      <c r="BU995" s="180"/>
      <c r="BV995" s="180"/>
      <c r="BW995" s="180"/>
      <c r="BX995" s="180"/>
      <c r="BY995" s="180"/>
      <c r="BZ995" s="180"/>
      <c r="CA995" s="180"/>
      <c r="CB995" s="180"/>
      <c r="CC995" s="180"/>
      <c r="CD995" s="180"/>
      <c r="CE995" s="180"/>
      <c r="CF995" s="180"/>
      <c r="CG995" s="180"/>
      <c r="CH995" s="180"/>
      <c r="CI995" s="180"/>
      <c r="CJ995" s="180"/>
      <c r="CK995" s="180"/>
      <c r="CL995" s="180"/>
      <c r="CM995" s="180"/>
      <c r="CN995" s="180"/>
      <c r="CO995" s="180"/>
      <c r="CP995" s="180"/>
      <c r="CQ995" s="180"/>
      <c r="CR995" s="180"/>
      <c r="CS995" s="180"/>
      <c r="CT995" s="180"/>
      <c r="CU995" s="180"/>
      <c r="CV995" s="180"/>
      <c r="CW995" s="180"/>
      <c r="CX995" s="180"/>
      <c r="CY995" s="180"/>
      <c r="CZ995" s="180"/>
      <c r="DA995" s="180"/>
      <c r="DB995" s="180"/>
      <c r="DC995" s="180"/>
    </row>
    <row r="996" spans="1:107">
      <c r="A996" s="180"/>
      <c r="B996" s="180"/>
      <c r="C996" s="180"/>
      <c r="D996" s="180"/>
      <c r="E996" s="180"/>
      <c r="F996" s="180"/>
      <c r="G996" s="180"/>
      <c r="H996" s="181"/>
      <c r="I996" s="180"/>
      <c r="J996" s="180"/>
      <c r="K996" s="180"/>
      <c r="L996" s="181"/>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c r="AT996" s="180"/>
      <c r="AU996" s="180"/>
      <c r="AV996" s="180"/>
      <c r="AW996" s="180"/>
      <c r="AX996" s="180"/>
      <c r="AY996" s="180"/>
      <c r="AZ996" s="180"/>
      <c r="BA996" s="180"/>
      <c r="BB996" s="180"/>
      <c r="BC996" s="180"/>
      <c r="BD996" s="180"/>
      <c r="BE996" s="180"/>
      <c r="BF996" s="180"/>
      <c r="BG996" s="180"/>
      <c r="BH996" s="180"/>
      <c r="BI996" s="180"/>
      <c r="BJ996" s="180"/>
      <c r="BK996" s="180"/>
      <c r="BL996" s="180"/>
      <c r="BM996" s="180"/>
      <c r="BN996" s="180"/>
      <c r="BO996" s="180"/>
      <c r="BP996" s="180"/>
      <c r="BQ996" s="180"/>
      <c r="BR996" s="180"/>
      <c r="BS996" s="180"/>
      <c r="BT996" s="180"/>
      <c r="BU996" s="180"/>
      <c r="BV996" s="180"/>
      <c r="BW996" s="180"/>
      <c r="BX996" s="180"/>
      <c r="BY996" s="180"/>
      <c r="BZ996" s="180"/>
      <c r="CA996" s="180"/>
      <c r="CB996" s="180"/>
      <c r="CC996" s="180"/>
      <c r="CD996" s="180"/>
      <c r="CE996" s="180"/>
      <c r="CF996" s="180"/>
      <c r="CG996" s="180"/>
      <c r="CH996" s="180"/>
      <c r="CI996" s="180"/>
      <c r="CJ996" s="180"/>
      <c r="CK996" s="180"/>
      <c r="CL996" s="180"/>
      <c r="CM996" s="180"/>
      <c r="CN996" s="180"/>
      <c r="CO996" s="180"/>
      <c r="CP996" s="180"/>
      <c r="CQ996" s="180"/>
      <c r="CR996" s="180"/>
      <c r="CS996" s="180"/>
      <c r="CT996" s="180"/>
      <c r="CU996" s="180"/>
      <c r="CV996" s="180"/>
      <c r="CW996" s="180"/>
      <c r="CX996" s="180"/>
      <c r="CY996" s="180"/>
      <c r="CZ996" s="180"/>
      <c r="DA996" s="180"/>
      <c r="DB996" s="180"/>
      <c r="DC996" s="180"/>
    </row>
    <row r="997" spans="1:107">
      <c r="A997" s="180"/>
      <c r="B997" s="180"/>
      <c r="C997" s="180"/>
      <c r="D997" s="180"/>
      <c r="E997" s="180"/>
      <c r="F997" s="180"/>
      <c r="G997" s="180"/>
      <c r="H997" s="181"/>
      <c r="I997" s="180"/>
      <c r="J997" s="180"/>
      <c r="K997" s="180"/>
      <c r="L997" s="181"/>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c r="AT997" s="180"/>
      <c r="AU997" s="180"/>
      <c r="AV997" s="180"/>
      <c r="AW997" s="180"/>
      <c r="AX997" s="180"/>
      <c r="AY997" s="180"/>
      <c r="AZ997" s="180"/>
      <c r="BA997" s="180"/>
      <c r="BB997" s="180"/>
      <c r="BC997" s="180"/>
      <c r="BD997" s="180"/>
      <c r="BE997" s="180"/>
      <c r="BF997" s="180"/>
      <c r="BG997" s="180"/>
      <c r="BH997" s="180"/>
      <c r="BI997" s="180"/>
      <c r="BJ997" s="180"/>
      <c r="BK997" s="180"/>
      <c r="BL997" s="180"/>
      <c r="BM997" s="180"/>
      <c r="BN997" s="180"/>
      <c r="BO997" s="180"/>
      <c r="BP997" s="180"/>
      <c r="BQ997" s="180"/>
      <c r="BR997" s="180"/>
      <c r="BS997" s="180"/>
      <c r="BT997" s="180"/>
      <c r="BU997" s="180"/>
      <c r="BV997" s="180"/>
      <c r="BW997" s="180"/>
      <c r="BX997" s="180"/>
      <c r="BY997" s="180"/>
      <c r="BZ997" s="180"/>
      <c r="CA997" s="180"/>
      <c r="CB997" s="180"/>
      <c r="CC997" s="180"/>
      <c r="CD997" s="180"/>
      <c r="CE997" s="180"/>
      <c r="CF997" s="180"/>
      <c r="CG997" s="180"/>
      <c r="CH997" s="180"/>
      <c r="CI997" s="180"/>
      <c r="CJ997" s="180"/>
      <c r="CK997" s="180"/>
      <c r="CL997" s="180"/>
      <c r="CM997" s="180"/>
      <c r="CN997" s="180"/>
      <c r="CO997" s="180"/>
      <c r="CP997" s="180"/>
      <c r="CQ997" s="180"/>
      <c r="CR997" s="180"/>
      <c r="CS997" s="180"/>
      <c r="CT997" s="180"/>
      <c r="CU997" s="180"/>
      <c r="CV997" s="180"/>
      <c r="CW997" s="180"/>
      <c r="CX997" s="180"/>
      <c r="CY997" s="180"/>
      <c r="CZ997" s="180"/>
      <c r="DA997" s="180"/>
      <c r="DB997" s="180"/>
      <c r="DC997" s="180"/>
    </row>
    <row r="998" spans="1:107">
      <c r="A998" s="180"/>
      <c r="B998" s="180"/>
      <c r="C998" s="180"/>
      <c r="D998" s="180"/>
      <c r="E998" s="180"/>
      <c r="F998" s="180"/>
      <c r="G998" s="180"/>
      <c r="H998" s="181"/>
      <c r="I998" s="180"/>
      <c r="J998" s="180"/>
      <c r="K998" s="180"/>
      <c r="L998" s="181"/>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c r="AT998" s="180"/>
      <c r="AU998" s="180"/>
      <c r="AV998" s="180"/>
      <c r="AW998" s="180"/>
      <c r="AX998" s="180"/>
      <c r="AY998" s="180"/>
      <c r="AZ998" s="180"/>
      <c r="BA998" s="180"/>
      <c r="BB998" s="180"/>
      <c r="BC998" s="180"/>
      <c r="BD998" s="180"/>
      <c r="BE998" s="180"/>
      <c r="BF998" s="180"/>
      <c r="BG998" s="180"/>
      <c r="BH998" s="180"/>
      <c r="BI998" s="180"/>
      <c r="BJ998" s="180"/>
      <c r="BK998" s="180"/>
      <c r="BL998" s="180"/>
      <c r="BM998" s="180"/>
      <c r="BN998" s="180"/>
      <c r="BO998" s="180"/>
      <c r="BP998" s="180"/>
      <c r="BQ998" s="180"/>
      <c r="BR998" s="180"/>
      <c r="BS998" s="180"/>
      <c r="BT998" s="180"/>
      <c r="BU998" s="180"/>
      <c r="BV998" s="180"/>
      <c r="BW998" s="180"/>
      <c r="BX998" s="180"/>
      <c r="BY998" s="180"/>
      <c r="BZ998" s="180"/>
      <c r="CA998" s="180"/>
      <c r="CB998" s="180"/>
      <c r="CC998" s="180"/>
      <c r="CD998" s="180"/>
      <c r="CE998" s="180"/>
      <c r="CF998" s="180"/>
      <c r="CG998" s="180"/>
      <c r="CH998" s="180"/>
      <c r="CI998" s="180"/>
      <c r="CJ998" s="180"/>
      <c r="CK998" s="180"/>
      <c r="CL998" s="180"/>
      <c r="CM998" s="180"/>
      <c r="CN998" s="180"/>
      <c r="CO998" s="180"/>
      <c r="CP998" s="180"/>
      <c r="CQ998" s="180"/>
      <c r="CR998" s="180"/>
      <c r="CS998" s="180"/>
      <c r="CT998" s="180"/>
      <c r="CU998" s="180"/>
      <c r="CV998" s="180"/>
      <c r="CW998" s="180"/>
      <c r="CX998" s="180"/>
      <c r="CY998" s="180"/>
      <c r="CZ998" s="180"/>
      <c r="DA998" s="180"/>
      <c r="DB998" s="180"/>
      <c r="DC998" s="180"/>
    </row>
    <row r="999" spans="1:107">
      <c r="A999" s="180"/>
      <c r="B999" s="180"/>
      <c r="C999" s="180"/>
      <c r="D999" s="180"/>
      <c r="E999" s="180"/>
      <c r="F999" s="180"/>
      <c r="G999" s="180"/>
      <c r="H999" s="181"/>
      <c r="I999" s="180"/>
      <c r="J999" s="180"/>
      <c r="K999" s="180"/>
      <c r="L999" s="181"/>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c r="AT999" s="180"/>
      <c r="AU999" s="180"/>
      <c r="AV999" s="180"/>
      <c r="AW999" s="180"/>
      <c r="AX999" s="180"/>
      <c r="AY999" s="180"/>
      <c r="AZ999" s="180"/>
      <c r="BA999" s="180"/>
      <c r="BB999" s="180"/>
      <c r="BC999" s="180"/>
      <c r="BD999" s="180"/>
      <c r="BE999" s="180"/>
      <c r="BF999" s="180"/>
      <c r="BG999" s="180"/>
      <c r="BH999" s="180"/>
      <c r="BI999" s="180"/>
      <c r="BJ999" s="180"/>
      <c r="BK999" s="180"/>
      <c r="BL999" s="180"/>
      <c r="BM999" s="180"/>
      <c r="BN999" s="180"/>
      <c r="BO999" s="180"/>
      <c r="BP999" s="180"/>
      <c r="BQ999" s="180"/>
      <c r="BR999" s="180"/>
      <c r="BS999" s="180"/>
      <c r="BT999" s="180"/>
      <c r="BU999" s="180"/>
      <c r="BV999" s="180"/>
      <c r="BW999" s="180"/>
      <c r="BX999" s="180"/>
      <c r="BY999" s="180"/>
      <c r="BZ999" s="180"/>
      <c r="CA999" s="180"/>
      <c r="CB999" s="180"/>
      <c r="CC999" s="180"/>
      <c r="CD999" s="180"/>
      <c r="CE999" s="180"/>
      <c r="CF999" s="180"/>
      <c r="CG999" s="180"/>
      <c r="CH999" s="180"/>
      <c r="CI999" s="180"/>
      <c r="CJ999" s="180"/>
      <c r="CK999" s="180"/>
      <c r="CL999" s="180"/>
      <c r="CM999" s="180"/>
      <c r="CN999" s="180"/>
      <c r="CO999" s="180"/>
      <c r="CP999" s="180"/>
      <c r="CQ999" s="180"/>
      <c r="CR999" s="180"/>
      <c r="CS999" s="180"/>
      <c r="CT999" s="180"/>
      <c r="CU999" s="180"/>
      <c r="CV999" s="180"/>
      <c r="CW999" s="180"/>
      <c r="CX999" s="180"/>
      <c r="CY999" s="180"/>
      <c r="CZ999" s="180"/>
      <c r="DA999" s="180"/>
      <c r="DB999" s="180"/>
      <c r="DC999" s="180"/>
    </row>
    <row r="1000" spans="1:107">
      <c r="A1000" s="180"/>
      <c r="B1000" s="180"/>
      <c r="C1000" s="180"/>
      <c r="D1000" s="180"/>
      <c r="E1000" s="180"/>
      <c r="F1000" s="180"/>
      <c r="G1000" s="180"/>
      <c r="H1000" s="181"/>
      <c r="I1000" s="180"/>
      <c r="J1000" s="180"/>
      <c r="K1000" s="180"/>
      <c r="L1000" s="181"/>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c r="AU1000" s="180"/>
      <c r="AV1000" s="180"/>
      <c r="AW1000" s="180"/>
      <c r="AX1000" s="180"/>
      <c r="AY1000" s="180"/>
      <c r="AZ1000" s="180"/>
      <c r="BA1000" s="180"/>
      <c r="BB1000" s="180"/>
      <c r="BC1000" s="180"/>
      <c r="BD1000" s="180"/>
      <c r="BE1000" s="180"/>
      <c r="BF1000" s="180"/>
      <c r="BG1000" s="180"/>
      <c r="BH1000" s="180"/>
      <c r="BI1000" s="180"/>
      <c r="BJ1000" s="180"/>
      <c r="BK1000" s="180"/>
      <c r="BL1000" s="180"/>
      <c r="BM1000" s="180"/>
      <c r="BN1000" s="180"/>
      <c r="BO1000" s="180"/>
      <c r="BP1000" s="180"/>
      <c r="BQ1000" s="180"/>
      <c r="BR1000" s="180"/>
      <c r="BS1000" s="180"/>
      <c r="BT1000" s="180"/>
      <c r="BU1000" s="180"/>
      <c r="BV1000" s="180"/>
      <c r="BW1000" s="180"/>
      <c r="BX1000" s="180"/>
      <c r="BY1000" s="180"/>
      <c r="BZ1000" s="180"/>
      <c r="CA1000" s="180"/>
      <c r="CB1000" s="180"/>
      <c r="CC1000" s="180"/>
      <c r="CD1000" s="180"/>
      <c r="CE1000" s="180"/>
      <c r="CF1000" s="180"/>
      <c r="CG1000" s="180"/>
      <c r="CH1000" s="180"/>
      <c r="CI1000" s="180"/>
      <c r="CJ1000" s="180"/>
      <c r="CK1000" s="180"/>
      <c r="CL1000" s="180"/>
      <c r="CM1000" s="180"/>
      <c r="CN1000" s="180"/>
      <c r="CO1000" s="180"/>
      <c r="CP1000" s="180"/>
      <c r="CQ1000" s="180"/>
      <c r="CR1000" s="180"/>
      <c r="CS1000" s="180"/>
      <c r="CT1000" s="180"/>
      <c r="CU1000" s="180"/>
      <c r="CV1000" s="180"/>
      <c r="CW1000" s="180"/>
      <c r="CX1000" s="180"/>
      <c r="CY1000" s="180"/>
      <c r="CZ1000" s="180"/>
      <c r="DA1000" s="180"/>
      <c r="DB1000" s="180"/>
      <c r="DC1000" s="180"/>
    </row>
    <row r="1001" spans="1:107">
      <c r="A1001" s="180"/>
      <c r="B1001" s="180"/>
      <c r="C1001" s="180"/>
      <c r="D1001" s="180"/>
      <c r="E1001" s="180"/>
      <c r="F1001" s="180"/>
      <c r="G1001" s="180"/>
      <c r="H1001" s="181"/>
      <c r="I1001" s="180"/>
      <c r="J1001" s="180"/>
      <c r="K1001" s="180"/>
      <c r="L1001" s="181"/>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c r="AJ1001" s="180"/>
      <c r="AK1001" s="180"/>
      <c r="AL1001" s="180"/>
      <c r="AM1001" s="180"/>
      <c r="AN1001" s="180"/>
      <c r="AO1001" s="180"/>
      <c r="AP1001" s="180"/>
      <c r="AQ1001" s="180"/>
      <c r="AR1001" s="180"/>
      <c r="AS1001" s="180"/>
      <c r="AT1001" s="180"/>
      <c r="AU1001" s="180"/>
      <c r="AV1001" s="180"/>
      <c r="AW1001" s="180"/>
      <c r="AX1001" s="180"/>
      <c r="AY1001" s="180"/>
      <c r="AZ1001" s="180"/>
      <c r="BA1001" s="180"/>
      <c r="BB1001" s="180"/>
      <c r="BC1001" s="180"/>
      <c r="BD1001" s="180"/>
      <c r="BE1001" s="180"/>
      <c r="BF1001" s="180"/>
      <c r="BG1001" s="180"/>
      <c r="BH1001" s="180"/>
      <c r="BI1001" s="180"/>
      <c r="BJ1001" s="180"/>
      <c r="BK1001" s="180"/>
      <c r="BL1001" s="180"/>
      <c r="BM1001" s="180"/>
      <c r="BN1001" s="180"/>
      <c r="BO1001" s="180"/>
      <c r="BP1001" s="180"/>
      <c r="BQ1001" s="180"/>
      <c r="BR1001" s="180"/>
      <c r="BS1001" s="180"/>
      <c r="BT1001" s="180"/>
      <c r="BU1001" s="180"/>
      <c r="BV1001" s="180"/>
      <c r="BW1001" s="180"/>
      <c r="BX1001" s="180"/>
      <c r="BY1001" s="180"/>
      <c r="BZ1001" s="180"/>
      <c r="CA1001" s="180"/>
      <c r="CB1001" s="180"/>
      <c r="CC1001" s="180"/>
      <c r="CD1001" s="180"/>
      <c r="CE1001" s="180"/>
      <c r="CF1001" s="180"/>
      <c r="CG1001" s="180"/>
      <c r="CH1001" s="180"/>
      <c r="CI1001" s="180"/>
      <c r="CJ1001" s="180"/>
      <c r="CK1001" s="180"/>
      <c r="CL1001" s="180"/>
      <c r="CM1001" s="180"/>
      <c r="CN1001" s="180"/>
      <c r="CO1001" s="180"/>
      <c r="CP1001" s="180"/>
      <c r="CQ1001" s="180"/>
      <c r="CR1001" s="180"/>
      <c r="CS1001" s="180"/>
      <c r="CT1001" s="180"/>
      <c r="CU1001" s="180"/>
      <c r="CV1001" s="180"/>
      <c r="CW1001" s="180"/>
      <c r="CX1001" s="180"/>
      <c r="CY1001" s="180"/>
      <c r="CZ1001" s="180"/>
      <c r="DA1001" s="180"/>
      <c r="DB1001" s="180"/>
      <c r="DC1001" s="180"/>
    </row>
    <row r="1002" spans="1:107">
      <c r="A1002" s="180"/>
      <c r="B1002" s="180"/>
      <c r="C1002" s="180"/>
      <c r="D1002" s="180"/>
      <c r="E1002" s="180"/>
      <c r="F1002" s="180"/>
      <c r="G1002" s="180"/>
      <c r="H1002" s="181"/>
      <c r="I1002" s="180"/>
      <c r="J1002" s="180"/>
      <c r="K1002" s="180"/>
      <c r="L1002" s="181"/>
      <c r="M1002" s="180"/>
      <c r="N1002" s="180"/>
      <c r="O1002" s="180"/>
      <c r="P1002" s="180"/>
      <c r="Q1002" s="180"/>
      <c r="R1002" s="180"/>
      <c r="S1002" s="180"/>
      <c r="T1002" s="180"/>
      <c r="U1002" s="180"/>
      <c r="V1002" s="180"/>
      <c r="W1002" s="180"/>
      <c r="X1002" s="180"/>
      <c r="Y1002" s="180"/>
      <c r="Z1002" s="180"/>
      <c r="AA1002" s="180"/>
      <c r="AB1002" s="180"/>
      <c r="AC1002" s="180"/>
      <c r="AD1002" s="180"/>
      <c r="AE1002" s="180"/>
      <c r="AF1002" s="180"/>
      <c r="AG1002" s="180"/>
      <c r="AH1002" s="180"/>
      <c r="AI1002" s="180"/>
      <c r="AJ1002" s="180"/>
      <c r="AK1002" s="180"/>
      <c r="AL1002" s="180"/>
      <c r="AM1002" s="180"/>
      <c r="AN1002" s="180"/>
      <c r="AO1002" s="180"/>
      <c r="AP1002" s="180"/>
      <c r="AQ1002" s="180"/>
      <c r="AR1002" s="180"/>
      <c r="AS1002" s="180"/>
      <c r="AT1002" s="180"/>
      <c r="AU1002" s="180"/>
      <c r="AV1002" s="180"/>
      <c r="AW1002" s="180"/>
      <c r="AX1002" s="180"/>
      <c r="AY1002" s="180"/>
      <c r="AZ1002" s="180"/>
      <c r="BA1002" s="180"/>
      <c r="BB1002" s="180"/>
      <c r="BC1002" s="180"/>
      <c r="BD1002" s="180"/>
      <c r="BE1002" s="180"/>
      <c r="BF1002" s="180"/>
      <c r="BG1002" s="180"/>
      <c r="BH1002" s="180"/>
      <c r="BI1002" s="180"/>
      <c r="BJ1002" s="180"/>
      <c r="BK1002" s="180"/>
      <c r="BL1002" s="180"/>
      <c r="BM1002" s="180"/>
      <c r="BN1002" s="180"/>
      <c r="BO1002" s="180"/>
      <c r="BP1002" s="180"/>
      <c r="BQ1002" s="180"/>
      <c r="BR1002" s="180"/>
      <c r="BS1002" s="180"/>
      <c r="BT1002" s="180"/>
      <c r="BU1002" s="180"/>
      <c r="BV1002" s="180"/>
      <c r="BW1002" s="180"/>
      <c r="BX1002" s="180"/>
      <c r="BY1002" s="180"/>
      <c r="BZ1002" s="180"/>
      <c r="CA1002" s="180"/>
      <c r="CB1002" s="180"/>
      <c r="CC1002" s="180"/>
      <c r="CD1002" s="180"/>
      <c r="CE1002" s="180"/>
      <c r="CF1002" s="180"/>
      <c r="CG1002" s="180"/>
      <c r="CH1002" s="180"/>
      <c r="CI1002" s="180"/>
      <c r="CJ1002" s="180"/>
      <c r="CK1002" s="180"/>
      <c r="CL1002" s="180"/>
      <c r="CM1002" s="180"/>
      <c r="CN1002" s="180"/>
      <c r="CO1002" s="180"/>
      <c r="CP1002" s="180"/>
      <c r="CQ1002" s="180"/>
      <c r="CR1002" s="180"/>
      <c r="CS1002" s="180"/>
      <c r="CT1002" s="180"/>
      <c r="CU1002" s="180"/>
      <c r="CV1002" s="180"/>
      <c r="CW1002" s="180"/>
      <c r="CX1002" s="180"/>
      <c r="CY1002" s="180"/>
      <c r="CZ1002" s="180"/>
      <c r="DA1002" s="180"/>
      <c r="DB1002" s="180"/>
      <c r="DC1002" s="180"/>
    </row>
    <row r="1003" spans="1:107">
      <c r="A1003" s="180"/>
      <c r="B1003" s="180"/>
      <c r="C1003" s="180"/>
      <c r="D1003" s="180"/>
      <c r="E1003" s="180"/>
      <c r="F1003" s="180"/>
      <c r="G1003" s="180"/>
      <c r="H1003" s="181"/>
      <c r="I1003" s="180"/>
      <c r="J1003" s="180"/>
      <c r="K1003" s="180"/>
      <c r="L1003" s="181"/>
      <c r="M1003" s="180"/>
      <c r="N1003" s="180"/>
      <c r="O1003" s="180"/>
      <c r="P1003" s="180"/>
      <c r="Q1003" s="180"/>
      <c r="R1003" s="180"/>
      <c r="S1003" s="180"/>
      <c r="T1003" s="180"/>
      <c r="U1003" s="180"/>
      <c r="V1003" s="180"/>
      <c r="W1003" s="180"/>
      <c r="X1003" s="180"/>
      <c r="Y1003" s="180"/>
      <c r="Z1003" s="180"/>
      <c r="AA1003" s="180"/>
      <c r="AB1003" s="180"/>
      <c r="AC1003" s="180"/>
      <c r="AD1003" s="180"/>
      <c r="AE1003" s="180"/>
      <c r="AF1003" s="180"/>
      <c r="AG1003" s="180"/>
      <c r="AH1003" s="180"/>
      <c r="AI1003" s="180"/>
      <c r="AJ1003" s="180"/>
      <c r="AK1003" s="180"/>
      <c r="AL1003" s="180"/>
      <c r="AM1003" s="180"/>
      <c r="AN1003" s="180"/>
      <c r="AO1003" s="180"/>
      <c r="AP1003" s="180"/>
      <c r="AQ1003" s="180"/>
      <c r="AR1003" s="180"/>
      <c r="AS1003" s="180"/>
      <c r="AT1003" s="180"/>
      <c r="AU1003" s="180"/>
      <c r="AV1003" s="180"/>
      <c r="AW1003" s="180"/>
      <c r="AX1003" s="180"/>
      <c r="AY1003" s="180"/>
      <c r="AZ1003" s="180"/>
      <c r="BA1003" s="180"/>
      <c r="BB1003" s="180"/>
      <c r="BC1003" s="180"/>
      <c r="BD1003" s="180"/>
      <c r="BE1003" s="180"/>
      <c r="BF1003" s="180"/>
      <c r="BG1003" s="180"/>
      <c r="BH1003" s="180"/>
      <c r="BI1003" s="180"/>
      <c r="BJ1003" s="180"/>
      <c r="BK1003" s="180"/>
      <c r="BL1003" s="180"/>
      <c r="BM1003" s="180"/>
      <c r="BN1003" s="180"/>
      <c r="BO1003" s="180"/>
      <c r="BP1003" s="180"/>
      <c r="BQ1003" s="180"/>
      <c r="BR1003" s="180"/>
      <c r="BS1003" s="180"/>
      <c r="BT1003" s="180"/>
      <c r="BU1003" s="180"/>
      <c r="BV1003" s="180"/>
      <c r="BW1003" s="180"/>
      <c r="BX1003" s="180"/>
      <c r="BY1003" s="180"/>
      <c r="BZ1003" s="180"/>
      <c r="CA1003" s="180"/>
      <c r="CB1003" s="180"/>
      <c r="CC1003" s="180"/>
      <c r="CD1003" s="180"/>
      <c r="CE1003" s="180"/>
      <c r="CF1003" s="180"/>
      <c r="CG1003" s="180"/>
      <c r="CH1003" s="180"/>
      <c r="CI1003" s="180"/>
      <c r="CJ1003" s="180"/>
      <c r="CK1003" s="180"/>
      <c r="CL1003" s="180"/>
      <c r="CM1003" s="180"/>
      <c r="CN1003" s="180"/>
      <c r="CO1003" s="180"/>
      <c r="CP1003" s="180"/>
      <c r="CQ1003" s="180"/>
      <c r="CR1003" s="180"/>
      <c r="CS1003" s="180"/>
      <c r="CT1003" s="180"/>
      <c r="CU1003" s="180"/>
      <c r="CV1003" s="180"/>
      <c r="CW1003" s="180"/>
      <c r="CX1003" s="180"/>
      <c r="CY1003" s="180"/>
      <c r="CZ1003" s="180"/>
      <c r="DA1003" s="180"/>
      <c r="DB1003" s="180"/>
      <c r="DC1003" s="180"/>
    </row>
    <row r="1004" spans="1:107">
      <c r="A1004" s="180"/>
      <c r="B1004" s="180"/>
      <c r="C1004" s="180"/>
      <c r="D1004" s="180"/>
      <c r="E1004" s="180"/>
      <c r="F1004" s="180"/>
      <c r="G1004" s="180"/>
      <c r="H1004" s="181"/>
      <c r="I1004" s="180"/>
      <c r="J1004" s="180"/>
      <c r="K1004" s="180"/>
      <c r="L1004" s="181"/>
      <c r="M1004" s="180"/>
      <c r="N1004" s="180"/>
      <c r="O1004" s="180"/>
      <c r="P1004" s="180"/>
      <c r="Q1004" s="180"/>
      <c r="R1004" s="180"/>
      <c r="S1004" s="180"/>
      <c r="T1004" s="180"/>
      <c r="U1004" s="180"/>
      <c r="V1004" s="180"/>
      <c r="W1004" s="180"/>
      <c r="X1004" s="180"/>
      <c r="Y1004" s="180"/>
      <c r="Z1004" s="180"/>
      <c r="AA1004" s="180"/>
      <c r="AB1004" s="180"/>
      <c r="AC1004" s="180"/>
      <c r="AD1004" s="180"/>
      <c r="AE1004" s="180"/>
      <c r="AF1004" s="180"/>
      <c r="AG1004" s="180"/>
      <c r="AH1004" s="180"/>
      <c r="AI1004" s="180"/>
      <c r="AJ1004" s="180"/>
      <c r="AK1004" s="180"/>
      <c r="AL1004" s="180"/>
      <c r="AM1004" s="180"/>
      <c r="AN1004" s="180"/>
      <c r="AO1004" s="180"/>
      <c r="AP1004" s="180"/>
      <c r="AQ1004" s="180"/>
      <c r="AR1004" s="180"/>
      <c r="AS1004" s="180"/>
      <c r="AT1004" s="180"/>
      <c r="AU1004" s="180"/>
      <c r="AV1004" s="180"/>
      <c r="AW1004" s="180"/>
      <c r="AX1004" s="180"/>
      <c r="AY1004" s="180"/>
      <c r="AZ1004" s="180"/>
      <c r="BA1004" s="180"/>
      <c r="BB1004" s="180"/>
      <c r="BC1004" s="180"/>
      <c r="BD1004" s="180"/>
      <c r="BE1004" s="180"/>
      <c r="BF1004" s="180"/>
      <c r="BG1004" s="180"/>
      <c r="BH1004" s="180"/>
      <c r="BI1004" s="180"/>
      <c r="BJ1004" s="180"/>
      <c r="BK1004" s="180"/>
      <c r="BL1004" s="180"/>
      <c r="BM1004" s="180"/>
      <c r="BN1004" s="180"/>
      <c r="BO1004" s="180"/>
      <c r="BP1004" s="180"/>
      <c r="BQ1004" s="180"/>
      <c r="BR1004" s="180"/>
      <c r="BS1004" s="180"/>
      <c r="BT1004" s="180"/>
      <c r="BU1004" s="180"/>
      <c r="BV1004" s="180"/>
      <c r="BW1004" s="180"/>
      <c r="BX1004" s="180"/>
      <c r="BY1004" s="180"/>
      <c r="BZ1004" s="180"/>
      <c r="CA1004" s="180"/>
      <c r="CB1004" s="180"/>
      <c r="CC1004" s="180"/>
      <c r="CD1004" s="180"/>
      <c r="CE1004" s="180"/>
      <c r="CF1004" s="180"/>
      <c r="CG1004" s="180"/>
      <c r="CH1004" s="180"/>
      <c r="CI1004" s="180"/>
      <c r="CJ1004" s="180"/>
      <c r="CK1004" s="180"/>
      <c r="CL1004" s="180"/>
      <c r="CM1004" s="180"/>
      <c r="CN1004" s="180"/>
      <c r="CO1004" s="180"/>
      <c r="CP1004" s="180"/>
      <c r="CQ1004" s="180"/>
      <c r="CR1004" s="180"/>
      <c r="CS1004" s="180"/>
      <c r="CT1004" s="180"/>
      <c r="CU1004" s="180"/>
      <c r="CV1004" s="180"/>
      <c r="CW1004" s="180"/>
      <c r="CX1004" s="180"/>
      <c r="CY1004" s="180"/>
      <c r="CZ1004" s="180"/>
      <c r="DA1004" s="180"/>
      <c r="DB1004" s="180"/>
      <c r="DC1004" s="180"/>
    </row>
    <row r="1005" spans="1:107">
      <c r="A1005" s="180"/>
      <c r="B1005" s="180"/>
      <c r="C1005" s="180"/>
      <c r="D1005" s="180"/>
      <c r="E1005" s="180"/>
      <c r="F1005" s="180"/>
      <c r="G1005" s="180"/>
      <c r="H1005" s="181"/>
      <c r="I1005" s="180"/>
      <c r="J1005" s="180"/>
      <c r="K1005" s="180"/>
      <c r="L1005" s="181"/>
      <c r="M1005" s="180"/>
      <c r="N1005" s="180"/>
      <c r="O1005" s="180"/>
      <c r="P1005" s="180"/>
      <c r="Q1005" s="180"/>
      <c r="R1005" s="180"/>
      <c r="S1005" s="180"/>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c r="CH1005" s="180"/>
      <c r="CI1005" s="180"/>
      <c r="CJ1005" s="180"/>
      <c r="CK1005" s="180"/>
      <c r="CL1005" s="180"/>
      <c r="CM1005" s="180"/>
      <c r="CN1005" s="180"/>
      <c r="CO1005" s="180"/>
      <c r="CP1005" s="180"/>
      <c r="CQ1005" s="180"/>
      <c r="CR1005" s="180"/>
      <c r="CS1005" s="180"/>
      <c r="CT1005" s="180"/>
      <c r="CU1005" s="180"/>
      <c r="CV1005" s="180"/>
      <c r="CW1005" s="180"/>
      <c r="CX1005" s="180"/>
      <c r="CY1005" s="180"/>
      <c r="CZ1005" s="180"/>
      <c r="DA1005" s="180"/>
      <c r="DB1005" s="180"/>
      <c r="DC1005" s="180"/>
    </row>
    <row r="1006" spans="1:107">
      <c r="A1006" s="180"/>
      <c r="B1006" s="180"/>
      <c r="C1006" s="180"/>
      <c r="D1006" s="180"/>
      <c r="E1006" s="180"/>
      <c r="F1006" s="180"/>
      <c r="G1006" s="180"/>
      <c r="H1006" s="181"/>
      <c r="I1006" s="180"/>
      <c r="J1006" s="180"/>
      <c r="K1006" s="180"/>
      <c r="L1006" s="181"/>
      <c r="M1006" s="180"/>
      <c r="N1006" s="180"/>
      <c r="O1006" s="180"/>
      <c r="P1006" s="180"/>
      <c r="Q1006" s="180"/>
      <c r="R1006" s="180"/>
      <c r="S1006" s="180"/>
      <c r="T1006" s="180"/>
      <c r="U1006" s="180"/>
      <c r="V1006" s="180"/>
      <c r="W1006" s="180"/>
      <c r="X1006" s="180"/>
      <c r="Y1006" s="180"/>
      <c r="Z1006" s="180"/>
      <c r="AA1006" s="180"/>
      <c r="AB1006" s="180"/>
      <c r="AC1006" s="180"/>
      <c r="AD1006" s="180"/>
      <c r="AE1006" s="180"/>
      <c r="AF1006" s="180"/>
      <c r="AG1006" s="180"/>
      <c r="AH1006" s="180"/>
      <c r="AI1006" s="180"/>
      <c r="AJ1006" s="180"/>
      <c r="AK1006" s="180"/>
      <c r="AL1006" s="180"/>
      <c r="AM1006" s="180"/>
      <c r="AN1006" s="180"/>
      <c r="AO1006" s="180"/>
      <c r="AP1006" s="180"/>
      <c r="AQ1006" s="180"/>
      <c r="AR1006" s="180"/>
      <c r="AS1006" s="180"/>
      <c r="AT1006" s="180"/>
      <c r="AU1006" s="180"/>
      <c r="AV1006" s="180"/>
      <c r="AW1006" s="180"/>
      <c r="AX1006" s="180"/>
      <c r="AY1006" s="180"/>
      <c r="AZ1006" s="180"/>
      <c r="BA1006" s="180"/>
      <c r="BB1006" s="180"/>
      <c r="BC1006" s="180"/>
      <c r="BD1006" s="180"/>
      <c r="BE1006" s="180"/>
      <c r="BF1006" s="180"/>
      <c r="BG1006" s="180"/>
      <c r="BH1006" s="180"/>
      <c r="BI1006" s="180"/>
      <c r="BJ1006" s="180"/>
      <c r="BK1006" s="180"/>
      <c r="BL1006" s="180"/>
      <c r="BM1006" s="180"/>
      <c r="BN1006" s="180"/>
      <c r="BO1006" s="180"/>
      <c r="BP1006" s="180"/>
      <c r="BQ1006" s="180"/>
      <c r="BR1006" s="180"/>
      <c r="BS1006" s="180"/>
      <c r="BT1006" s="180"/>
      <c r="BU1006" s="180"/>
      <c r="BV1006" s="180"/>
      <c r="BW1006" s="180"/>
      <c r="BX1006" s="180"/>
      <c r="BY1006" s="180"/>
      <c r="BZ1006" s="180"/>
      <c r="CA1006" s="180"/>
      <c r="CB1006" s="180"/>
      <c r="CC1006" s="180"/>
      <c r="CD1006" s="180"/>
      <c r="CE1006" s="180"/>
      <c r="CF1006" s="180"/>
      <c r="CG1006" s="180"/>
      <c r="CH1006" s="180"/>
      <c r="CI1006" s="180"/>
      <c r="CJ1006" s="180"/>
      <c r="CK1006" s="180"/>
      <c r="CL1006" s="180"/>
      <c r="CM1006" s="180"/>
      <c r="CN1006" s="180"/>
      <c r="CO1006" s="180"/>
      <c r="CP1006" s="180"/>
      <c r="CQ1006" s="180"/>
      <c r="CR1006" s="180"/>
      <c r="CS1006" s="180"/>
      <c r="CT1006" s="180"/>
      <c r="CU1006" s="180"/>
      <c r="CV1006" s="180"/>
      <c r="CW1006" s="180"/>
      <c r="CX1006" s="180"/>
      <c r="CY1006" s="180"/>
      <c r="CZ1006" s="180"/>
      <c r="DA1006" s="180"/>
      <c r="DB1006" s="180"/>
      <c r="DC1006" s="180"/>
    </row>
    <row r="1007" spans="1:107">
      <c r="A1007" s="180"/>
      <c r="B1007" s="180"/>
      <c r="C1007" s="180"/>
      <c r="D1007" s="180"/>
      <c r="E1007" s="180"/>
      <c r="F1007" s="180"/>
      <c r="G1007" s="180"/>
      <c r="H1007" s="181"/>
      <c r="I1007" s="180"/>
      <c r="J1007" s="180"/>
      <c r="K1007" s="180"/>
      <c r="L1007" s="181"/>
      <c r="M1007" s="180"/>
      <c r="N1007" s="180"/>
      <c r="O1007" s="180"/>
      <c r="P1007" s="180"/>
      <c r="Q1007" s="180"/>
      <c r="R1007" s="180"/>
      <c r="S1007" s="180"/>
      <c r="T1007" s="180"/>
      <c r="U1007" s="180"/>
      <c r="V1007" s="180"/>
      <c r="W1007" s="180"/>
      <c r="X1007" s="180"/>
      <c r="Y1007" s="180"/>
      <c r="Z1007" s="180"/>
      <c r="AA1007" s="180"/>
      <c r="AB1007" s="180"/>
      <c r="AC1007" s="180"/>
      <c r="AD1007" s="180"/>
      <c r="AE1007" s="180"/>
      <c r="AF1007" s="180"/>
      <c r="AG1007" s="180"/>
      <c r="AH1007" s="180"/>
      <c r="AI1007" s="180"/>
      <c r="AJ1007" s="180"/>
      <c r="AK1007" s="180"/>
      <c r="AL1007" s="180"/>
      <c r="AM1007" s="180"/>
      <c r="AN1007" s="180"/>
      <c r="AO1007" s="180"/>
      <c r="AP1007" s="180"/>
      <c r="AQ1007" s="180"/>
      <c r="AR1007" s="180"/>
      <c r="AS1007" s="180"/>
      <c r="AT1007" s="180"/>
      <c r="AU1007" s="180"/>
      <c r="AV1007" s="180"/>
      <c r="AW1007" s="180"/>
      <c r="AX1007" s="180"/>
      <c r="AY1007" s="180"/>
      <c r="AZ1007" s="180"/>
      <c r="BA1007" s="180"/>
      <c r="BB1007" s="180"/>
      <c r="BC1007" s="180"/>
      <c r="BD1007" s="180"/>
      <c r="BE1007" s="180"/>
      <c r="BF1007" s="180"/>
      <c r="BG1007" s="180"/>
      <c r="BH1007" s="180"/>
      <c r="BI1007" s="180"/>
      <c r="BJ1007" s="180"/>
      <c r="BK1007" s="180"/>
      <c r="BL1007" s="180"/>
      <c r="BM1007" s="180"/>
      <c r="BN1007" s="180"/>
      <c r="BO1007" s="180"/>
      <c r="BP1007" s="180"/>
      <c r="BQ1007" s="180"/>
      <c r="BR1007" s="180"/>
      <c r="BS1007" s="180"/>
      <c r="BT1007" s="180"/>
      <c r="BU1007" s="180"/>
      <c r="BV1007" s="180"/>
      <c r="BW1007" s="180"/>
      <c r="BX1007" s="180"/>
      <c r="BY1007" s="180"/>
      <c r="BZ1007" s="180"/>
      <c r="CA1007" s="180"/>
      <c r="CB1007" s="180"/>
      <c r="CC1007" s="180"/>
      <c r="CD1007" s="180"/>
      <c r="CE1007" s="180"/>
      <c r="CF1007" s="180"/>
      <c r="CG1007" s="180"/>
      <c r="CH1007" s="180"/>
      <c r="CI1007" s="180"/>
      <c r="CJ1007" s="180"/>
      <c r="CK1007" s="180"/>
      <c r="CL1007" s="180"/>
      <c r="CM1007" s="180"/>
      <c r="CN1007" s="180"/>
      <c r="CO1007" s="180"/>
      <c r="CP1007" s="180"/>
      <c r="CQ1007" s="180"/>
      <c r="CR1007" s="180"/>
      <c r="CS1007" s="180"/>
      <c r="CT1007" s="180"/>
      <c r="CU1007" s="180"/>
      <c r="CV1007" s="180"/>
      <c r="CW1007" s="180"/>
      <c r="CX1007" s="180"/>
      <c r="CY1007" s="180"/>
      <c r="CZ1007" s="180"/>
      <c r="DA1007" s="180"/>
      <c r="DB1007" s="180"/>
      <c r="DC1007" s="180"/>
    </row>
    <row r="1008" spans="1:107">
      <c r="A1008" s="180"/>
      <c r="B1008" s="180"/>
      <c r="C1008" s="180"/>
      <c r="D1008" s="180"/>
      <c r="E1008" s="180"/>
      <c r="F1008" s="180"/>
      <c r="G1008" s="180"/>
      <c r="H1008" s="181"/>
      <c r="I1008" s="180"/>
      <c r="J1008" s="180"/>
      <c r="K1008" s="180"/>
      <c r="L1008" s="181"/>
      <c r="M1008" s="180"/>
      <c r="N1008" s="180"/>
      <c r="O1008" s="180"/>
      <c r="P1008" s="180"/>
      <c r="Q1008" s="180"/>
      <c r="R1008" s="180"/>
      <c r="S1008" s="180"/>
      <c r="T1008" s="180"/>
      <c r="U1008" s="180"/>
      <c r="V1008" s="180"/>
      <c r="W1008" s="180"/>
      <c r="X1008" s="180"/>
      <c r="Y1008" s="180"/>
      <c r="Z1008" s="180"/>
      <c r="AA1008" s="180"/>
      <c r="AB1008" s="180"/>
      <c r="AC1008" s="180"/>
      <c r="AD1008" s="180"/>
      <c r="AE1008" s="180"/>
      <c r="AF1008" s="180"/>
      <c r="AG1008" s="180"/>
      <c r="AH1008" s="180"/>
      <c r="AI1008" s="180"/>
      <c r="AJ1008" s="180"/>
      <c r="AK1008" s="180"/>
      <c r="AL1008" s="180"/>
      <c r="AM1008" s="180"/>
      <c r="AN1008" s="180"/>
      <c r="AO1008" s="180"/>
      <c r="AP1008" s="180"/>
      <c r="AQ1008" s="180"/>
      <c r="AR1008" s="180"/>
      <c r="AS1008" s="180"/>
      <c r="AT1008" s="180"/>
      <c r="AU1008" s="180"/>
      <c r="AV1008" s="180"/>
      <c r="AW1008" s="180"/>
      <c r="AX1008" s="180"/>
      <c r="AY1008" s="180"/>
      <c r="AZ1008" s="180"/>
      <c r="BA1008" s="180"/>
      <c r="BB1008" s="180"/>
      <c r="BC1008" s="180"/>
      <c r="BD1008" s="180"/>
      <c r="BE1008" s="180"/>
      <c r="BF1008" s="180"/>
      <c r="BG1008" s="180"/>
      <c r="BH1008" s="180"/>
      <c r="BI1008" s="180"/>
      <c r="BJ1008" s="180"/>
      <c r="BK1008" s="180"/>
      <c r="BL1008" s="180"/>
      <c r="BM1008" s="180"/>
      <c r="BN1008" s="180"/>
      <c r="BO1008" s="180"/>
      <c r="BP1008" s="180"/>
      <c r="BQ1008" s="180"/>
      <c r="BR1008" s="180"/>
      <c r="BS1008" s="180"/>
      <c r="BT1008" s="180"/>
      <c r="BU1008" s="180"/>
      <c r="BV1008" s="180"/>
      <c r="BW1008" s="180"/>
      <c r="BX1008" s="180"/>
      <c r="BY1008" s="180"/>
      <c r="BZ1008" s="180"/>
      <c r="CA1008" s="180"/>
      <c r="CB1008" s="180"/>
      <c r="CC1008" s="180"/>
      <c r="CD1008" s="180"/>
      <c r="CE1008" s="180"/>
      <c r="CF1008" s="180"/>
      <c r="CG1008" s="180"/>
      <c r="CH1008" s="180"/>
      <c r="CI1008" s="180"/>
      <c r="CJ1008" s="180"/>
      <c r="CK1008" s="180"/>
      <c r="CL1008" s="180"/>
      <c r="CM1008" s="180"/>
      <c r="CN1008" s="180"/>
      <c r="CO1008" s="180"/>
      <c r="CP1008" s="180"/>
      <c r="CQ1008" s="180"/>
      <c r="CR1008" s="180"/>
      <c r="CS1008" s="180"/>
      <c r="CT1008" s="180"/>
      <c r="CU1008" s="180"/>
      <c r="CV1008" s="180"/>
      <c r="CW1008" s="180"/>
      <c r="CX1008" s="180"/>
      <c r="CY1008" s="180"/>
      <c r="CZ1008" s="180"/>
      <c r="DA1008" s="180"/>
      <c r="DB1008" s="180"/>
      <c r="DC1008" s="180"/>
    </row>
    <row r="1009" spans="1:107">
      <c r="A1009" s="180"/>
      <c r="B1009" s="180"/>
      <c r="C1009" s="180"/>
      <c r="D1009" s="180"/>
      <c r="E1009" s="180"/>
      <c r="F1009" s="180"/>
      <c r="G1009" s="180"/>
      <c r="H1009" s="181"/>
      <c r="I1009" s="180"/>
      <c r="J1009" s="180"/>
      <c r="K1009" s="180"/>
      <c r="L1009" s="181"/>
      <c r="M1009" s="180"/>
      <c r="N1009" s="180"/>
      <c r="O1009" s="180"/>
      <c r="P1009" s="180"/>
      <c r="Q1009" s="180"/>
      <c r="R1009" s="180"/>
      <c r="S1009" s="180"/>
      <c r="T1009" s="180"/>
      <c r="U1009" s="180"/>
      <c r="V1009" s="180"/>
      <c r="W1009" s="180"/>
      <c r="X1009" s="180"/>
      <c r="Y1009" s="180"/>
      <c r="Z1009" s="180"/>
      <c r="AA1009" s="180"/>
      <c r="AB1009" s="180"/>
      <c r="AC1009" s="180"/>
      <c r="AD1009" s="180"/>
      <c r="AE1009" s="180"/>
      <c r="AF1009" s="180"/>
      <c r="AG1009" s="180"/>
      <c r="AH1009" s="180"/>
      <c r="AI1009" s="180"/>
      <c r="AJ1009" s="180"/>
      <c r="AK1009" s="180"/>
      <c r="AL1009" s="180"/>
      <c r="AM1009" s="180"/>
      <c r="AN1009" s="180"/>
      <c r="AO1009" s="180"/>
      <c r="AP1009" s="180"/>
      <c r="AQ1009" s="180"/>
      <c r="AR1009" s="180"/>
      <c r="AS1009" s="180"/>
      <c r="AT1009" s="180"/>
      <c r="AU1009" s="180"/>
      <c r="AV1009" s="180"/>
      <c r="AW1009" s="180"/>
      <c r="AX1009" s="180"/>
      <c r="AY1009" s="180"/>
      <c r="AZ1009" s="180"/>
      <c r="BA1009" s="180"/>
      <c r="BB1009" s="180"/>
      <c r="BC1009" s="180"/>
      <c r="BD1009" s="180"/>
      <c r="BE1009" s="180"/>
      <c r="BF1009" s="180"/>
      <c r="BG1009" s="180"/>
      <c r="BH1009" s="180"/>
      <c r="BI1009" s="180"/>
      <c r="BJ1009" s="180"/>
      <c r="BK1009" s="180"/>
      <c r="BL1009" s="180"/>
      <c r="BM1009" s="180"/>
      <c r="BN1009" s="180"/>
      <c r="BO1009" s="180"/>
      <c r="BP1009" s="180"/>
      <c r="BQ1009" s="180"/>
      <c r="BR1009" s="180"/>
      <c r="BS1009" s="180"/>
      <c r="BT1009" s="180"/>
      <c r="BU1009" s="180"/>
      <c r="BV1009" s="180"/>
      <c r="BW1009" s="180"/>
      <c r="BX1009" s="180"/>
      <c r="BY1009" s="180"/>
      <c r="BZ1009" s="180"/>
      <c r="CA1009" s="180"/>
      <c r="CB1009" s="180"/>
      <c r="CC1009" s="180"/>
      <c r="CD1009" s="180"/>
      <c r="CE1009" s="180"/>
      <c r="CF1009" s="180"/>
      <c r="CG1009" s="180"/>
      <c r="CH1009" s="180"/>
      <c r="CI1009" s="180"/>
      <c r="CJ1009" s="180"/>
      <c r="CK1009" s="180"/>
      <c r="CL1009" s="180"/>
      <c r="CM1009" s="180"/>
      <c r="CN1009" s="180"/>
      <c r="CO1009" s="180"/>
      <c r="CP1009" s="180"/>
      <c r="CQ1009" s="180"/>
      <c r="CR1009" s="180"/>
      <c r="CS1009" s="180"/>
      <c r="CT1009" s="180"/>
      <c r="CU1009" s="180"/>
      <c r="CV1009" s="180"/>
      <c r="CW1009" s="180"/>
      <c r="CX1009" s="180"/>
      <c r="CY1009" s="180"/>
      <c r="CZ1009" s="180"/>
      <c r="DA1009" s="180"/>
      <c r="DB1009" s="180"/>
      <c r="DC1009" s="180"/>
    </row>
    <row r="1010" spans="1:107">
      <c r="A1010" s="180"/>
      <c r="B1010" s="180"/>
      <c r="C1010" s="180"/>
      <c r="D1010" s="180"/>
      <c r="E1010" s="180"/>
      <c r="F1010" s="180"/>
      <c r="G1010" s="180"/>
      <c r="H1010" s="181"/>
      <c r="I1010" s="180"/>
      <c r="J1010" s="180"/>
      <c r="K1010" s="180"/>
      <c r="L1010" s="181"/>
      <c r="M1010" s="180"/>
      <c r="N1010" s="180"/>
      <c r="O1010" s="180"/>
      <c r="P1010" s="180"/>
      <c r="Q1010" s="180"/>
      <c r="R1010" s="180"/>
      <c r="S1010" s="180"/>
      <c r="T1010" s="180"/>
      <c r="U1010" s="180"/>
      <c r="V1010" s="180"/>
      <c r="W1010" s="180"/>
      <c r="X1010" s="180"/>
      <c r="Y1010" s="180"/>
      <c r="Z1010" s="180"/>
      <c r="AA1010" s="180"/>
      <c r="AB1010" s="180"/>
      <c r="AC1010" s="180"/>
      <c r="AD1010" s="180"/>
      <c r="AE1010" s="180"/>
      <c r="AF1010" s="180"/>
      <c r="AG1010" s="180"/>
      <c r="AH1010" s="180"/>
      <c r="AI1010" s="180"/>
      <c r="AJ1010" s="180"/>
      <c r="AK1010" s="180"/>
      <c r="AL1010" s="180"/>
      <c r="AM1010" s="180"/>
      <c r="AN1010" s="180"/>
      <c r="AO1010" s="180"/>
      <c r="AP1010" s="180"/>
      <c r="AQ1010" s="180"/>
      <c r="AR1010" s="180"/>
      <c r="AS1010" s="180"/>
      <c r="AT1010" s="180"/>
      <c r="AU1010" s="180"/>
      <c r="AV1010" s="180"/>
      <c r="AW1010" s="180"/>
      <c r="AX1010" s="180"/>
      <c r="AY1010" s="180"/>
      <c r="AZ1010" s="180"/>
      <c r="BA1010" s="180"/>
      <c r="BB1010" s="180"/>
      <c r="BC1010" s="180"/>
      <c r="BD1010" s="180"/>
      <c r="BE1010" s="180"/>
      <c r="BF1010" s="180"/>
      <c r="BG1010" s="180"/>
      <c r="BH1010" s="180"/>
      <c r="BI1010" s="180"/>
      <c r="BJ1010" s="180"/>
      <c r="BK1010" s="180"/>
      <c r="BL1010" s="180"/>
      <c r="BM1010" s="180"/>
      <c r="BN1010" s="180"/>
      <c r="BO1010" s="180"/>
      <c r="BP1010" s="180"/>
      <c r="BQ1010" s="180"/>
      <c r="BR1010" s="180"/>
      <c r="BS1010" s="180"/>
      <c r="BT1010" s="180"/>
      <c r="BU1010" s="180"/>
      <c r="BV1010" s="180"/>
      <c r="BW1010" s="180"/>
      <c r="BX1010" s="180"/>
      <c r="BY1010" s="180"/>
      <c r="BZ1010" s="180"/>
      <c r="CA1010" s="180"/>
      <c r="CB1010" s="180"/>
      <c r="CC1010" s="180"/>
      <c r="CD1010" s="180"/>
      <c r="CE1010" s="180"/>
      <c r="CF1010" s="180"/>
      <c r="CG1010" s="180"/>
      <c r="CH1010" s="180"/>
      <c r="CI1010" s="180"/>
      <c r="CJ1010" s="180"/>
      <c r="CK1010" s="180"/>
      <c r="CL1010" s="180"/>
      <c r="CM1010" s="180"/>
      <c r="CN1010" s="180"/>
      <c r="CO1010" s="180"/>
      <c r="CP1010" s="180"/>
      <c r="CQ1010" s="180"/>
      <c r="CR1010" s="180"/>
      <c r="CS1010" s="180"/>
      <c r="CT1010" s="180"/>
      <c r="CU1010" s="180"/>
      <c r="CV1010" s="180"/>
      <c r="CW1010" s="180"/>
      <c r="CX1010" s="180"/>
      <c r="CY1010" s="180"/>
      <c r="CZ1010" s="180"/>
      <c r="DA1010" s="180"/>
      <c r="DB1010" s="180"/>
      <c r="DC1010" s="180"/>
    </row>
    <row r="1011" spans="1:107">
      <c r="A1011" s="180"/>
      <c r="B1011" s="180"/>
      <c r="C1011" s="180"/>
      <c r="D1011" s="180"/>
      <c r="E1011" s="180"/>
      <c r="F1011" s="180"/>
      <c r="G1011" s="180"/>
      <c r="H1011" s="181"/>
      <c r="I1011" s="180"/>
      <c r="J1011" s="180"/>
      <c r="K1011" s="180"/>
      <c r="L1011" s="181"/>
      <c r="M1011" s="180"/>
      <c r="N1011" s="180"/>
      <c r="O1011" s="180"/>
      <c r="P1011" s="180"/>
      <c r="Q1011" s="180"/>
      <c r="R1011" s="180"/>
      <c r="S1011" s="180"/>
      <c r="T1011" s="180"/>
      <c r="U1011" s="180"/>
      <c r="V1011" s="180"/>
      <c r="W1011" s="180"/>
      <c r="X1011" s="180"/>
      <c r="Y1011" s="180"/>
      <c r="Z1011" s="180"/>
      <c r="AA1011" s="180"/>
      <c r="AB1011" s="180"/>
      <c r="AC1011" s="180"/>
      <c r="AD1011" s="180"/>
      <c r="AE1011" s="180"/>
      <c r="AF1011" s="180"/>
      <c r="AG1011" s="180"/>
      <c r="AH1011" s="180"/>
      <c r="AI1011" s="180"/>
      <c r="AJ1011" s="180"/>
      <c r="AK1011" s="180"/>
      <c r="AL1011" s="180"/>
      <c r="AM1011" s="180"/>
      <c r="AN1011" s="180"/>
      <c r="AO1011" s="180"/>
      <c r="AP1011" s="180"/>
      <c r="AQ1011" s="180"/>
      <c r="AR1011" s="180"/>
      <c r="AS1011" s="180"/>
      <c r="AT1011" s="180"/>
      <c r="AU1011" s="180"/>
      <c r="AV1011" s="180"/>
      <c r="AW1011" s="180"/>
      <c r="AX1011" s="180"/>
      <c r="AY1011" s="180"/>
      <c r="AZ1011" s="180"/>
      <c r="BA1011" s="180"/>
      <c r="BB1011" s="180"/>
      <c r="BC1011" s="180"/>
      <c r="BD1011" s="180"/>
      <c r="BE1011" s="180"/>
      <c r="BF1011" s="180"/>
      <c r="BG1011" s="180"/>
      <c r="BH1011" s="180"/>
      <c r="BI1011" s="180"/>
      <c r="BJ1011" s="180"/>
      <c r="BK1011" s="180"/>
      <c r="BL1011" s="180"/>
      <c r="BM1011" s="180"/>
      <c r="BN1011" s="180"/>
      <c r="BO1011" s="180"/>
      <c r="BP1011" s="180"/>
      <c r="BQ1011" s="180"/>
      <c r="BR1011" s="180"/>
      <c r="BS1011" s="180"/>
      <c r="BT1011" s="180"/>
      <c r="BU1011" s="180"/>
      <c r="BV1011" s="180"/>
      <c r="BW1011" s="180"/>
      <c r="BX1011" s="180"/>
      <c r="BY1011" s="180"/>
      <c r="BZ1011" s="180"/>
      <c r="CA1011" s="180"/>
      <c r="CB1011" s="180"/>
      <c r="CC1011" s="180"/>
      <c r="CD1011" s="180"/>
      <c r="CE1011" s="180"/>
      <c r="CF1011" s="180"/>
      <c r="CG1011" s="180"/>
      <c r="CH1011" s="180"/>
      <c r="CI1011" s="180"/>
      <c r="CJ1011" s="180"/>
      <c r="CK1011" s="180"/>
      <c r="CL1011" s="180"/>
      <c r="CM1011" s="180"/>
      <c r="CN1011" s="180"/>
      <c r="CO1011" s="180"/>
      <c r="CP1011" s="180"/>
      <c r="CQ1011" s="180"/>
      <c r="CR1011" s="180"/>
      <c r="CS1011" s="180"/>
      <c r="CT1011" s="180"/>
      <c r="CU1011" s="180"/>
      <c r="CV1011" s="180"/>
      <c r="CW1011" s="180"/>
      <c r="CX1011" s="180"/>
      <c r="CY1011" s="180"/>
      <c r="CZ1011" s="180"/>
      <c r="DA1011" s="180"/>
      <c r="DB1011" s="180"/>
      <c r="DC1011" s="180"/>
    </row>
    <row r="1012" spans="1:107">
      <c r="A1012" s="180"/>
      <c r="B1012" s="180"/>
      <c r="C1012" s="180"/>
      <c r="D1012" s="180"/>
      <c r="E1012" s="180"/>
      <c r="F1012" s="180"/>
      <c r="G1012" s="180"/>
      <c r="H1012" s="181"/>
      <c r="I1012" s="180"/>
      <c r="J1012" s="180"/>
      <c r="K1012" s="180"/>
      <c r="L1012" s="181"/>
      <c r="M1012" s="180"/>
      <c r="N1012" s="180"/>
      <c r="O1012" s="180"/>
      <c r="P1012" s="180"/>
      <c r="Q1012" s="180"/>
      <c r="R1012" s="180"/>
      <c r="S1012" s="180"/>
      <c r="T1012" s="180"/>
      <c r="U1012" s="180"/>
      <c r="V1012" s="180"/>
      <c r="W1012" s="180"/>
      <c r="X1012" s="180"/>
      <c r="Y1012" s="180"/>
      <c r="Z1012" s="180"/>
      <c r="AA1012" s="180"/>
      <c r="AB1012" s="180"/>
      <c r="AC1012" s="180"/>
      <c r="AD1012" s="180"/>
      <c r="AE1012" s="180"/>
      <c r="AF1012" s="180"/>
      <c r="AG1012" s="180"/>
      <c r="AH1012" s="180"/>
      <c r="AI1012" s="180"/>
      <c r="AJ1012" s="180"/>
      <c r="AK1012" s="180"/>
      <c r="AL1012" s="180"/>
      <c r="AM1012" s="180"/>
      <c r="AN1012" s="180"/>
      <c r="AO1012" s="180"/>
      <c r="AP1012" s="180"/>
      <c r="AQ1012" s="180"/>
      <c r="AR1012" s="180"/>
      <c r="AS1012" s="180"/>
      <c r="AT1012" s="180"/>
      <c r="AU1012" s="180"/>
      <c r="AV1012" s="180"/>
      <c r="AW1012" s="180"/>
      <c r="AX1012" s="180"/>
      <c r="AY1012" s="180"/>
      <c r="AZ1012" s="180"/>
      <c r="BA1012" s="180"/>
      <c r="BB1012" s="180"/>
      <c r="BC1012" s="180"/>
      <c r="BD1012" s="180"/>
      <c r="BE1012" s="180"/>
      <c r="BF1012" s="180"/>
      <c r="BG1012" s="180"/>
      <c r="BH1012" s="180"/>
      <c r="BI1012" s="180"/>
      <c r="BJ1012" s="180"/>
      <c r="BK1012" s="180"/>
      <c r="BL1012" s="180"/>
      <c r="BM1012" s="180"/>
      <c r="BN1012" s="180"/>
      <c r="BO1012" s="180"/>
      <c r="BP1012" s="180"/>
      <c r="BQ1012" s="180"/>
      <c r="BR1012" s="180"/>
      <c r="BS1012" s="180"/>
      <c r="BT1012" s="180"/>
      <c r="BU1012" s="180"/>
      <c r="BV1012" s="180"/>
      <c r="BW1012" s="180"/>
      <c r="BX1012" s="180"/>
      <c r="BY1012" s="180"/>
      <c r="BZ1012" s="180"/>
      <c r="CA1012" s="180"/>
      <c r="CB1012" s="180"/>
      <c r="CC1012" s="180"/>
      <c r="CD1012" s="180"/>
      <c r="CE1012" s="180"/>
      <c r="CF1012" s="180"/>
      <c r="CG1012" s="180"/>
      <c r="CH1012" s="180"/>
      <c r="CI1012" s="180"/>
      <c r="CJ1012" s="180"/>
      <c r="CK1012" s="180"/>
      <c r="CL1012" s="180"/>
      <c r="CM1012" s="180"/>
      <c r="CN1012" s="180"/>
      <c r="CO1012" s="180"/>
      <c r="CP1012" s="180"/>
      <c r="CQ1012" s="180"/>
      <c r="CR1012" s="180"/>
      <c r="CS1012" s="180"/>
      <c r="CT1012" s="180"/>
      <c r="CU1012" s="180"/>
      <c r="CV1012" s="180"/>
      <c r="CW1012" s="180"/>
      <c r="CX1012" s="180"/>
      <c r="CY1012" s="180"/>
      <c r="CZ1012" s="180"/>
      <c r="DA1012" s="180"/>
      <c r="DB1012" s="180"/>
      <c r="DC1012" s="180"/>
    </row>
    <row r="1013" spans="1:107">
      <c r="A1013" s="180"/>
      <c r="B1013" s="180"/>
      <c r="C1013" s="180"/>
      <c r="D1013" s="180"/>
      <c r="E1013" s="180"/>
      <c r="F1013" s="180"/>
      <c r="G1013" s="180"/>
      <c r="H1013" s="181"/>
      <c r="I1013" s="180"/>
      <c r="J1013" s="180"/>
      <c r="K1013" s="180"/>
      <c r="L1013" s="181"/>
      <c r="M1013" s="180"/>
      <c r="N1013" s="180"/>
      <c r="O1013" s="180"/>
      <c r="P1013" s="180"/>
      <c r="Q1013" s="180"/>
      <c r="R1013" s="180"/>
      <c r="S1013" s="180"/>
      <c r="T1013" s="180"/>
      <c r="U1013" s="180"/>
      <c r="V1013" s="180"/>
      <c r="W1013" s="180"/>
      <c r="X1013" s="180"/>
      <c r="Y1013" s="180"/>
      <c r="Z1013" s="180"/>
      <c r="AA1013" s="180"/>
      <c r="AB1013" s="180"/>
      <c r="AC1013" s="180"/>
      <c r="AD1013" s="180"/>
      <c r="AE1013" s="180"/>
      <c r="AF1013" s="180"/>
      <c r="AG1013" s="180"/>
      <c r="AH1013" s="180"/>
      <c r="AI1013" s="180"/>
      <c r="AJ1013" s="180"/>
      <c r="AK1013" s="180"/>
      <c r="AL1013" s="180"/>
      <c r="AM1013" s="180"/>
      <c r="AN1013" s="180"/>
      <c r="AO1013" s="180"/>
      <c r="AP1013" s="180"/>
      <c r="AQ1013" s="180"/>
      <c r="AR1013" s="180"/>
      <c r="AS1013" s="180"/>
      <c r="AT1013" s="180"/>
      <c r="AU1013" s="180"/>
      <c r="AV1013" s="180"/>
      <c r="AW1013" s="180"/>
      <c r="AX1013" s="180"/>
      <c r="AY1013" s="180"/>
      <c r="AZ1013" s="180"/>
      <c r="BA1013" s="180"/>
      <c r="BB1013" s="180"/>
      <c r="BC1013" s="180"/>
      <c r="BD1013" s="180"/>
      <c r="BE1013" s="180"/>
      <c r="BF1013" s="180"/>
      <c r="BG1013" s="180"/>
      <c r="BH1013" s="180"/>
      <c r="BI1013" s="180"/>
      <c r="BJ1013" s="180"/>
      <c r="BK1013" s="180"/>
      <c r="BL1013" s="180"/>
      <c r="BM1013" s="180"/>
      <c r="BN1013" s="180"/>
      <c r="BO1013" s="180"/>
      <c r="BP1013" s="180"/>
      <c r="BQ1013" s="180"/>
      <c r="BR1013" s="180"/>
      <c r="BS1013" s="180"/>
      <c r="BT1013" s="180"/>
      <c r="BU1013" s="180"/>
      <c r="BV1013" s="180"/>
      <c r="BW1013" s="180"/>
      <c r="BX1013" s="180"/>
      <c r="BY1013" s="180"/>
      <c r="BZ1013" s="180"/>
      <c r="CA1013" s="180"/>
      <c r="CB1013" s="180"/>
      <c r="CC1013" s="180"/>
      <c r="CD1013" s="180"/>
      <c r="CE1013" s="180"/>
      <c r="CF1013" s="180"/>
      <c r="CG1013" s="180"/>
      <c r="CH1013" s="180"/>
      <c r="CI1013" s="180"/>
      <c r="CJ1013" s="180"/>
      <c r="CK1013" s="180"/>
      <c r="CL1013" s="180"/>
      <c r="CM1013" s="180"/>
      <c r="CN1013" s="180"/>
      <c r="CO1013" s="180"/>
      <c r="CP1013" s="180"/>
      <c r="CQ1013" s="180"/>
      <c r="CR1013" s="180"/>
      <c r="CS1013" s="180"/>
      <c r="CT1013" s="180"/>
      <c r="CU1013" s="180"/>
      <c r="CV1013" s="180"/>
      <c r="CW1013" s="180"/>
      <c r="CX1013" s="180"/>
      <c r="CY1013" s="180"/>
      <c r="CZ1013" s="180"/>
      <c r="DA1013" s="180"/>
      <c r="DB1013" s="180"/>
      <c r="DC1013" s="180"/>
    </row>
    <row r="1014" spans="1:107">
      <c r="A1014" s="180"/>
      <c r="B1014" s="180"/>
      <c r="C1014" s="180"/>
      <c r="D1014" s="180"/>
      <c r="E1014" s="180"/>
      <c r="F1014" s="180"/>
      <c r="G1014" s="180"/>
      <c r="H1014" s="181"/>
      <c r="I1014" s="180"/>
      <c r="J1014" s="180"/>
      <c r="K1014" s="180"/>
      <c r="L1014" s="181"/>
      <c r="M1014" s="180"/>
      <c r="N1014" s="180"/>
      <c r="O1014" s="180"/>
      <c r="P1014" s="180"/>
      <c r="Q1014" s="180"/>
      <c r="R1014" s="180"/>
      <c r="S1014" s="180"/>
      <c r="T1014" s="180"/>
      <c r="U1014" s="180"/>
      <c r="V1014" s="180"/>
      <c r="W1014" s="180"/>
      <c r="X1014" s="180"/>
      <c r="Y1014" s="180"/>
      <c r="Z1014" s="180"/>
      <c r="AA1014" s="180"/>
      <c r="AB1014" s="180"/>
      <c r="AC1014" s="180"/>
      <c r="AD1014" s="180"/>
      <c r="AE1014" s="180"/>
      <c r="AF1014" s="180"/>
      <c r="AG1014" s="180"/>
      <c r="AH1014" s="180"/>
      <c r="AI1014" s="180"/>
      <c r="AJ1014" s="180"/>
      <c r="AK1014" s="180"/>
      <c r="AL1014" s="180"/>
      <c r="AM1014" s="180"/>
      <c r="AN1014" s="180"/>
      <c r="AO1014" s="180"/>
      <c r="AP1014" s="180"/>
      <c r="AQ1014" s="180"/>
      <c r="AR1014" s="180"/>
      <c r="AS1014" s="180"/>
      <c r="AT1014" s="180"/>
      <c r="AU1014" s="180"/>
      <c r="AV1014" s="180"/>
      <c r="AW1014" s="180"/>
      <c r="AX1014" s="180"/>
      <c r="AY1014" s="180"/>
      <c r="AZ1014" s="180"/>
      <c r="BA1014" s="180"/>
      <c r="BB1014" s="180"/>
      <c r="BC1014" s="180"/>
      <c r="BD1014" s="180"/>
      <c r="BE1014" s="180"/>
      <c r="BF1014" s="180"/>
      <c r="BG1014" s="180"/>
      <c r="BH1014" s="180"/>
      <c r="BI1014" s="180"/>
      <c r="BJ1014" s="180"/>
      <c r="BK1014" s="180"/>
      <c r="BL1014" s="180"/>
      <c r="BM1014" s="180"/>
      <c r="BN1014" s="180"/>
      <c r="BO1014" s="180"/>
      <c r="BP1014" s="180"/>
      <c r="BQ1014" s="180"/>
      <c r="BR1014" s="180"/>
      <c r="BS1014" s="180"/>
      <c r="BT1014" s="180"/>
      <c r="BU1014" s="180"/>
      <c r="BV1014" s="180"/>
      <c r="BW1014" s="180"/>
      <c r="BX1014" s="180"/>
      <c r="BY1014" s="180"/>
      <c r="BZ1014" s="180"/>
      <c r="CA1014" s="180"/>
      <c r="CB1014" s="180"/>
      <c r="CC1014" s="180"/>
      <c r="CD1014" s="180"/>
      <c r="CE1014" s="180"/>
      <c r="CF1014" s="180"/>
      <c r="CG1014" s="180"/>
      <c r="CH1014" s="180"/>
      <c r="CI1014" s="180"/>
      <c r="CJ1014" s="180"/>
      <c r="CK1014" s="180"/>
      <c r="CL1014" s="180"/>
      <c r="CM1014" s="180"/>
      <c r="CN1014" s="180"/>
      <c r="CO1014" s="180"/>
      <c r="CP1014" s="180"/>
      <c r="CQ1014" s="180"/>
      <c r="CR1014" s="180"/>
      <c r="CS1014" s="180"/>
      <c r="CT1014" s="180"/>
      <c r="CU1014" s="180"/>
      <c r="CV1014" s="180"/>
      <c r="CW1014" s="180"/>
      <c r="CX1014" s="180"/>
      <c r="CY1014" s="180"/>
      <c r="CZ1014" s="180"/>
      <c r="DA1014" s="180"/>
      <c r="DB1014" s="180"/>
      <c r="DC1014" s="180"/>
    </row>
    <row r="1015" spans="1:107">
      <c r="A1015" s="180"/>
      <c r="B1015" s="180"/>
      <c r="C1015" s="180"/>
      <c r="D1015" s="180"/>
      <c r="E1015" s="180"/>
      <c r="F1015" s="180"/>
      <c r="G1015" s="180"/>
      <c r="H1015" s="181"/>
      <c r="I1015" s="180"/>
      <c r="J1015" s="180"/>
      <c r="K1015" s="180"/>
      <c r="L1015" s="181"/>
      <c r="M1015" s="180"/>
      <c r="N1015" s="180"/>
      <c r="O1015" s="180"/>
      <c r="P1015" s="180"/>
      <c r="Q1015" s="180"/>
      <c r="R1015" s="180"/>
      <c r="S1015" s="180"/>
      <c r="T1015" s="180"/>
      <c r="U1015" s="180"/>
      <c r="V1015" s="180"/>
      <c r="W1015" s="180"/>
      <c r="X1015" s="180"/>
      <c r="Y1015" s="180"/>
      <c r="Z1015" s="180"/>
      <c r="AA1015" s="180"/>
      <c r="AB1015" s="180"/>
      <c r="AC1015" s="180"/>
      <c r="AD1015" s="180"/>
      <c r="AE1015" s="180"/>
      <c r="AF1015" s="180"/>
      <c r="AG1015" s="180"/>
      <c r="AH1015" s="180"/>
      <c r="AI1015" s="180"/>
      <c r="AJ1015" s="180"/>
      <c r="AK1015" s="180"/>
      <c r="AL1015" s="180"/>
      <c r="AM1015" s="180"/>
      <c r="AN1015" s="180"/>
      <c r="AO1015" s="180"/>
      <c r="AP1015" s="180"/>
      <c r="AQ1015" s="180"/>
      <c r="AR1015" s="180"/>
      <c r="AS1015" s="180"/>
      <c r="AT1015" s="180"/>
      <c r="AU1015" s="180"/>
      <c r="AV1015" s="180"/>
      <c r="AW1015" s="180"/>
      <c r="AX1015" s="180"/>
      <c r="AY1015" s="180"/>
      <c r="AZ1015" s="180"/>
      <c r="BA1015" s="180"/>
      <c r="BB1015" s="180"/>
      <c r="BC1015" s="180"/>
      <c r="BD1015" s="180"/>
      <c r="BE1015" s="180"/>
      <c r="BF1015" s="180"/>
      <c r="BG1015" s="180"/>
      <c r="BH1015" s="180"/>
      <c r="BI1015" s="180"/>
      <c r="BJ1015" s="180"/>
      <c r="BK1015" s="180"/>
      <c r="BL1015" s="180"/>
      <c r="BM1015" s="180"/>
      <c r="BN1015" s="180"/>
      <c r="BO1015" s="180"/>
      <c r="BP1015" s="180"/>
      <c r="BQ1015" s="180"/>
      <c r="BR1015" s="180"/>
      <c r="BS1015" s="180"/>
      <c r="BT1015" s="180"/>
      <c r="BU1015" s="180"/>
      <c r="BV1015" s="180"/>
      <c r="BW1015" s="180"/>
      <c r="BX1015" s="180"/>
      <c r="BY1015" s="180"/>
      <c r="BZ1015" s="180"/>
      <c r="CA1015" s="180"/>
      <c r="CB1015" s="180"/>
      <c r="CC1015" s="180"/>
      <c r="CD1015" s="180"/>
      <c r="CE1015" s="180"/>
      <c r="CF1015" s="180"/>
      <c r="CG1015" s="180"/>
      <c r="CH1015" s="180"/>
      <c r="CI1015" s="180"/>
      <c r="CJ1015" s="180"/>
      <c r="CK1015" s="180"/>
      <c r="CL1015" s="180"/>
      <c r="CM1015" s="180"/>
      <c r="CN1015" s="180"/>
      <c r="CO1015" s="180"/>
      <c r="CP1015" s="180"/>
      <c r="CQ1015" s="180"/>
      <c r="CR1015" s="180"/>
      <c r="CS1015" s="180"/>
      <c r="CT1015" s="180"/>
      <c r="CU1015" s="180"/>
      <c r="CV1015" s="180"/>
      <c r="CW1015" s="180"/>
      <c r="CX1015" s="180"/>
      <c r="CY1015" s="180"/>
      <c r="CZ1015" s="180"/>
      <c r="DA1015" s="180"/>
      <c r="DB1015" s="180"/>
      <c r="DC1015" s="180"/>
    </row>
    <row r="1016" spans="1:107">
      <c r="A1016" s="180"/>
      <c r="B1016" s="180"/>
      <c r="C1016" s="180"/>
      <c r="D1016" s="180"/>
      <c r="E1016" s="180"/>
      <c r="F1016" s="180"/>
      <c r="G1016" s="180"/>
      <c r="H1016" s="181"/>
      <c r="I1016" s="180"/>
      <c r="J1016" s="180"/>
      <c r="K1016" s="180"/>
      <c r="L1016" s="181"/>
      <c r="M1016" s="180"/>
      <c r="N1016" s="180"/>
      <c r="O1016" s="180"/>
      <c r="P1016" s="180"/>
      <c r="Q1016" s="180"/>
      <c r="R1016" s="180"/>
      <c r="S1016" s="180"/>
      <c r="T1016" s="180"/>
      <c r="U1016" s="180"/>
      <c r="V1016" s="180"/>
      <c r="W1016" s="180"/>
      <c r="X1016" s="180"/>
      <c r="Y1016" s="180"/>
      <c r="Z1016" s="180"/>
      <c r="AA1016" s="180"/>
      <c r="AB1016" s="180"/>
      <c r="AC1016" s="180"/>
      <c r="AD1016" s="180"/>
      <c r="AE1016" s="180"/>
      <c r="AF1016" s="180"/>
      <c r="AG1016" s="180"/>
      <c r="AH1016" s="180"/>
      <c r="AI1016" s="180"/>
      <c r="AJ1016" s="180"/>
      <c r="AK1016" s="180"/>
      <c r="AL1016" s="180"/>
      <c r="AM1016" s="180"/>
      <c r="AN1016" s="180"/>
      <c r="AO1016" s="180"/>
      <c r="AP1016" s="180"/>
      <c r="AQ1016" s="180"/>
      <c r="AR1016" s="180"/>
      <c r="AS1016" s="180"/>
      <c r="AT1016" s="180"/>
      <c r="AU1016" s="180"/>
      <c r="AV1016" s="180"/>
      <c r="AW1016" s="180"/>
      <c r="AX1016" s="180"/>
      <c r="AY1016" s="180"/>
      <c r="AZ1016" s="180"/>
      <c r="BA1016" s="180"/>
      <c r="BB1016" s="180"/>
      <c r="BC1016" s="180"/>
      <c r="BD1016" s="180"/>
      <c r="BE1016" s="180"/>
      <c r="BF1016" s="180"/>
      <c r="BG1016" s="180"/>
      <c r="BH1016" s="180"/>
      <c r="BI1016" s="180"/>
      <c r="BJ1016" s="180"/>
      <c r="BK1016" s="180"/>
      <c r="BL1016" s="180"/>
      <c r="BM1016" s="180"/>
      <c r="BN1016" s="180"/>
      <c r="BO1016" s="180"/>
      <c r="BP1016" s="180"/>
      <c r="BQ1016" s="180"/>
      <c r="BR1016" s="180"/>
      <c r="BS1016" s="180"/>
      <c r="BT1016" s="180"/>
      <c r="BU1016" s="180"/>
      <c r="BV1016" s="180"/>
      <c r="BW1016" s="180"/>
      <c r="BX1016" s="180"/>
      <c r="BY1016" s="180"/>
      <c r="BZ1016" s="180"/>
      <c r="CA1016" s="180"/>
      <c r="CB1016" s="180"/>
      <c r="CC1016" s="180"/>
      <c r="CD1016" s="180"/>
      <c r="CE1016" s="180"/>
      <c r="CF1016" s="180"/>
      <c r="CG1016" s="180"/>
      <c r="CH1016" s="180"/>
      <c r="CI1016" s="180"/>
      <c r="CJ1016" s="180"/>
      <c r="CK1016" s="180"/>
      <c r="CL1016" s="180"/>
      <c r="CM1016" s="180"/>
      <c r="CN1016" s="180"/>
      <c r="CO1016" s="180"/>
      <c r="CP1016" s="180"/>
      <c r="CQ1016" s="180"/>
      <c r="CR1016" s="180"/>
      <c r="CS1016" s="180"/>
      <c r="CT1016" s="180"/>
      <c r="CU1016" s="180"/>
      <c r="CV1016" s="180"/>
      <c r="CW1016" s="180"/>
      <c r="CX1016" s="180"/>
      <c r="CY1016" s="180"/>
      <c r="CZ1016" s="180"/>
      <c r="DA1016" s="180"/>
      <c r="DB1016" s="180"/>
      <c r="DC1016" s="180"/>
    </row>
    <row r="1017" spans="1:107">
      <c r="A1017" s="180"/>
      <c r="B1017" s="180"/>
      <c r="C1017" s="180"/>
      <c r="D1017" s="180"/>
      <c r="E1017" s="180"/>
      <c r="F1017" s="180"/>
      <c r="G1017" s="180"/>
      <c r="H1017" s="181"/>
      <c r="I1017" s="180"/>
      <c r="J1017" s="180"/>
      <c r="K1017" s="180"/>
      <c r="L1017" s="181"/>
      <c r="M1017" s="180"/>
      <c r="N1017" s="180"/>
      <c r="O1017" s="180"/>
      <c r="P1017" s="180"/>
      <c r="Q1017" s="180"/>
      <c r="R1017" s="180"/>
      <c r="S1017" s="180"/>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c r="CH1017" s="180"/>
      <c r="CI1017" s="180"/>
      <c r="CJ1017" s="180"/>
      <c r="CK1017" s="180"/>
      <c r="CL1017" s="180"/>
      <c r="CM1017" s="180"/>
      <c r="CN1017" s="180"/>
      <c r="CO1017" s="180"/>
      <c r="CP1017" s="180"/>
      <c r="CQ1017" s="180"/>
      <c r="CR1017" s="180"/>
      <c r="CS1017" s="180"/>
      <c r="CT1017" s="180"/>
      <c r="CU1017" s="180"/>
      <c r="CV1017" s="180"/>
      <c r="CW1017" s="180"/>
      <c r="CX1017" s="180"/>
      <c r="CY1017" s="180"/>
      <c r="CZ1017" s="180"/>
      <c r="DA1017" s="180"/>
      <c r="DB1017" s="180"/>
      <c r="DC1017" s="180"/>
    </row>
    <row r="1018" spans="1:107">
      <c r="A1018" s="180"/>
      <c r="B1018" s="180"/>
      <c r="C1018" s="180"/>
      <c r="D1018" s="180"/>
      <c r="E1018" s="180"/>
      <c r="F1018" s="180"/>
      <c r="G1018" s="180"/>
      <c r="H1018" s="181"/>
      <c r="I1018" s="180"/>
      <c r="J1018" s="180"/>
      <c r="K1018" s="180"/>
      <c r="L1018" s="181"/>
      <c r="M1018" s="180"/>
      <c r="N1018" s="180"/>
      <c r="O1018" s="180"/>
      <c r="P1018" s="180"/>
      <c r="Q1018" s="180"/>
      <c r="R1018" s="180"/>
      <c r="S1018" s="180"/>
      <c r="T1018" s="180"/>
      <c r="U1018" s="180"/>
      <c r="V1018" s="180"/>
      <c r="W1018" s="180"/>
      <c r="X1018" s="180"/>
      <c r="Y1018" s="180"/>
      <c r="Z1018" s="180"/>
      <c r="AA1018" s="180"/>
      <c r="AB1018" s="180"/>
      <c r="AC1018" s="180"/>
      <c r="AD1018" s="180"/>
      <c r="AE1018" s="180"/>
      <c r="AF1018" s="180"/>
      <c r="AG1018" s="180"/>
      <c r="AH1018" s="180"/>
      <c r="AI1018" s="180"/>
      <c r="AJ1018" s="180"/>
      <c r="AK1018" s="180"/>
      <c r="AL1018" s="180"/>
      <c r="AM1018" s="180"/>
      <c r="AN1018" s="180"/>
      <c r="AO1018" s="180"/>
      <c r="AP1018" s="180"/>
      <c r="AQ1018" s="180"/>
      <c r="AR1018" s="180"/>
      <c r="AS1018" s="180"/>
      <c r="AT1018" s="180"/>
      <c r="AU1018" s="180"/>
      <c r="AV1018" s="180"/>
      <c r="AW1018" s="180"/>
      <c r="AX1018" s="180"/>
      <c r="AY1018" s="180"/>
      <c r="AZ1018" s="180"/>
      <c r="BA1018" s="180"/>
      <c r="BB1018" s="180"/>
      <c r="BC1018" s="180"/>
      <c r="BD1018" s="180"/>
      <c r="BE1018" s="180"/>
      <c r="BF1018" s="180"/>
      <c r="BG1018" s="180"/>
      <c r="BH1018" s="180"/>
      <c r="BI1018" s="180"/>
      <c r="BJ1018" s="180"/>
      <c r="BK1018" s="180"/>
      <c r="BL1018" s="180"/>
      <c r="BM1018" s="180"/>
      <c r="BN1018" s="180"/>
      <c r="BO1018" s="180"/>
      <c r="BP1018" s="180"/>
      <c r="BQ1018" s="180"/>
      <c r="BR1018" s="180"/>
      <c r="BS1018" s="180"/>
      <c r="BT1018" s="180"/>
      <c r="BU1018" s="180"/>
      <c r="BV1018" s="180"/>
      <c r="BW1018" s="180"/>
      <c r="BX1018" s="180"/>
      <c r="BY1018" s="180"/>
      <c r="BZ1018" s="180"/>
      <c r="CA1018" s="180"/>
      <c r="CB1018" s="180"/>
      <c r="CC1018" s="180"/>
      <c r="CD1018" s="180"/>
      <c r="CE1018" s="180"/>
      <c r="CF1018" s="180"/>
      <c r="CG1018" s="180"/>
      <c r="CH1018" s="180"/>
      <c r="CI1018" s="180"/>
      <c r="CJ1018" s="180"/>
      <c r="CK1018" s="180"/>
      <c r="CL1018" s="180"/>
      <c r="CM1018" s="180"/>
      <c r="CN1018" s="180"/>
      <c r="CO1018" s="180"/>
      <c r="CP1018" s="180"/>
      <c r="CQ1018" s="180"/>
      <c r="CR1018" s="180"/>
      <c r="CS1018" s="180"/>
      <c r="CT1018" s="180"/>
      <c r="CU1018" s="180"/>
      <c r="CV1018" s="180"/>
      <c r="CW1018" s="180"/>
      <c r="CX1018" s="180"/>
      <c r="CY1018" s="180"/>
      <c r="CZ1018" s="180"/>
      <c r="DA1018" s="180"/>
      <c r="DB1018" s="180"/>
      <c r="DC1018" s="180"/>
    </row>
    <row r="1019" spans="1:107">
      <c r="A1019" s="180"/>
      <c r="B1019" s="180"/>
      <c r="C1019" s="180"/>
      <c r="D1019" s="180"/>
      <c r="E1019" s="180"/>
      <c r="F1019" s="180"/>
      <c r="G1019" s="180"/>
      <c r="H1019" s="181"/>
      <c r="I1019" s="180"/>
      <c r="J1019" s="180"/>
      <c r="K1019" s="180"/>
      <c r="L1019" s="181"/>
      <c r="M1019" s="180"/>
      <c r="N1019" s="180"/>
      <c r="O1019" s="180"/>
      <c r="P1019" s="180"/>
      <c r="Q1019" s="180"/>
      <c r="R1019" s="180"/>
      <c r="S1019" s="180"/>
      <c r="T1019" s="180"/>
      <c r="U1019" s="180"/>
      <c r="V1019" s="180"/>
      <c r="W1019" s="180"/>
      <c r="X1019" s="180"/>
      <c r="Y1019" s="180"/>
      <c r="Z1019" s="180"/>
      <c r="AA1019" s="180"/>
      <c r="AB1019" s="180"/>
      <c r="AC1019" s="180"/>
      <c r="AD1019" s="180"/>
      <c r="AE1019" s="180"/>
      <c r="AF1019" s="180"/>
      <c r="AG1019" s="180"/>
      <c r="AH1019" s="180"/>
      <c r="AI1019" s="180"/>
      <c r="AJ1019" s="180"/>
      <c r="AK1019" s="180"/>
      <c r="AL1019" s="180"/>
      <c r="AM1019" s="180"/>
      <c r="AN1019" s="180"/>
      <c r="AO1019" s="180"/>
      <c r="AP1019" s="180"/>
      <c r="AQ1019" s="180"/>
      <c r="AR1019" s="180"/>
      <c r="AS1019" s="180"/>
      <c r="AT1019" s="180"/>
      <c r="AU1019" s="180"/>
      <c r="AV1019" s="180"/>
      <c r="AW1019" s="180"/>
      <c r="AX1019" s="180"/>
      <c r="AY1019" s="180"/>
      <c r="AZ1019" s="180"/>
      <c r="BA1019" s="180"/>
      <c r="BB1019" s="180"/>
      <c r="BC1019" s="180"/>
      <c r="BD1019" s="180"/>
      <c r="BE1019" s="180"/>
      <c r="BF1019" s="180"/>
      <c r="BG1019" s="180"/>
      <c r="BH1019" s="180"/>
      <c r="BI1019" s="180"/>
      <c r="BJ1019" s="180"/>
      <c r="BK1019" s="180"/>
      <c r="BL1019" s="180"/>
      <c r="BM1019" s="180"/>
      <c r="BN1019" s="180"/>
      <c r="BO1019" s="180"/>
      <c r="BP1019" s="180"/>
      <c r="BQ1019" s="180"/>
      <c r="BR1019" s="180"/>
      <c r="BS1019" s="180"/>
      <c r="BT1019" s="180"/>
      <c r="BU1019" s="180"/>
      <c r="BV1019" s="180"/>
      <c r="BW1019" s="180"/>
      <c r="BX1019" s="180"/>
      <c r="BY1019" s="180"/>
      <c r="BZ1019" s="180"/>
      <c r="CA1019" s="180"/>
      <c r="CB1019" s="180"/>
      <c r="CC1019" s="180"/>
      <c r="CD1019" s="180"/>
      <c r="CE1019" s="180"/>
      <c r="CF1019" s="180"/>
      <c r="CG1019" s="180"/>
      <c r="CH1019" s="180"/>
      <c r="CI1019" s="180"/>
      <c r="CJ1019" s="180"/>
      <c r="CK1019" s="180"/>
      <c r="CL1019" s="180"/>
      <c r="CM1019" s="180"/>
      <c r="CN1019" s="180"/>
      <c r="CO1019" s="180"/>
      <c r="CP1019" s="180"/>
      <c r="CQ1019" s="180"/>
      <c r="CR1019" s="180"/>
      <c r="CS1019" s="180"/>
      <c r="CT1019" s="180"/>
      <c r="CU1019" s="180"/>
      <c r="CV1019" s="180"/>
      <c r="CW1019" s="180"/>
      <c r="CX1019" s="180"/>
      <c r="CY1019" s="180"/>
      <c r="CZ1019" s="180"/>
      <c r="DA1019" s="180"/>
      <c r="DB1019" s="180"/>
      <c r="DC1019" s="180"/>
    </row>
    <row r="1020" spans="1:107">
      <c r="A1020" s="180"/>
      <c r="B1020" s="180"/>
      <c r="C1020" s="180"/>
      <c r="D1020" s="180"/>
      <c r="E1020" s="180"/>
      <c r="F1020" s="180"/>
      <c r="G1020" s="180"/>
      <c r="H1020" s="181"/>
      <c r="I1020" s="180"/>
      <c r="J1020" s="180"/>
      <c r="K1020" s="180"/>
      <c r="L1020" s="181"/>
      <c r="M1020" s="180"/>
      <c r="N1020" s="180"/>
      <c r="O1020" s="180"/>
      <c r="P1020" s="180"/>
      <c r="Q1020" s="180"/>
      <c r="R1020" s="180"/>
      <c r="S1020" s="180"/>
      <c r="T1020" s="180"/>
      <c r="U1020" s="180"/>
      <c r="V1020" s="180"/>
      <c r="W1020" s="180"/>
      <c r="X1020" s="180"/>
      <c r="Y1020" s="180"/>
      <c r="Z1020" s="180"/>
      <c r="AA1020" s="180"/>
      <c r="AB1020" s="180"/>
      <c r="AC1020" s="180"/>
      <c r="AD1020" s="180"/>
      <c r="AE1020" s="180"/>
      <c r="AF1020" s="180"/>
      <c r="AG1020" s="180"/>
      <c r="AH1020" s="180"/>
      <c r="AI1020" s="180"/>
      <c r="AJ1020" s="180"/>
      <c r="AK1020" s="180"/>
      <c r="AL1020" s="180"/>
      <c r="AM1020" s="180"/>
      <c r="AN1020" s="180"/>
      <c r="AO1020" s="180"/>
      <c r="AP1020" s="180"/>
      <c r="AQ1020" s="180"/>
      <c r="AR1020" s="180"/>
      <c r="AS1020" s="180"/>
      <c r="AT1020" s="180"/>
      <c r="AU1020" s="180"/>
      <c r="AV1020" s="180"/>
      <c r="AW1020" s="180"/>
      <c r="AX1020" s="180"/>
      <c r="AY1020" s="180"/>
      <c r="AZ1020" s="180"/>
      <c r="BA1020" s="180"/>
      <c r="BB1020" s="180"/>
      <c r="BC1020" s="180"/>
      <c r="BD1020" s="180"/>
      <c r="BE1020" s="180"/>
      <c r="BF1020" s="180"/>
      <c r="BG1020" s="180"/>
      <c r="BH1020" s="180"/>
      <c r="BI1020" s="180"/>
      <c r="BJ1020" s="180"/>
      <c r="BK1020" s="180"/>
      <c r="BL1020" s="180"/>
      <c r="BM1020" s="180"/>
      <c r="BN1020" s="180"/>
      <c r="BO1020" s="180"/>
      <c r="BP1020" s="180"/>
      <c r="BQ1020" s="180"/>
      <c r="BR1020" s="180"/>
      <c r="BS1020" s="180"/>
      <c r="BT1020" s="180"/>
      <c r="BU1020" s="180"/>
      <c r="BV1020" s="180"/>
      <c r="BW1020" s="180"/>
      <c r="BX1020" s="180"/>
      <c r="BY1020" s="180"/>
      <c r="BZ1020" s="180"/>
      <c r="CA1020" s="180"/>
      <c r="CB1020" s="180"/>
      <c r="CC1020" s="180"/>
      <c r="CD1020" s="180"/>
      <c r="CE1020" s="180"/>
      <c r="CF1020" s="180"/>
      <c r="CG1020" s="180"/>
      <c r="CH1020" s="180"/>
      <c r="CI1020" s="180"/>
      <c r="CJ1020" s="180"/>
      <c r="CK1020" s="180"/>
      <c r="CL1020" s="180"/>
      <c r="CM1020" s="180"/>
      <c r="CN1020" s="180"/>
      <c r="CO1020" s="180"/>
      <c r="CP1020" s="180"/>
      <c r="CQ1020" s="180"/>
      <c r="CR1020" s="180"/>
      <c r="CS1020" s="180"/>
      <c r="CT1020" s="180"/>
      <c r="CU1020" s="180"/>
      <c r="CV1020" s="180"/>
      <c r="CW1020" s="180"/>
      <c r="CX1020" s="180"/>
      <c r="CY1020" s="180"/>
      <c r="CZ1020" s="180"/>
      <c r="DA1020" s="180"/>
      <c r="DB1020" s="180"/>
      <c r="DC1020" s="180"/>
    </row>
    <row r="1021" spans="1:107">
      <c r="A1021" s="180"/>
      <c r="B1021" s="180"/>
      <c r="C1021" s="180"/>
      <c r="D1021" s="180"/>
      <c r="E1021" s="180"/>
      <c r="F1021" s="180"/>
      <c r="G1021" s="180"/>
      <c r="H1021" s="181"/>
      <c r="I1021" s="180"/>
      <c r="J1021" s="180"/>
      <c r="K1021" s="180"/>
      <c r="L1021" s="181"/>
      <c r="M1021" s="180"/>
      <c r="N1021" s="180"/>
      <c r="O1021" s="180"/>
      <c r="P1021" s="180"/>
      <c r="Q1021" s="180"/>
      <c r="R1021" s="180"/>
      <c r="S1021" s="180"/>
      <c r="T1021" s="180"/>
      <c r="U1021" s="180"/>
      <c r="V1021" s="180"/>
      <c r="W1021" s="180"/>
      <c r="X1021" s="180"/>
      <c r="Y1021" s="180"/>
      <c r="Z1021" s="180"/>
      <c r="AA1021" s="180"/>
      <c r="AB1021" s="180"/>
      <c r="AC1021" s="180"/>
      <c r="AD1021" s="180"/>
      <c r="AE1021" s="180"/>
      <c r="AF1021" s="180"/>
      <c r="AG1021" s="180"/>
      <c r="AH1021" s="180"/>
      <c r="AI1021" s="180"/>
      <c r="AJ1021" s="180"/>
      <c r="AK1021" s="180"/>
      <c r="AL1021" s="180"/>
      <c r="AM1021" s="180"/>
      <c r="AN1021" s="180"/>
      <c r="AO1021" s="180"/>
      <c r="AP1021" s="180"/>
      <c r="AQ1021" s="180"/>
      <c r="AR1021" s="180"/>
      <c r="AS1021" s="180"/>
      <c r="AT1021" s="180"/>
      <c r="AU1021" s="180"/>
      <c r="AV1021" s="180"/>
      <c r="AW1021" s="180"/>
      <c r="AX1021" s="180"/>
      <c r="AY1021" s="180"/>
      <c r="AZ1021" s="180"/>
      <c r="BA1021" s="180"/>
      <c r="BB1021" s="180"/>
      <c r="BC1021" s="180"/>
      <c r="BD1021" s="180"/>
      <c r="BE1021" s="180"/>
      <c r="BF1021" s="180"/>
      <c r="BG1021" s="180"/>
      <c r="BH1021" s="180"/>
      <c r="BI1021" s="180"/>
      <c r="BJ1021" s="180"/>
      <c r="BK1021" s="180"/>
      <c r="BL1021" s="180"/>
      <c r="BM1021" s="180"/>
      <c r="BN1021" s="180"/>
      <c r="BO1021" s="180"/>
      <c r="BP1021" s="180"/>
      <c r="BQ1021" s="180"/>
      <c r="BR1021" s="180"/>
      <c r="BS1021" s="180"/>
      <c r="BT1021" s="180"/>
      <c r="BU1021" s="180"/>
      <c r="BV1021" s="180"/>
      <c r="BW1021" s="180"/>
      <c r="BX1021" s="180"/>
      <c r="BY1021" s="180"/>
      <c r="BZ1021" s="180"/>
      <c r="CA1021" s="180"/>
      <c r="CB1021" s="180"/>
      <c r="CC1021" s="180"/>
      <c r="CD1021" s="180"/>
      <c r="CE1021" s="180"/>
      <c r="CF1021" s="180"/>
      <c r="CG1021" s="180"/>
      <c r="CH1021" s="180"/>
      <c r="CI1021" s="180"/>
      <c r="CJ1021" s="180"/>
      <c r="CK1021" s="180"/>
      <c r="CL1021" s="180"/>
      <c r="CM1021" s="180"/>
      <c r="CN1021" s="180"/>
      <c r="CO1021" s="180"/>
      <c r="CP1021" s="180"/>
      <c r="CQ1021" s="180"/>
      <c r="CR1021" s="180"/>
      <c r="CS1021" s="180"/>
      <c r="CT1021" s="180"/>
      <c r="CU1021" s="180"/>
      <c r="CV1021" s="180"/>
      <c r="CW1021" s="180"/>
      <c r="CX1021" s="180"/>
      <c r="CY1021" s="180"/>
      <c r="CZ1021" s="180"/>
      <c r="DA1021" s="180"/>
      <c r="DB1021" s="180"/>
      <c r="DC1021" s="180"/>
    </row>
    <row r="1022" spans="1:107">
      <c r="A1022" s="180"/>
      <c r="B1022" s="180"/>
      <c r="C1022" s="180"/>
      <c r="D1022" s="180"/>
      <c r="E1022" s="180"/>
      <c r="F1022" s="180"/>
      <c r="G1022" s="180"/>
      <c r="H1022" s="181"/>
      <c r="I1022" s="180"/>
      <c r="J1022" s="180"/>
      <c r="K1022" s="180"/>
      <c r="L1022" s="181"/>
      <c r="M1022" s="180"/>
      <c r="N1022" s="180"/>
      <c r="O1022" s="180"/>
      <c r="P1022" s="180"/>
      <c r="Q1022" s="180"/>
      <c r="R1022" s="180"/>
      <c r="S1022" s="180"/>
      <c r="T1022" s="180"/>
      <c r="U1022" s="180"/>
      <c r="V1022" s="180"/>
      <c r="W1022" s="180"/>
      <c r="X1022" s="180"/>
      <c r="Y1022" s="180"/>
      <c r="Z1022" s="180"/>
      <c r="AA1022" s="180"/>
      <c r="AB1022" s="180"/>
      <c r="AC1022" s="180"/>
      <c r="AD1022" s="180"/>
      <c r="AE1022" s="180"/>
      <c r="AF1022" s="180"/>
      <c r="AG1022" s="180"/>
      <c r="AH1022" s="180"/>
      <c r="AI1022" s="180"/>
      <c r="AJ1022" s="180"/>
      <c r="AK1022" s="180"/>
      <c r="AL1022" s="180"/>
      <c r="AM1022" s="180"/>
      <c r="AN1022" s="180"/>
      <c r="AO1022" s="180"/>
      <c r="AP1022" s="180"/>
      <c r="AQ1022" s="180"/>
      <c r="AR1022" s="180"/>
      <c r="AS1022" s="180"/>
      <c r="AT1022" s="180"/>
      <c r="AU1022" s="180"/>
      <c r="AV1022" s="180"/>
      <c r="AW1022" s="180"/>
      <c r="AX1022" s="180"/>
      <c r="AY1022" s="180"/>
      <c r="AZ1022" s="180"/>
      <c r="BA1022" s="180"/>
      <c r="BB1022" s="180"/>
      <c r="BC1022" s="180"/>
      <c r="BD1022" s="180"/>
      <c r="BE1022" s="180"/>
      <c r="BF1022" s="180"/>
      <c r="BG1022" s="180"/>
      <c r="BH1022" s="180"/>
      <c r="BI1022" s="180"/>
      <c r="BJ1022" s="180"/>
      <c r="BK1022" s="180"/>
      <c r="BL1022" s="180"/>
      <c r="BM1022" s="180"/>
      <c r="BN1022" s="180"/>
      <c r="BO1022" s="180"/>
      <c r="BP1022" s="180"/>
      <c r="BQ1022" s="180"/>
      <c r="BR1022" s="180"/>
      <c r="BS1022" s="180"/>
      <c r="BT1022" s="180"/>
      <c r="BU1022" s="180"/>
      <c r="BV1022" s="180"/>
      <c r="BW1022" s="180"/>
      <c r="BX1022" s="180"/>
      <c r="BY1022" s="180"/>
      <c r="BZ1022" s="180"/>
      <c r="CA1022" s="180"/>
      <c r="CB1022" s="180"/>
      <c r="CC1022" s="180"/>
      <c r="CD1022" s="180"/>
      <c r="CE1022" s="180"/>
      <c r="CF1022" s="180"/>
      <c r="CG1022" s="180"/>
      <c r="CH1022" s="180"/>
      <c r="CI1022" s="180"/>
      <c r="CJ1022" s="180"/>
      <c r="CK1022" s="180"/>
      <c r="CL1022" s="180"/>
      <c r="CM1022" s="180"/>
      <c r="CN1022" s="180"/>
      <c r="CO1022" s="180"/>
      <c r="CP1022" s="180"/>
      <c r="CQ1022" s="180"/>
      <c r="CR1022" s="180"/>
      <c r="CS1022" s="180"/>
      <c r="CT1022" s="180"/>
      <c r="CU1022" s="180"/>
      <c r="CV1022" s="180"/>
      <c r="CW1022" s="180"/>
      <c r="CX1022" s="180"/>
      <c r="CY1022" s="180"/>
      <c r="CZ1022" s="180"/>
      <c r="DA1022" s="180"/>
      <c r="DB1022" s="180"/>
      <c r="DC1022" s="180"/>
    </row>
    <row r="1023" spans="1:107">
      <c r="A1023" s="180"/>
      <c r="B1023" s="180"/>
      <c r="C1023" s="180"/>
      <c r="D1023" s="180"/>
      <c r="E1023" s="180"/>
      <c r="F1023" s="180"/>
      <c r="G1023" s="180"/>
      <c r="H1023" s="181"/>
      <c r="I1023" s="180"/>
      <c r="J1023" s="180"/>
      <c r="K1023" s="180"/>
      <c r="L1023" s="181"/>
      <c r="M1023" s="180"/>
      <c r="N1023" s="180"/>
      <c r="O1023" s="180"/>
      <c r="P1023" s="180"/>
      <c r="Q1023" s="180"/>
      <c r="R1023" s="180"/>
      <c r="S1023" s="180"/>
      <c r="T1023" s="180"/>
      <c r="U1023" s="180"/>
      <c r="V1023" s="180"/>
      <c r="W1023" s="180"/>
      <c r="X1023" s="180"/>
      <c r="Y1023" s="180"/>
      <c r="Z1023" s="180"/>
      <c r="AA1023" s="180"/>
      <c r="AB1023" s="180"/>
      <c r="AC1023" s="180"/>
      <c r="AD1023" s="180"/>
      <c r="AE1023" s="180"/>
      <c r="AF1023" s="180"/>
      <c r="AG1023" s="180"/>
      <c r="AH1023" s="180"/>
      <c r="AI1023" s="180"/>
      <c r="AJ1023" s="180"/>
      <c r="AK1023" s="180"/>
      <c r="AL1023" s="180"/>
      <c r="AM1023" s="180"/>
      <c r="AN1023" s="180"/>
      <c r="AO1023" s="180"/>
      <c r="AP1023" s="180"/>
      <c r="AQ1023" s="180"/>
      <c r="AR1023" s="180"/>
      <c r="AS1023" s="180"/>
      <c r="AT1023" s="180"/>
      <c r="AU1023" s="180"/>
      <c r="AV1023" s="180"/>
      <c r="AW1023" s="180"/>
      <c r="AX1023" s="180"/>
      <c r="AY1023" s="180"/>
      <c r="AZ1023" s="180"/>
      <c r="BA1023" s="180"/>
      <c r="BB1023" s="180"/>
      <c r="BC1023" s="180"/>
      <c r="BD1023" s="180"/>
      <c r="BE1023" s="180"/>
      <c r="BF1023" s="180"/>
      <c r="BG1023" s="180"/>
      <c r="BH1023" s="180"/>
      <c r="BI1023" s="180"/>
      <c r="BJ1023" s="180"/>
      <c r="BK1023" s="180"/>
      <c r="BL1023" s="180"/>
      <c r="BM1023" s="180"/>
      <c r="BN1023" s="180"/>
      <c r="BO1023" s="180"/>
      <c r="BP1023" s="180"/>
      <c r="BQ1023" s="180"/>
      <c r="BR1023" s="180"/>
      <c r="BS1023" s="180"/>
      <c r="BT1023" s="180"/>
      <c r="BU1023" s="180"/>
      <c r="BV1023" s="180"/>
      <c r="BW1023" s="180"/>
      <c r="BX1023" s="180"/>
      <c r="BY1023" s="180"/>
      <c r="BZ1023" s="180"/>
      <c r="CA1023" s="180"/>
      <c r="CB1023" s="180"/>
      <c r="CC1023" s="180"/>
      <c r="CD1023" s="180"/>
      <c r="CE1023" s="180"/>
      <c r="CF1023" s="180"/>
      <c r="CG1023" s="180"/>
      <c r="CH1023" s="180"/>
      <c r="CI1023" s="180"/>
      <c r="CJ1023" s="180"/>
      <c r="CK1023" s="180"/>
      <c r="CL1023" s="180"/>
      <c r="CM1023" s="180"/>
      <c r="CN1023" s="180"/>
      <c r="CO1023" s="180"/>
      <c r="CP1023" s="180"/>
      <c r="CQ1023" s="180"/>
      <c r="CR1023" s="180"/>
      <c r="CS1023" s="180"/>
      <c r="CT1023" s="180"/>
      <c r="CU1023" s="180"/>
      <c r="CV1023" s="180"/>
      <c r="CW1023" s="180"/>
      <c r="CX1023" s="180"/>
      <c r="CY1023" s="180"/>
      <c r="CZ1023" s="180"/>
      <c r="DA1023" s="180"/>
      <c r="DB1023" s="180"/>
      <c r="DC1023" s="180"/>
    </row>
    <row r="1024" spans="1:107">
      <c r="A1024" s="180"/>
      <c r="B1024" s="180"/>
      <c r="C1024" s="180"/>
      <c r="D1024" s="180"/>
      <c r="E1024" s="180"/>
      <c r="F1024" s="180"/>
      <c r="G1024" s="180"/>
      <c r="H1024" s="181"/>
      <c r="I1024" s="180"/>
      <c r="J1024" s="180"/>
      <c r="K1024" s="180"/>
      <c r="L1024" s="181"/>
      <c r="M1024" s="180"/>
      <c r="N1024" s="180"/>
      <c r="O1024" s="180"/>
      <c r="P1024" s="180"/>
      <c r="Q1024" s="180"/>
      <c r="R1024" s="180"/>
      <c r="S1024" s="180"/>
      <c r="T1024" s="180"/>
      <c r="U1024" s="180"/>
      <c r="V1024" s="180"/>
      <c r="W1024" s="180"/>
      <c r="X1024" s="180"/>
      <c r="Y1024" s="180"/>
      <c r="Z1024" s="180"/>
      <c r="AA1024" s="180"/>
      <c r="AB1024" s="180"/>
      <c r="AC1024" s="180"/>
      <c r="AD1024" s="180"/>
      <c r="AE1024" s="180"/>
      <c r="AF1024" s="180"/>
      <c r="AG1024" s="180"/>
      <c r="AH1024" s="180"/>
      <c r="AI1024" s="180"/>
      <c r="AJ1024" s="180"/>
      <c r="AK1024" s="180"/>
      <c r="AL1024" s="180"/>
      <c r="AM1024" s="180"/>
      <c r="AN1024" s="180"/>
      <c r="AO1024" s="180"/>
      <c r="AP1024" s="180"/>
      <c r="AQ1024" s="180"/>
      <c r="AR1024" s="180"/>
      <c r="AS1024" s="180"/>
      <c r="AT1024" s="180"/>
      <c r="AU1024" s="180"/>
      <c r="AV1024" s="180"/>
      <c r="AW1024" s="180"/>
      <c r="AX1024" s="180"/>
      <c r="AY1024" s="180"/>
      <c r="AZ1024" s="180"/>
      <c r="BA1024" s="180"/>
      <c r="BB1024" s="180"/>
      <c r="BC1024" s="180"/>
      <c r="BD1024" s="180"/>
      <c r="BE1024" s="180"/>
      <c r="BF1024" s="180"/>
      <c r="BG1024" s="180"/>
      <c r="BH1024" s="180"/>
      <c r="BI1024" s="180"/>
      <c r="BJ1024" s="180"/>
      <c r="BK1024" s="180"/>
      <c r="BL1024" s="180"/>
      <c r="BM1024" s="180"/>
      <c r="BN1024" s="180"/>
      <c r="BO1024" s="180"/>
      <c r="BP1024" s="180"/>
      <c r="BQ1024" s="180"/>
      <c r="BR1024" s="180"/>
      <c r="BS1024" s="180"/>
      <c r="BT1024" s="180"/>
      <c r="BU1024" s="180"/>
      <c r="BV1024" s="180"/>
      <c r="BW1024" s="180"/>
      <c r="BX1024" s="180"/>
      <c r="BY1024" s="180"/>
      <c r="BZ1024" s="180"/>
      <c r="CA1024" s="180"/>
      <c r="CB1024" s="180"/>
      <c r="CC1024" s="180"/>
      <c r="CD1024" s="180"/>
      <c r="CE1024" s="180"/>
      <c r="CF1024" s="180"/>
      <c r="CG1024" s="180"/>
      <c r="CH1024" s="180"/>
      <c r="CI1024" s="180"/>
      <c r="CJ1024" s="180"/>
      <c r="CK1024" s="180"/>
      <c r="CL1024" s="180"/>
      <c r="CM1024" s="180"/>
      <c r="CN1024" s="180"/>
      <c r="CO1024" s="180"/>
      <c r="CP1024" s="180"/>
      <c r="CQ1024" s="180"/>
      <c r="CR1024" s="180"/>
      <c r="CS1024" s="180"/>
      <c r="CT1024" s="180"/>
      <c r="CU1024" s="180"/>
      <c r="CV1024" s="180"/>
      <c r="CW1024" s="180"/>
      <c r="CX1024" s="180"/>
      <c r="CY1024" s="180"/>
      <c r="CZ1024" s="180"/>
      <c r="DA1024" s="180"/>
      <c r="DB1024" s="180"/>
      <c r="DC1024" s="180"/>
    </row>
    <row r="1025" spans="1:107">
      <c r="A1025" s="180"/>
      <c r="B1025" s="180"/>
      <c r="C1025" s="180"/>
      <c r="D1025" s="180"/>
      <c r="E1025" s="180"/>
      <c r="F1025" s="180"/>
      <c r="G1025" s="180"/>
      <c r="H1025" s="181"/>
      <c r="I1025" s="180"/>
      <c r="J1025" s="180"/>
      <c r="K1025" s="180"/>
      <c r="L1025" s="181"/>
      <c r="M1025" s="180"/>
      <c r="N1025" s="180"/>
      <c r="O1025" s="180"/>
      <c r="P1025" s="180"/>
      <c r="Q1025" s="180"/>
      <c r="R1025" s="180"/>
      <c r="S1025" s="180"/>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c r="CH1025" s="180"/>
      <c r="CI1025" s="180"/>
      <c r="CJ1025" s="180"/>
      <c r="CK1025" s="180"/>
      <c r="CL1025" s="180"/>
      <c r="CM1025" s="180"/>
      <c r="CN1025" s="180"/>
      <c r="CO1025" s="180"/>
      <c r="CP1025" s="180"/>
      <c r="CQ1025" s="180"/>
      <c r="CR1025" s="180"/>
      <c r="CS1025" s="180"/>
      <c r="CT1025" s="180"/>
      <c r="CU1025" s="180"/>
      <c r="CV1025" s="180"/>
      <c r="CW1025" s="180"/>
      <c r="CX1025" s="180"/>
      <c r="CY1025" s="180"/>
      <c r="CZ1025" s="180"/>
      <c r="DA1025" s="180"/>
      <c r="DB1025" s="180"/>
      <c r="DC1025" s="180"/>
    </row>
    <row r="1026" spans="1:107">
      <c r="A1026" s="180"/>
      <c r="B1026" s="180"/>
      <c r="C1026" s="180"/>
      <c r="D1026" s="180"/>
      <c r="E1026" s="180"/>
      <c r="F1026" s="180"/>
      <c r="G1026" s="180"/>
      <c r="H1026" s="181"/>
      <c r="I1026" s="180"/>
      <c r="J1026" s="180"/>
      <c r="K1026" s="180"/>
      <c r="L1026" s="181"/>
      <c r="M1026" s="180"/>
      <c r="N1026" s="180"/>
      <c r="O1026" s="180"/>
      <c r="P1026" s="180"/>
      <c r="Q1026" s="180"/>
      <c r="R1026" s="180"/>
      <c r="S1026" s="180"/>
      <c r="T1026" s="180"/>
      <c r="U1026" s="180"/>
      <c r="V1026" s="180"/>
      <c r="W1026" s="180"/>
      <c r="X1026" s="180"/>
      <c r="Y1026" s="180"/>
      <c r="Z1026" s="180"/>
      <c r="AA1026" s="180"/>
      <c r="AB1026" s="180"/>
      <c r="AC1026" s="180"/>
      <c r="AD1026" s="180"/>
      <c r="AE1026" s="180"/>
      <c r="AF1026" s="180"/>
      <c r="AG1026" s="180"/>
      <c r="AH1026" s="180"/>
      <c r="AI1026" s="180"/>
      <c r="AJ1026" s="180"/>
      <c r="AK1026" s="180"/>
      <c r="AL1026" s="180"/>
      <c r="AM1026" s="180"/>
      <c r="AN1026" s="180"/>
      <c r="AO1026" s="180"/>
      <c r="AP1026" s="180"/>
      <c r="AQ1026" s="180"/>
      <c r="AR1026" s="180"/>
      <c r="AS1026" s="180"/>
      <c r="AT1026" s="180"/>
      <c r="AU1026" s="180"/>
      <c r="AV1026" s="180"/>
      <c r="AW1026" s="180"/>
      <c r="AX1026" s="180"/>
      <c r="AY1026" s="180"/>
      <c r="AZ1026" s="180"/>
      <c r="BA1026" s="180"/>
      <c r="BB1026" s="180"/>
      <c r="BC1026" s="180"/>
      <c r="BD1026" s="180"/>
      <c r="BE1026" s="180"/>
      <c r="BF1026" s="180"/>
      <c r="BG1026" s="180"/>
      <c r="BH1026" s="180"/>
      <c r="BI1026" s="180"/>
      <c r="BJ1026" s="180"/>
      <c r="BK1026" s="180"/>
      <c r="BL1026" s="180"/>
      <c r="BM1026" s="180"/>
      <c r="BN1026" s="180"/>
      <c r="BO1026" s="180"/>
      <c r="BP1026" s="180"/>
      <c r="BQ1026" s="180"/>
      <c r="BR1026" s="180"/>
      <c r="BS1026" s="180"/>
      <c r="BT1026" s="180"/>
      <c r="BU1026" s="180"/>
      <c r="BV1026" s="180"/>
      <c r="BW1026" s="180"/>
      <c r="BX1026" s="180"/>
      <c r="BY1026" s="180"/>
      <c r="BZ1026" s="180"/>
      <c r="CA1026" s="180"/>
      <c r="CB1026" s="180"/>
      <c r="CC1026" s="180"/>
      <c r="CD1026" s="180"/>
      <c r="CE1026" s="180"/>
      <c r="CF1026" s="180"/>
      <c r="CG1026" s="180"/>
      <c r="CH1026" s="180"/>
      <c r="CI1026" s="180"/>
      <c r="CJ1026" s="180"/>
      <c r="CK1026" s="180"/>
      <c r="CL1026" s="180"/>
      <c r="CM1026" s="180"/>
      <c r="CN1026" s="180"/>
      <c r="CO1026" s="180"/>
      <c r="CP1026" s="180"/>
      <c r="CQ1026" s="180"/>
      <c r="CR1026" s="180"/>
      <c r="CS1026" s="180"/>
      <c r="CT1026" s="180"/>
      <c r="CU1026" s="180"/>
      <c r="CV1026" s="180"/>
      <c r="CW1026" s="180"/>
      <c r="CX1026" s="180"/>
      <c r="CY1026" s="180"/>
      <c r="CZ1026" s="180"/>
      <c r="DA1026" s="180"/>
      <c r="DB1026" s="180"/>
      <c r="DC1026" s="180"/>
    </row>
    <row r="1027" spans="1:107">
      <c r="A1027" s="180"/>
      <c r="B1027" s="180"/>
      <c r="C1027" s="180"/>
      <c r="D1027" s="180"/>
      <c r="E1027" s="180"/>
      <c r="F1027" s="180"/>
      <c r="G1027" s="180"/>
      <c r="H1027" s="181"/>
      <c r="I1027" s="180"/>
      <c r="J1027" s="180"/>
      <c r="K1027" s="180"/>
      <c r="L1027" s="181"/>
      <c r="M1027" s="180"/>
      <c r="N1027" s="180"/>
      <c r="O1027" s="180"/>
      <c r="P1027" s="180"/>
      <c r="Q1027" s="180"/>
      <c r="R1027" s="180"/>
      <c r="S1027" s="180"/>
      <c r="T1027" s="180"/>
      <c r="U1027" s="180"/>
      <c r="V1027" s="180"/>
      <c r="W1027" s="180"/>
      <c r="X1027" s="180"/>
      <c r="Y1027" s="180"/>
      <c r="Z1027" s="180"/>
      <c r="AA1027" s="180"/>
      <c r="AB1027" s="180"/>
      <c r="AC1027" s="180"/>
      <c r="AD1027" s="180"/>
      <c r="AE1027" s="180"/>
      <c r="AF1027" s="180"/>
      <c r="AG1027" s="180"/>
      <c r="AH1027" s="180"/>
      <c r="AI1027" s="180"/>
      <c r="AJ1027" s="180"/>
      <c r="AK1027" s="180"/>
      <c r="AL1027" s="180"/>
      <c r="AM1027" s="180"/>
      <c r="AN1027" s="180"/>
      <c r="AO1027" s="180"/>
      <c r="AP1027" s="180"/>
      <c r="AQ1027" s="180"/>
      <c r="AR1027" s="180"/>
      <c r="AS1027" s="180"/>
      <c r="AT1027" s="180"/>
      <c r="AU1027" s="180"/>
      <c r="AV1027" s="180"/>
      <c r="AW1027" s="180"/>
      <c r="AX1027" s="180"/>
      <c r="AY1027" s="180"/>
      <c r="AZ1027" s="180"/>
      <c r="BA1027" s="180"/>
      <c r="BB1027" s="180"/>
      <c r="BC1027" s="180"/>
      <c r="BD1027" s="180"/>
      <c r="BE1027" s="180"/>
      <c r="BF1027" s="180"/>
      <c r="BG1027" s="180"/>
      <c r="BH1027" s="180"/>
      <c r="BI1027" s="180"/>
      <c r="BJ1027" s="180"/>
      <c r="BK1027" s="180"/>
      <c r="BL1027" s="180"/>
      <c r="BM1027" s="180"/>
      <c r="BN1027" s="180"/>
      <c r="BO1027" s="180"/>
      <c r="BP1027" s="180"/>
      <c r="BQ1027" s="180"/>
      <c r="BR1027" s="180"/>
      <c r="BS1027" s="180"/>
      <c r="BT1027" s="180"/>
      <c r="BU1027" s="180"/>
      <c r="BV1027" s="180"/>
      <c r="BW1027" s="180"/>
      <c r="BX1027" s="180"/>
      <c r="BY1027" s="180"/>
      <c r="BZ1027" s="180"/>
      <c r="CA1027" s="180"/>
      <c r="CB1027" s="180"/>
      <c r="CC1027" s="180"/>
      <c r="CD1027" s="180"/>
      <c r="CE1027" s="180"/>
      <c r="CF1027" s="180"/>
      <c r="CG1027" s="180"/>
      <c r="CH1027" s="180"/>
      <c r="CI1027" s="180"/>
      <c r="CJ1027" s="180"/>
      <c r="CK1027" s="180"/>
      <c r="CL1027" s="180"/>
      <c r="CM1027" s="180"/>
      <c r="CN1027" s="180"/>
      <c r="CO1027" s="180"/>
      <c r="CP1027" s="180"/>
      <c r="CQ1027" s="180"/>
      <c r="CR1027" s="180"/>
      <c r="CS1027" s="180"/>
      <c r="CT1027" s="180"/>
      <c r="CU1027" s="180"/>
      <c r="CV1027" s="180"/>
      <c r="CW1027" s="180"/>
      <c r="CX1027" s="180"/>
      <c r="CY1027" s="180"/>
      <c r="CZ1027" s="180"/>
      <c r="DA1027" s="180"/>
      <c r="DB1027" s="180"/>
      <c r="DC1027" s="180"/>
    </row>
    <row r="1028" spans="1:107">
      <c r="A1028" s="180"/>
      <c r="B1028" s="180"/>
      <c r="C1028" s="180"/>
      <c r="D1028" s="180"/>
      <c r="E1028" s="180"/>
      <c r="F1028" s="180"/>
      <c r="G1028" s="180"/>
      <c r="H1028" s="181"/>
      <c r="I1028" s="180"/>
      <c r="J1028" s="180"/>
      <c r="K1028" s="180"/>
      <c r="L1028" s="181"/>
      <c r="M1028" s="180"/>
      <c r="N1028" s="180"/>
      <c r="O1028" s="180"/>
      <c r="P1028" s="180"/>
      <c r="Q1028" s="180"/>
      <c r="R1028" s="180"/>
      <c r="S1028" s="180"/>
      <c r="T1028" s="180"/>
      <c r="U1028" s="180"/>
      <c r="V1028" s="180"/>
      <c r="W1028" s="180"/>
      <c r="X1028" s="180"/>
      <c r="Y1028" s="180"/>
      <c r="Z1028" s="180"/>
      <c r="AA1028" s="180"/>
      <c r="AB1028" s="180"/>
      <c r="AC1028" s="180"/>
      <c r="AD1028" s="180"/>
      <c r="AE1028" s="180"/>
      <c r="AF1028" s="180"/>
      <c r="AG1028" s="180"/>
      <c r="AH1028" s="180"/>
      <c r="AI1028" s="180"/>
      <c r="AJ1028" s="180"/>
      <c r="AK1028" s="180"/>
      <c r="AL1028" s="180"/>
      <c r="AM1028" s="180"/>
      <c r="AN1028" s="180"/>
      <c r="AO1028" s="180"/>
      <c r="AP1028" s="180"/>
      <c r="AQ1028" s="180"/>
      <c r="AR1028" s="180"/>
      <c r="AS1028" s="180"/>
      <c r="AT1028" s="180"/>
      <c r="AU1028" s="180"/>
      <c r="AV1028" s="180"/>
      <c r="AW1028" s="180"/>
      <c r="AX1028" s="180"/>
      <c r="AY1028" s="180"/>
      <c r="AZ1028" s="180"/>
      <c r="BA1028" s="180"/>
      <c r="BB1028" s="180"/>
      <c r="BC1028" s="180"/>
      <c r="BD1028" s="180"/>
      <c r="BE1028" s="180"/>
      <c r="BF1028" s="180"/>
      <c r="BG1028" s="180"/>
      <c r="BH1028" s="180"/>
      <c r="BI1028" s="180"/>
      <c r="BJ1028" s="180"/>
      <c r="BK1028" s="180"/>
      <c r="BL1028" s="180"/>
      <c r="BM1028" s="180"/>
      <c r="BN1028" s="180"/>
      <c r="BO1028" s="180"/>
      <c r="BP1028" s="180"/>
      <c r="BQ1028" s="180"/>
      <c r="BR1028" s="180"/>
      <c r="BS1028" s="180"/>
      <c r="BT1028" s="180"/>
      <c r="BU1028" s="180"/>
      <c r="BV1028" s="180"/>
      <c r="BW1028" s="180"/>
      <c r="BX1028" s="180"/>
      <c r="BY1028" s="180"/>
      <c r="BZ1028" s="180"/>
      <c r="CA1028" s="180"/>
      <c r="CB1028" s="180"/>
      <c r="CC1028" s="180"/>
      <c r="CD1028" s="180"/>
      <c r="CE1028" s="180"/>
      <c r="CF1028" s="180"/>
      <c r="CG1028" s="180"/>
      <c r="CH1028" s="180"/>
      <c r="CI1028" s="180"/>
      <c r="CJ1028" s="180"/>
      <c r="CK1028" s="180"/>
      <c r="CL1028" s="180"/>
      <c r="CM1028" s="180"/>
      <c r="CN1028" s="180"/>
      <c r="CO1028" s="180"/>
      <c r="CP1028" s="180"/>
      <c r="CQ1028" s="180"/>
      <c r="CR1028" s="180"/>
      <c r="CS1028" s="180"/>
      <c r="CT1028" s="180"/>
      <c r="CU1028" s="180"/>
      <c r="CV1028" s="180"/>
      <c r="CW1028" s="180"/>
      <c r="CX1028" s="180"/>
      <c r="CY1028" s="180"/>
      <c r="CZ1028" s="180"/>
      <c r="DA1028" s="180"/>
      <c r="DB1028" s="180"/>
      <c r="DC1028" s="180"/>
    </row>
    <row r="1029" spans="1:107">
      <c r="A1029" s="180"/>
      <c r="B1029" s="180"/>
      <c r="C1029" s="180"/>
      <c r="D1029" s="180"/>
      <c r="E1029" s="180"/>
      <c r="F1029" s="180"/>
      <c r="G1029" s="180"/>
      <c r="H1029" s="181"/>
      <c r="I1029" s="180"/>
      <c r="J1029" s="180"/>
      <c r="K1029" s="180"/>
      <c r="L1029" s="181"/>
      <c r="M1029" s="180"/>
      <c r="N1029" s="180"/>
      <c r="O1029" s="180"/>
      <c r="P1029" s="180"/>
      <c r="Q1029" s="180"/>
      <c r="R1029" s="180"/>
      <c r="S1029" s="180"/>
      <c r="T1029" s="180"/>
      <c r="U1029" s="180"/>
      <c r="V1029" s="180"/>
      <c r="W1029" s="180"/>
      <c r="X1029" s="180"/>
      <c r="Y1029" s="180"/>
      <c r="Z1029" s="180"/>
      <c r="AA1029" s="180"/>
      <c r="AB1029" s="180"/>
      <c r="AC1029" s="180"/>
      <c r="AD1029" s="180"/>
      <c r="AE1029" s="180"/>
      <c r="AF1029" s="180"/>
      <c r="AG1029" s="180"/>
      <c r="AH1029" s="180"/>
      <c r="AI1029" s="180"/>
      <c r="AJ1029" s="180"/>
      <c r="AK1029" s="180"/>
      <c r="AL1029" s="180"/>
      <c r="AM1029" s="180"/>
      <c r="AN1029" s="180"/>
      <c r="AO1029" s="180"/>
      <c r="AP1029" s="180"/>
      <c r="AQ1029" s="180"/>
      <c r="AR1029" s="180"/>
      <c r="AS1029" s="180"/>
      <c r="AT1029" s="180"/>
      <c r="AU1029" s="180"/>
      <c r="AV1029" s="180"/>
      <c r="AW1029" s="180"/>
      <c r="AX1029" s="180"/>
      <c r="AY1029" s="180"/>
      <c r="AZ1029" s="180"/>
      <c r="BA1029" s="180"/>
      <c r="BB1029" s="180"/>
      <c r="BC1029" s="180"/>
      <c r="BD1029" s="180"/>
      <c r="BE1029" s="180"/>
      <c r="BF1029" s="180"/>
      <c r="BG1029" s="180"/>
      <c r="BH1029" s="180"/>
      <c r="BI1029" s="180"/>
      <c r="BJ1029" s="180"/>
      <c r="BK1029" s="180"/>
      <c r="BL1029" s="180"/>
      <c r="BM1029" s="180"/>
      <c r="BN1029" s="180"/>
      <c r="BO1029" s="180"/>
      <c r="BP1029" s="180"/>
      <c r="BQ1029" s="180"/>
      <c r="BR1029" s="180"/>
      <c r="BS1029" s="180"/>
      <c r="BT1029" s="180"/>
      <c r="BU1029" s="180"/>
      <c r="BV1029" s="180"/>
      <c r="BW1029" s="180"/>
      <c r="BX1029" s="180"/>
      <c r="BY1029" s="180"/>
      <c r="BZ1029" s="180"/>
      <c r="CA1029" s="180"/>
      <c r="CB1029" s="180"/>
      <c r="CC1029" s="180"/>
      <c r="CD1029" s="180"/>
      <c r="CE1029" s="180"/>
      <c r="CF1029" s="180"/>
      <c r="CG1029" s="180"/>
      <c r="CH1029" s="180"/>
      <c r="CI1029" s="180"/>
      <c r="CJ1029" s="180"/>
      <c r="CK1029" s="180"/>
      <c r="CL1029" s="180"/>
      <c r="CM1029" s="180"/>
      <c r="CN1029" s="180"/>
      <c r="CO1029" s="180"/>
      <c r="CP1029" s="180"/>
      <c r="CQ1029" s="180"/>
      <c r="CR1029" s="180"/>
      <c r="CS1029" s="180"/>
      <c r="CT1029" s="180"/>
      <c r="CU1029" s="180"/>
      <c r="CV1029" s="180"/>
      <c r="CW1029" s="180"/>
      <c r="CX1029" s="180"/>
      <c r="CY1029" s="180"/>
      <c r="CZ1029" s="180"/>
      <c r="DA1029" s="180"/>
      <c r="DB1029" s="180"/>
      <c r="DC1029" s="180"/>
    </row>
    <row r="1030" spans="1:107">
      <c r="A1030" s="180"/>
      <c r="B1030" s="180"/>
      <c r="C1030" s="180"/>
      <c r="D1030" s="180"/>
      <c r="E1030" s="180"/>
      <c r="F1030" s="180"/>
      <c r="G1030" s="180"/>
      <c r="H1030" s="181"/>
      <c r="I1030" s="180"/>
      <c r="J1030" s="180"/>
      <c r="K1030" s="180"/>
      <c r="L1030" s="181"/>
      <c r="M1030" s="180"/>
      <c r="N1030" s="180"/>
      <c r="O1030" s="180"/>
      <c r="P1030" s="180"/>
      <c r="Q1030" s="180"/>
      <c r="R1030" s="180"/>
      <c r="S1030" s="180"/>
      <c r="T1030" s="180"/>
      <c r="U1030" s="180"/>
      <c r="V1030" s="180"/>
      <c r="W1030" s="180"/>
      <c r="X1030" s="180"/>
      <c r="Y1030" s="180"/>
      <c r="Z1030" s="180"/>
      <c r="AA1030" s="180"/>
      <c r="AB1030" s="180"/>
      <c r="AC1030" s="180"/>
      <c r="AD1030" s="180"/>
      <c r="AE1030" s="180"/>
      <c r="AF1030" s="180"/>
      <c r="AG1030" s="180"/>
      <c r="AH1030" s="180"/>
      <c r="AI1030" s="180"/>
      <c r="AJ1030" s="180"/>
      <c r="AK1030" s="180"/>
      <c r="AL1030" s="180"/>
      <c r="AM1030" s="180"/>
      <c r="AN1030" s="180"/>
      <c r="AO1030" s="180"/>
      <c r="AP1030" s="180"/>
      <c r="AQ1030" s="180"/>
      <c r="AR1030" s="180"/>
      <c r="AS1030" s="180"/>
      <c r="AT1030" s="180"/>
      <c r="AU1030" s="180"/>
      <c r="AV1030" s="180"/>
      <c r="AW1030" s="180"/>
      <c r="AX1030" s="180"/>
      <c r="AY1030" s="180"/>
      <c r="AZ1030" s="180"/>
      <c r="BA1030" s="180"/>
      <c r="BB1030" s="180"/>
      <c r="BC1030" s="180"/>
      <c r="BD1030" s="180"/>
      <c r="BE1030" s="180"/>
      <c r="BF1030" s="180"/>
      <c r="BG1030" s="180"/>
      <c r="BH1030" s="180"/>
      <c r="BI1030" s="180"/>
      <c r="BJ1030" s="180"/>
      <c r="BK1030" s="180"/>
      <c r="BL1030" s="180"/>
      <c r="BM1030" s="180"/>
      <c r="BN1030" s="180"/>
      <c r="BO1030" s="180"/>
      <c r="BP1030" s="180"/>
      <c r="BQ1030" s="180"/>
      <c r="BR1030" s="180"/>
      <c r="BS1030" s="180"/>
      <c r="BT1030" s="180"/>
      <c r="BU1030" s="180"/>
      <c r="BV1030" s="180"/>
      <c r="BW1030" s="180"/>
      <c r="BX1030" s="180"/>
      <c r="BY1030" s="180"/>
      <c r="BZ1030" s="180"/>
      <c r="CA1030" s="180"/>
      <c r="CB1030" s="180"/>
      <c r="CC1030" s="180"/>
      <c r="CD1030" s="180"/>
      <c r="CE1030" s="180"/>
      <c r="CF1030" s="180"/>
      <c r="CG1030" s="180"/>
      <c r="CH1030" s="180"/>
      <c r="CI1030" s="180"/>
      <c r="CJ1030" s="180"/>
      <c r="CK1030" s="180"/>
      <c r="CL1030" s="180"/>
      <c r="CM1030" s="180"/>
      <c r="CN1030" s="180"/>
      <c r="CO1030" s="180"/>
      <c r="CP1030" s="180"/>
      <c r="CQ1030" s="180"/>
      <c r="CR1030" s="180"/>
      <c r="CS1030" s="180"/>
      <c r="CT1030" s="180"/>
      <c r="CU1030" s="180"/>
      <c r="CV1030" s="180"/>
      <c r="CW1030" s="180"/>
      <c r="CX1030" s="180"/>
      <c r="CY1030" s="180"/>
      <c r="CZ1030" s="180"/>
      <c r="DA1030" s="180"/>
      <c r="DB1030" s="180"/>
      <c r="DC1030" s="180"/>
    </row>
    <row r="1031" spans="1:107">
      <c r="A1031" s="180"/>
      <c r="B1031" s="180"/>
      <c r="C1031" s="180"/>
      <c r="D1031" s="180"/>
      <c r="E1031" s="180"/>
      <c r="F1031" s="180"/>
      <c r="G1031" s="180"/>
      <c r="H1031" s="181"/>
      <c r="I1031" s="180"/>
      <c r="J1031" s="180"/>
      <c r="K1031" s="180"/>
      <c r="L1031" s="181"/>
      <c r="M1031" s="180"/>
      <c r="N1031" s="180"/>
      <c r="O1031" s="180"/>
      <c r="P1031" s="180"/>
      <c r="Q1031" s="180"/>
      <c r="R1031" s="180"/>
      <c r="S1031" s="180"/>
      <c r="T1031" s="180"/>
      <c r="U1031" s="180"/>
      <c r="V1031" s="180"/>
      <c r="W1031" s="180"/>
      <c r="X1031" s="180"/>
      <c r="Y1031" s="180"/>
      <c r="Z1031" s="180"/>
      <c r="AA1031" s="180"/>
      <c r="AB1031" s="180"/>
      <c r="AC1031" s="180"/>
      <c r="AD1031" s="180"/>
      <c r="AE1031" s="180"/>
      <c r="AF1031" s="180"/>
      <c r="AG1031" s="180"/>
      <c r="AH1031" s="180"/>
      <c r="AI1031" s="180"/>
      <c r="AJ1031" s="180"/>
      <c r="AK1031" s="180"/>
      <c r="AL1031" s="180"/>
      <c r="AM1031" s="180"/>
      <c r="AN1031" s="180"/>
      <c r="AO1031" s="180"/>
      <c r="AP1031" s="180"/>
      <c r="AQ1031" s="180"/>
      <c r="AR1031" s="180"/>
      <c r="AS1031" s="180"/>
      <c r="AT1031" s="180"/>
      <c r="AU1031" s="180"/>
      <c r="AV1031" s="180"/>
      <c r="AW1031" s="180"/>
      <c r="AX1031" s="180"/>
      <c r="AY1031" s="180"/>
      <c r="AZ1031" s="180"/>
      <c r="BA1031" s="180"/>
      <c r="BB1031" s="180"/>
      <c r="BC1031" s="180"/>
      <c r="BD1031" s="180"/>
      <c r="BE1031" s="180"/>
      <c r="BF1031" s="180"/>
      <c r="BG1031" s="180"/>
      <c r="BH1031" s="180"/>
      <c r="BI1031" s="180"/>
      <c r="BJ1031" s="180"/>
      <c r="BK1031" s="180"/>
      <c r="BL1031" s="180"/>
      <c r="BM1031" s="180"/>
      <c r="BN1031" s="180"/>
      <c r="BO1031" s="180"/>
      <c r="BP1031" s="180"/>
      <c r="BQ1031" s="180"/>
      <c r="BR1031" s="180"/>
      <c r="BS1031" s="180"/>
      <c r="BT1031" s="180"/>
      <c r="BU1031" s="180"/>
      <c r="BV1031" s="180"/>
      <c r="BW1031" s="180"/>
      <c r="BX1031" s="180"/>
      <c r="BY1031" s="180"/>
      <c r="BZ1031" s="180"/>
      <c r="CA1031" s="180"/>
      <c r="CB1031" s="180"/>
      <c r="CC1031" s="180"/>
      <c r="CD1031" s="180"/>
      <c r="CE1031" s="180"/>
      <c r="CF1031" s="180"/>
      <c r="CG1031" s="180"/>
      <c r="CH1031" s="180"/>
      <c r="CI1031" s="180"/>
      <c r="CJ1031" s="180"/>
      <c r="CK1031" s="180"/>
      <c r="CL1031" s="180"/>
      <c r="CM1031" s="180"/>
      <c r="CN1031" s="180"/>
      <c r="CO1031" s="180"/>
      <c r="CP1031" s="180"/>
      <c r="CQ1031" s="180"/>
      <c r="CR1031" s="180"/>
      <c r="CS1031" s="180"/>
      <c r="CT1031" s="180"/>
      <c r="CU1031" s="180"/>
      <c r="CV1031" s="180"/>
      <c r="CW1031" s="180"/>
      <c r="CX1031" s="180"/>
      <c r="CY1031" s="180"/>
      <c r="CZ1031" s="180"/>
      <c r="DA1031" s="180"/>
      <c r="DB1031" s="180"/>
      <c r="DC1031" s="180"/>
    </row>
    <row r="1032" spans="1:107">
      <c r="A1032" s="180"/>
      <c r="B1032" s="180"/>
      <c r="C1032" s="180"/>
      <c r="D1032" s="180"/>
      <c r="E1032" s="180"/>
      <c r="F1032" s="180"/>
      <c r="G1032" s="180"/>
      <c r="H1032" s="181"/>
      <c r="I1032" s="180"/>
      <c r="J1032" s="180"/>
      <c r="K1032" s="180"/>
      <c r="L1032" s="181"/>
      <c r="M1032" s="180"/>
      <c r="N1032" s="180"/>
      <c r="O1032" s="180"/>
      <c r="P1032" s="180"/>
      <c r="Q1032" s="180"/>
      <c r="R1032" s="180"/>
      <c r="S1032" s="180"/>
      <c r="T1032" s="180"/>
      <c r="U1032" s="180"/>
      <c r="V1032" s="180"/>
      <c r="W1032" s="180"/>
      <c r="X1032" s="180"/>
      <c r="Y1032" s="180"/>
      <c r="Z1032" s="180"/>
      <c r="AA1032" s="180"/>
      <c r="AB1032" s="180"/>
      <c r="AC1032" s="180"/>
      <c r="AD1032" s="180"/>
      <c r="AE1032" s="180"/>
      <c r="AF1032" s="180"/>
      <c r="AG1032" s="180"/>
      <c r="AH1032" s="180"/>
      <c r="AI1032" s="180"/>
      <c r="AJ1032" s="180"/>
      <c r="AK1032" s="180"/>
      <c r="AL1032" s="180"/>
      <c r="AM1032" s="180"/>
      <c r="AN1032" s="180"/>
      <c r="AO1032" s="180"/>
      <c r="AP1032" s="180"/>
      <c r="AQ1032" s="180"/>
      <c r="AR1032" s="180"/>
      <c r="AS1032" s="180"/>
      <c r="AT1032" s="180"/>
      <c r="AU1032" s="180"/>
      <c r="AV1032" s="180"/>
      <c r="AW1032" s="180"/>
      <c r="AX1032" s="180"/>
      <c r="AY1032" s="180"/>
      <c r="AZ1032" s="180"/>
      <c r="BA1032" s="180"/>
      <c r="BB1032" s="180"/>
      <c r="BC1032" s="180"/>
      <c r="BD1032" s="180"/>
      <c r="BE1032" s="180"/>
      <c r="BF1032" s="180"/>
      <c r="BG1032" s="180"/>
      <c r="BH1032" s="180"/>
      <c r="BI1032" s="180"/>
      <c r="BJ1032" s="180"/>
      <c r="BK1032" s="180"/>
      <c r="BL1032" s="180"/>
      <c r="BM1032" s="180"/>
      <c r="BN1032" s="180"/>
      <c r="BO1032" s="180"/>
      <c r="BP1032" s="180"/>
      <c r="BQ1032" s="180"/>
      <c r="BR1032" s="180"/>
      <c r="BS1032" s="180"/>
      <c r="BT1032" s="180"/>
      <c r="BU1032" s="180"/>
      <c r="BV1032" s="180"/>
      <c r="BW1032" s="180"/>
      <c r="BX1032" s="180"/>
      <c r="BY1032" s="180"/>
      <c r="BZ1032" s="180"/>
      <c r="CA1032" s="180"/>
      <c r="CB1032" s="180"/>
      <c r="CC1032" s="180"/>
      <c r="CD1032" s="180"/>
      <c r="CE1032" s="180"/>
      <c r="CF1032" s="180"/>
      <c r="CG1032" s="180"/>
      <c r="CH1032" s="180"/>
      <c r="CI1032" s="180"/>
      <c r="CJ1032" s="180"/>
      <c r="CK1032" s="180"/>
      <c r="CL1032" s="180"/>
      <c r="CM1032" s="180"/>
      <c r="CN1032" s="180"/>
      <c r="CO1032" s="180"/>
      <c r="CP1032" s="180"/>
      <c r="CQ1032" s="180"/>
      <c r="CR1032" s="180"/>
      <c r="CS1032" s="180"/>
      <c r="CT1032" s="180"/>
      <c r="CU1032" s="180"/>
      <c r="CV1032" s="180"/>
      <c r="CW1032" s="180"/>
      <c r="CX1032" s="180"/>
      <c r="CY1032" s="180"/>
      <c r="CZ1032" s="180"/>
      <c r="DA1032" s="180"/>
      <c r="DB1032" s="180"/>
      <c r="DC1032" s="180"/>
    </row>
    <row r="1033" spans="1:107">
      <c r="A1033" s="180"/>
      <c r="B1033" s="180"/>
      <c r="C1033" s="180"/>
      <c r="D1033" s="180"/>
      <c r="E1033" s="180"/>
      <c r="F1033" s="180"/>
      <c r="G1033" s="180"/>
      <c r="H1033" s="181"/>
      <c r="I1033" s="180"/>
      <c r="J1033" s="180"/>
      <c r="K1033" s="180"/>
      <c r="L1033" s="181"/>
      <c r="M1033" s="180"/>
      <c r="N1033" s="180"/>
      <c r="O1033" s="180"/>
      <c r="P1033" s="180"/>
      <c r="Q1033" s="180"/>
      <c r="R1033" s="180"/>
      <c r="S1033" s="180"/>
      <c r="T1033" s="180"/>
      <c r="U1033" s="180"/>
      <c r="V1033" s="180"/>
      <c r="W1033" s="180"/>
      <c r="X1033" s="180"/>
      <c r="Y1033" s="180"/>
      <c r="Z1033" s="180"/>
      <c r="AA1033" s="180"/>
      <c r="AB1033" s="180"/>
      <c r="AC1033" s="180"/>
      <c r="AD1033" s="180"/>
      <c r="AE1033" s="180"/>
      <c r="AF1033" s="180"/>
      <c r="AG1033" s="180"/>
      <c r="AH1033" s="180"/>
      <c r="AI1033" s="180"/>
      <c r="AJ1033" s="180"/>
      <c r="AK1033" s="180"/>
      <c r="AL1033" s="180"/>
      <c r="AM1033" s="180"/>
      <c r="AN1033" s="180"/>
      <c r="AO1033" s="180"/>
      <c r="AP1033" s="180"/>
      <c r="AQ1033" s="180"/>
      <c r="AR1033" s="180"/>
      <c r="AS1033" s="180"/>
      <c r="AT1033" s="180"/>
      <c r="AU1033" s="180"/>
      <c r="AV1033" s="180"/>
      <c r="AW1033" s="180"/>
      <c r="AX1033" s="180"/>
      <c r="AY1033" s="180"/>
      <c r="AZ1033" s="180"/>
      <c r="BA1033" s="180"/>
      <c r="BB1033" s="180"/>
      <c r="BC1033" s="180"/>
      <c r="BD1033" s="180"/>
      <c r="BE1033" s="180"/>
      <c r="BF1033" s="180"/>
      <c r="BG1033" s="180"/>
      <c r="BH1033" s="180"/>
      <c r="BI1033" s="180"/>
      <c r="BJ1033" s="180"/>
      <c r="BK1033" s="180"/>
      <c r="BL1033" s="180"/>
      <c r="BM1033" s="180"/>
      <c r="BN1033" s="180"/>
      <c r="BO1033" s="180"/>
      <c r="BP1033" s="180"/>
      <c r="BQ1033" s="180"/>
      <c r="BR1033" s="180"/>
      <c r="BS1033" s="180"/>
      <c r="BT1033" s="180"/>
      <c r="BU1033" s="180"/>
      <c r="BV1033" s="180"/>
      <c r="BW1033" s="180"/>
      <c r="BX1033" s="180"/>
      <c r="BY1033" s="180"/>
      <c r="BZ1033" s="180"/>
      <c r="CA1033" s="180"/>
      <c r="CB1033" s="180"/>
      <c r="CC1033" s="180"/>
      <c r="CD1033" s="180"/>
      <c r="CE1033" s="180"/>
      <c r="CF1033" s="180"/>
      <c r="CG1033" s="180"/>
      <c r="CH1033" s="180"/>
      <c r="CI1033" s="180"/>
      <c r="CJ1033" s="180"/>
      <c r="CK1033" s="180"/>
      <c r="CL1033" s="180"/>
      <c r="CM1033" s="180"/>
      <c r="CN1033" s="180"/>
      <c r="CO1033" s="180"/>
      <c r="CP1033" s="180"/>
      <c r="CQ1033" s="180"/>
      <c r="CR1033" s="180"/>
      <c r="CS1033" s="180"/>
      <c r="CT1033" s="180"/>
      <c r="CU1033" s="180"/>
      <c r="CV1033" s="180"/>
      <c r="CW1033" s="180"/>
      <c r="CX1033" s="180"/>
      <c r="CY1033" s="180"/>
      <c r="CZ1033" s="180"/>
      <c r="DA1033" s="180"/>
      <c r="DB1033" s="180"/>
      <c r="DC1033" s="180"/>
    </row>
    <row r="1034" spans="1:107">
      <c r="A1034" s="180"/>
      <c r="B1034" s="180"/>
      <c r="C1034" s="180"/>
      <c r="D1034" s="180"/>
      <c r="E1034" s="180"/>
      <c r="F1034" s="180"/>
      <c r="G1034" s="180"/>
      <c r="H1034" s="181"/>
      <c r="I1034" s="180"/>
      <c r="J1034" s="180"/>
      <c r="K1034" s="180"/>
      <c r="L1034" s="181"/>
      <c r="M1034" s="180"/>
      <c r="N1034" s="180"/>
      <c r="O1034" s="180"/>
      <c r="P1034" s="180"/>
      <c r="Q1034" s="180"/>
      <c r="R1034" s="180"/>
      <c r="S1034" s="180"/>
      <c r="T1034" s="180"/>
      <c r="U1034" s="180"/>
      <c r="V1034" s="180"/>
      <c r="W1034" s="180"/>
      <c r="X1034" s="180"/>
      <c r="Y1034" s="180"/>
      <c r="Z1034" s="180"/>
      <c r="AA1034" s="180"/>
      <c r="AB1034" s="180"/>
      <c r="AC1034" s="180"/>
      <c r="AD1034" s="180"/>
      <c r="AE1034" s="180"/>
      <c r="AF1034" s="180"/>
      <c r="AG1034" s="180"/>
      <c r="AH1034" s="180"/>
      <c r="AI1034" s="180"/>
      <c r="AJ1034" s="180"/>
      <c r="AK1034" s="180"/>
      <c r="AL1034" s="180"/>
      <c r="AM1034" s="180"/>
      <c r="AN1034" s="180"/>
      <c r="AO1034" s="180"/>
      <c r="AP1034" s="180"/>
      <c r="AQ1034" s="180"/>
      <c r="AR1034" s="180"/>
      <c r="AS1034" s="180"/>
      <c r="AT1034" s="180"/>
      <c r="AU1034" s="180"/>
      <c r="AV1034" s="180"/>
      <c r="AW1034" s="180"/>
      <c r="AX1034" s="180"/>
      <c r="AY1034" s="180"/>
      <c r="AZ1034" s="180"/>
      <c r="BA1034" s="180"/>
      <c r="BB1034" s="180"/>
      <c r="BC1034" s="180"/>
      <c r="BD1034" s="180"/>
      <c r="BE1034" s="180"/>
      <c r="BF1034" s="180"/>
      <c r="BG1034" s="180"/>
      <c r="BH1034" s="180"/>
      <c r="BI1034" s="180"/>
      <c r="BJ1034" s="180"/>
      <c r="BK1034" s="180"/>
      <c r="BL1034" s="180"/>
      <c r="BM1034" s="180"/>
      <c r="BN1034" s="180"/>
      <c r="BO1034" s="180"/>
      <c r="BP1034" s="180"/>
      <c r="BQ1034" s="180"/>
      <c r="BR1034" s="180"/>
      <c r="BS1034" s="180"/>
      <c r="BT1034" s="180"/>
      <c r="BU1034" s="180"/>
      <c r="BV1034" s="180"/>
      <c r="BW1034" s="180"/>
      <c r="BX1034" s="180"/>
      <c r="BY1034" s="180"/>
      <c r="BZ1034" s="180"/>
      <c r="CA1034" s="180"/>
      <c r="CB1034" s="180"/>
      <c r="CC1034" s="180"/>
      <c r="CD1034" s="180"/>
      <c r="CE1034" s="180"/>
      <c r="CF1034" s="180"/>
      <c r="CG1034" s="180"/>
      <c r="CH1034" s="180"/>
      <c r="CI1034" s="180"/>
      <c r="CJ1034" s="180"/>
      <c r="CK1034" s="180"/>
      <c r="CL1034" s="180"/>
      <c r="CM1034" s="180"/>
      <c r="CN1034" s="180"/>
      <c r="CO1034" s="180"/>
      <c r="CP1034" s="180"/>
      <c r="CQ1034" s="180"/>
      <c r="CR1034" s="180"/>
      <c r="CS1034" s="180"/>
      <c r="CT1034" s="180"/>
      <c r="CU1034" s="180"/>
      <c r="CV1034" s="180"/>
      <c r="CW1034" s="180"/>
      <c r="CX1034" s="180"/>
      <c r="CY1034" s="180"/>
      <c r="CZ1034" s="180"/>
      <c r="DA1034" s="180"/>
      <c r="DB1034" s="180"/>
      <c r="DC1034" s="180"/>
    </row>
    <row r="1035" spans="1:107">
      <c r="A1035" s="180"/>
      <c r="B1035" s="180"/>
      <c r="C1035" s="180"/>
      <c r="D1035" s="180"/>
      <c r="E1035" s="180"/>
      <c r="F1035" s="180"/>
      <c r="G1035" s="180"/>
      <c r="H1035" s="181"/>
      <c r="I1035" s="180"/>
      <c r="J1035" s="180"/>
      <c r="K1035" s="180"/>
      <c r="L1035" s="181"/>
      <c r="M1035" s="180"/>
      <c r="N1035" s="180"/>
      <c r="O1035" s="180"/>
      <c r="P1035" s="180"/>
      <c r="Q1035" s="180"/>
      <c r="R1035" s="180"/>
      <c r="S1035" s="180"/>
      <c r="T1035" s="180"/>
      <c r="U1035" s="180"/>
      <c r="V1035" s="180"/>
      <c r="W1035" s="180"/>
      <c r="X1035" s="180"/>
      <c r="Y1035" s="180"/>
      <c r="Z1035" s="180"/>
      <c r="AA1035" s="180"/>
      <c r="AB1035" s="180"/>
      <c r="AC1035" s="180"/>
      <c r="AD1035" s="180"/>
      <c r="AE1035" s="180"/>
      <c r="AF1035" s="180"/>
      <c r="AG1035" s="180"/>
      <c r="AH1035" s="180"/>
      <c r="AI1035" s="180"/>
      <c r="AJ1035" s="180"/>
      <c r="AK1035" s="180"/>
      <c r="AL1035" s="180"/>
      <c r="AM1035" s="180"/>
      <c r="AN1035" s="180"/>
      <c r="AO1035" s="180"/>
      <c r="AP1035" s="180"/>
      <c r="AQ1035" s="180"/>
      <c r="AR1035" s="180"/>
      <c r="AS1035" s="180"/>
      <c r="AT1035" s="180"/>
      <c r="AU1035" s="180"/>
      <c r="AV1035" s="180"/>
      <c r="AW1035" s="180"/>
      <c r="AX1035" s="180"/>
      <c r="AY1035" s="180"/>
      <c r="AZ1035" s="180"/>
      <c r="BA1035" s="180"/>
      <c r="BB1035" s="180"/>
      <c r="BC1035" s="180"/>
      <c r="BD1035" s="180"/>
      <c r="BE1035" s="180"/>
      <c r="BF1035" s="180"/>
      <c r="BG1035" s="180"/>
      <c r="BH1035" s="180"/>
      <c r="BI1035" s="180"/>
      <c r="BJ1035" s="180"/>
      <c r="BK1035" s="180"/>
      <c r="BL1035" s="180"/>
      <c r="BM1035" s="180"/>
      <c r="BN1035" s="180"/>
      <c r="BO1035" s="180"/>
      <c r="BP1035" s="180"/>
      <c r="BQ1035" s="180"/>
      <c r="BR1035" s="180"/>
      <c r="BS1035" s="180"/>
      <c r="BT1035" s="180"/>
      <c r="BU1035" s="180"/>
      <c r="BV1035" s="180"/>
      <c r="BW1035" s="180"/>
      <c r="BX1035" s="180"/>
      <c r="BY1035" s="180"/>
      <c r="BZ1035" s="180"/>
      <c r="CA1035" s="180"/>
      <c r="CB1035" s="180"/>
      <c r="CC1035" s="180"/>
      <c r="CD1035" s="180"/>
      <c r="CE1035" s="180"/>
      <c r="CF1035" s="180"/>
      <c r="CG1035" s="180"/>
      <c r="CH1035" s="180"/>
      <c r="CI1035" s="180"/>
      <c r="CJ1035" s="180"/>
      <c r="CK1035" s="180"/>
      <c r="CL1035" s="180"/>
      <c r="CM1035" s="180"/>
      <c r="CN1035" s="180"/>
      <c r="CO1035" s="180"/>
      <c r="CP1035" s="180"/>
      <c r="CQ1035" s="180"/>
      <c r="CR1035" s="180"/>
      <c r="CS1035" s="180"/>
      <c r="CT1035" s="180"/>
      <c r="CU1035" s="180"/>
      <c r="CV1035" s="180"/>
      <c r="CW1035" s="180"/>
      <c r="CX1035" s="180"/>
      <c r="CY1035" s="180"/>
      <c r="CZ1035" s="180"/>
      <c r="DA1035" s="180"/>
      <c r="DB1035" s="180"/>
      <c r="DC1035" s="180"/>
    </row>
    <row r="1036" spans="1:107">
      <c r="A1036" s="180"/>
      <c r="B1036" s="180"/>
      <c r="C1036" s="180"/>
      <c r="D1036" s="180"/>
      <c r="E1036" s="180"/>
      <c r="F1036" s="180"/>
      <c r="G1036" s="180"/>
      <c r="H1036" s="181"/>
      <c r="I1036" s="180"/>
      <c r="J1036" s="180"/>
      <c r="K1036" s="180"/>
      <c r="L1036" s="181"/>
      <c r="M1036" s="180"/>
      <c r="N1036" s="180"/>
      <c r="O1036" s="180"/>
      <c r="P1036" s="180"/>
      <c r="Q1036" s="180"/>
      <c r="R1036" s="180"/>
      <c r="S1036" s="180"/>
      <c r="T1036" s="180"/>
      <c r="U1036" s="180"/>
      <c r="V1036" s="180"/>
      <c r="W1036" s="180"/>
      <c r="X1036" s="180"/>
      <c r="Y1036" s="180"/>
      <c r="Z1036" s="180"/>
      <c r="AA1036" s="180"/>
      <c r="AB1036" s="180"/>
      <c r="AC1036" s="180"/>
      <c r="AD1036" s="180"/>
      <c r="AE1036" s="180"/>
      <c r="AF1036" s="180"/>
      <c r="AG1036" s="180"/>
      <c r="AH1036" s="180"/>
      <c r="AI1036" s="180"/>
      <c r="AJ1036" s="180"/>
      <c r="AK1036" s="180"/>
      <c r="AL1036" s="180"/>
      <c r="AM1036" s="180"/>
      <c r="AN1036" s="180"/>
      <c r="AO1036" s="180"/>
      <c r="AP1036" s="180"/>
      <c r="AQ1036" s="180"/>
      <c r="AR1036" s="180"/>
      <c r="AS1036" s="180"/>
      <c r="AT1036" s="180"/>
      <c r="AU1036" s="180"/>
      <c r="AV1036" s="180"/>
      <c r="AW1036" s="180"/>
      <c r="AX1036" s="180"/>
      <c r="AY1036" s="180"/>
      <c r="AZ1036" s="180"/>
      <c r="BA1036" s="180"/>
      <c r="BB1036" s="180"/>
      <c r="BC1036" s="180"/>
      <c r="BD1036" s="180"/>
      <c r="BE1036" s="180"/>
      <c r="BF1036" s="180"/>
      <c r="BG1036" s="180"/>
      <c r="BH1036" s="180"/>
      <c r="BI1036" s="180"/>
      <c r="BJ1036" s="180"/>
      <c r="BK1036" s="180"/>
      <c r="BL1036" s="180"/>
      <c r="BM1036" s="180"/>
      <c r="BN1036" s="180"/>
      <c r="BO1036" s="180"/>
      <c r="BP1036" s="180"/>
      <c r="BQ1036" s="180"/>
      <c r="BR1036" s="180"/>
      <c r="BS1036" s="180"/>
      <c r="BT1036" s="180"/>
      <c r="BU1036" s="180"/>
      <c r="BV1036" s="180"/>
      <c r="BW1036" s="180"/>
      <c r="BX1036" s="180"/>
      <c r="BY1036" s="180"/>
      <c r="BZ1036" s="180"/>
      <c r="CA1036" s="180"/>
      <c r="CB1036" s="180"/>
      <c r="CC1036" s="180"/>
      <c r="CD1036" s="180"/>
      <c r="CE1036" s="180"/>
      <c r="CF1036" s="180"/>
      <c r="CG1036" s="180"/>
      <c r="CH1036" s="180"/>
      <c r="CI1036" s="180"/>
      <c r="CJ1036" s="180"/>
      <c r="CK1036" s="180"/>
      <c r="CL1036" s="180"/>
      <c r="CM1036" s="180"/>
      <c r="CN1036" s="180"/>
      <c r="CO1036" s="180"/>
      <c r="CP1036" s="180"/>
      <c r="CQ1036" s="180"/>
      <c r="CR1036" s="180"/>
      <c r="CS1036" s="180"/>
      <c r="CT1036" s="180"/>
      <c r="CU1036" s="180"/>
      <c r="CV1036" s="180"/>
      <c r="CW1036" s="180"/>
      <c r="CX1036" s="180"/>
      <c r="CY1036" s="180"/>
      <c r="CZ1036" s="180"/>
      <c r="DA1036" s="180"/>
      <c r="DB1036" s="180"/>
      <c r="DC1036" s="180"/>
    </row>
    <row r="1037" spans="1:107">
      <c r="A1037" s="180"/>
      <c r="B1037" s="180"/>
      <c r="C1037" s="180"/>
      <c r="D1037" s="180"/>
      <c r="E1037" s="180"/>
      <c r="F1037" s="180"/>
      <c r="G1037" s="180"/>
      <c r="H1037" s="181"/>
      <c r="I1037" s="180"/>
      <c r="J1037" s="180"/>
      <c r="K1037" s="180"/>
      <c r="L1037" s="181"/>
      <c r="M1037" s="180"/>
      <c r="N1037" s="180"/>
      <c r="O1037" s="180"/>
      <c r="P1037" s="180"/>
      <c r="Q1037" s="180"/>
      <c r="R1037" s="180"/>
      <c r="S1037" s="180"/>
      <c r="T1037" s="180"/>
      <c r="U1037" s="180"/>
      <c r="V1037" s="180"/>
      <c r="W1037" s="180"/>
      <c r="X1037" s="180"/>
      <c r="Y1037" s="180"/>
      <c r="Z1037" s="180"/>
      <c r="AA1037" s="180"/>
      <c r="AB1037" s="180"/>
      <c r="AC1037" s="180"/>
      <c r="AD1037" s="180"/>
      <c r="AE1037" s="180"/>
      <c r="AF1037" s="180"/>
      <c r="AG1037" s="180"/>
      <c r="AH1037" s="180"/>
      <c r="AI1037" s="180"/>
      <c r="AJ1037" s="180"/>
      <c r="AK1037" s="180"/>
      <c r="AL1037" s="180"/>
      <c r="AM1037" s="180"/>
      <c r="AN1037" s="180"/>
      <c r="AO1037" s="180"/>
      <c r="AP1037" s="180"/>
      <c r="AQ1037" s="180"/>
      <c r="AR1037" s="180"/>
      <c r="AS1037" s="180"/>
      <c r="AT1037" s="180"/>
      <c r="AU1037" s="180"/>
      <c r="AV1037" s="180"/>
      <c r="AW1037" s="180"/>
      <c r="AX1037" s="180"/>
      <c r="AY1037" s="180"/>
      <c r="AZ1037" s="180"/>
      <c r="BA1037" s="180"/>
      <c r="BB1037" s="180"/>
      <c r="BC1037" s="180"/>
      <c r="BD1037" s="180"/>
      <c r="BE1037" s="180"/>
      <c r="BF1037" s="180"/>
      <c r="BG1037" s="180"/>
      <c r="BH1037" s="180"/>
      <c r="BI1037" s="180"/>
      <c r="BJ1037" s="180"/>
      <c r="BK1037" s="180"/>
      <c r="BL1037" s="180"/>
      <c r="BM1037" s="180"/>
      <c r="BN1037" s="180"/>
      <c r="BO1037" s="180"/>
      <c r="BP1037" s="180"/>
      <c r="BQ1037" s="180"/>
      <c r="BR1037" s="180"/>
      <c r="BS1037" s="180"/>
      <c r="BT1037" s="180"/>
      <c r="BU1037" s="180"/>
      <c r="BV1037" s="180"/>
      <c r="BW1037" s="180"/>
      <c r="BX1037" s="180"/>
      <c r="BY1037" s="180"/>
      <c r="BZ1037" s="180"/>
      <c r="CA1037" s="180"/>
      <c r="CB1037" s="180"/>
      <c r="CC1037" s="180"/>
      <c r="CD1037" s="180"/>
      <c r="CE1037" s="180"/>
      <c r="CF1037" s="180"/>
      <c r="CG1037" s="180"/>
      <c r="CH1037" s="180"/>
      <c r="CI1037" s="180"/>
      <c r="CJ1037" s="180"/>
      <c r="CK1037" s="180"/>
      <c r="CL1037" s="180"/>
      <c r="CM1037" s="180"/>
      <c r="CN1037" s="180"/>
      <c r="CO1037" s="180"/>
      <c r="CP1037" s="180"/>
      <c r="CQ1037" s="180"/>
      <c r="CR1037" s="180"/>
      <c r="CS1037" s="180"/>
      <c r="CT1037" s="180"/>
      <c r="CU1037" s="180"/>
      <c r="CV1037" s="180"/>
      <c r="CW1037" s="180"/>
      <c r="CX1037" s="180"/>
      <c r="CY1037" s="180"/>
      <c r="CZ1037" s="180"/>
      <c r="DA1037" s="180"/>
      <c r="DB1037" s="180"/>
      <c r="DC1037" s="180"/>
    </row>
    <row r="1038" spans="1:107">
      <c r="A1038" s="180"/>
      <c r="B1038" s="180"/>
      <c r="C1038" s="180"/>
      <c r="D1038" s="180"/>
      <c r="E1038" s="180"/>
      <c r="F1038" s="180"/>
      <c r="G1038" s="180"/>
      <c r="H1038" s="181"/>
      <c r="I1038" s="180"/>
      <c r="J1038" s="180"/>
      <c r="K1038" s="180"/>
      <c r="L1038" s="181"/>
      <c r="M1038" s="180"/>
      <c r="N1038" s="180"/>
      <c r="O1038" s="180"/>
      <c r="P1038" s="180"/>
      <c r="Q1038" s="180"/>
      <c r="R1038" s="180"/>
      <c r="S1038" s="180"/>
      <c r="T1038" s="180"/>
      <c r="U1038" s="180"/>
      <c r="V1038" s="180"/>
      <c r="W1038" s="180"/>
      <c r="X1038" s="180"/>
      <c r="Y1038" s="180"/>
      <c r="Z1038" s="180"/>
      <c r="AA1038" s="180"/>
      <c r="AB1038" s="180"/>
      <c r="AC1038" s="180"/>
      <c r="AD1038" s="180"/>
      <c r="AE1038" s="180"/>
      <c r="AF1038" s="180"/>
      <c r="AG1038" s="180"/>
      <c r="AH1038" s="180"/>
      <c r="AI1038" s="180"/>
      <c r="AJ1038" s="180"/>
      <c r="AK1038" s="180"/>
      <c r="AL1038" s="180"/>
      <c r="AM1038" s="180"/>
      <c r="AN1038" s="180"/>
      <c r="AO1038" s="180"/>
      <c r="AP1038" s="180"/>
      <c r="AQ1038" s="180"/>
      <c r="AR1038" s="180"/>
      <c r="AS1038" s="180"/>
      <c r="AT1038" s="180"/>
      <c r="AU1038" s="180"/>
      <c r="AV1038" s="180"/>
      <c r="AW1038" s="180"/>
      <c r="AX1038" s="180"/>
      <c r="AY1038" s="180"/>
      <c r="AZ1038" s="180"/>
      <c r="BA1038" s="180"/>
      <c r="BB1038" s="180"/>
      <c r="BC1038" s="180"/>
      <c r="BD1038" s="180"/>
      <c r="BE1038" s="180"/>
      <c r="BF1038" s="180"/>
      <c r="BG1038" s="180"/>
      <c r="BH1038" s="180"/>
      <c r="BI1038" s="180"/>
      <c r="BJ1038" s="180"/>
      <c r="BK1038" s="180"/>
      <c r="BL1038" s="180"/>
      <c r="BM1038" s="180"/>
      <c r="BN1038" s="180"/>
      <c r="BO1038" s="180"/>
      <c r="BP1038" s="180"/>
      <c r="BQ1038" s="180"/>
      <c r="BR1038" s="180"/>
      <c r="BS1038" s="180"/>
      <c r="BT1038" s="180"/>
      <c r="BU1038" s="180"/>
      <c r="BV1038" s="180"/>
      <c r="BW1038" s="180"/>
      <c r="BX1038" s="180"/>
      <c r="BY1038" s="180"/>
      <c r="BZ1038" s="180"/>
      <c r="CA1038" s="180"/>
      <c r="CB1038" s="180"/>
      <c r="CC1038" s="180"/>
      <c r="CD1038" s="180"/>
      <c r="CE1038" s="180"/>
      <c r="CF1038" s="180"/>
      <c r="CG1038" s="180"/>
      <c r="CH1038" s="180"/>
      <c r="CI1038" s="180"/>
      <c r="CJ1038" s="180"/>
      <c r="CK1038" s="180"/>
      <c r="CL1038" s="180"/>
      <c r="CM1038" s="180"/>
      <c r="CN1038" s="180"/>
      <c r="CO1038" s="180"/>
      <c r="CP1038" s="180"/>
      <c r="CQ1038" s="180"/>
      <c r="CR1038" s="180"/>
      <c r="CS1038" s="180"/>
      <c r="CT1038" s="180"/>
      <c r="CU1038" s="180"/>
      <c r="CV1038" s="180"/>
      <c r="CW1038" s="180"/>
      <c r="CX1038" s="180"/>
      <c r="CY1038" s="180"/>
      <c r="CZ1038" s="180"/>
      <c r="DA1038" s="180"/>
      <c r="DB1038" s="180"/>
      <c r="DC1038" s="180"/>
    </row>
    <row r="1039" spans="1:107">
      <c r="A1039" s="180"/>
      <c r="B1039" s="180"/>
      <c r="C1039" s="180"/>
      <c r="D1039" s="180"/>
      <c r="E1039" s="180"/>
      <c r="F1039" s="180"/>
      <c r="G1039" s="180"/>
      <c r="H1039" s="181"/>
      <c r="I1039" s="180"/>
      <c r="J1039" s="180"/>
      <c r="K1039" s="180"/>
      <c r="L1039" s="181"/>
      <c r="M1039" s="180"/>
      <c r="N1039" s="180"/>
      <c r="O1039" s="180"/>
      <c r="P1039" s="180"/>
      <c r="Q1039" s="180"/>
      <c r="R1039" s="180"/>
      <c r="S1039" s="180"/>
      <c r="T1039" s="180"/>
      <c r="U1039" s="180"/>
      <c r="V1039" s="180"/>
      <c r="W1039" s="180"/>
      <c r="X1039" s="180"/>
      <c r="Y1039" s="180"/>
      <c r="Z1039" s="180"/>
      <c r="AA1039" s="180"/>
      <c r="AB1039" s="180"/>
      <c r="AC1039" s="180"/>
      <c r="AD1039" s="180"/>
      <c r="AE1039" s="180"/>
      <c r="AF1039" s="180"/>
      <c r="AG1039" s="180"/>
      <c r="AH1039" s="180"/>
      <c r="AI1039" s="180"/>
      <c r="AJ1039" s="180"/>
      <c r="AK1039" s="180"/>
      <c r="AL1039" s="180"/>
      <c r="AM1039" s="180"/>
      <c r="AN1039" s="180"/>
      <c r="AO1039" s="180"/>
      <c r="AP1039" s="180"/>
      <c r="AQ1039" s="180"/>
      <c r="AR1039" s="180"/>
      <c r="AS1039" s="180"/>
      <c r="AT1039" s="180"/>
      <c r="AU1039" s="180"/>
      <c r="AV1039" s="180"/>
      <c r="AW1039" s="180"/>
      <c r="AX1039" s="180"/>
      <c r="AY1039" s="180"/>
      <c r="AZ1039" s="180"/>
      <c r="BA1039" s="180"/>
      <c r="BB1039" s="180"/>
      <c r="BC1039" s="180"/>
      <c r="BD1039" s="180"/>
      <c r="BE1039" s="180"/>
      <c r="BF1039" s="180"/>
      <c r="BG1039" s="180"/>
      <c r="BH1039" s="180"/>
      <c r="BI1039" s="180"/>
      <c r="BJ1039" s="180"/>
      <c r="BK1039" s="180"/>
      <c r="BL1039" s="180"/>
      <c r="BM1039" s="180"/>
      <c r="BN1039" s="180"/>
      <c r="BO1039" s="180"/>
      <c r="BP1039" s="180"/>
      <c r="BQ1039" s="180"/>
      <c r="BR1039" s="180"/>
      <c r="BS1039" s="180"/>
      <c r="BT1039" s="180"/>
      <c r="BU1039" s="180"/>
      <c r="BV1039" s="180"/>
      <c r="BW1039" s="180"/>
      <c r="BX1039" s="180"/>
      <c r="BY1039" s="180"/>
      <c r="BZ1039" s="180"/>
      <c r="CA1039" s="180"/>
      <c r="CB1039" s="180"/>
      <c r="CC1039" s="180"/>
      <c r="CD1039" s="180"/>
      <c r="CE1039" s="180"/>
      <c r="CF1039" s="180"/>
      <c r="CG1039" s="180"/>
      <c r="CH1039" s="180"/>
      <c r="CI1039" s="180"/>
      <c r="CJ1039" s="180"/>
      <c r="CK1039" s="180"/>
      <c r="CL1039" s="180"/>
      <c r="CM1039" s="180"/>
      <c r="CN1039" s="180"/>
      <c r="CO1039" s="180"/>
      <c r="CP1039" s="180"/>
      <c r="CQ1039" s="180"/>
      <c r="CR1039" s="180"/>
      <c r="CS1039" s="180"/>
      <c r="CT1039" s="180"/>
      <c r="CU1039" s="180"/>
      <c r="CV1039" s="180"/>
      <c r="CW1039" s="180"/>
      <c r="CX1039" s="180"/>
      <c r="CY1039" s="180"/>
      <c r="CZ1039" s="180"/>
      <c r="DA1039" s="180"/>
      <c r="DB1039" s="180"/>
      <c r="DC1039" s="180"/>
    </row>
    <row r="1040" spans="1:107">
      <c r="A1040" s="180"/>
      <c r="B1040" s="180"/>
      <c r="C1040" s="180"/>
      <c r="D1040" s="180"/>
      <c r="E1040" s="180"/>
      <c r="F1040" s="180"/>
      <c r="G1040" s="180"/>
      <c r="H1040" s="181"/>
      <c r="I1040" s="180"/>
      <c r="J1040" s="180"/>
      <c r="K1040" s="180"/>
      <c r="L1040" s="181"/>
    </row>
  </sheetData>
  <mergeCells count="8">
    <mergeCell ref="A138:C139"/>
    <mergeCell ref="D138:D139"/>
    <mergeCell ref="G138:H139"/>
    <mergeCell ref="F138:F139"/>
    <mergeCell ref="N1:P3"/>
    <mergeCell ref="N138:N139"/>
    <mergeCell ref="O138:O139"/>
    <mergeCell ref="P138:P139"/>
  </mergeCells>
  <conditionalFormatting sqref="N30:N40">
    <cfRule type="notContainsBlanks" dxfId="180" priority="51">
      <formula>LEN(TRIM(N30))&gt;0</formula>
    </cfRule>
  </conditionalFormatting>
  <conditionalFormatting sqref="N30:N40">
    <cfRule type="containsBlanks" dxfId="179" priority="50">
      <formula>LEN(TRIM(N30))=0</formula>
    </cfRule>
  </conditionalFormatting>
  <conditionalFormatting sqref="N42:N52">
    <cfRule type="notContainsBlanks" dxfId="178" priority="49">
      <formula>LEN(TRIM(N42))&gt;0</formula>
    </cfRule>
  </conditionalFormatting>
  <conditionalFormatting sqref="N42:N52">
    <cfRule type="containsBlanks" dxfId="177" priority="48">
      <formula>LEN(TRIM(N42))=0</formula>
    </cfRule>
  </conditionalFormatting>
  <conditionalFormatting sqref="N54:N64">
    <cfRule type="notContainsBlanks" dxfId="176" priority="47">
      <formula>LEN(TRIM(N54))&gt;0</formula>
    </cfRule>
  </conditionalFormatting>
  <conditionalFormatting sqref="N54:N64">
    <cfRule type="containsBlanks" dxfId="175" priority="46">
      <formula>LEN(TRIM(N54))=0</formula>
    </cfRule>
  </conditionalFormatting>
  <conditionalFormatting sqref="N126:N136">
    <cfRule type="containsBlanks" dxfId="174" priority="34">
      <formula>LEN(TRIM(N126))=0</formula>
    </cfRule>
  </conditionalFormatting>
  <conditionalFormatting sqref="N66:N76">
    <cfRule type="notContainsBlanks" dxfId="173" priority="45">
      <formula>LEN(TRIM(N66))&gt;0</formula>
    </cfRule>
  </conditionalFormatting>
  <conditionalFormatting sqref="N66:N76">
    <cfRule type="containsBlanks" dxfId="172" priority="44">
      <formula>LEN(TRIM(N66))=0</formula>
    </cfRule>
  </conditionalFormatting>
  <conditionalFormatting sqref="N78:N88">
    <cfRule type="notContainsBlanks" dxfId="171" priority="43">
      <formula>LEN(TRIM(N78))&gt;0</formula>
    </cfRule>
  </conditionalFormatting>
  <conditionalFormatting sqref="N78:N88">
    <cfRule type="containsBlanks" dxfId="170" priority="42">
      <formula>LEN(TRIM(N78))=0</formula>
    </cfRule>
  </conditionalFormatting>
  <conditionalFormatting sqref="N90:N100">
    <cfRule type="notContainsBlanks" dxfId="169" priority="41">
      <formula>LEN(TRIM(N90))&gt;0</formula>
    </cfRule>
  </conditionalFormatting>
  <conditionalFormatting sqref="N90:N100">
    <cfRule type="containsBlanks" dxfId="168" priority="40">
      <formula>LEN(TRIM(N90))=0</formula>
    </cfRule>
  </conditionalFormatting>
  <conditionalFormatting sqref="N102:N112">
    <cfRule type="notContainsBlanks" dxfId="167" priority="39">
      <formula>LEN(TRIM(N102))&gt;0</formula>
    </cfRule>
  </conditionalFormatting>
  <conditionalFormatting sqref="N102:N112">
    <cfRule type="containsBlanks" dxfId="166" priority="38">
      <formula>LEN(TRIM(N102))=0</formula>
    </cfRule>
  </conditionalFormatting>
  <conditionalFormatting sqref="N114:N124">
    <cfRule type="notContainsBlanks" dxfId="165" priority="37">
      <formula>LEN(TRIM(N114))&gt;0</formula>
    </cfRule>
  </conditionalFormatting>
  <conditionalFormatting sqref="N114:N124">
    <cfRule type="containsBlanks" dxfId="164" priority="36">
      <formula>LEN(TRIM(N114))=0</formula>
    </cfRule>
  </conditionalFormatting>
  <conditionalFormatting sqref="N126:N136">
    <cfRule type="notContainsBlanks" dxfId="163" priority="35">
      <formula>LEN(TRIM(N126))&gt;0</formula>
    </cfRule>
  </conditionalFormatting>
  <conditionalFormatting sqref="N6:N16">
    <cfRule type="notContainsBlanks" dxfId="162" priority="140">
      <formula>LEN(TRIM(N6))&gt;0</formula>
    </cfRule>
  </conditionalFormatting>
  <conditionalFormatting sqref="N6:N16">
    <cfRule type="containsBlanks" dxfId="161" priority="139">
      <formula>LEN(TRIM(N6))=0</formula>
    </cfRule>
  </conditionalFormatting>
  <conditionalFormatting sqref="P6 P8 P10 P12 P14 P16">
    <cfRule type="notContainsBlanks" dxfId="160" priority="138">
      <formula>LEN(TRIM(P6))&gt;0</formula>
    </cfRule>
  </conditionalFormatting>
  <conditionalFormatting sqref="P6 P8 P10 P12 P14 P16">
    <cfRule type="containsBlanks" dxfId="159" priority="137">
      <formula>LEN(TRIM(P6))=0</formula>
    </cfRule>
  </conditionalFormatting>
  <conditionalFormatting sqref="P7 P9 P11 P13 P15">
    <cfRule type="notContainsBlanks" dxfId="158" priority="136">
      <formula>LEN(TRIM(P7))&gt;0</formula>
    </cfRule>
  </conditionalFormatting>
  <conditionalFormatting sqref="P7 P9 P11 P13 P15">
    <cfRule type="containsBlanks" dxfId="157" priority="135">
      <formula>LEN(TRIM(P7))=0</formula>
    </cfRule>
  </conditionalFormatting>
  <conditionalFormatting sqref="N18:N28">
    <cfRule type="notContainsBlanks" dxfId="156" priority="134">
      <formula>LEN(TRIM(N18))&gt;0</formula>
    </cfRule>
  </conditionalFormatting>
  <conditionalFormatting sqref="N18:N28">
    <cfRule type="containsBlanks" dxfId="155" priority="133">
      <formula>LEN(TRIM(N18))=0</formula>
    </cfRule>
  </conditionalFormatting>
  <conditionalFormatting sqref="P18 P20 P22 P24 P26 P28">
    <cfRule type="notContainsBlanks" dxfId="154" priority="132">
      <formula>LEN(TRIM(P18))&gt;0</formula>
    </cfRule>
  </conditionalFormatting>
  <conditionalFormatting sqref="P18 P20 P22 P24 P26 P28">
    <cfRule type="containsBlanks" dxfId="153" priority="131">
      <formula>LEN(TRIM(P18))=0</formula>
    </cfRule>
  </conditionalFormatting>
  <conditionalFormatting sqref="P19 P21 P23 P25 P27">
    <cfRule type="notContainsBlanks" dxfId="152" priority="130">
      <formula>LEN(TRIM(P19))&gt;0</formula>
    </cfRule>
  </conditionalFormatting>
  <conditionalFormatting sqref="P19 P21 P23 P25 P27">
    <cfRule type="containsBlanks" dxfId="151" priority="129">
      <formula>LEN(TRIM(P19))=0</formula>
    </cfRule>
  </conditionalFormatting>
  <conditionalFormatting sqref="P30 P32 P34 P36 P38 P40">
    <cfRule type="notContainsBlanks" dxfId="150" priority="126">
      <formula>LEN(TRIM(P30))&gt;0</formula>
    </cfRule>
  </conditionalFormatting>
  <conditionalFormatting sqref="P30 P32 P34 P36 P38 P40">
    <cfRule type="containsBlanks" dxfId="149" priority="125">
      <formula>LEN(TRIM(P30))=0</formula>
    </cfRule>
  </conditionalFormatting>
  <conditionalFormatting sqref="P31 P33 P35 P37 P39">
    <cfRule type="notContainsBlanks" dxfId="148" priority="124">
      <formula>LEN(TRIM(P31))&gt;0</formula>
    </cfRule>
  </conditionalFormatting>
  <conditionalFormatting sqref="P31 P33 P35 P37 P39">
    <cfRule type="containsBlanks" dxfId="147" priority="123">
      <formula>LEN(TRIM(P31))=0</formula>
    </cfRule>
  </conditionalFormatting>
  <conditionalFormatting sqref="P67 P69 P71 P73 P75">
    <cfRule type="notContainsBlanks" dxfId="146" priority="106">
      <formula>LEN(TRIM(P67))&gt;0</formula>
    </cfRule>
  </conditionalFormatting>
  <conditionalFormatting sqref="P67 P69 P71 P73 P75">
    <cfRule type="containsBlanks" dxfId="145" priority="105">
      <formula>LEN(TRIM(P67))=0</formula>
    </cfRule>
  </conditionalFormatting>
  <conditionalFormatting sqref="P42 P44 P46 P48 P50 P52">
    <cfRule type="notContainsBlanks" dxfId="144" priority="120">
      <formula>LEN(TRIM(P42))&gt;0</formula>
    </cfRule>
  </conditionalFormatting>
  <conditionalFormatting sqref="P42 P44 P46 P48 P50 P52">
    <cfRule type="containsBlanks" dxfId="143" priority="119">
      <formula>LEN(TRIM(P42))=0</formula>
    </cfRule>
  </conditionalFormatting>
  <conditionalFormatting sqref="P43 P45 P47 P49 P51">
    <cfRule type="notContainsBlanks" dxfId="142" priority="118">
      <formula>LEN(TRIM(P43))&gt;0</formula>
    </cfRule>
  </conditionalFormatting>
  <conditionalFormatting sqref="P43 P45 P47 P49 P51">
    <cfRule type="containsBlanks" dxfId="141" priority="117">
      <formula>LEN(TRIM(P43))=0</formula>
    </cfRule>
  </conditionalFormatting>
  <conditionalFormatting sqref="P78 P80 P82 P84 P86 P88">
    <cfRule type="notContainsBlanks" dxfId="140" priority="102">
      <formula>LEN(TRIM(P78))&gt;0</formula>
    </cfRule>
  </conditionalFormatting>
  <conditionalFormatting sqref="P78 P80 P82 P84 P86 P88">
    <cfRule type="containsBlanks" dxfId="139" priority="101">
      <formula>LEN(TRIM(P78))=0</formula>
    </cfRule>
  </conditionalFormatting>
  <conditionalFormatting sqref="P54 P56 P58 P60 P62 P64">
    <cfRule type="notContainsBlanks" dxfId="138" priority="114">
      <formula>LEN(TRIM(P54))&gt;0</formula>
    </cfRule>
  </conditionalFormatting>
  <conditionalFormatting sqref="P54 P56 P58 P60 P62 P64">
    <cfRule type="containsBlanks" dxfId="137" priority="113">
      <formula>LEN(TRIM(P54))=0</formula>
    </cfRule>
  </conditionalFormatting>
  <conditionalFormatting sqref="P55 P57 P59 P61 P63">
    <cfRule type="notContainsBlanks" dxfId="136" priority="112">
      <formula>LEN(TRIM(P55))&gt;0</formula>
    </cfRule>
  </conditionalFormatting>
  <conditionalFormatting sqref="P55 P57 P59 P61 P63">
    <cfRule type="containsBlanks" dxfId="135" priority="111">
      <formula>LEN(TRIM(P55))=0</formula>
    </cfRule>
  </conditionalFormatting>
  <conditionalFormatting sqref="P66 P68 P70 P72 P74 P76">
    <cfRule type="notContainsBlanks" dxfId="134" priority="108">
      <formula>LEN(TRIM(P66))&gt;0</formula>
    </cfRule>
  </conditionalFormatting>
  <conditionalFormatting sqref="P66 P68 P70 P72 P74 P76">
    <cfRule type="containsBlanks" dxfId="133" priority="107">
      <formula>LEN(TRIM(P66))=0</formula>
    </cfRule>
  </conditionalFormatting>
  <conditionalFormatting sqref="P91 P93 P95 P97 P99">
    <cfRule type="notContainsBlanks" dxfId="132" priority="94">
      <formula>LEN(TRIM(P91))&gt;0</formula>
    </cfRule>
  </conditionalFormatting>
  <conditionalFormatting sqref="P91 P93 P95 P97 P99">
    <cfRule type="containsBlanks" dxfId="131" priority="93">
      <formula>LEN(TRIM(P91))=0</formula>
    </cfRule>
  </conditionalFormatting>
  <conditionalFormatting sqref="P79 P81 P83 P85 P87">
    <cfRule type="notContainsBlanks" dxfId="130" priority="100">
      <formula>LEN(TRIM(P79))&gt;0</formula>
    </cfRule>
  </conditionalFormatting>
  <conditionalFormatting sqref="P79 P81 P83 P85 P87">
    <cfRule type="containsBlanks" dxfId="129" priority="99">
      <formula>LEN(TRIM(P79))=0</formula>
    </cfRule>
  </conditionalFormatting>
  <conditionalFormatting sqref="P102 P104 P106 P108 P110 P112">
    <cfRule type="notContainsBlanks" dxfId="128" priority="90">
      <formula>LEN(TRIM(P102))&gt;0</formula>
    </cfRule>
  </conditionalFormatting>
  <conditionalFormatting sqref="P102 P104 P106 P108 P110 P112">
    <cfRule type="containsBlanks" dxfId="127" priority="89">
      <formula>LEN(TRIM(P102))=0</formula>
    </cfRule>
  </conditionalFormatting>
  <conditionalFormatting sqref="P90 P92 P94 P96 P98 P100">
    <cfRule type="notContainsBlanks" dxfId="126" priority="96">
      <formula>LEN(TRIM(P90))&gt;0</formula>
    </cfRule>
  </conditionalFormatting>
  <conditionalFormatting sqref="P90 P92 P94 P96 P98 P100">
    <cfRule type="containsBlanks" dxfId="125" priority="95">
      <formula>LEN(TRIM(P90))=0</formula>
    </cfRule>
  </conditionalFormatting>
  <conditionalFormatting sqref="P103 P105 P107 P109 P111">
    <cfRule type="notContainsBlanks" dxfId="124" priority="88">
      <formula>LEN(TRIM(P103))&gt;0</formula>
    </cfRule>
  </conditionalFormatting>
  <conditionalFormatting sqref="P103 P105 P107 P109 P111">
    <cfRule type="containsBlanks" dxfId="123" priority="87">
      <formula>LEN(TRIM(P103))=0</formula>
    </cfRule>
  </conditionalFormatting>
  <conditionalFormatting sqref="P127 P129 P131 P133 P135">
    <cfRule type="containsBlanks" dxfId="122" priority="75">
      <formula>LEN(TRIM(P127))=0</formula>
    </cfRule>
  </conditionalFormatting>
  <conditionalFormatting sqref="P115 P117 P119 P121 P123">
    <cfRule type="notContainsBlanks" dxfId="121" priority="82">
      <formula>LEN(TRIM(P115))&gt;0</formula>
    </cfRule>
  </conditionalFormatting>
  <conditionalFormatting sqref="P115 P117 P119 P121 P123">
    <cfRule type="containsBlanks" dxfId="120" priority="81">
      <formula>LEN(TRIM(P115))=0</formula>
    </cfRule>
  </conditionalFormatting>
  <conditionalFormatting sqref="P114 P116 P118 P120 P122 P124">
    <cfRule type="notContainsBlanks" dxfId="119" priority="84">
      <formula>LEN(TRIM(P114))&gt;0</formula>
    </cfRule>
  </conditionalFormatting>
  <conditionalFormatting sqref="P114 P116 P118 P120 P122 P124">
    <cfRule type="containsBlanks" dxfId="118" priority="83">
      <formula>LEN(TRIM(P114))=0</formula>
    </cfRule>
  </conditionalFormatting>
  <conditionalFormatting sqref="P126 P128 P130 P132 P134 P136">
    <cfRule type="notContainsBlanks" dxfId="117" priority="78">
      <formula>LEN(TRIM(P126))&gt;0</formula>
    </cfRule>
  </conditionalFormatting>
  <conditionalFormatting sqref="P126 P128 P130 P132 P134 P136">
    <cfRule type="containsBlanks" dxfId="116" priority="77">
      <formula>LEN(TRIM(P126))=0</formula>
    </cfRule>
  </conditionalFormatting>
  <conditionalFormatting sqref="P127 P129 P131 P133 P135">
    <cfRule type="notContainsBlanks" dxfId="115" priority="76">
      <formula>LEN(TRIM(P127))&gt;0</formula>
    </cfRule>
  </conditionalFormatting>
  <conditionalFormatting sqref="O6:O16">
    <cfRule type="notContainsBlanks" dxfId="114" priority="74">
      <formula>LEN(TRIM(O6))&gt;0</formula>
    </cfRule>
  </conditionalFormatting>
  <conditionalFormatting sqref="O6:O16">
    <cfRule type="containsBlanks" dxfId="113" priority="73">
      <formula>LEN(TRIM(O6))=0</formula>
    </cfRule>
  </conditionalFormatting>
  <conditionalFormatting sqref="O18:O28">
    <cfRule type="notContainsBlanks" dxfId="112" priority="72">
      <formula>LEN(TRIM(O18))&gt;0</formula>
    </cfRule>
  </conditionalFormatting>
  <conditionalFormatting sqref="O18:O28">
    <cfRule type="containsBlanks" dxfId="111" priority="71">
      <formula>LEN(TRIM(O18))=0</formula>
    </cfRule>
  </conditionalFormatting>
  <conditionalFormatting sqref="O30:O40">
    <cfRule type="notContainsBlanks" dxfId="110" priority="70">
      <formula>LEN(TRIM(O30))&gt;0</formula>
    </cfRule>
  </conditionalFormatting>
  <conditionalFormatting sqref="O30:O40">
    <cfRule type="containsBlanks" dxfId="109" priority="69">
      <formula>LEN(TRIM(O30))=0</formula>
    </cfRule>
  </conditionalFormatting>
  <conditionalFormatting sqref="O42:O52">
    <cfRule type="notContainsBlanks" dxfId="108" priority="68">
      <formula>LEN(TRIM(O42))&gt;0</formula>
    </cfRule>
  </conditionalFormatting>
  <conditionalFormatting sqref="O42:O52">
    <cfRule type="containsBlanks" dxfId="107" priority="67">
      <formula>LEN(TRIM(O42))=0</formula>
    </cfRule>
  </conditionalFormatting>
  <conditionalFormatting sqref="O54:O64">
    <cfRule type="notContainsBlanks" dxfId="106" priority="66">
      <formula>LEN(TRIM(O54))&gt;0</formula>
    </cfRule>
  </conditionalFormatting>
  <conditionalFormatting sqref="O54:O64">
    <cfRule type="containsBlanks" dxfId="105" priority="65">
      <formula>LEN(TRIM(O54))=0</formula>
    </cfRule>
  </conditionalFormatting>
  <conditionalFormatting sqref="O66:O76">
    <cfRule type="notContainsBlanks" dxfId="104" priority="64">
      <formula>LEN(TRIM(O66))&gt;0</formula>
    </cfRule>
  </conditionalFormatting>
  <conditionalFormatting sqref="O66:O76">
    <cfRule type="containsBlanks" dxfId="103" priority="63">
      <formula>LEN(TRIM(O66))=0</formula>
    </cfRule>
  </conditionalFormatting>
  <conditionalFormatting sqref="O78:O88">
    <cfRule type="notContainsBlanks" dxfId="102" priority="62">
      <formula>LEN(TRIM(O78))&gt;0</formula>
    </cfRule>
  </conditionalFormatting>
  <conditionalFormatting sqref="O78:O88">
    <cfRule type="containsBlanks" dxfId="101" priority="61">
      <formula>LEN(TRIM(O78))=0</formula>
    </cfRule>
  </conditionalFormatting>
  <conditionalFormatting sqref="O90:O100">
    <cfRule type="notContainsBlanks" dxfId="100" priority="60">
      <formula>LEN(TRIM(O90))&gt;0</formula>
    </cfRule>
  </conditionalFormatting>
  <conditionalFormatting sqref="O90:O100">
    <cfRule type="containsBlanks" dxfId="99" priority="59">
      <formula>LEN(TRIM(O90))=0</formula>
    </cfRule>
  </conditionalFormatting>
  <conditionalFormatting sqref="O102:O112">
    <cfRule type="notContainsBlanks" dxfId="98" priority="58">
      <formula>LEN(TRIM(O102))&gt;0</formula>
    </cfRule>
  </conditionalFormatting>
  <conditionalFormatting sqref="O102:O112">
    <cfRule type="containsBlanks" dxfId="97" priority="57">
      <formula>LEN(TRIM(O102))=0</formula>
    </cfRule>
  </conditionalFormatting>
  <conditionalFormatting sqref="O114:O124">
    <cfRule type="notContainsBlanks" dxfId="96" priority="56">
      <formula>LEN(TRIM(O114))&gt;0</formula>
    </cfRule>
  </conditionalFormatting>
  <conditionalFormatting sqref="O114:O124">
    <cfRule type="containsBlanks" dxfId="95" priority="55">
      <formula>LEN(TRIM(O114))=0</formula>
    </cfRule>
  </conditionalFormatting>
  <conditionalFormatting sqref="O126:O136">
    <cfRule type="notContainsBlanks" dxfId="94" priority="54">
      <formula>LEN(TRIM(O126))&gt;0</formula>
    </cfRule>
  </conditionalFormatting>
  <conditionalFormatting sqref="O126:O136">
    <cfRule type="containsBlanks" dxfId="93" priority="53">
      <formula>LEN(TRIM(O126))=0</formula>
    </cfRule>
  </conditionalFormatting>
  <conditionalFormatting sqref="D138:D139">
    <cfRule type="cellIs" dxfId="92" priority="52" operator="greaterThan">
      <formula>$D$58</formula>
    </cfRule>
  </conditionalFormatting>
  <conditionalFormatting sqref="E6:E16">
    <cfRule type="notContainsBlanks" dxfId="91" priority="31">
      <formula>LEN(TRIM(E6))&gt;0</formula>
    </cfRule>
    <cfRule type="containsBlanks" dxfId="90" priority="32">
      <formula>LEN(TRIM(E6))=0</formula>
    </cfRule>
    <cfRule type="expression" priority="33">
      <formula>$E$6</formula>
    </cfRule>
  </conditionalFormatting>
  <conditionalFormatting sqref="E18:E28">
    <cfRule type="notContainsBlanks" dxfId="89" priority="28">
      <formula>LEN(TRIM(E18))&gt;0</formula>
    </cfRule>
    <cfRule type="containsBlanks" dxfId="88" priority="29">
      <formula>LEN(TRIM(E18))=0</formula>
    </cfRule>
    <cfRule type="expression" priority="30">
      <formula>$E$6</formula>
    </cfRule>
  </conditionalFormatting>
  <conditionalFormatting sqref="E30:E40">
    <cfRule type="notContainsBlanks" dxfId="87" priority="25">
      <formula>LEN(TRIM(E30))&gt;0</formula>
    </cfRule>
    <cfRule type="containsBlanks" dxfId="86" priority="26">
      <formula>LEN(TRIM(E30))=0</formula>
    </cfRule>
    <cfRule type="expression" priority="27">
      <formula>$E$6</formula>
    </cfRule>
  </conditionalFormatting>
  <conditionalFormatting sqref="E42:E52">
    <cfRule type="notContainsBlanks" dxfId="85" priority="22">
      <formula>LEN(TRIM(E42))&gt;0</formula>
    </cfRule>
    <cfRule type="containsBlanks" dxfId="84" priority="23">
      <formula>LEN(TRIM(E42))=0</formula>
    </cfRule>
    <cfRule type="expression" priority="24">
      <formula>$E$6</formula>
    </cfRule>
  </conditionalFormatting>
  <conditionalFormatting sqref="E54:E64">
    <cfRule type="notContainsBlanks" dxfId="83" priority="19">
      <formula>LEN(TRIM(E54))&gt;0</formula>
    </cfRule>
    <cfRule type="containsBlanks" dxfId="82" priority="20">
      <formula>LEN(TRIM(E54))=0</formula>
    </cfRule>
    <cfRule type="expression" priority="21">
      <formula>$E$6</formula>
    </cfRule>
  </conditionalFormatting>
  <conditionalFormatting sqref="E66:E76">
    <cfRule type="notContainsBlanks" dxfId="81" priority="16">
      <formula>LEN(TRIM(E66))&gt;0</formula>
    </cfRule>
    <cfRule type="containsBlanks" dxfId="80" priority="17">
      <formula>LEN(TRIM(E66))=0</formula>
    </cfRule>
    <cfRule type="expression" priority="18">
      <formula>$E$6</formula>
    </cfRule>
  </conditionalFormatting>
  <conditionalFormatting sqref="E78:E88">
    <cfRule type="notContainsBlanks" dxfId="79" priority="13">
      <formula>LEN(TRIM(E78))&gt;0</formula>
    </cfRule>
    <cfRule type="containsBlanks" dxfId="78" priority="14">
      <formula>LEN(TRIM(E78))=0</formula>
    </cfRule>
    <cfRule type="expression" priority="15">
      <formula>$E$6</formula>
    </cfRule>
  </conditionalFormatting>
  <conditionalFormatting sqref="E90:E100">
    <cfRule type="notContainsBlanks" dxfId="77" priority="10">
      <formula>LEN(TRIM(E90))&gt;0</formula>
    </cfRule>
    <cfRule type="containsBlanks" dxfId="76" priority="11">
      <formula>LEN(TRIM(E90))=0</formula>
    </cfRule>
    <cfRule type="expression" priority="12">
      <formula>$E$6</formula>
    </cfRule>
  </conditionalFormatting>
  <conditionalFormatting sqref="E102:E112">
    <cfRule type="notContainsBlanks" dxfId="75" priority="7">
      <formula>LEN(TRIM(E102))&gt;0</formula>
    </cfRule>
    <cfRule type="containsBlanks" dxfId="74" priority="8">
      <formula>LEN(TRIM(E102))=0</formula>
    </cfRule>
    <cfRule type="expression" priority="9">
      <formula>$E$6</formula>
    </cfRule>
  </conditionalFormatting>
  <conditionalFormatting sqref="E114:E124">
    <cfRule type="notContainsBlanks" dxfId="73" priority="4">
      <formula>LEN(TRIM(E114))&gt;0</formula>
    </cfRule>
    <cfRule type="containsBlanks" dxfId="72" priority="5">
      <formula>LEN(TRIM(E114))=0</formula>
    </cfRule>
    <cfRule type="expression" priority="6">
      <formula>$E$6</formula>
    </cfRule>
  </conditionalFormatting>
  <conditionalFormatting sqref="E126:E136">
    <cfRule type="notContainsBlanks" dxfId="71" priority="1">
      <formula>LEN(TRIM(E126))&gt;0</formula>
    </cfRule>
    <cfRule type="containsBlanks" dxfId="70" priority="2">
      <formula>LEN(TRIM(E126))=0</formula>
    </cfRule>
    <cfRule type="expression" priority="3">
      <formula>$E$6</formula>
    </cfRule>
  </conditionalFormatting>
  <pageMargins left="0.74803149606299202" right="0.74803149606299202" top="0.70866141732283505" bottom="0.43307086614173201" header="0.196850393700787" footer="0.23622047244094499"/>
  <pageSetup paperSize="9" scale="10" fitToHeight="0" orientation="landscape" r:id="rId1"/>
  <headerFooter alignWithMargins="0">
    <oddHeader>&amp;L&amp;G</oddHeader>
    <oddFooter>&amp;C&amp;F&amp;R&amp;D</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5"/>
    <pageSetUpPr fitToPage="1"/>
  </sheetPr>
  <dimension ref="A1:J114"/>
  <sheetViews>
    <sheetView showGridLines="0" topLeftCell="A16" zoomScale="85" zoomScaleNormal="85" workbookViewId="0">
      <selection activeCell="C56" sqref="C56:D56"/>
    </sheetView>
  </sheetViews>
  <sheetFormatPr baseColWidth="10" defaultColWidth="9.140625" defaultRowHeight="12.75"/>
  <cols>
    <col min="1" max="2" width="9.140625" style="250"/>
    <col min="3" max="3" width="47.7109375" style="85" customWidth="1"/>
    <col min="4" max="4" width="25" style="233" customWidth="1"/>
    <col min="5" max="5" width="17.42578125" style="246" bestFit="1" customWidth="1"/>
    <col min="6" max="7" width="16.7109375" style="233" customWidth="1"/>
    <col min="8" max="8" width="13.42578125" style="246" customWidth="1"/>
    <col min="9" max="9" width="13.7109375" style="246" customWidth="1"/>
    <col min="10" max="11" width="10.28515625" style="233" bestFit="1" customWidth="1"/>
    <col min="12" max="12" width="13.28515625" style="233" bestFit="1" customWidth="1"/>
    <col min="13" max="254" width="9.140625" style="233"/>
    <col min="255" max="255" width="42.42578125" style="233" customWidth="1"/>
    <col min="256" max="256" width="9.5703125" style="233" customWidth="1"/>
    <col min="257" max="258" width="16.7109375" style="233" customWidth="1"/>
    <col min="259" max="259" width="13.42578125" style="233" customWidth="1"/>
    <col min="260" max="260" width="13.7109375" style="233" customWidth="1"/>
    <col min="261" max="262" width="16.7109375" style="233" customWidth="1"/>
    <col min="263" max="263" width="8.7109375" style="233" customWidth="1"/>
    <col min="264" max="264" width="17" style="233" customWidth="1"/>
    <col min="265" max="265" width="10" style="233" customWidth="1"/>
    <col min="266" max="267" width="10.28515625" style="233" bestFit="1" customWidth="1"/>
    <col min="268" max="268" width="13.28515625" style="233" bestFit="1" customWidth="1"/>
    <col min="269" max="510" width="9.140625" style="233"/>
    <col min="511" max="511" width="42.42578125" style="233" customWidth="1"/>
    <col min="512" max="512" width="9.5703125" style="233" customWidth="1"/>
    <col min="513" max="514" width="16.7109375" style="233" customWidth="1"/>
    <col min="515" max="515" width="13.42578125" style="233" customWidth="1"/>
    <col min="516" max="516" width="13.7109375" style="233" customWidth="1"/>
    <col min="517" max="518" width="16.7109375" style="233" customWidth="1"/>
    <col min="519" max="519" width="8.7109375" style="233" customWidth="1"/>
    <col min="520" max="520" width="17" style="233" customWidth="1"/>
    <col min="521" max="521" width="10" style="233" customWidth="1"/>
    <col min="522" max="523" width="10.28515625" style="233" bestFit="1" customWidth="1"/>
    <col min="524" max="524" width="13.28515625" style="233" bestFit="1" customWidth="1"/>
    <col min="525" max="766" width="9.140625" style="233"/>
    <col min="767" max="767" width="42.42578125" style="233" customWidth="1"/>
    <col min="768" max="768" width="9.5703125" style="233" customWidth="1"/>
    <col min="769" max="770" width="16.7109375" style="233" customWidth="1"/>
    <col min="771" max="771" width="13.42578125" style="233" customWidth="1"/>
    <col min="772" max="772" width="13.7109375" style="233" customWidth="1"/>
    <col min="773" max="774" width="16.7109375" style="233" customWidth="1"/>
    <col min="775" max="775" width="8.7109375" style="233" customWidth="1"/>
    <col min="776" max="776" width="17" style="233" customWidth="1"/>
    <col min="777" max="777" width="10" style="233" customWidth="1"/>
    <col min="778" max="779" width="10.28515625" style="233" bestFit="1" customWidth="1"/>
    <col min="780" max="780" width="13.28515625" style="233" bestFit="1" customWidth="1"/>
    <col min="781" max="1022" width="9.140625" style="233"/>
    <col min="1023" max="1023" width="42.42578125" style="233" customWidth="1"/>
    <col min="1024" max="1024" width="9.5703125" style="233" customWidth="1"/>
    <col min="1025" max="1026" width="16.7109375" style="233" customWidth="1"/>
    <col min="1027" max="1027" width="13.42578125" style="233" customWidth="1"/>
    <col min="1028" max="1028" width="13.7109375" style="233" customWidth="1"/>
    <col min="1029" max="1030" width="16.7109375" style="233" customWidth="1"/>
    <col min="1031" max="1031" width="8.7109375" style="233" customWidth="1"/>
    <col min="1032" max="1032" width="17" style="233" customWidth="1"/>
    <col min="1033" max="1033" width="10" style="233" customWidth="1"/>
    <col min="1034" max="1035" width="10.28515625" style="233" bestFit="1" customWidth="1"/>
    <col min="1036" max="1036" width="13.28515625" style="233" bestFit="1" customWidth="1"/>
    <col min="1037" max="1278" width="9.140625" style="233"/>
    <col min="1279" max="1279" width="42.42578125" style="233" customWidth="1"/>
    <col min="1280" max="1280" width="9.5703125" style="233" customWidth="1"/>
    <col min="1281" max="1282" width="16.7109375" style="233" customWidth="1"/>
    <col min="1283" max="1283" width="13.42578125" style="233" customWidth="1"/>
    <col min="1284" max="1284" width="13.7109375" style="233" customWidth="1"/>
    <col min="1285" max="1286" width="16.7109375" style="233" customWidth="1"/>
    <col min="1287" max="1287" width="8.7109375" style="233" customWidth="1"/>
    <col min="1288" max="1288" width="17" style="233" customWidth="1"/>
    <col min="1289" max="1289" width="10" style="233" customWidth="1"/>
    <col min="1290" max="1291" width="10.28515625" style="233" bestFit="1" customWidth="1"/>
    <col min="1292" max="1292" width="13.28515625" style="233" bestFit="1" customWidth="1"/>
    <col min="1293" max="1534" width="9.140625" style="233"/>
    <col min="1535" max="1535" width="42.42578125" style="233" customWidth="1"/>
    <col min="1536" max="1536" width="9.5703125" style="233" customWidth="1"/>
    <col min="1537" max="1538" width="16.7109375" style="233" customWidth="1"/>
    <col min="1539" max="1539" width="13.42578125" style="233" customWidth="1"/>
    <col min="1540" max="1540" width="13.7109375" style="233" customWidth="1"/>
    <col min="1541" max="1542" width="16.7109375" style="233" customWidth="1"/>
    <col min="1543" max="1543" width="8.7109375" style="233" customWidth="1"/>
    <col min="1544" max="1544" width="17" style="233" customWidth="1"/>
    <col min="1545" max="1545" width="10" style="233" customWidth="1"/>
    <col min="1546" max="1547" width="10.28515625" style="233" bestFit="1" customWidth="1"/>
    <col min="1548" max="1548" width="13.28515625" style="233" bestFit="1" customWidth="1"/>
    <col min="1549" max="1790" width="9.140625" style="233"/>
    <col min="1791" max="1791" width="42.42578125" style="233" customWidth="1"/>
    <col min="1792" max="1792" width="9.5703125" style="233" customWidth="1"/>
    <col min="1793" max="1794" width="16.7109375" style="233" customWidth="1"/>
    <col min="1795" max="1795" width="13.42578125" style="233" customWidth="1"/>
    <col min="1796" max="1796" width="13.7109375" style="233" customWidth="1"/>
    <col min="1797" max="1798" width="16.7109375" style="233" customWidth="1"/>
    <col min="1799" max="1799" width="8.7109375" style="233" customWidth="1"/>
    <col min="1800" max="1800" width="17" style="233" customWidth="1"/>
    <col min="1801" max="1801" width="10" style="233" customWidth="1"/>
    <col min="1802" max="1803" width="10.28515625" style="233" bestFit="1" customWidth="1"/>
    <col min="1804" max="1804" width="13.28515625" style="233" bestFit="1" customWidth="1"/>
    <col min="1805" max="2046" width="9.140625" style="233"/>
    <col min="2047" max="2047" width="42.42578125" style="233" customWidth="1"/>
    <col min="2048" max="2048" width="9.5703125" style="233" customWidth="1"/>
    <col min="2049" max="2050" width="16.7109375" style="233" customWidth="1"/>
    <col min="2051" max="2051" width="13.42578125" style="233" customWidth="1"/>
    <col min="2052" max="2052" width="13.7109375" style="233" customWidth="1"/>
    <col min="2053" max="2054" width="16.7109375" style="233" customWidth="1"/>
    <col min="2055" max="2055" width="8.7109375" style="233" customWidth="1"/>
    <col min="2056" max="2056" width="17" style="233" customWidth="1"/>
    <col min="2057" max="2057" width="10" style="233" customWidth="1"/>
    <col min="2058" max="2059" width="10.28515625" style="233" bestFit="1" customWidth="1"/>
    <col min="2060" max="2060" width="13.28515625" style="233" bestFit="1" customWidth="1"/>
    <col min="2061" max="2302" width="9.140625" style="233"/>
    <col min="2303" max="2303" width="42.42578125" style="233" customWidth="1"/>
    <col min="2304" max="2304" width="9.5703125" style="233" customWidth="1"/>
    <col min="2305" max="2306" width="16.7109375" style="233" customWidth="1"/>
    <col min="2307" max="2307" width="13.42578125" style="233" customWidth="1"/>
    <col min="2308" max="2308" width="13.7109375" style="233" customWidth="1"/>
    <col min="2309" max="2310" width="16.7109375" style="233" customWidth="1"/>
    <col min="2311" max="2311" width="8.7109375" style="233" customWidth="1"/>
    <col min="2312" max="2312" width="17" style="233" customWidth="1"/>
    <col min="2313" max="2313" width="10" style="233" customWidth="1"/>
    <col min="2314" max="2315" width="10.28515625" style="233" bestFit="1" customWidth="1"/>
    <col min="2316" max="2316" width="13.28515625" style="233" bestFit="1" customWidth="1"/>
    <col min="2317" max="2558" width="9.140625" style="233"/>
    <col min="2559" max="2559" width="42.42578125" style="233" customWidth="1"/>
    <col min="2560" max="2560" width="9.5703125" style="233" customWidth="1"/>
    <col min="2561" max="2562" width="16.7109375" style="233" customWidth="1"/>
    <col min="2563" max="2563" width="13.42578125" style="233" customWidth="1"/>
    <col min="2564" max="2564" width="13.7109375" style="233" customWidth="1"/>
    <col min="2565" max="2566" width="16.7109375" style="233" customWidth="1"/>
    <col min="2567" max="2567" width="8.7109375" style="233" customWidth="1"/>
    <col min="2568" max="2568" width="17" style="233" customWidth="1"/>
    <col min="2569" max="2569" width="10" style="233" customWidth="1"/>
    <col min="2570" max="2571" width="10.28515625" style="233" bestFit="1" customWidth="1"/>
    <col min="2572" max="2572" width="13.28515625" style="233" bestFit="1" customWidth="1"/>
    <col min="2573" max="2814" width="9.140625" style="233"/>
    <col min="2815" max="2815" width="42.42578125" style="233" customWidth="1"/>
    <col min="2816" max="2816" width="9.5703125" style="233" customWidth="1"/>
    <col min="2817" max="2818" width="16.7109375" style="233" customWidth="1"/>
    <col min="2819" max="2819" width="13.42578125" style="233" customWidth="1"/>
    <col min="2820" max="2820" width="13.7109375" style="233" customWidth="1"/>
    <col min="2821" max="2822" width="16.7109375" style="233" customWidth="1"/>
    <col min="2823" max="2823" width="8.7109375" style="233" customWidth="1"/>
    <col min="2824" max="2824" width="17" style="233" customWidth="1"/>
    <col min="2825" max="2825" width="10" style="233" customWidth="1"/>
    <col min="2826" max="2827" width="10.28515625" style="233" bestFit="1" customWidth="1"/>
    <col min="2828" max="2828" width="13.28515625" style="233" bestFit="1" customWidth="1"/>
    <col min="2829" max="3070" width="9.140625" style="233"/>
    <col min="3071" max="3071" width="42.42578125" style="233" customWidth="1"/>
    <col min="3072" max="3072" width="9.5703125" style="233" customWidth="1"/>
    <col min="3073" max="3074" width="16.7109375" style="233" customWidth="1"/>
    <col min="3075" max="3075" width="13.42578125" style="233" customWidth="1"/>
    <col min="3076" max="3076" width="13.7109375" style="233" customWidth="1"/>
    <col min="3077" max="3078" width="16.7109375" style="233" customWidth="1"/>
    <col min="3079" max="3079" width="8.7109375" style="233" customWidth="1"/>
    <col min="3080" max="3080" width="17" style="233" customWidth="1"/>
    <col min="3081" max="3081" width="10" style="233" customWidth="1"/>
    <col min="3082" max="3083" width="10.28515625" style="233" bestFit="1" customWidth="1"/>
    <col min="3084" max="3084" width="13.28515625" style="233" bestFit="1" customWidth="1"/>
    <col min="3085" max="3326" width="9.140625" style="233"/>
    <col min="3327" max="3327" width="42.42578125" style="233" customWidth="1"/>
    <col min="3328" max="3328" width="9.5703125" style="233" customWidth="1"/>
    <col min="3329" max="3330" width="16.7109375" style="233" customWidth="1"/>
    <col min="3331" max="3331" width="13.42578125" style="233" customWidth="1"/>
    <col min="3332" max="3332" width="13.7109375" style="233" customWidth="1"/>
    <col min="3333" max="3334" width="16.7109375" style="233" customWidth="1"/>
    <col min="3335" max="3335" width="8.7109375" style="233" customWidth="1"/>
    <col min="3336" max="3336" width="17" style="233" customWidth="1"/>
    <col min="3337" max="3337" width="10" style="233" customWidth="1"/>
    <col min="3338" max="3339" width="10.28515625" style="233" bestFit="1" customWidth="1"/>
    <col min="3340" max="3340" width="13.28515625" style="233" bestFit="1" customWidth="1"/>
    <col min="3341" max="3582" width="9.140625" style="233"/>
    <col min="3583" max="3583" width="42.42578125" style="233" customWidth="1"/>
    <col min="3584" max="3584" width="9.5703125" style="233" customWidth="1"/>
    <col min="3585" max="3586" width="16.7109375" style="233" customWidth="1"/>
    <col min="3587" max="3587" width="13.42578125" style="233" customWidth="1"/>
    <col min="3588" max="3588" width="13.7109375" style="233" customWidth="1"/>
    <col min="3589" max="3590" width="16.7109375" style="233" customWidth="1"/>
    <col min="3591" max="3591" width="8.7109375" style="233" customWidth="1"/>
    <col min="3592" max="3592" width="17" style="233" customWidth="1"/>
    <col min="3593" max="3593" width="10" style="233" customWidth="1"/>
    <col min="3594" max="3595" width="10.28515625" style="233" bestFit="1" customWidth="1"/>
    <col min="3596" max="3596" width="13.28515625" style="233" bestFit="1" customWidth="1"/>
    <col min="3597" max="3838" width="9.140625" style="233"/>
    <col min="3839" max="3839" width="42.42578125" style="233" customWidth="1"/>
    <col min="3840" max="3840" width="9.5703125" style="233" customWidth="1"/>
    <col min="3841" max="3842" width="16.7109375" style="233" customWidth="1"/>
    <col min="3843" max="3843" width="13.42578125" style="233" customWidth="1"/>
    <col min="3844" max="3844" width="13.7109375" style="233" customWidth="1"/>
    <col min="3845" max="3846" width="16.7109375" style="233" customWidth="1"/>
    <col min="3847" max="3847" width="8.7109375" style="233" customWidth="1"/>
    <col min="3848" max="3848" width="17" style="233" customWidth="1"/>
    <col min="3849" max="3849" width="10" style="233" customWidth="1"/>
    <col min="3850" max="3851" width="10.28515625" style="233" bestFit="1" customWidth="1"/>
    <col min="3852" max="3852" width="13.28515625" style="233" bestFit="1" customWidth="1"/>
    <col min="3853" max="4094" width="9.140625" style="233"/>
    <col min="4095" max="4095" width="42.42578125" style="233" customWidth="1"/>
    <col min="4096" max="4096" width="9.5703125" style="233" customWidth="1"/>
    <col min="4097" max="4098" width="16.7109375" style="233" customWidth="1"/>
    <col min="4099" max="4099" width="13.42578125" style="233" customWidth="1"/>
    <col min="4100" max="4100" width="13.7109375" style="233" customWidth="1"/>
    <col min="4101" max="4102" width="16.7109375" style="233" customWidth="1"/>
    <col min="4103" max="4103" width="8.7109375" style="233" customWidth="1"/>
    <col min="4104" max="4104" width="17" style="233" customWidth="1"/>
    <col min="4105" max="4105" width="10" style="233" customWidth="1"/>
    <col min="4106" max="4107" width="10.28515625" style="233" bestFit="1" customWidth="1"/>
    <col min="4108" max="4108" width="13.28515625" style="233" bestFit="1" customWidth="1"/>
    <col min="4109" max="4350" width="9.140625" style="233"/>
    <col min="4351" max="4351" width="42.42578125" style="233" customWidth="1"/>
    <col min="4352" max="4352" width="9.5703125" style="233" customWidth="1"/>
    <col min="4353" max="4354" width="16.7109375" style="233" customWidth="1"/>
    <col min="4355" max="4355" width="13.42578125" style="233" customWidth="1"/>
    <col min="4356" max="4356" width="13.7109375" style="233" customWidth="1"/>
    <col min="4357" max="4358" width="16.7109375" style="233" customWidth="1"/>
    <col min="4359" max="4359" width="8.7109375" style="233" customWidth="1"/>
    <col min="4360" max="4360" width="17" style="233" customWidth="1"/>
    <col min="4361" max="4361" width="10" style="233" customWidth="1"/>
    <col min="4362" max="4363" width="10.28515625" style="233" bestFit="1" customWidth="1"/>
    <col min="4364" max="4364" width="13.28515625" style="233" bestFit="1" customWidth="1"/>
    <col min="4365" max="4606" width="9.140625" style="233"/>
    <col min="4607" max="4607" width="42.42578125" style="233" customWidth="1"/>
    <col min="4608" max="4608" width="9.5703125" style="233" customWidth="1"/>
    <col min="4609" max="4610" width="16.7109375" style="233" customWidth="1"/>
    <col min="4611" max="4611" width="13.42578125" style="233" customWidth="1"/>
    <col min="4612" max="4612" width="13.7109375" style="233" customWidth="1"/>
    <col min="4613" max="4614" width="16.7109375" style="233" customWidth="1"/>
    <col min="4615" max="4615" width="8.7109375" style="233" customWidth="1"/>
    <col min="4616" max="4616" width="17" style="233" customWidth="1"/>
    <col min="4617" max="4617" width="10" style="233" customWidth="1"/>
    <col min="4618" max="4619" width="10.28515625" style="233" bestFit="1" customWidth="1"/>
    <col min="4620" max="4620" width="13.28515625" style="233" bestFit="1" customWidth="1"/>
    <col min="4621" max="4862" width="9.140625" style="233"/>
    <col min="4863" max="4863" width="42.42578125" style="233" customWidth="1"/>
    <col min="4864" max="4864" width="9.5703125" style="233" customWidth="1"/>
    <col min="4865" max="4866" width="16.7109375" style="233" customWidth="1"/>
    <col min="4867" max="4867" width="13.42578125" style="233" customWidth="1"/>
    <col min="4868" max="4868" width="13.7109375" style="233" customWidth="1"/>
    <col min="4869" max="4870" width="16.7109375" style="233" customWidth="1"/>
    <col min="4871" max="4871" width="8.7109375" style="233" customWidth="1"/>
    <col min="4872" max="4872" width="17" style="233" customWidth="1"/>
    <col min="4873" max="4873" width="10" style="233" customWidth="1"/>
    <col min="4874" max="4875" width="10.28515625" style="233" bestFit="1" customWidth="1"/>
    <col min="4876" max="4876" width="13.28515625" style="233" bestFit="1" customWidth="1"/>
    <col min="4877" max="5118" width="9.140625" style="233"/>
    <col min="5119" max="5119" width="42.42578125" style="233" customWidth="1"/>
    <col min="5120" max="5120" width="9.5703125" style="233" customWidth="1"/>
    <col min="5121" max="5122" width="16.7109375" style="233" customWidth="1"/>
    <col min="5123" max="5123" width="13.42578125" style="233" customWidth="1"/>
    <col min="5124" max="5124" width="13.7109375" style="233" customWidth="1"/>
    <col min="5125" max="5126" width="16.7109375" style="233" customWidth="1"/>
    <col min="5127" max="5127" width="8.7109375" style="233" customWidth="1"/>
    <col min="5128" max="5128" width="17" style="233" customWidth="1"/>
    <col min="5129" max="5129" width="10" style="233" customWidth="1"/>
    <col min="5130" max="5131" width="10.28515625" style="233" bestFit="1" customWidth="1"/>
    <col min="5132" max="5132" width="13.28515625" style="233" bestFit="1" customWidth="1"/>
    <col min="5133" max="5374" width="9.140625" style="233"/>
    <col min="5375" max="5375" width="42.42578125" style="233" customWidth="1"/>
    <col min="5376" max="5376" width="9.5703125" style="233" customWidth="1"/>
    <col min="5377" max="5378" width="16.7109375" style="233" customWidth="1"/>
    <col min="5379" max="5379" width="13.42578125" style="233" customWidth="1"/>
    <col min="5380" max="5380" width="13.7109375" style="233" customWidth="1"/>
    <col min="5381" max="5382" width="16.7109375" style="233" customWidth="1"/>
    <col min="5383" max="5383" width="8.7109375" style="233" customWidth="1"/>
    <col min="5384" max="5384" width="17" style="233" customWidth="1"/>
    <col min="5385" max="5385" width="10" style="233" customWidth="1"/>
    <col min="5386" max="5387" width="10.28515625" style="233" bestFit="1" customWidth="1"/>
    <col min="5388" max="5388" width="13.28515625" style="233" bestFit="1" customWidth="1"/>
    <col min="5389" max="5630" width="9.140625" style="233"/>
    <col min="5631" max="5631" width="42.42578125" style="233" customWidth="1"/>
    <col min="5632" max="5632" width="9.5703125" style="233" customWidth="1"/>
    <col min="5633" max="5634" width="16.7109375" style="233" customWidth="1"/>
    <col min="5635" max="5635" width="13.42578125" style="233" customWidth="1"/>
    <col min="5636" max="5636" width="13.7109375" style="233" customWidth="1"/>
    <col min="5637" max="5638" width="16.7109375" style="233" customWidth="1"/>
    <col min="5639" max="5639" width="8.7109375" style="233" customWidth="1"/>
    <col min="5640" max="5640" width="17" style="233" customWidth="1"/>
    <col min="5641" max="5641" width="10" style="233" customWidth="1"/>
    <col min="5642" max="5643" width="10.28515625" style="233" bestFit="1" customWidth="1"/>
    <col min="5644" max="5644" width="13.28515625" style="233" bestFit="1" customWidth="1"/>
    <col min="5645" max="5886" width="9.140625" style="233"/>
    <col min="5887" max="5887" width="42.42578125" style="233" customWidth="1"/>
    <col min="5888" max="5888" width="9.5703125" style="233" customWidth="1"/>
    <col min="5889" max="5890" width="16.7109375" style="233" customWidth="1"/>
    <col min="5891" max="5891" width="13.42578125" style="233" customWidth="1"/>
    <col min="5892" max="5892" width="13.7109375" style="233" customWidth="1"/>
    <col min="5893" max="5894" width="16.7109375" style="233" customWidth="1"/>
    <col min="5895" max="5895" width="8.7109375" style="233" customWidth="1"/>
    <col min="5896" max="5896" width="17" style="233" customWidth="1"/>
    <col min="5897" max="5897" width="10" style="233" customWidth="1"/>
    <col min="5898" max="5899" width="10.28515625" style="233" bestFit="1" customWidth="1"/>
    <col min="5900" max="5900" width="13.28515625" style="233" bestFit="1" customWidth="1"/>
    <col min="5901" max="6142" width="9.140625" style="233"/>
    <col min="6143" max="6143" width="42.42578125" style="233" customWidth="1"/>
    <col min="6144" max="6144" width="9.5703125" style="233" customWidth="1"/>
    <col min="6145" max="6146" width="16.7109375" style="233" customWidth="1"/>
    <col min="6147" max="6147" width="13.42578125" style="233" customWidth="1"/>
    <col min="6148" max="6148" width="13.7109375" style="233" customWidth="1"/>
    <col min="6149" max="6150" width="16.7109375" style="233" customWidth="1"/>
    <col min="6151" max="6151" width="8.7109375" style="233" customWidth="1"/>
    <col min="6152" max="6152" width="17" style="233" customWidth="1"/>
    <col min="6153" max="6153" width="10" style="233" customWidth="1"/>
    <col min="6154" max="6155" width="10.28515625" style="233" bestFit="1" customWidth="1"/>
    <col min="6156" max="6156" width="13.28515625" style="233" bestFit="1" customWidth="1"/>
    <col min="6157" max="6398" width="9.140625" style="233"/>
    <col min="6399" max="6399" width="42.42578125" style="233" customWidth="1"/>
    <col min="6400" max="6400" width="9.5703125" style="233" customWidth="1"/>
    <col min="6401" max="6402" width="16.7109375" style="233" customWidth="1"/>
    <col min="6403" max="6403" width="13.42578125" style="233" customWidth="1"/>
    <col min="6404" max="6404" width="13.7109375" style="233" customWidth="1"/>
    <col min="6405" max="6406" width="16.7109375" style="233" customWidth="1"/>
    <col min="6407" max="6407" width="8.7109375" style="233" customWidth="1"/>
    <col min="6408" max="6408" width="17" style="233" customWidth="1"/>
    <col min="6409" max="6409" width="10" style="233" customWidth="1"/>
    <col min="6410" max="6411" width="10.28515625" style="233" bestFit="1" customWidth="1"/>
    <col min="6412" max="6412" width="13.28515625" style="233" bestFit="1" customWidth="1"/>
    <col min="6413" max="6654" width="9.140625" style="233"/>
    <col min="6655" max="6655" width="42.42578125" style="233" customWidth="1"/>
    <col min="6656" max="6656" width="9.5703125" style="233" customWidth="1"/>
    <col min="6657" max="6658" width="16.7109375" style="233" customWidth="1"/>
    <col min="6659" max="6659" width="13.42578125" style="233" customWidth="1"/>
    <col min="6660" max="6660" width="13.7109375" style="233" customWidth="1"/>
    <col min="6661" max="6662" width="16.7109375" style="233" customWidth="1"/>
    <col min="6663" max="6663" width="8.7109375" style="233" customWidth="1"/>
    <col min="6664" max="6664" width="17" style="233" customWidth="1"/>
    <col min="6665" max="6665" width="10" style="233" customWidth="1"/>
    <col min="6666" max="6667" width="10.28515625" style="233" bestFit="1" customWidth="1"/>
    <col min="6668" max="6668" width="13.28515625" style="233" bestFit="1" customWidth="1"/>
    <col min="6669" max="6910" width="9.140625" style="233"/>
    <col min="6911" max="6911" width="42.42578125" style="233" customWidth="1"/>
    <col min="6912" max="6912" width="9.5703125" style="233" customWidth="1"/>
    <col min="6913" max="6914" width="16.7109375" style="233" customWidth="1"/>
    <col min="6915" max="6915" width="13.42578125" style="233" customWidth="1"/>
    <col min="6916" max="6916" width="13.7109375" style="233" customWidth="1"/>
    <col min="6917" max="6918" width="16.7109375" style="233" customWidth="1"/>
    <col min="6919" max="6919" width="8.7109375" style="233" customWidth="1"/>
    <col min="6920" max="6920" width="17" style="233" customWidth="1"/>
    <col min="6921" max="6921" width="10" style="233" customWidth="1"/>
    <col min="6922" max="6923" width="10.28515625" style="233" bestFit="1" customWidth="1"/>
    <col min="6924" max="6924" width="13.28515625" style="233" bestFit="1" customWidth="1"/>
    <col min="6925" max="7166" width="9.140625" style="233"/>
    <col min="7167" max="7167" width="42.42578125" style="233" customWidth="1"/>
    <col min="7168" max="7168" width="9.5703125" style="233" customWidth="1"/>
    <col min="7169" max="7170" width="16.7109375" style="233" customWidth="1"/>
    <col min="7171" max="7171" width="13.42578125" style="233" customWidth="1"/>
    <col min="7172" max="7172" width="13.7109375" style="233" customWidth="1"/>
    <col min="7173" max="7174" width="16.7109375" style="233" customWidth="1"/>
    <col min="7175" max="7175" width="8.7109375" style="233" customWidth="1"/>
    <col min="7176" max="7176" width="17" style="233" customWidth="1"/>
    <col min="7177" max="7177" width="10" style="233" customWidth="1"/>
    <col min="7178" max="7179" width="10.28515625" style="233" bestFit="1" customWidth="1"/>
    <col min="7180" max="7180" width="13.28515625" style="233" bestFit="1" customWidth="1"/>
    <col min="7181" max="7422" width="9.140625" style="233"/>
    <col min="7423" max="7423" width="42.42578125" style="233" customWidth="1"/>
    <col min="7424" max="7424" width="9.5703125" style="233" customWidth="1"/>
    <col min="7425" max="7426" width="16.7109375" style="233" customWidth="1"/>
    <col min="7427" max="7427" width="13.42578125" style="233" customWidth="1"/>
    <col min="7428" max="7428" width="13.7109375" style="233" customWidth="1"/>
    <col min="7429" max="7430" width="16.7109375" style="233" customWidth="1"/>
    <col min="7431" max="7431" width="8.7109375" style="233" customWidth="1"/>
    <col min="7432" max="7432" width="17" style="233" customWidth="1"/>
    <col min="7433" max="7433" width="10" style="233" customWidth="1"/>
    <col min="7434" max="7435" width="10.28515625" style="233" bestFit="1" customWidth="1"/>
    <col min="7436" max="7436" width="13.28515625" style="233" bestFit="1" customWidth="1"/>
    <col min="7437" max="7678" width="9.140625" style="233"/>
    <col min="7679" max="7679" width="42.42578125" style="233" customWidth="1"/>
    <col min="7680" max="7680" width="9.5703125" style="233" customWidth="1"/>
    <col min="7681" max="7682" width="16.7109375" style="233" customWidth="1"/>
    <col min="7683" max="7683" width="13.42578125" style="233" customWidth="1"/>
    <col min="7684" max="7684" width="13.7109375" style="233" customWidth="1"/>
    <col min="7685" max="7686" width="16.7109375" style="233" customWidth="1"/>
    <col min="7687" max="7687" width="8.7109375" style="233" customWidth="1"/>
    <col min="7688" max="7688" width="17" style="233" customWidth="1"/>
    <col min="7689" max="7689" width="10" style="233" customWidth="1"/>
    <col min="7690" max="7691" width="10.28515625" style="233" bestFit="1" customWidth="1"/>
    <col min="7692" max="7692" width="13.28515625" style="233" bestFit="1" customWidth="1"/>
    <col min="7693" max="7934" width="9.140625" style="233"/>
    <col min="7935" max="7935" width="42.42578125" style="233" customWidth="1"/>
    <col min="7936" max="7936" width="9.5703125" style="233" customWidth="1"/>
    <col min="7937" max="7938" width="16.7109375" style="233" customWidth="1"/>
    <col min="7939" max="7939" width="13.42578125" style="233" customWidth="1"/>
    <col min="7940" max="7940" width="13.7109375" style="233" customWidth="1"/>
    <col min="7941" max="7942" width="16.7109375" style="233" customWidth="1"/>
    <col min="7943" max="7943" width="8.7109375" style="233" customWidth="1"/>
    <col min="7944" max="7944" width="17" style="233" customWidth="1"/>
    <col min="7945" max="7945" width="10" style="233" customWidth="1"/>
    <col min="7946" max="7947" width="10.28515625" style="233" bestFit="1" customWidth="1"/>
    <col min="7948" max="7948" width="13.28515625" style="233" bestFit="1" customWidth="1"/>
    <col min="7949" max="8190" width="9.140625" style="233"/>
    <col min="8191" max="8191" width="42.42578125" style="233" customWidth="1"/>
    <col min="8192" max="8192" width="9.5703125" style="233" customWidth="1"/>
    <col min="8193" max="8194" width="16.7109375" style="233" customWidth="1"/>
    <col min="8195" max="8195" width="13.42578125" style="233" customWidth="1"/>
    <col min="8196" max="8196" width="13.7109375" style="233" customWidth="1"/>
    <col min="8197" max="8198" width="16.7109375" style="233" customWidth="1"/>
    <col min="8199" max="8199" width="8.7109375" style="233" customWidth="1"/>
    <col min="8200" max="8200" width="17" style="233" customWidth="1"/>
    <col min="8201" max="8201" width="10" style="233" customWidth="1"/>
    <col min="8202" max="8203" width="10.28515625" style="233" bestFit="1" customWidth="1"/>
    <col min="8204" max="8204" width="13.28515625" style="233" bestFit="1" customWidth="1"/>
    <col min="8205" max="8446" width="9.140625" style="233"/>
    <col min="8447" max="8447" width="42.42578125" style="233" customWidth="1"/>
    <col min="8448" max="8448" width="9.5703125" style="233" customWidth="1"/>
    <col min="8449" max="8450" width="16.7109375" style="233" customWidth="1"/>
    <col min="8451" max="8451" width="13.42578125" style="233" customWidth="1"/>
    <col min="8452" max="8452" width="13.7109375" style="233" customWidth="1"/>
    <col min="8453" max="8454" width="16.7109375" style="233" customWidth="1"/>
    <col min="8455" max="8455" width="8.7109375" style="233" customWidth="1"/>
    <col min="8456" max="8456" width="17" style="233" customWidth="1"/>
    <col min="8457" max="8457" width="10" style="233" customWidth="1"/>
    <col min="8458" max="8459" width="10.28515625" style="233" bestFit="1" customWidth="1"/>
    <col min="8460" max="8460" width="13.28515625" style="233" bestFit="1" customWidth="1"/>
    <col min="8461" max="8702" width="9.140625" style="233"/>
    <col min="8703" max="8703" width="42.42578125" style="233" customWidth="1"/>
    <col min="8704" max="8704" width="9.5703125" style="233" customWidth="1"/>
    <col min="8705" max="8706" width="16.7109375" style="233" customWidth="1"/>
    <col min="8707" max="8707" width="13.42578125" style="233" customWidth="1"/>
    <col min="8708" max="8708" width="13.7109375" style="233" customWidth="1"/>
    <col min="8709" max="8710" width="16.7109375" style="233" customWidth="1"/>
    <col min="8711" max="8711" width="8.7109375" style="233" customWidth="1"/>
    <col min="8712" max="8712" width="17" style="233" customWidth="1"/>
    <col min="8713" max="8713" width="10" style="233" customWidth="1"/>
    <col min="8714" max="8715" width="10.28515625" style="233" bestFit="1" customWidth="1"/>
    <col min="8716" max="8716" width="13.28515625" style="233" bestFit="1" customWidth="1"/>
    <col min="8717" max="8958" width="9.140625" style="233"/>
    <col min="8959" max="8959" width="42.42578125" style="233" customWidth="1"/>
    <col min="8960" max="8960" width="9.5703125" style="233" customWidth="1"/>
    <col min="8961" max="8962" width="16.7109375" style="233" customWidth="1"/>
    <col min="8963" max="8963" width="13.42578125" style="233" customWidth="1"/>
    <col min="8964" max="8964" width="13.7109375" style="233" customWidth="1"/>
    <col min="8965" max="8966" width="16.7109375" style="233" customWidth="1"/>
    <col min="8967" max="8967" width="8.7109375" style="233" customWidth="1"/>
    <col min="8968" max="8968" width="17" style="233" customWidth="1"/>
    <col min="8969" max="8969" width="10" style="233" customWidth="1"/>
    <col min="8970" max="8971" width="10.28515625" style="233" bestFit="1" customWidth="1"/>
    <col min="8972" max="8972" width="13.28515625" style="233" bestFit="1" customWidth="1"/>
    <col min="8973" max="9214" width="9.140625" style="233"/>
    <col min="9215" max="9215" width="42.42578125" style="233" customWidth="1"/>
    <col min="9216" max="9216" width="9.5703125" style="233" customWidth="1"/>
    <col min="9217" max="9218" width="16.7109375" style="233" customWidth="1"/>
    <col min="9219" max="9219" width="13.42578125" style="233" customWidth="1"/>
    <col min="9220" max="9220" width="13.7109375" style="233" customWidth="1"/>
    <col min="9221" max="9222" width="16.7109375" style="233" customWidth="1"/>
    <col min="9223" max="9223" width="8.7109375" style="233" customWidth="1"/>
    <col min="9224" max="9224" width="17" style="233" customWidth="1"/>
    <col min="9225" max="9225" width="10" style="233" customWidth="1"/>
    <col min="9226" max="9227" width="10.28515625" style="233" bestFit="1" customWidth="1"/>
    <col min="9228" max="9228" width="13.28515625" style="233" bestFit="1" customWidth="1"/>
    <col min="9229" max="9470" width="9.140625" style="233"/>
    <col min="9471" max="9471" width="42.42578125" style="233" customWidth="1"/>
    <col min="9472" max="9472" width="9.5703125" style="233" customWidth="1"/>
    <col min="9473" max="9474" width="16.7109375" style="233" customWidth="1"/>
    <col min="9475" max="9475" width="13.42578125" style="233" customWidth="1"/>
    <col min="9476" max="9476" width="13.7109375" style="233" customWidth="1"/>
    <col min="9477" max="9478" width="16.7109375" style="233" customWidth="1"/>
    <col min="9479" max="9479" width="8.7109375" style="233" customWidth="1"/>
    <col min="9480" max="9480" width="17" style="233" customWidth="1"/>
    <col min="9481" max="9481" width="10" style="233" customWidth="1"/>
    <col min="9482" max="9483" width="10.28515625" style="233" bestFit="1" customWidth="1"/>
    <col min="9484" max="9484" width="13.28515625" style="233" bestFit="1" customWidth="1"/>
    <col min="9485" max="9726" width="9.140625" style="233"/>
    <col min="9727" max="9727" width="42.42578125" style="233" customWidth="1"/>
    <col min="9728" max="9728" width="9.5703125" style="233" customWidth="1"/>
    <col min="9729" max="9730" width="16.7109375" style="233" customWidth="1"/>
    <col min="9731" max="9731" width="13.42578125" style="233" customWidth="1"/>
    <col min="9732" max="9732" width="13.7109375" style="233" customWidth="1"/>
    <col min="9733" max="9734" width="16.7109375" style="233" customWidth="1"/>
    <col min="9735" max="9735" width="8.7109375" style="233" customWidth="1"/>
    <col min="9736" max="9736" width="17" style="233" customWidth="1"/>
    <col min="9737" max="9737" width="10" style="233" customWidth="1"/>
    <col min="9738" max="9739" width="10.28515625" style="233" bestFit="1" customWidth="1"/>
    <col min="9740" max="9740" width="13.28515625" style="233" bestFit="1" customWidth="1"/>
    <col min="9741" max="9982" width="9.140625" style="233"/>
    <col min="9983" max="9983" width="42.42578125" style="233" customWidth="1"/>
    <col min="9984" max="9984" width="9.5703125" style="233" customWidth="1"/>
    <col min="9985" max="9986" width="16.7109375" style="233" customWidth="1"/>
    <col min="9987" max="9987" width="13.42578125" style="233" customWidth="1"/>
    <col min="9988" max="9988" width="13.7109375" style="233" customWidth="1"/>
    <col min="9989" max="9990" width="16.7109375" style="233" customWidth="1"/>
    <col min="9991" max="9991" width="8.7109375" style="233" customWidth="1"/>
    <col min="9992" max="9992" width="17" style="233" customWidth="1"/>
    <col min="9993" max="9993" width="10" style="233" customWidth="1"/>
    <col min="9994" max="9995" width="10.28515625" style="233" bestFit="1" customWidth="1"/>
    <col min="9996" max="9996" width="13.28515625" style="233" bestFit="1" customWidth="1"/>
    <col min="9997" max="10238" width="9.140625" style="233"/>
    <col min="10239" max="10239" width="42.42578125" style="233" customWidth="1"/>
    <col min="10240" max="10240" width="9.5703125" style="233" customWidth="1"/>
    <col min="10241" max="10242" width="16.7109375" style="233" customWidth="1"/>
    <col min="10243" max="10243" width="13.42578125" style="233" customWidth="1"/>
    <col min="10244" max="10244" width="13.7109375" style="233" customWidth="1"/>
    <col min="10245" max="10246" width="16.7109375" style="233" customWidth="1"/>
    <col min="10247" max="10247" width="8.7109375" style="233" customWidth="1"/>
    <col min="10248" max="10248" width="17" style="233" customWidth="1"/>
    <col min="10249" max="10249" width="10" style="233" customWidth="1"/>
    <col min="10250" max="10251" width="10.28515625" style="233" bestFit="1" customWidth="1"/>
    <col min="10252" max="10252" width="13.28515625" style="233" bestFit="1" customWidth="1"/>
    <col min="10253" max="10494" width="9.140625" style="233"/>
    <col min="10495" max="10495" width="42.42578125" style="233" customWidth="1"/>
    <col min="10496" max="10496" width="9.5703125" style="233" customWidth="1"/>
    <col min="10497" max="10498" width="16.7109375" style="233" customWidth="1"/>
    <col min="10499" max="10499" width="13.42578125" style="233" customWidth="1"/>
    <col min="10500" max="10500" width="13.7109375" style="233" customWidth="1"/>
    <col min="10501" max="10502" width="16.7109375" style="233" customWidth="1"/>
    <col min="10503" max="10503" width="8.7109375" style="233" customWidth="1"/>
    <col min="10504" max="10504" width="17" style="233" customWidth="1"/>
    <col min="10505" max="10505" width="10" style="233" customWidth="1"/>
    <col min="10506" max="10507" width="10.28515625" style="233" bestFit="1" customWidth="1"/>
    <col min="10508" max="10508" width="13.28515625" style="233" bestFit="1" customWidth="1"/>
    <col min="10509" max="10750" width="9.140625" style="233"/>
    <col min="10751" max="10751" width="42.42578125" style="233" customWidth="1"/>
    <col min="10752" max="10752" width="9.5703125" style="233" customWidth="1"/>
    <col min="10753" max="10754" width="16.7109375" style="233" customWidth="1"/>
    <col min="10755" max="10755" width="13.42578125" style="233" customWidth="1"/>
    <col min="10756" max="10756" width="13.7109375" style="233" customWidth="1"/>
    <col min="10757" max="10758" width="16.7109375" style="233" customWidth="1"/>
    <col min="10759" max="10759" width="8.7109375" style="233" customWidth="1"/>
    <col min="10760" max="10760" width="17" style="233" customWidth="1"/>
    <col min="10761" max="10761" width="10" style="233" customWidth="1"/>
    <col min="10762" max="10763" width="10.28515625" style="233" bestFit="1" customWidth="1"/>
    <col min="10764" max="10764" width="13.28515625" style="233" bestFit="1" customWidth="1"/>
    <col min="10765" max="11006" width="9.140625" style="233"/>
    <col min="11007" max="11007" width="42.42578125" style="233" customWidth="1"/>
    <col min="11008" max="11008" width="9.5703125" style="233" customWidth="1"/>
    <col min="11009" max="11010" width="16.7109375" style="233" customWidth="1"/>
    <col min="11011" max="11011" width="13.42578125" style="233" customWidth="1"/>
    <col min="11012" max="11012" width="13.7109375" style="233" customWidth="1"/>
    <col min="11013" max="11014" width="16.7109375" style="233" customWidth="1"/>
    <col min="11015" max="11015" width="8.7109375" style="233" customWidth="1"/>
    <col min="11016" max="11016" width="17" style="233" customWidth="1"/>
    <col min="11017" max="11017" width="10" style="233" customWidth="1"/>
    <col min="11018" max="11019" width="10.28515625" style="233" bestFit="1" customWidth="1"/>
    <col min="11020" max="11020" width="13.28515625" style="233" bestFit="1" customWidth="1"/>
    <col min="11021" max="11262" width="9.140625" style="233"/>
    <col min="11263" max="11263" width="42.42578125" style="233" customWidth="1"/>
    <col min="11264" max="11264" width="9.5703125" style="233" customWidth="1"/>
    <col min="11265" max="11266" width="16.7109375" style="233" customWidth="1"/>
    <col min="11267" max="11267" width="13.42578125" style="233" customWidth="1"/>
    <col min="11268" max="11268" width="13.7109375" style="233" customWidth="1"/>
    <col min="11269" max="11270" width="16.7109375" style="233" customWidth="1"/>
    <col min="11271" max="11271" width="8.7109375" style="233" customWidth="1"/>
    <col min="11272" max="11272" width="17" style="233" customWidth="1"/>
    <col min="11273" max="11273" width="10" style="233" customWidth="1"/>
    <col min="11274" max="11275" width="10.28515625" style="233" bestFit="1" customWidth="1"/>
    <col min="11276" max="11276" width="13.28515625" style="233" bestFit="1" customWidth="1"/>
    <col min="11277" max="11518" width="9.140625" style="233"/>
    <col min="11519" max="11519" width="42.42578125" style="233" customWidth="1"/>
    <col min="11520" max="11520" width="9.5703125" style="233" customWidth="1"/>
    <col min="11521" max="11522" width="16.7109375" style="233" customWidth="1"/>
    <col min="11523" max="11523" width="13.42578125" style="233" customWidth="1"/>
    <col min="11524" max="11524" width="13.7109375" style="233" customWidth="1"/>
    <col min="11525" max="11526" width="16.7109375" style="233" customWidth="1"/>
    <col min="11527" max="11527" width="8.7109375" style="233" customWidth="1"/>
    <col min="11528" max="11528" width="17" style="233" customWidth="1"/>
    <col min="11529" max="11529" width="10" style="233" customWidth="1"/>
    <col min="11530" max="11531" width="10.28515625" style="233" bestFit="1" customWidth="1"/>
    <col min="11532" max="11532" width="13.28515625" style="233" bestFit="1" customWidth="1"/>
    <col min="11533" max="11774" width="9.140625" style="233"/>
    <col min="11775" max="11775" width="42.42578125" style="233" customWidth="1"/>
    <col min="11776" max="11776" width="9.5703125" style="233" customWidth="1"/>
    <col min="11777" max="11778" width="16.7109375" style="233" customWidth="1"/>
    <col min="11779" max="11779" width="13.42578125" style="233" customWidth="1"/>
    <col min="11780" max="11780" width="13.7109375" style="233" customWidth="1"/>
    <col min="11781" max="11782" width="16.7109375" style="233" customWidth="1"/>
    <col min="11783" max="11783" width="8.7109375" style="233" customWidth="1"/>
    <col min="11784" max="11784" width="17" style="233" customWidth="1"/>
    <col min="11785" max="11785" width="10" style="233" customWidth="1"/>
    <col min="11786" max="11787" width="10.28515625" style="233" bestFit="1" customWidth="1"/>
    <col min="11788" max="11788" width="13.28515625" style="233" bestFit="1" customWidth="1"/>
    <col min="11789" max="12030" width="9.140625" style="233"/>
    <col min="12031" max="12031" width="42.42578125" style="233" customWidth="1"/>
    <col min="12032" max="12032" width="9.5703125" style="233" customWidth="1"/>
    <col min="12033" max="12034" width="16.7109375" style="233" customWidth="1"/>
    <col min="12035" max="12035" width="13.42578125" style="233" customWidth="1"/>
    <col min="12036" max="12036" width="13.7109375" style="233" customWidth="1"/>
    <col min="12037" max="12038" width="16.7109375" style="233" customWidth="1"/>
    <col min="12039" max="12039" width="8.7109375" style="233" customWidth="1"/>
    <col min="12040" max="12040" width="17" style="233" customWidth="1"/>
    <col min="12041" max="12041" width="10" style="233" customWidth="1"/>
    <col min="12042" max="12043" width="10.28515625" style="233" bestFit="1" customWidth="1"/>
    <col min="12044" max="12044" width="13.28515625" style="233" bestFit="1" customWidth="1"/>
    <col min="12045" max="12286" width="9.140625" style="233"/>
    <col min="12287" max="12287" width="42.42578125" style="233" customWidth="1"/>
    <col min="12288" max="12288" width="9.5703125" style="233" customWidth="1"/>
    <col min="12289" max="12290" width="16.7109375" style="233" customWidth="1"/>
    <col min="12291" max="12291" width="13.42578125" style="233" customWidth="1"/>
    <col min="12292" max="12292" width="13.7109375" style="233" customWidth="1"/>
    <col min="12293" max="12294" width="16.7109375" style="233" customWidth="1"/>
    <col min="12295" max="12295" width="8.7109375" style="233" customWidth="1"/>
    <col min="12296" max="12296" width="17" style="233" customWidth="1"/>
    <col min="12297" max="12297" width="10" style="233" customWidth="1"/>
    <col min="12298" max="12299" width="10.28515625" style="233" bestFit="1" customWidth="1"/>
    <col min="12300" max="12300" width="13.28515625" style="233" bestFit="1" customWidth="1"/>
    <col min="12301" max="12542" width="9.140625" style="233"/>
    <col min="12543" max="12543" width="42.42578125" style="233" customWidth="1"/>
    <col min="12544" max="12544" width="9.5703125" style="233" customWidth="1"/>
    <col min="12545" max="12546" width="16.7109375" style="233" customWidth="1"/>
    <col min="12547" max="12547" width="13.42578125" style="233" customWidth="1"/>
    <col min="12548" max="12548" width="13.7109375" style="233" customWidth="1"/>
    <col min="12549" max="12550" width="16.7109375" style="233" customWidth="1"/>
    <col min="12551" max="12551" width="8.7109375" style="233" customWidth="1"/>
    <col min="12552" max="12552" width="17" style="233" customWidth="1"/>
    <col min="12553" max="12553" width="10" style="233" customWidth="1"/>
    <col min="12554" max="12555" width="10.28515625" style="233" bestFit="1" customWidth="1"/>
    <col min="12556" max="12556" width="13.28515625" style="233" bestFit="1" customWidth="1"/>
    <col min="12557" max="12798" width="9.140625" style="233"/>
    <col min="12799" max="12799" width="42.42578125" style="233" customWidth="1"/>
    <col min="12800" max="12800" width="9.5703125" style="233" customWidth="1"/>
    <col min="12801" max="12802" width="16.7109375" style="233" customWidth="1"/>
    <col min="12803" max="12803" width="13.42578125" style="233" customWidth="1"/>
    <col min="12804" max="12804" width="13.7109375" style="233" customWidth="1"/>
    <col min="12805" max="12806" width="16.7109375" style="233" customWidth="1"/>
    <col min="12807" max="12807" width="8.7109375" style="233" customWidth="1"/>
    <col min="12808" max="12808" width="17" style="233" customWidth="1"/>
    <col min="12809" max="12809" width="10" style="233" customWidth="1"/>
    <col min="12810" max="12811" width="10.28515625" style="233" bestFit="1" customWidth="1"/>
    <col min="12812" max="12812" width="13.28515625" style="233" bestFit="1" customWidth="1"/>
    <col min="12813" max="13054" width="9.140625" style="233"/>
    <col min="13055" max="13055" width="42.42578125" style="233" customWidth="1"/>
    <col min="13056" max="13056" width="9.5703125" style="233" customWidth="1"/>
    <col min="13057" max="13058" width="16.7109375" style="233" customWidth="1"/>
    <col min="13059" max="13059" width="13.42578125" style="233" customWidth="1"/>
    <col min="13060" max="13060" width="13.7109375" style="233" customWidth="1"/>
    <col min="13061" max="13062" width="16.7109375" style="233" customWidth="1"/>
    <col min="13063" max="13063" width="8.7109375" style="233" customWidth="1"/>
    <col min="13064" max="13064" width="17" style="233" customWidth="1"/>
    <col min="13065" max="13065" width="10" style="233" customWidth="1"/>
    <col min="13066" max="13067" width="10.28515625" style="233" bestFit="1" customWidth="1"/>
    <col min="13068" max="13068" width="13.28515625" style="233" bestFit="1" customWidth="1"/>
    <col min="13069" max="13310" width="9.140625" style="233"/>
    <col min="13311" max="13311" width="42.42578125" style="233" customWidth="1"/>
    <col min="13312" max="13312" width="9.5703125" style="233" customWidth="1"/>
    <col min="13313" max="13314" width="16.7109375" style="233" customWidth="1"/>
    <col min="13315" max="13315" width="13.42578125" style="233" customWidth="1"/>
    <col min="13316" max="13316" width="13.7109375" style="233" customWidth="1"/>
    <col min="13317" max="13318" width="16.7109375" style="233" customWidth="1"/>
    <col min="13319" max="13319" width="8.7109375" style="233" customWidth="1"/>
    <col min="13320" max="13320" width="17" style="233" customWidth="1"/>
    <col min="13321" max="13321" width="10" style="233" customWidth="1"/>
    <col min="13322" max="13323" width="10.28515625" style="233" bestFit="1" customWidth="1"/>
    <col min="13324" max="13324" width="13.28515625" style="233" bestFit="1" customWidth="1"/>
    <col min="13325" max="13566" width="9.140625" style="233"/>
    <col min="13567" max="13567" width="42.42578125" style="233" customWidth="1"/>
    <col min="13568" max="13568" width="9.5703125" style="233" customWidth="1"/>
    <col min="13569" max="13570" width="16.7109375" style="233" customWidth="1"/>
    <col min="13571" max="13571" width="13.42578125" style="233" customWidth="1"/>
    <col min="13572" max="13572" width="13.7109375" style="233" customWidth="1"/>
    <col min="13573" max="13574" width="16.7109375" style="233" customWidth="1"/>
    <col min="13575" max="13575" width="8.7109375" style="233" customWidth="1"/>
    <col min="13576" max="13576" width="17" style="233" customWidth="1"/>
    <col min="13577" max="13577" width="10" style="233" customWidth="1"/>
    <col min="13578" max="13579" width="10.28515625" style="233" bestFit="1" customWidth="1"/>
    <col min="13580" max="13580" width="13.28515625" style="233" bestFit="1" customWidth="1"/>
    <col min="13581" max="13822" width="9.140625" style="233"/>
    <col min="13823" max="13823" width="42.42578125" style="233" customWidth="1"/>
    <col min="13824" max="13824" width="9.5703125" style="233" customWidth="1"/>
    <col min="13825" max="13826" width="16.7109375" style="233" customWidth="1"/>
    <col min="13827" max="13827" width="13.42578125" style="233" customWidth="1"/>
    <col min="13828" max="13828" width="13.7109375" style="233" customWidth="1"/>
    <col min="13829" max="13830" width="16.7109375" style="233" customWidth="1"/>
    <col min="13831" max="13831" width="8.7109375" style="233" customWidth="1"/>
    <col min="13832" max="13832" width="17" style="233" customWidth="1"/>
    <col min="13833" max="13833" width="10" style="233" customWidth="1"/>
    <col min="13834" max="13835" width="10.28515625" style="233" bestFit="1" customWidth="1"/>
    <col min="13836" max="13836" width="13.28515625" style="233" bestFit="1" customWidth="1"/>
    <col min="13837" max="14078" width="9.140625" style="233"/>
    <col min="14079" max="14079" width="42.42578125" style="233" customWidth="1"/>
    <col min="14080" max="14080" width="9.5703125" style="233" customWidth="1"/>
    <col min="14081" max="14082" width="16.7109375" style="233" customWidth="1"/>
    <col min="14083" max="14083" width="13.42578125" style="233" customWidth="1"/>
    <col min="14084" max="14084" width="13.7109375" style="233" customWidth="1"/>
    <col min="14085" max="14086" width="16.7109375" style="233" customWidth="1"/>
    <col min="14087" max="14087" width="8.7109375" style="233" customWidth="1"/>
    <col min="14088" max="14088" width="17" style="233" customWidth="1"/>
    <col min="14089" max="14089" width="10" style="233" customWidth="1"/>
    <col min="14090" max="14091" width="10.28515625" style="233" bestFit="1" customWidth="1"/>
    <col min="14092" max="14092" width="13.28515625" style="233" bestFit="1" customWidth="1"/>
    <col min="14093" max="14334" width="9.140625" style="233"/>
    <col min="14335" max="14335" width="42.42578125" style="233" customWidth="1"/>
    <col min="14336" max="14336" width="9.5703125" style="233" customWidth="1"/>
    <col min="14337" max="14338" width="16.7109375" style="233" customWidth="1"/>
    <col min="14339" max="14339" width="13.42578125" style="233" customWidth="1"/>
    <col min="14340" max="14340" width="13.7109375" style="233" customWidth="1"/>
    <col min="14341" max="14342" width="16.7109375" style="233" customWidth="1"/>
    <col min="14343" max="14343" width="8.7109375" style="233" customWidth="1"/>
    <col min="14344" max="14344" width="17" style="233" customWidth="1"/>
    <col min="14345" max="14345" width="10" style="233" customWidth="1"/>
    <col min="14346" max="14347" width="10.28515625" style="233" bestFit="1" customWidth="1"/>
    <col min="14348" max="14348" width="13.28515625" style="233" bestFit="1" customWidth="1"/>
    <col min="14349" max="14590" width="9.140625" style="233"/>
    <col min="14591" max="14591" width="42.42578125" style="233" customWidth="1"/>
    <col min="14592" max="14592" width="9.5703125" style="233" customWidth="1"/>
    <col min="14593" max="14594" width="16.7109375" style="233" customWidth="1"/>
    <col min="14595" max="14595" width="13.42578125" style="233" customWidth="1"/>
    <col min="14596" max="14596" width="13.7109375" style="233" customWidth="1"/>
    <col min="14597" max="14598" width="16.7109375" style="233" customWidth="1"/>
    <col min="14599" max="14599" width="8.7109375" style="233" customWidth="1"/>
    <col min="14600" max="14600" width="17" style="233" customWidth="1"/>
    <col min="14601" max="14601" width="10" style="233" customWidth="1"/>
    <col min="14602" max="14603" width="10.28515625" style="233" bestFit="1" customWidth="1"/>
    <col min="14604" max="14604" width="13.28515625" style="233" bestFit="1" customWidth="1"/>
    <col min="14605" max="14846" width="9.140625" style="233"/>
    <col min="14847" max="14847" width="42.42578125" style="233" customWidth="1"/>
    <col min="14848" max="14848" width="9.5703125" style="233" customWidth="1"/>
    <col min="14849" max="14850" width="16.7109375" style="233" customWidth="1"/>
    <col min="14851" max="14851" width="13.42578125" style="233" customWidth="1"/>
    <col min="14852" max="14852" width="13.7109375" style="233" customWidth="1"/>
    <col min="14853" max="14854" width="16.7109375" style="233" customWidth="1"/>
    <col min="14855" max="14855" width="8.7109375" style="233" customWidth="1"/>
    <col min="14856" max="14856" width="17" style="233" customWidth="1"/>
    <col min="14857" max="14857" width="10" style="233" customWidth="1"/>
    <col min="14858" max="14859" width="10.28515625" style="233" bestFit="1" customWidth="1"/>
    <col min="14860" max="14860" width="13.28515625" style="233" bestFit="1" customWidth="1"/>
    <col min="14861" max="15102" width="9.140625" style="233"/>
    <col min="15103" max="15103" width="42.42578125" style="233" customWidth="1"/>
    <col min="15104" max="15104" width="9.5703125" style="233" customWidth="1"/>
    <col min="15105" max="15106" width="16.7109375" style="233" customWidth="1"/>
    <col min="15107" max="15107" width="13.42578125" style="233" customWidth="1"/>
    <col min="15108" max="15108" width="13.7109375" style="233" customWidth="1"/>
    <col min="15109" max="15110" width="16.7109375" style="233" customWidth="1"/>
    <col min="15111" max="15111" width="8.7109375" style="233" customWidth="1"/>
    <col min="15112" max="15112" width="17" style="233" customWidth="1"/>
    <col min="15113" max="15113" width="10" style="233" customWidth="1"/>
    <col min="15114" max="15115" width="10.28515625" style="233" bestFit="1" customWidth="1"/>
    <col min="15116" max="15116" width="13.28515625" style="233" bestFit="1" customWidth="1"/>
    <col min="15117" max="15358" width="9.140625" style="233"/>
    <col min="15359" max="15359" width="42.42578125" style="233" customWidth="1"/>
    <col min="15360" max="15360" width="9.5703125" style="233" customWidth="1"/>
    <col min="15361" max="15362" width="16.7109375" style="233" customWidth="1"/>
    <col min="15363" max="15363" width="13.42578125" style="233" customWidth="1"/>
    <col min="15364" max="15364" width="13.7109375" style="233" customWidth="1"/>
    <col min="15365" max="15366" width="16.7109375" style="233" customWidth="1"/>
    <col min="15367" max="15367" width="8.7109375" style="233" customWidth="1"/>
    <col min="15368" max="15368" width="17" style="233" customWidth="1"/>
    <col min="15369" max="15369" width="10" style="233" customWidth="1"/>
    <col min="15370" max="15371" width="10.28515625" style="233" bestFit="1" customWidth="1"/>
    <col min="15372" max="15372" width="13.28515625" style="233" bestFit="1" customWidth="1"/>
    <col min="15373" max="15614" width="9.140625" style="233"/>
    <col min="15615" max="15615" width="42.42578125" style="233" customWidth="1"/>
    <col min="15616" max="15616" width="9.5703125" style="233" customWidth="1"/>
    <col min="15617" max="15618" width="16.7109375" style="233" customWidth="1"/>
    <col min="15619" max="15619" width="13.42578125" style="233" customWidth="1"/>
    <col min="15620" max="15620" width="13.7109375" style="233" customWidth="1"/>
    <col min="15621" max="15622" width="16.7109375" style="233" customWidth="1"/>
    <col min="15623" max="15623" width="8.7109375" style="233" customWidth="1"/>
    <col min="15624" max="15624" width="17" style="233" customWidth="1"/>
    <col min="15625" max="15625" width="10" style="233" customWidth="1"/>
    <col min="15626" max="15627" width="10.28515625" style="233" bestFit="1" customWidth="1"/>
    <col min="15628" max="15628" width="13.28515625" style="233" bestFit="1" customWidth="1"/>
    <col min="15629" max="15870" width="9.140625" style="233"/>
    <col min="15871" max="15871" width="42.42578125" style="233" customWidth="1"/>
    <col min="15872" max="15872" width="9.5703125" style="233" customWidth="1"/>
    <col min="15873" max="15874" width="16.7109375" style="233" customWidth="1"/>
    <col min="15875" max="15875" width="13.42578125" style="233" customWidth="1"/>
    <col min="15876" max="15876" width="13.7109375" style="233" customWidth="1"/>
    <col min="15877" max="15878" width="16.7109375" style="233" customWidth="1"/>
    <col min="15879" max="15879" width="8.7109375" style="233" customWidth="1"/>
    <col min="15880" max="15880" width="17" style="233" customWidth="1"/>
    <col min="15881" max="15881" width="10" style="233" customWidth="1"/>
    <col min="15882" max="15883" width="10.28515625" style="233" bestFit="1" customWidth="1"/>
    <col min="15884" max="15884" width="13.28515625" style="233" bestFit="1" customWidth="1"/>
    <col min="15885" max="16126" width="9.140625" style="233"/>
    <col min="16127" max="16127" width="42.42578125" style="233" customWidth="1"/>
    <col min="16128" max="16128" width="9.5703125" style="233" customWidth="1"/>
    <col min="16129" max="16130" width="16.7109375" style="233" customWidth="1"/>
    <col min="16131" max="16131" width="13.42578125" style="233" customWidth="1"/>
    <col min="16132" max="16132" width="13.7109375" style="233" customWidth="1"/>
    <col min="16133" max="16134" width="16.7109375" style="233" customWidth="1"/>
    <col min="16135" max="16135" width="8.7109375" style="233" customWidth="1"/>
    <col min="16136" max="16136" width="17" style="233" customWidth="1"/>
    <col min="16137" max="16137" width="10" style="233" customWidth="1"/>
    <col min="16138" max="16139" width="10.28515625" style="233" bestFit="1" customWidth="1"/>
    <col min="16140" max="16140" width="13.28515625" style="233" bestFit="1" customWidth="1"/>
    <col min="16141" max="16384" width="9.140625" style="233"/>
  </cols>
  <sheetData>
    <row r="1" spans="1:10">
      <c r="C1" s="233"/>
    </row>
    <row r="2" spans="1:10" ht="6.6" customHeight="1">
      <c r="C2" s="233"/>
    </row>
    <row r="3" spans="1:10" ht="21" customHeight="1">
      <c r="C3" s="233"/>
      <c r="F3" s="246"/>
      <c r="G3" s="246"/>
    </row>
    <row r="4" spans="1:10" ht="44.45" customHeight="1">
      <c r="C4" s="233"/>
      <c r="D4" s="209" t="s">
        <v>405</v>
      </c>
      <c r="F4" s="246"/>
      <c r="G4" s="246"/>
      <c r="I4" s="609"/>
    </row>
    <row r="5" spans="1:10">
      <c r="C5" s="233"/>
    </row>
    <row r="6" spans="1:10">
      <c r="A6" s="233"/>
      <c r="B6" s="233"/>
      <c r="C6" s="233"/>
    </row>
    <row r="7" spans="1:10">
      <c r="A7" s="233"/>
      <c r="B7" s="233"/>
      <c r="C7" s="233"/>
    </row>
    <row r="8" spans="1:10" ht="14.25">
      <c r="A8" s="233"/>
      <c r="B8" s="233"/>
      <c r="C8" s="925" t="str">
        <f>'DEMANDE BUDGET AJU'!C8</f>
        <v>Date de la demande :</v>
      </c>
      <c r="D8" s="926"/>
      <c r="E8" s="787">
        <f ca="1">'DEMANDE BUDGET AJU'!F8</f>
        <v>43081</v>
      </c>
      <c r="F8" s="788"/>
      <c r="G8" s="788"/>
      <c r="H8" s="788"/>
      <c r="I8" s="788"/>
    </row>
    <row r="9" spans="1:10" s="28" customFormat="1" ht="14.25">
      <c r="A9" s="233"/>
      <c r="B9" s="233"/>
      <c r="C9" s="842" t="s">
        <v>259</v>
      </c>
      <c r="D9" s="843"/>
      <c r="E9" s="832">
        <f>'DEMANDE BUDGET AJU'!F9</f>
        <v>0</v>
      </c>
      <c r="F9" s="833"/>
      <c r="G9" s="833"/>
      <c r="H9" s="833"/>
      <c r="I9" s="990"/>
      <c r="J9" s="247"/>
    </row>
    <row r="10" spans="1:10" ht="14.25">
      <c r="A10" s="233"/>
      <c r="B10" s="233"/>
      <c r="C10" s="842" t="s">
        <v>261</v>
      </c>
      <c r="D10" s="843"/>
      <c r="E10" s="832">
        <f>'DEMANDE BUDGET AJU'!F10</f>
        <v>0</v>
      </c>
      <c r="F10" s="833"/>
      <c r="G10" s="833"/>
      <c r="H10" s="833"/>
      <c r="I10" s="990"/>
    </row>
    <row r="11" spans="1:10" ht="14.25">
      <c r="A11" s="233"/>
      <c r="B11" s="233"/>
      <c r="C11" s="842" t="s">
        <v>308</v>
      </c>
      <c r="D11" s="843"/>
      <c r="E11" s="832">
        <f>'DEMANDE BUDGET AJU'!F11</f>
        <v>0</v>
      </c>
      <c r="F11" s="833"/>
      <c r="G11" s="833"/>
      <c r="H11" s="833"/>
      <c r="I11" s="990"/>
    </row>
    <row r="12" spans="1:10" ht="14.25">
      <c r="A12" s="233"/>
      <c r="B12" s="233"/>
      <c r="C12" s="842" t="s">
        <v>279</v>
      </c>
      <c r="D12" s="843"/>
      <c r="E12" s="832">
        <f>'DEMANDE BUDGET AJU'!F12</f>
        <v>0</v>
      </c>
      <c r="F12" s="833"/>
      <c r="G12" s="833"/>
      <c r="H12" s="833"/>
      <c r="I12" s="990"/>
    </row>
    <row r="13" spans="1:10" ht="14.25">
      <c r="A13" s="233"/>
      <c r="B13" s="233"/>
      <c r="C13" s="626"/>
      <c r="D13" s="627"/>
      <c r="E13" s="618"/>
      <c r="F13" s="619"/>
      <c r="G13" s="619"/>
      <c r="H13" s="619"/>
      <c r="I13" s="628"/>
    </row>
    <row r="14" spans="1:10" ht="45">
      <c r="A14" s="233"/>
      <c r="B14" s="233"/>
      <c r="C14" s="845" t="str">
        <f>'DEMANDE BUDGET AJU'!C16</f>
        <v>Budget 2018</v>
      </c>
      <c r="D14" s="846"/>
      <c r="E14" s="261" t="s">
        <v>264</v>
      </c>
      <c r="F14" s="261" t="s">
        <v>241</v>
      </c>
      <c r="G14" s="261" t="s">
        <v>255</v>
      </c>
      <c r="H14" s="634" t="s">
        <v>239</v>
      </c>
      <c r="I14" s="635" t="s">
        <v>240</v>
      </c>
    </row>
    <row r="15" spans="1:10" ht="13.15" customHeight="1">
      <c r="B15" s="251"/>
      <c r="C15" s="796" t="s">
        <v>285</v>
      </c>
      <c r="D15" s="798"/>
      <c r="E15" s="265"/>
      <c r="F15" s="366"/>
      <c r="G15" s="266"/>
      <c r="H15" s="267"/>
      <c r="I15" s="266"/>
    </row>
    <row r="16" spans="1:10" ht="13.15" customHeight="1">
      <c r="C16" s="629" t="str">
        <f>'DEMANDE BUDGET AJU'!C18</f>
        <v>(nom à compléter)</v>
      </c>
      <c r="D16" s="585" t="str">
        <f>'DEMANDE BUDGET AJU'!D18</f>
        <v>(fonction à compléter)</v>
      </c>
      <c r="E16" s="270">
        <v>20000</v>
      </c>
      <c r="F16" s="328">
        <v>10000</v>
      </c>
      <c r="G16" s="266">
        <f>IF(E16=0,0,F16/E16)</f>
        <v>0.5</v>
      </c>
      <c r="H16" s="274">
        <v>15000</v>
      </c>
      <c r="I16" s="266">
        <f>H16/F16</f>
        <v>1.5</v>
      </c>
    </row>
    <row r="17" spans="3:9" ht="13.15" customHeight="1">
      <c r="C17" s="629" t="str">
        <f>'DEMANDE BUDGET AJU'!C19</f>
        <v>(nom à compléter)</v>
      </c>
      <c r="D17" s="585" t="str">
        <f>'DEMANDE BUDGET AJU'!D19</f>
        <v>(fonction à compléter)</v>
      </c>
      <c r="E17" s="270"/>
      <c r="F17" s="328">
        <f>'DEMANDE BUDGET AJU'!L19</f>
        <v>0</v>
      </c>
      <c r="G17" s="266">
        <f>IF(E17=0,0,F17/E17)</f>
        <v>0</v>
      </c>
      <c r="H17" s="274">
        <f t="shared" ref="H17:H23" si="0">E17-F17</f>
        <v>0</v>
      </c>
      <c r="I17" s="266" t="e">
        <f>H17/F17</f>
        <v>#DIV/0!</v>
      </c>
    </row>
    <row r="18" spans="3:9" ht="13.15" customHeight="1">
      <c r="C18" s="629" t="str">
        <f>'DEMANDE BUDGET AJU'!C20</f>
        <v>(nom à compléter)</v>
      </c>
      <c r="D18" s="585" t="str">
        <f>'DEMANDE BUDGET AJU'!D20</f>
        <v>(fonction à compléter)</v>
      </c>
      <c r="E18" s="270"/>
      <c r="F18" s="328">
        <f>'DEMANDE BUDGET AJU'!L20</f>
        <v>0</v>
      </c>
      <c r="G18" s="266">
        <f t="shared" ref="G18:G61" si="1">IF(E18=0,0,F18/E18)</f>
        <v>0</v>
      </c>
      <c r="H18" s="274">
        <f t="shared" si="0"/>
        <v>0</v>
      </c>
      <c r="I18" s="266" t="e">
        <f t="shared" ref="I18:I23" si="2">H18/F18</f>
        <v>#DIV/0!</v>
      </c>
    </row>
    <row r="19" spans="3:9" ht="13.15" customHeight="1">
      <c r="C19" s="629" t="str">
        <f>'DEMANDE BUDGET AJU'!C21</f>
        <v>(nom à compléter)</v>
      </c>
      <c r="D19" s="585" t="str">
        <f>'DEMANDE BUDGET AJU'!D21</f>
        <v>(fonction à compléter)</v>
      </c>
      <c r="E19" s="270"/>
      <c r="F19" s="328">
        <f>'DEMANDE BUDGET AJU'!L21</f>
        <v>0</v>
      </c>
      <c r="G19" s="266">
        <f t="shared" si="1"/>
        <v>0</v>
      </c>
      <c r="H19" s="274">
        <f t="shared" si="0"/>
        <v>0</v>
      </c>
      <c r="I19" s="266" t="e">
        <f t="shared" si="2"/>
        <v>#DIV/0!</v>
      </c>
    </row>
    <row r="20" spans="3:9" ht="13.15" customHeight="1">
      <c r="C20" s="629" t="str">
        <f>'DEMANDE BUDGET AJU'!C22</f>
        <v>(nom à compléter)</v>
      </c>
      <c r="D20" s="585" t="str">
        <f>'DEMANDE BUDGET AJU'!D22</f>
        <v>(fonction à compléter)</v>
      </c>
      <c r="E20" s="270"/>
      <c r="F20" s="328">
        <f>'DEMANDE BUDGET AJU'!L22</f>
        <v>0</v>
      </c>
      <c r="G20" s="266">
        <f t="shared" si="1"/>
        <v>0</v>
      </c>
      <c r="H20" s="274">
        <f t="shared" si="0"/>
        <v>0</v>
      </c>
      <c r="I20" s="266" t="e">
        <f t="shared" si="2"/>
        <v>#DIV/0!</v>
      </c>
    </row>
    <row r="21" spans="3:9" ht="13.15" customHeight="1">
      <c r="C21" s="629" t="str">
        <f>'DEMANDE BUDGET AJU'!C23</f>
        <v>(nom à compléter)</v>
      </c>
      <c r="D21" s="585" t="str">
        <f>'DEMANDE BUDGET AJU'!D23</f>
        <v>(fonction à compléter)</v>
      </c>
      <c r="E21" s="270"/>
      <c r="F21" s="328">
        <f>'DEMANDE BUDGET AJU'!L23</f>
        <v>0</v>
      </c>
      <c r="G21" s="266">
        <f t="shared" si="1"/>
        <v>0</v>
      </c>
      <c r="H21" s="274">
        <f t="shared" si="0"/>
        <v>0</v>
      </c>
      <c r="I21" s="266" t="e">
        <f t="shared" si="2"/>
        <v>#DIV/0!</v>
      </c>
    </row>
    <row r="22" spans="3:9" ht="13.15" customHeight="1">
      <c r="C22" s="629" t="str">
        <f>'DEMANDE BUDGET AJU'!C24</f>
        <v>(nom à compléter)</v>
      </c>
      <c r="D22" s="585" t="str">
        <f>'DEMANDE BUDGET AJU'!D24</f>
        <v>(fonction à compléter)</v>
      </c>
      <c r="E22" s="270"/>
      <c r="F22" s="328">
        <f>'DEMANDE BUDGET AJU'!L24</f>
        <v>0</v>
      </c>
      <c r="G22" s="266">
        <f t="shared" si="1"/>
        <v>0</v>
      </c>
      <c r="H22" s="274">
        <f t="shared" si="0"/>
        <v>0</v>
      </c>
      <c r="I22" s="266" t="e">
        <f t="shared" si="2"/>
        <v>#DIV/0!</v>
      </c>
    </row>
    <row r="23" spans="3:9" ht="13.15" customHeight="1">
      <c r="C23" s="630" t="str">
        <f>'DEMANDE BUDGET AJU'!C25</f>
        <v>(nom à compléter)</v>
      </c>
      <c r="D23" s="585" t="str">
        <f>'DEMANDE BUDGET AJU'!D25</f>
        <v>(fonction à compléter)</v>
      </c>
      <c r="E23" s="270"/>
      <c r="F23" s="328">
        <f>'DEMANDE BUDGET AJU'!L25</f>
        <v>0</v>
      </c>
      <c r="G23" s="266">
        <f t="shared" si="1"/>
        <v>0</v>
      </c>
      <c r="H23" s="274">
        <f t="shared" si="0"/>
        <v>0</v>
      </c>
      <c r="I23" s="266" t="e">
        <f t="shared" si="2"/>
        <v>#DIV/0!</v>
      </c>
    </row>
    <row r="24" spans="3:9" ht="13.15" customHeight="1">
      <c r="C24" s="758" t="s">
        <v>223</v>
      </c>
      <c r="D24" s="760"/>
      <c r="E24" s="277"/>
      <c r="F24" s="280">
        <f>SUM(F16:F23)</f>
        <v>10000</v>
      </c>
      <c r="G24" s="281">
        <f>IF(E24=0,0,F24/E24)</f>
        <v>0</v>
      </c>
      <c r="H24" s="280">
        <f>SUM(H16:H23)</f>
        <v>15000</v>
      </c>
      <c r="I24" s="368">
        <f>H24/F24</f>
        <v>1.5</v>
      </c>
    </row>
    <row r="25" spans="3:9" ht="13.15" customHeight="1">
      <c r="C25" s="793" t="s">
        <v>292</v>
      </c>
      <c r="D25" s="763"/>
      <c r="E25" s="287"/>
      <c r="F25" s="288"/>
      <c r="G25" s="289"/>
      <c r="H25" s="288"/>
      <c r="I25" s="289"/>
    </row>
    <row r="26" spans="3:9" ht="13.15" customHeight="1">
      <c r="C26" s="838" t="str">
        <f>'DEMANDE BUDGET AJU'!C28</f>
        <v>(Objet/Bâtiment &amp; Adresse à compléter)</v>
      </c>
      <c r="D26" s="839"/>
      <c r="E26" s="270"/>
      <c r="F26" s="328">
        <f>'DEMANDE BUDGET AJU'!L28</f>
        <v>10000</v>
      </c>
      <c r="G26" s="266">
        <f t="shared" si="1"/>
        <v>0</v>
      </c>
      <c r="H26" s="291">
        <f>E26-F26</f>
        <v>-10000</v>
      </c>
      <c r="I26" s="266">
        <f>H26/F26</f>
        <v>-1</v>
      </c>
    </row>
    <row r="27" spans="3:9" ht="13.15" customHeight="1">
      <c r="C27" s="838" t="str">
        <f>'DEMANDE BUDGET AJU'!C29</f>
        <v>(Objet/Bâtiment &amp; Adresse à compléter)</v>
      </c>
      <c r="D27" s="839"/>
      <c r="E27" s="270"/>
      <c r="F27" s="328">
        <f>'DEMANDE BUDGET AJU'!L29</f>
        <v>0</v>
      </c>
      <c r="G27" s="266">
        <f t="shared" si="1"/>
        <v>0</v>
      </c>
      <c r="H27" s="291">
        <f>E27-F27</f>
        <v>0</v>
      </c>
      <c r="I27" s="266" t="e">
        <f t="shared" ref="I27:I29" si="3">H27/F27</f>
        <v>#DIV/0!</v>
      </c>
    </row>
    <row r="28" spans="3:9" ht="13.15" customHeight="1">
      <c r="C28" s="838" t="str">
        <f>'DEMANDE BUDGET AJU'!C30</f>
        <v>(Objet/Bâtiment &amp; Adresse à compléter)</v>
      </c>
      <c r="D28" s="839"/>
      <c r="E28" s="270"/>
      <c r="F28" s="328">
        <f>'DEMANDE BUDGET AJU'!L30</f>
        <v>0</v>
      </c>
      <c r="G28" s="266">
        <f t="shared" si="1"/>
        <v>0</v>
      </c>
      <c r="H28" s="291">
        <f>E28-F28</f>
        <v>0</v>
      </c>
      <c r="I28" s="266" t="e">
        <f t="shared" si="3"/>
        <v>#DIV/0!</v>
      </c>
    </row>
    <row r="29" spans="3:9" ht="13.15" customHeight="1">
      <c r="C29" s="838" t="str">
        <f>'DEMANDE BUDGET AJU'!C31</f>
        <v>(Objet/Bâtiment &amp; Adresse à compléter)</v>
      </c>
      <c r="D29" s="839"/>
      <c r="E29" s="270"/>
      <c r="F29" s="328">
        <f>'DEMANDE BUDGET AJU'!L31</f>
        <v>0</v>
      </c>
      <c r="G29" s="266">
        <f t="shared" si="1"/>
        <v>0</v>
      </c>
      <c r="H29" s="291">
        <f>E29-F29</f>
        <v>0</v>
      </c>
      <c r="I29" s="266" t="e">
        <f t="shared" si="3"/>
        <v>#DIV/0!</v>
      </c>
    </row>
    <row r="30" spans="3:9" ht="13.15" customHeight="1">
      <c r="C30" s="758" t="s">
        <v>223</v>
      </c>
      <c r="D30" s="760"/>
      <c r="E30" s="294"/>
      <c r="F30" s="296">
        <f>SUM(F26)</f>
        <v>10000</v>
      </c>
      <c r="G30" s="281">
        <f>IF(E30=0,0,F30/E30)</f>
        <v>0</v>
      </c>
      <c r="H30" s="296">
        <f>SUM(H26:H29)</f>
        <v>-10000</v>
      </c>
      <c r="I30" s="281">
        <f>H30/F30</f>
        <v>-1</v>
      </c>
    </row>
    <row r="31" spans="3:9" ht="13.15" customHeight="1">
      <c r="C31" s="847" t="s">
        <v>321</v>
      </c>
      <c r="D31" s="763"/>
      <c r="E31" s="287"/>
      <c r="F31" s="288"/>
      <c r="G31" s="289"/>
      <c r="H31" s="288"/>
      <c r="I31" s="289"/>
    </row>
    <row r="32" spans="3:9" ht="13.15" customHeight="1">
      <c r="C32" s="838" t="str">
        <f>'DEMANDE BUDGET AJU'!C35</f>
        <v xml:space="preserve">(Compléter la description) </v>
      </c>
      <c r="D32" s="839"/>
      <c r="E32" s="270">
        <v>100</v>
      </c>
      <c r="F32" s="328">
        <v>100</v>
      </c>
      <c r="G32" s="266">
        <f t="shared" si="1"/>
        <v>1</v>
      </c>
      <c r="H32" s="274">
        <v>80</v>
      </c>
      <c r="I32" s="266">
        <f t="shared" ref="I32:I63" si="4">IF(E32=0,0,H32/E32)</f>
        <v>0.8</v>
      </c>
    </row>
    <row r="33" spans="3:9" ht="13.15" customHeight="1">
      <c r="C33" s="838" t="str">
        <f>'DEMANDE BUDGET AJU'!C36</f>
        <v xml:space="preserve">(à compléter) </v>
      </c>
      <c r="D33" s="839"/>
      <c r="E33" s="270"/>
      <c r="F33" s="328">
        <f>'DEMANDE BUDGET AJU'!L36</f>
        <v>0</v>
      </c>
      <c r="G33" s="266">
        <f t="shared" si="1"/>
        <v>0</v>
      </c>
      <c r="H33" s="274">
        <f>E33-F33</f>
        <v>0</v>
      </c>
      <c r="I33" s="266">
        <f t="shared" si="4"/>
        <v>0</v>
      </c>
    </row>
    <row r="34" spans="3:9" ht="13.15" customHeight="1">
      <c r="C34" s="838" t="str">
        <f>'DEMANDE BUDGET AJU'!C37</f>
        <v>Imprimante</v>
      </c>
      <c r="D34" s="839"/>
      <c r="E34" s="270"/>
      <c r="F34" s="328">
        <f>'DEMANDE BUDGET AJU'!L37</f>
        <v>500</v>
      </c>
      <c r="G34" s="266">
        <f t="shared" si="1"/>
        <v>0</v>
      </c>
      <c r="H34" s="274">
        <f>E34-F34</f>
        <v>-500</v>
      </c>
      <c r="I34" s="266">
        <f t="shared" si="4"/>
        <v>0</v>
      </c>
    </row>
    <row r="35" spans="3:9" ht="13.15" customHeight="1">
      <c r="C35" s="838" t="str">
        <f>'DEMANDE BUDGET AJU'!C38</f>
        <v xml:space="preserve">(à compléter) </v>
      </c>
      <c r="D35" s="839"/>
      <c r="E35" s="270"/>
      <c r="F35" s="328">
        <f>'DEMANDE BUDGET AJU'!L38</f>
        <v>0</v>
      </c>
      <c r="G35" s="266">
        <f t="shared" si="1"/>
        <v>0</v>
      </c>
      <c r="H35" s="274">
        <f>E35-F35</f>
        <v>0</v>
      </c>
      <c r="I35" s="266">
        <f t="shared" si="4"/>
        <v>0</v>
      </c>
    </row>
    <row r="36" spans="3:9" ht="13.15" customHeight="1">
      <c r="C36" s="989" t="s">
        <v>223</v>
      </c>
      <c r="D36" s="760"/>
      <c r="E36" s="294"/>
      <c r="F36" s="296">
        <f>SUM(F32:F35)</f>
        <v>600</v>
      </c>
      <c r="G36" s="281">
        <f t="shared" si="1"/>
        <v>0</v>
      </c>
      <c r="H36" s="296">
        <f>SUM(H32:H35)</f>
        <v>-420</v>
      </c>
      <c r="I36" s="281">
        <f t="shared" si="4"/>
        <v>0</v>
      </c>
    </row>
    <row r="37" spans="3:9" ht="13.15" customHeight="1">
      <c r="C37" s="927" t="s">
        <v>64</v>
      </c>
      <c r="D37" s="814"/>
      <c r="E37" s="265"/>
      <c r="F37" s="267"/>
      <c r="G37" s="266"/>
      <c r="H37" s="267"/>
      <c r="I37" s="266"/>
    </row>
    <row r="38" spans="3:9" ht="13.15" customHeight="1">
      <c r="C38" s="838" t="str">
        <f>'DEMANDE BUDGET AJU'!C42</f>
        <v>Choisissez dans la liste Frais de fonctionnement directs</v>
      </c>
      <c r="D38" s="839"/>
      <c r="E38" s="270"/>
      <c r="F38" s="328">
        <f>'DEMANDE BUDGET AJU'!L42</f>
        <v>0</v>
      </c>
      <c r="G38" s="266">
        <f t="shared" si="1"/>
        <v>0</v>
      </c>
      <c r="H38" s="274">
        <f>E38-F38</f>
        <v>0</v>
      </c>
      <c r="I38" s="266">
        <f t="shared" si="4"/>
        <v>0</v>
      </c>
    </row>
    <row r="39" spans="3:9" ht="13.15" customHeight="1">
      <c r="C39" s="838" t="str">
        <f>'DEMANDE BUDGET AJU'!C43</f>
        <v>Choisissez dans la liste Frais de fonctionnement directs</v>
      </c>
      <c r="D39" s="839"/>
      <c r="E39" s="270"/>
      <c r="F39" s="328">
        <f>'DEMANDE BUDGET AJU'!L43</f>
        <v>0</v>
      </c>
      <c r="G39" s="266">
        <f t="shared" si="1"/>
        <v>0</v>
      </c>
      <c r="H39" s="274">
        <f t="shared" ref="H39:H42" si="5">E39-F39</f>
        <v>0</v>
      </c>
      <c r="I39" s="266">
        <f t="shared" si="4"/>
        <v>0</v>
      </c>
    </row>
    <row r="40" spans="3:9" ht="13.15" customHeight="1">
      <c r="C40" s="838" t="str">
        <f>'DEMANDE BUDGET AJU'!C44</f>
        <v>Choisissez dans la liste Frais de fonctionnement directs</v>
      </c>
      <c r="D40" s="839"/>
      <c r="E40" s="270"/>
      <c r="F40" s="328">
        <f>'DEMANDE BUDGET AJU'!L44</f>
        <v>0</v>
      </c>
      <c r="G40" s="266">
        <f t="shared" si="1"/>
        <v>0</v>
      </c>
      <c r="H40" s="274">
        <f t="shared" si="5"/>
        <v>0</v>
      </c>
      <c r="I40" s="266">
        <f t="shared" si="4"/>
        <v>0</v>
      </c>
    </row>
    <row r="41" spans="3:9" ht="13.15" customHeight="1">
      <c r="C41" s="838" t="str">
        <f>'DEMANDE BUDGET AJU'!C45</f>
        <v>Choisissez dans la liste Frais de fonctionnement directs</v>
      </c>
      <c r="D41" s="839"/>
      <c r="E41" s="270"/>
      <c r="F41" s="328">
        <f>'DEMANDE BUDGET AJU'!L45</f>
        <v>0</v>
      </c>
      <c r="G41" s="266">
        <f t="shared" si="1"/>
        <v>0</v>
      </c>
      <c r="H41" s="274">
        <f t="shared" si="5"/>
        <v>0</v>
      </c>
      <c r="I41" s="266">
        <f t="shared" si="4"/>
        <v>0</v>
      </c>
    </row>
    <row r="42" spans="3:9" ht="13.15" customHeight="1">
      <c r="C42" s="838" t="str">
        <f>'DEMANDE BUDGET AJU'!C46</f>
        <v>Choisissez dans la liste Frais de fonctionnement directs</v>
      </c>
      <c r="D42" s="839"/>
      <c r="E42" s="270"/>
      <c r="F42" s="328">
        <f>'DEMANDE BUDGET AJU'!L46</f>
        <v>0</v>
      </c>
      <c r="G42" s="266">
        <f t="shared" si="1"/>
        <v>0</v>
      </c>
      <c r="H42" s="274">
        <f t="shared" si="5"/>
        <v>0</v>
      </c>
      <c r="I42" s="266">
        <f t="shared" si="4"/>
        <v>0</v>
      </c>
    </row>
    <row r="43" spans="3:9" ht="13.15" customHeight="1">
      <c r="C43" s="838" t="str">
        <f>'DEMANDE BUDGET AJU'!C47</f>
        <v>Choisissez dans la liste Frais de fonctionnement directs</v>
      </c>
      <c r="D43" s="839"/>
      <c r="E43" s="270"/>
      <c r="F43" s="328">
        <f>'DEMANDE BUDGET AJU'!L47</f>
        <v>0</v>
      </c>
      <c r="G43" s="266">
        <f t="shared" si="1"/>
        <v>0</v>
      </c>
      <c r="H43" s="274">
        <f>E43-F43</f>
        <v>0</v>
      </c>
      <c r="I43" s="266">
        <f t="shared" si="4"/>
        <v>0</v>
      </c>
    </row>
    <row r="44" spans="3:9" ht="13.15" customHeight="1">
      <c r="C44" s="838" t="str">
        <f>'DEMANDE BUDGET AJU'!C48</f>
        <v>Choisissez dans la liste Frais de fonctionnement directs</v>
      </c>
      <c r="D44" s="839"/>
      <c r="E44" s="270"/>
      <c r="F44" s="328">
        <f>'DEMANDE BUDGET AJU'!L48</f>
        <v>0</v>
      </c>
      <c r="G44" s="266">
        <f t="shared" si="1"/>
        <v>0</v>
      </c>
      <c r="H44" s="274">
        <f>E44-F44</f>
        <v>0</v>
      </c>
      <c r="I44" s="266">
        <f t="shared" si="4"/>
        <v>0</v>
      </c>
    </row>
    <row r="45" spans="3:9" ht="13.15" customHeight="1">
      <c r="C45" s="838" t="str">
        <f>'DEMANDE BUDGET AJU'!C49</f>
        <v>Choisissez dans la liste Frais de fonctionnement directs</v>
      </c>
      <c r="D45" s="839"/>
      <c r="E45" s="270"/>
      <c r="F45" s="328">
        <f>'DEMANDE BUDGET AJU'!L49</f>
        <v>0</v>
      </c>
      <c r="G45" s="266">
        <f t="shared" si="1"/>
        <v>0</v>
      </c>
      <c r="H45" s="274">
        <f>E45-F45</f>
        <v>0</v>
      </c>
      <c r="I45" s="266">
        <f t="shared" si="4"/>
        <v>0</v>
      </c>
    </row>
    <row r="46" spans="3:9" ht="13.15" customHeight="1">
      <c r="C46" s="838" t="str">
        <f>'DEMANDE BUDGET AJU'!C50</f>
        <v>Choisissez dans la liste Frais de fonctionnement directs</v>
      </c>
      <c r="D46" s="839"/>
      <c r="E46" s="270"/>
      <c r="F46" s="328">
        <f>'DEMANDE BUDGET AJU'!L50</f>
        <v>0</v>
      </c>
      <c r="G46" s="266">
        <f t="shared" si="1"/>
        <v>0</v>
      </c>
      <c r="H46" s="274">
        <f>E46-F46</f>
        <v>0</v>
      </c>
      <c r="I46" s="266">
        <f t="shared" si="4"/>
        <v>0</v>
      </c>
    </row>
    <row r="47" spans="3:9" ht="13.15" customHeight="1">
      <c r="C47" s="838" t="e">
        <f>'DEMANDE BUDGET AJU'!C51</f>
        <v>#REF!</v>
      </c>
      <c r="D47" s="839"/>
      <c r="E47" s="270"/>
      <c r="F47" s="328" t="e">
        <f>'DEMANDE BUDGET AJU'!L51</f>
        <v>#REF!</v>
      </c>
      <c r="G47" s="266">
        <f t="shared" si="1"/>
        <v>0</v>
      </c>
      <c r="H47" s="274" t="e">
        <f t="shared" ref="H47:H48" si="6">E47-F47</f>
        <v>#REF!</v>
      </c>
      <c r="I47" s="266">
        <f t="shared" si="4"/>
        <v>0</v>
      </c>
    </row>
    <row r="48" spans="3:9" ht="13.15" customHeight="1">
      <c r="C48" s="838" t="str">
        <f>'DEMANDE BUDGET AJU'!C52</f>
        <v>Autre : (compléter soi-même)</v>
      </c>
      <c r="D48" s="839"/>
      <c r="E48" s="270"/>
      <c r="F48" s="328">
        <f>'DEMANDE BUDGET AJU'!L52</f>
        <v>0</v>
      </c>
      <c r="G48" s="266">
        <f t="shared" si="1"/>
        <v>0</v>
      </c>
      <c r="H48" s="274">
        <f t="shared" si="6"/>
        <v>0</v>
      </c>
      <c r="I48" s="266">
        <f t="shared" si="4"/>
        <v>0</v>
      </c>
    </row>
    <row r="49" spans="3:9" ht="13.15" customHeight="1">
      <c r="C49" s="989" t="s">
        <v>223</v>
      </c>
      <c r="D49" s="760"/>
      <c r="E49" s="294"/>
      <c r="F49" s="296" t="e">
        <f>SUM(F38:F48)</f>
        <v>#REF!</v>
      </c>
      <c r="G49" s="281">
        <f>IF(E49=0,0,F49/E49)</f>
        <v>0</v>
      </c>
      <c r="H49" s="296" t="e">
        <f>SUM(H38:H48)</f>
        <v>#REF!</v>
      </c>
      <c r="I49" s="281">
        <f t="shared" si="4"/>
        <v>0</v>
      </c>
    </row>
    <row r="50" spans="3:9" ht="13.15" customHeight="1">
      <c r="C50" s="812" t="s">
        <v>71</v>
      </c>
      <c r="D50" s="814"/>
      <c r="E50" s="270"/>
      <c r="F50" s="274"/>
      <c r="G50" s="266"/>
      <c r="H50" s="274"/>
      <c r="I50" s="266"/>
    </row>
    <row r="51" spans="3:9" ht="13.15" customHeight="1">
      <c r="C51" s="838" t="str">
        <f>'DEMANDE BUDGET AJU'!C56</f>
        <v>Choisissez dans la liste Frais de fonctionnement indirects</v>
      </c>
      <c r="D51" s="839"/>
      <c r="E51" s="270"/>
      <c r="F51" s="328">
        <f>'DEMANDE BUDGET AJU'!L56</f>
        <v>0</v>
      </c>
      <c r="G51" s="266">
        <f t="shared" si="1"/>
        <v>0</v>
      </c>
      <c r="H51" s="274">
        <f>E51-F51</f>
        <v>0</v>
      </c>
      <c r="I51" s="266">
        <f t="shared" si="4"/>
        <v>0</v>
      </c>
    </row>
    <row r="52" spans="3:9" ht="13.15" customHeight="1">
      <c r="C52" s="838" t="str">
        <f>'DEMANDE BUDGET AJU'!C57</f>
        <v>Choisissez dans la liste Frais de fonctionnement indirects</v>
      </c>
      <c r="D52" s="839"/>
      <c r="E52" s="270"/>
      <c r="F52" s="328">
        <f>'DEMANDE BUDGET AJU'!L57</f>
        <v>200</v>
      </c>
      <c r="G52" s="266">
        <f t="shared" si="1"/>
        <v>0</v>
      </c>
      <c r="H52" s="274">
        <f t="shared" ref="H52:H54" si="7">E52-F52</f>
        <v>-200</v>
      </c>
      <c r="I52" s="266">
        <f t="shared" si="4"/>
        <v>0</v>
      </c>
    </row>
    <row r="53" spans="3:9" ht="13.15" customHeight="1">
      <c r="C53" s="838" t="str">
        <f>'DEMANDE BUDGET AJU'!C58</f>
        <v>Choisissez dans la liste Frais de fonctionnement indirects</v>
      </c>
      <c r="D53" s="839"/>
      <c r="E53" s="270"/>
      <c r="F53" s="328">
        <f>'DEMANDE BUDGET AJU'!L58</f>
        <v>0</v>
      </c>
      <c r="G53" s="266">
        <f t="shared" si="1"/>
        <v>0</v>
      </c>
      <c r="H53" s="274">
        <f t="shared" si="7"/>
        <v>0</v>
      </c>
      <c r="I53" s="266">
        <f t="shared" si="4"/>
        <v>0</v>
      </c>
    </row>
    <row r="54" spans="3:9" ht="13.15" customHeight="1">
      <c r="C54" s="838" t="str">
        <f>'DEMANDE BUDGET AJU'!C59</f>
        <v>Choisissez dans la liste Frais de fonctionnement indirects</v>
      </c>
      <c r="D54" s="839"/>
      <c r="E54" s="270"/>
      <c r="F54" s="328">
        <f>'DEMANDE BUDGET AJU'!L59</f>
        <v>0</v>
      </c>
      <c r="G54" s="266">
        <f t="shared" si="1"/>
        <v>0</v>
      </c>
      <c r="H54" s="274">
        <f t="shared" si="7"/>
        <v>0</v>
      </c>
      <c r="I54" s="266">
        <f t="shared" si="4"/>
        <v>0</v>
      </c>
    </row>
    <row r="55" spans="3:9" ht="13.15" customHeight="1">
      <c r="C55" s="838" t="str">
        <f>'DEMANDE BUDGET AJU'!C60</f>
        <v>Choisissez dans la liste Frais de fonctionnement indirects</v>
      </c>
      <c r="D55" s="839"/>
      <c r="E55" s="270"/>
      <c r="F55" s="328">
        <f>'DEMANDE BUDGET AJU'!L60</f>
        <v>0</v>
      </c>
      <c r="G55" s="266">
        <f t="shared" si="1"/>
        <v>0</v>
      </c>
      <c r="H55" s="274">
        <f>E55-F55</f>
        <v>0</v>
      </c>
      <c r="I55" s="266">
        <f t="shared" si="4"/>
        <v>0</v>
      </c>
    </row>
    <row r="56" spans="3:9" ht="13.15" customHeight="1">
      <c r="C56" s="838" t="str">
        <f>'DEMANDE BUDGET AJU'!C61</f>
        <v>Choisissez dans la liste Frais de fonctionnement indirects</v>
      </c>
      <c r="D56" s="839"/>
      <c r="E56" s="270"/>
      <c r="F56" s="328">
        <f>'DEMANDE BUDGET AJU'!L61</f>
        <v>0</v>
      </c>
      <c r="G56" s="266">
        <f t="shared" si="1"/>
        <v>0</v>
      </c>
      <c r="H56" s="274">
        <f t="shared" ref="H56:H61" si="8">E56-F56</f>
        <v>0</v>
      </c>
      <c r="I56" s="266">
        <f t="shared" si="4"/>
        <v>0</v>
      </c>
    </row>
    <row r="57" spans="3:9" ht="13.15" customHeight="1">
      <c r="C57" s="838" t="str">
        <f>'DEMANDE BUDGET AJU'!C62</f>
        <v>Choisissez dans la liste Frais de fonctionnement indirects</v>
      </c>
      <c r="D57" s="839"/>
      <c r="E57" s="270"/>
      <c r="F57" s="328">
        <f>'DEMANDE BUDGET AJU'!L62</f>
        <v>0</v>
      </c>
      <c r="G57" s="266">
        <f t="shared" si="1"/>
        <v>0</v>
      </c>
      <c r="H57" s="274">
        <f t="shared" si="8"/>
        <v>0</v>
      </c>
      <c r="I57" s="266">
        <f t="shared" si="4"/>
        <v>0</v>
      </c>
    </row>
    <row r="58" spans="3:9" ht="13.15" customHeight="1">
      <c r="C58" s="838" t="str">
        <f>'DEMANDE BUDGET AJU'!C63</f>
        <v>Choisissez dans la liste Frais de fonctionnement indirects</v>
      </c>
      <c r="D58" s="839"/>
      <c r="E58" s="270"/>
      <c r="F58" s="328">
        <f>'DEMANDE BUDGET AJU'!L63</f>
        <v>0</v>
      </c>
      <c r="G58" s="266">
        <f t="shared" si="1"/>
        <v>0</v>
      </c>
      <c r="H58" s="274">
        <f t="shared" si="8"/>
        <v>0</v>
      </c>
      <c r="I58" s="266">
        <f t="shared" si="4"/>
        <v>0</v>
      </c>
    </row>
    <row r="59" spans="3:9" ht="13.15" customHeight="1">
      <c r="C59" s="838" t="str">
        <f>'DEMANDE BUDGET AJU'!C64</f>
        <v>Choisissez dans la liste Frais de fonctionnement indirects</v>
      </c>
      <c r="D59" s="839"/>
      <c r="E59" s="270"/>
      <c r="F59" s="328">
        <f>'DEMANDE BUDGET AJU'!L64</f>
        <v>0</v>
      </c>
      <c r="G59" s="266">
        <f t="shared" si="1"/>
        <v>0</v>
      </c>
      <c r="H59" s="274">
        <f t="shared" si="8"/>
        <v>0</v>
      </c>
      <c r="I59" s="266">
        <f t="shared" si="4"/>
        <v>0</v>
      </c>
    </row>
    <row r="60" spans="3:9" ht="13.15" customHeight="1">
      <c r="C60" s="838" t="str">
        <f>'DEMANDE BUDGET AJU'!C65</f>
        <v>Choisissez dans la liste Frais de fonctionnement indirects</v>
      </c>
      <c r="D60" s="839"/>
      <c r="E60" s="270"/>
      <c r="F60" s="328">
        <f>'DEMANDE BUDGET AJU'!L65</f>
        <v>0</v>
      </c>
      <c r="G60" s="266">
        <f t="shared" si="1"/>
        <v>0</v>
      </c>
      <c r="H60" s="274">
        <f t="shared" si="8"/>
        <v>0</v>
      </c>
      <c r="I60" s="266">
        <f t="shared" si="4"/>
        <v>0</v>
      </c>
    </row>
    <row r="61" spans="3:9" ht="13.15" customHeight="1">
      <c r="C61" s="838" t="str">
        <f>'DEMANDE BUDGET AJU'!C66</f>
        <v>Autre : (compléter soi-même)</v>
      </c>
      <c r="D61" s="839"/>
      <c r="E61" s="270"/>
      <c r="F61" s="328">
        <f>'DEMANDE BUDGET AJU'!L66</f>
        <v>0</v>
      </c>
      <c r="G61" s="266">
        <f t="shared" si="1"/>
        <v>0</v>
      </c>
      <c r="H61" s="274">
        <f t="shared" si="8"/>
        <v>0</v>
      </c>
      <c r="I61" s="266">
        <f t="shared" si="4"/>
        <v>0</v>
      </c>
    </row>
    <row r="62" spans="3:9" ht="13.15" customHeight="1">
      <c r="C62" s="758" t="s">
        <v>223</v>
      </c>
      <c r="D62" s="760"/>
      <c r="E62" s="632"/>
      <c r="F62" s="636">
        <f>SUM(F51:F61)</f>
        <v>200</v>
      </c>
      <c r="G62" s="281">
        <f>IF(E62=0,0,F62/E62)</f>
        <v>0</v>
      </c>
      <c r="H62" s="637">
        <f>SUM(H51:H61)</f>
        <v>-200</v>
      </c>
      <c r="I62" s="631">
        <f t="shared" si="4"/>
        <v>0</v>
      </c>
    </row>
    <row r="63" spans="3:9" ht="13.15" customHeight="1">
      <c r="C63" s="781" t="s">
        <v>298</v>
      </c>
      <c r="D63" s="783"/>
      <c r="E63" s="633"/>
      <c r="F63" s="638" t="e">
        <f>F24+F30+F36+F49+F62</f>
        <v>#REF!</v>
      </c>
      <c r="G63" s="281">
        <f>IF(E63=0,0,F63/E63)</f>
        <v>0</v>
      </c>
      <c r="H63" s="638" t="e">
        <f>H24+H30+H36+H49+H62</f>
        <v>#REF!</v>
      </c>
      <c r="I63" s="631">
        <f t="shared" si="4"/>
        <v>0</v>
      </c>
    </row>
    <row r="64" spans="3:9">
      <c r="C64" s="233"/>
    </row>
    <row r="65" spans="1:10" ht="15">
      <c r="C65" s="233"/>
      <c r="F65" s="767" t="s">
        <v>306</v>
      </c>
      <c r="G65" s="767"/>
      <c r="H65" s="767"/>
      <c r="I65" s="767"/>
    </row>
    <row r="66" spans="1:10">
      <c r="C66" s="233"/>
    </row>
    <row r="67" spans="1:10" s="231" customFormat="1">
      <c r="A67" s="250"/>
      <c r="B67" s="250"/>
      <c r="C67" s="233"/>
      <c r="D67" s="233"/>
      <c r="E67" s="246"/>
      <c r="F67" s="233"/>
      <c r="G67" s="233"/>
      <c r="H67" s="246"/>
      <c r="I67" s="246"/>
      <c r="J67" s="233"/>
    </row>
    <row r="68" spans="1:10" s="231" customFormat="1">
      <c r="A68" s="250"/>
      <c r="B68" s="250"/>
      <c r="C68" s="233"/>
      <c r="D68" s="233"/>
      <c r="E68" s="246"/>
      <c r="F68" s="233"/>
      <c r="G68" s="233"/>
      <c r="H68" s="246"/>
      <c r="I68" s="246"/>
      <c r="J68" s="233"/>
    </row>
    <row r="69" spans="1:10" s="231" customFormat="1">
      <c r="A69" s="250"/>
      <c r="B69" s="250"/>
      <c r="C69" s="233"/>
      <c r="D69" s="233"/>
      <c r="E69" s="246"/>
      <c r="F69" s="233"/>
      <c r="G69" s="233"/>
      <c r="H69" s="246"/>
      <c r="I69" s="246"/>
      <c r="J69" s="233"/>
    </row>
    <row r="70" spans="1:10" s="231" customFormat="1">
      <c r="A70" s="250"/>
      <c r="B70" s="250"/>
      <c r="C70" s="233"/>
      <c r="D70" s="233"/>
      <c r="E70" s="246"/>
      <c r="F70" s="233"/>
      <c r="G70" s="233"/>
      <c r="H70" s="246"/>
      <c r="I70" s="246"/>
      <c r="J70" s="233"/>
    </row>
    <row r="71" spans="1:10" s="231" customFormat="1">
      <c r="A71" s="250"/>
      <c r="B71" s="250"/>
      <c r="C71" s="233"/>
      <c r="D71" s="233"/>
      <c r="E71" s="246"/>
      <c r="F71" s="233"/>
      <c r="G71" s="233"/>
      <c r="H71" s="246"/>
      <c r="I71" s="246"/>
      <c r="J71" s="233"/>
    </row>
    <row r="72" spans="1:10" s="231" customFormat="1">
      <c r="A72" s="250"/>
      <c r="B72" s="250"/>
      <c r="C72" s="233"/>
      <c r="D72" s="233"/>
      <c r="E72" s="246"/>
      <c r="F72" s="233"/>
      <c r="G72" s="233"/>
      <c r="H72" s="246"/>
      <c r="I72" s="246"/>
      <c r="J72" s="233"/>
    </row>
    <row r="73" spans="1:10" s="231" customFormat="1">
      <c r="A73" s="250"/>
      <c r="B73" s="250"/>
      <c r="C73" s="233"/>
      <c r="D73" s="233"/>
      <c r="E73" s="246"/>
      <c r="F73" s="233"/>
      <c r="G73" s="233"/>
      <c r="H73" s="246"/>
      <c r="I73" s="246"/>
      <c r="J73" s="233"/>
    </row>
    <row r="74" spans="1:10" s="231" customFormat="1">
      <c r="A74" s="250"/>
      <c r="B74" s="250"/>
      <c r="C74" s="233"/>
      <c r="D74" s="233"/>
      <c r="E74" s="246"/>
      <c r="F74" s="233"/>
      <c r="G74" s="233"/>
      <c r="H74" s="246"/>
      <c r="I74" s="246"/>
      <c r="J74" s="233"/>
    </row>
    <row r="75" spans="1:10" s="231" customFormat="1">
      <c r="A75" s="250"/>
      <c r="B75" s="250"/>
      <c r="C75" s="233"/>
      <c r="D75" s="233"/>
      <c r="E75" s="246"/>
      <c r="F75" s="233"/>
      <c r="G75" s="233"/>
      <c r="H75" s="246"/>
      <c r="I75" s="246"/>
      <c r="J75" s="233"/>
    </row>
    <row r="76" spans="1:10" s="231" customFormat="1">
      <c r="A76" s="250"/>
      <c r="B76" s="250"/>
      <c r="C76" s="233"/>
      <c r="D76" s="233"/>
      <c r="E76" s="246"/>
      <c r="F76" s="233"/>
      <c r="G76" s="233"/>
      <c r="H76" s="246"/>
      <c r="I76" s="246"/>
      <c r="J76" s="233"/>
    </row>
    <row r="77" spans="1:10" s="231" customFormat="1">
      <c r="A77" s="250"/>
      <c r="B77" s="250"/>
      <c r="C77" s="233"/>
      <c r="D77" s="233"/>
      <c r="E77" s="246"/>
      <c r="F77" s="233"/>
      <c r="G77" s="233"/>
      <c r="H77" s="246"/>
      <c r="I77" s="246"/>
      <c r="J77" s="233"/>
    </row>
    <row r="78" spans="1:10" s="231" customFormat="1">
      <c r="A78" s="250"/>
      <c r="B78" s="250"/>
      <c r="C78" s="233"/>
      <c r="D78" s="233"/>
      <c r="E78" s="246"/>
      <c r="F78" s="233"/>
      <c r="G78" s="233"/>
      <c r="H78" s="246"/>
      <c r="I78" s="246"/>
      <c r="J78" s="233"/>
    </row>
    <row r="79" spans="1:10" s="231" customFormat="1">
      <c r="A79" s="250"/>
      <c r="B79" s="250"/>
      <c r="C79" s="233"/>
      <c r="D79" s="233"/>
      <c r="E79" s="246"/>
      <c r="F79" s="233"/>
      <c r="G79" s="233"/>
      <c r="H79" s="246"/>
      <c r="I79" s="246"/>
      <c r="J79" s="233"/>
    </row>
    <row r="80" spans="1:10" s="231" customFormat="1">
      <c r="A80" s="250"/>
      <c r="B80" s="250"/>
      <c r="C80" s="233"/>
      <c r="D80" s="233"/>
      <c r="E80" s="246"/>
      <c r="F80" s="233"/>
      <c r="G80" s="233"/>
      <c r="H80" s="246"/>
      <c r="I80" s="246"/>
      <c r="J80" s="233"/>
    </row>
    <row r="81" spans="1:10" s="231" customFormat="1">
      <c r="A81" s="250"/>
      <c r="B81" s="250"/>
      <c r="C81" s="233"/>
      <c r="D81" s="233"/>
      <c r="E81" s="246"/>
      <c r="F81" s="233"/>
      <c r="G81" s="233"/>
      <c r="H81" s="246"/>
      <c r="I81" s="246"/>
      <c r="J81" s="233"/>
    </row>
    <row r="82" spans="1:10" s="231" customFormat="1">
      <c r="A82" s="250"/>
      <c r="B82" s="250"/>
      <c r="C82" s="233"/>
      <c r="D82" s="233"/>
      <c r="E82" s="246"/>
      <c r="F82" s="233"/>
      <c r="G82" s="233"/>
      <c r="H82" s="246"/>
      <c r="I82" s="246"/>
      <c r="J82" s="233"/>
    </row>
    <row r="83" spans="1:10">
      <c r="C83" s="233"/>
    </row>
    <row r="84" spans="1:10">
      <c r="C84" s="233"/>
    </row>
    <row r="85" spans="1:10">
      <c r="C85" s="233"/>
    </row>
    <row r="86" spans="1:10">
      <c r="C86" s="233"/>
    </row>
    <row r="87" spans="1:10">
      <c r="C87" s="233"/>
    </row>
    <row r="88" spans="1:10">
      <c r="C88" s="233"/>
    </row>
    <row r="89" spans="1:10">
      <c r="C89" s="233"/>
    </row>
    <row r="90" spans="1:10">
      <c r="C90" s="233"/>
    </row>
    <row r="91" spans="1:10">
      <c r="C91" s="233"/>
    </row>
    <row r="92" spans="1:10">
      <c r="C92" s="233"/>
    </row>
    <row r="93" spans="1:10">
      <c r="C93" s="233"/>
    </row>
    <row r="94" spans="1:10">
      <c r="C94" s="233"/>
    </row>
    <row r="95" spans="1:10">
      <c r="C95" s="233"/>
    </row>
    <row r="96" spans="1:10">
      <c r="C96" s="233"/>
      <c r="E96" s="233"/>
    </row>
    <row r="97" spans="1:10" s="246" customFormat="1">
      <c r="A97" s="250"/>
      <c r="B97" s="250"/>
      <c r="C97" s="233"/>
      <c r="D97" s="233"/>
      <c r="F97" s="233"/>
      <c r="G97" s="233"/>
      <c r="J97" s="233"/>
    </row>
    <row r="98" spans="1:10" s="246" customFormat="1">
      <c r="A98" s="250"/>
      <c r="B98" s="250"/>
      <c r="C98" s="233"/>
      <c r="D98" s="233"/>
      <c r="F98" s="233"/>
      <c r="G98" s="233"/>
      <c r="J98" s="233"/>
    </row>
    <row r="99" spans="1:10" s="246" customFormat="1">
      <c r="A99" s="250"/>
      <c r="B99" s="250"/>
      <c r="C99" s="233"/>
      <c r="D99" s="233"/>
      <c r="F99" s="233"/>
      <c r="G99" s="233"/>
      <c r="J99" s="233"/>
    </row>
    <row r="100" spans="1:10" s="246" customFormat="1">
      <c r="A100" s="250"/>
      <c r="B100" s="250"/>
      <c r="C100" s="233"/>
      <c r="D100" s="233"/>
      <c r="F100" s="233"/>
      <c r="G100" s="233"/>
      <c r="J100" s="233"/>
    </row>
    <row r="101" spans="1:10" s="246" customFormat="1">
      <c r="A101" s="250"/>
      <c r="B101" s="250"/>
      <c r="C101" s="233"/>
      <c r="D101" s="233"/>
      <c r="F101" s="233"/>
      <c r="G101" s="233"/>
      <c r="J101" s="233"/>
    </row>
    <row r="102" spans="1:10" s="246" customFormat="1">
      <c r="A102" s="250"/>
      <c r="B102" s="250"/>
      <c r="C102" s="233"/>
      <c r="D102" s="233"/>
      <c r="F102" s="233"/>
      <c r="G102" s="233"/>
      <c r="J102" s="233"/>
    </row>
    <row r="103" spans="1:10" s="246" customFormat="1">
      <c r="A103" s="250"/>
      <c r="B103" s="250"/>
      <c r="C103" s="233"/>
      <c r="D103" s="233"/>
      <c r="F103" s="233"/>
      <c r="G103" s="233"/>
      <c r="J103" s="233"/>
    </row>
    <row r="104" spans="1:10" s="246" customFormat="1">
      <c r="A104" s="250"/>
      <c r="B104" s="250"/>
      <c r="C104" s="233"/>
      <c r="D104" s="233"/>
      <c r="F104" s="233"/>
      <c r="G104" s="233"/>
      <c r="J104" s="233"/>
    </row>
    <row r="105" spans="1:10" s="246" customFormat="1">
      <c r="A105" s="250"/>
      <c r="B105" s="250"/>
      <c r="C105" s="233"/>
      <c r="D105" s="233"/>
      <c r="F105" s="233"/>
      <c r="G105" s="233"/>
      <c r="J105" s="233"/>
    </row>
    <row r="106" spans="1:10" s="246" customFormat="1">
      <c r="A106" s="250"/>
      <c r="B106" s="250"/>
      <c r="C106" s="233"/>
      <c r="D106" s="233"/>
      <c r="F106" s="233"/>
      <c r="G106" s="233"/>
      <c r="J106" s="233"/>
    </row>
    <row r="107" spans="1:10" s="246" customFormat="1">
      <c r="A107" s="250"/>
      <c r="B107" s="250"/>
      <c r="C107" s="233"/>
      <c r="D107" s="233"/>
      <c r="F107" s="233"/>
      <c r="G107" s="233"/>
      <c r="J107" s="233"/>
    </row>
    <row r="108" spans="1:10" s="246" customFormat="1">
      <c r="A108" s="250"/>
      <c r="B108" s="250"/>
      <c r="C108" s="233"/>
      <c r="D108" s="233"/>
      <c r="F108" s="233"/>
      <c r="G108" s="233"/>
      <c r="J108" s="233"/>
    </row>
    <row r="109" spans="1:10" s="246" customFormat="1">
      <c r="A109" s="250"/>
      <c r="B109" s="250"/>
      <c r="C109" s="233"/>
      <c r="D109" s="233"/>
      <c r="F109" s="233"/>
      <c r="G109" s="233"/>
      <c r="J109" s="233"/>
    </row>
    <row r="110" spans="1:10" s="246" customFormat="1">
      <c r="A110" s="250"/>
      <c r="B110" s="250"/>
      <c r="C110" s="233"/>
      <c r="D110" s="233"/>
      <c r="F110" s="233"/>
      <c r="G110" s="233"/>
      <c r="J110" s="233"/>
    </row>
    <row r="111" spans="1:10" s="246" customFormat="1">
      <c r="A111" s="250"/>
      <c r="B111" s="250"/>
      <c r="C111" s="233"/>
      <c r="D111" s="233"/>
      <c r="F111" s="233"/>
      <c r="G111" s="233"/>
      <c r="J111" s="233"/>
    </row>
    <row r="112" spans="1:10" s="246" customFormat="1">
      <c r="A112" s="250"/>
      <c r="B112" s="250"/>
      <c r="C112" s="233"/>
      <c r="D112" s="233"/>
      <c r="F112" s="233"/>
      <c r="G112" s="233"/>
      <c r="J112" s="233"/>
    </row>
    <row r="113" spans="1:10" s="246" customFormat="1">
      <c r="A113" s="250"/>
      <c r="B113" s="250"/>
      <c r="C113" s="233"/>
      <c r="D113" s="233"/>
      <c r="F113" s="233"/>
      <c r="G113" s="233"/>
      <c r="J113" s="233"/>
    </row>
    <row r="114" spans="1:10" s="246" customFormat="1">
      <c r="A114" s="250"/>
      <c r="B114" s="250"/>
      <c r="C114" s="233"/>
      <c r="D114" s="233"/>
      <c r="F114" s="233"/>
      <c r="G114" s="233"/>
      <c r="J114" s="233"/>
    </row>
  </sheetData>
  <mergeCells count="53">
    <mergeCell ref="C8:D8"/>
    <mergeCell ref="E8:I8"/>
    <mergeCell ref="C9:D9"/>
    <mergeCell ref="E9:I9"/>
    <mergeCell ref="C10:D10"/>
    <mergeCell ref="E10:I10"/>
    <mergeCell ref="C11:D11"/>
    <mergeCell ref="E11:I11"/>
    <mergeCell ref="C12:D12"/>
    <mergeCell ref="E12:I12"/>
    <mergeCell ref="C33:D33"/>
    <mergeCell ref="C14:D14"/>
    <mergeCell ref="C15:D15"/>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D57"/>
    <mergeCell ref="C46:D46"/>
    <mergeCell ref="C47:D47"/>
    <mergeCell ref="C48:D48"/>
    <mergeCell ref="C49:D49"/>
    <mergeCell ref="C50:D50"/>
    <mergeCell ref="C51:D51"/>
    <mergeCell ref="C52:D52"/>
    <mergeCell ref="C53:D53"/>
    <mergeCell ref="C54:D54"/>
    <mergeCell ref="C55:D55"/>
    <mergeCell ref="C56:D56"/>
    <mergeCell ref="F65:I65"/>
    <mergeCell ref="C63:D63"/>
    <mergeCell ref="C58:D58"/>
    <mergeCell ref="C59:D59"/>
    <mergeCell ref="C60:D60"/>
    <mergeCell ref="C61:D61"/>
    <mergeCell ref="C62:D62"/>
  </mergeCells>
  <conditionalFormatting sqref="C14">
    <cfRule type="expression" dxfId="69" priority="22">
      <formula>$C$14&lt;&gt;"Budget 20xx"</formula>
    </cfRule>
    <cfRule type="expression" dxfId="68" priority="23">
      <formula>$C$14="Budget 20xx "</formula>
    </cfRule>
  </conditionalFormatting>
  <conditionalFormatting sqref="H16 H24:H61">
    <cfRule type="cellIs" dxfId="67" priority="13" operator="lessThan">
      <formula>0</formula>
    </cfRule>
  </conditionalFormatting>
  <conditionalFormatting sqref="H17:H23">
    <cfRule type="cellIs" dxfId="66" priority="12" operator="lessThan">
      <formula>0</formula>
    </cfRule>
  </conditionalFormatting>
  <conditionalFormatting sqref="F65:I65">
    <cfRule type="expression" dxfId="65" priority="1003">
      <formula>#REF!&lt;&gt;0</formula>
    </cfRule>
    <cfRule type="expression" dxfId="64" priority="1004">
      <formula>#REF!=0</formula>
    </cfRule>
  </conditionalFormatting>
  <conditionalFormatting sqref="I16">
    <cfRule type="cellIs" dxfId="63" priority="8" operator="greaterThan">
      <formula>1</formula>
    </cfRule>
  </conditionalFormatting>
  <conditionalFormatting sqref="I17:I23">
    <cfRule type="cellIs" dxfId="62" priority="7" operator="greaterThan">
      <formula>1</formula>
    </cfRule>
  </conditionalFormatting>
  <conditionalFormatting sqref="I24">
    <cfRule type="cellIs" dxfId="61" priority="6" operator="greaterThan">
      <formula>1</formula>
    </cfRule>
  </conditionalFormatting>
  <conditionalFormatting sqref="I26:I29">
    <cfRule type="cellIs" dxfId="60" priority="5" operator="greaterThan">
      <formula>1</formula>
    </cfRule>
  </conditionalFormatting>
  <conditionalFormatting sqref="I30">
    <cfRule type="cellIs" priority="4" operator="greaterThan">
      <formula>1</formula>
    </cfRule>
  </conditionalFormatting>
  <conditionalFormatting sqref="I32:I36">
    <cfRule type="cellIs" dxfId="59" priority="3" operator="greaterThan">
      <formula>1</formula>
    </cfRule>
  </conditionalFormatting>
  <conditionalFormatting sqref="I38:I61">
    <cfRule type="cellIs" dxfId="58" priority="2" operator="greaterThan">
      <formula>1</formula>
    </cfRule>
  </conditionalFormatting>
  <conditionalFormatting sqref="H63">
    <cfRule type="cellIs" dxfId="57" priority="1" operator="greaterThan">
      <formula>1</formula>
    </cfRule>
  </conditionalFormatting>
  <dataValidations count="11">
    <dataValidation operator="equal" allowBlank="1" showInputMessage="1" showErrorMessage="1" sqref="WVM983104:WVP983104 JA65:JD65 SW65:SZ65 ACS65:ACV65 AMO65:AMR65 AWK65:AWN65 BGG65:BGJ65 BQC65:BQF65 BZY65:CAB65 CJU65:CJX65 CTQ65:CTT65 DDM65:DDP65 DNI65:DNL65 DXE65:DXH65 EHA65:EHD65 EQW65:EQZ65 FAS65:FAV65 FKO65:FKR65 FUK65:FUN65 GEG65:GEJ65 GOC65:GOF65 GXY65:GYB65 HHU65:HHX65 HRQ65:HRT65 IBM65:IBP65 ILI65:ILL65 IVE65:IVH65 JFA65:JFD65 JOW65:JOZ65 JYS65:JYV65 KIO65:KIR65 KSK65:KSN65 LCG65:LCJ65 LMC65:LMF65 LVY65:LWB65 MFU65:MFX65 MPQ65:MPT65 MZM65:MZP65 NJI65:NJL65 NTE65:NTH65 ODA65:ODD65 OMW65:OMZ65 OWS65:OWV65 PGO65:PGR65 PQK65:PQN65 QAG65:QAJ65 QKC65:QKF65 QTY65:QUB65 RDU65:RDX65 RNQ65:RNT65 RXM65:RXP65 SHI65:SHL65 SRE65:SRH65 TBA65:TBD65 TKW65:TKZ65 TUS65:TUV65 UEO65:UER65 UOK65:UON65 UYG65:UYJ65 VIC65:VIF65 VRY65:VSB65 WBU65:WBX65 WLQ65:WLT65 WVM65:WVP65 JA65600:JD65600 SW65600:SZ65600 ACS65600:ACV65600 AMO65600:AMR65600 AWK65600:AWN65600 BGG65600:BGJ65600 BQC65600:BQF65600 BZY65600:CAB65600 CJU65600:CJX65600 CTQ65600:CTT65600 DDM65600:DDP65600 DNI65600:DNL65600 DXE65600:DXH65600 EHA65600:EHD65600 EQW65600:EQZ65600 FAS65600:FAV65600 FKO65600:FKR65600 FUK65600:FUN65600 GEG65600:GEJ65600 GOC65600:GOF65600 GXY65600:GYB65600 HHU65600:HHX65600 HRQ65600:HRT65600 IBM65600:IBP65600 ILI65600:ILL65600 IVE65600:IVH65600 JFA65600:JFD65600 JOW65600:JOZ65600 JYS65600:JYV65600 KIO65600:KIR65600 KSK65600:KSN65600 LCG65600:LCJ65600 LMC65600:LMF65600 LVY65600:LWB65600 MFU65600:MFX65600 MPQ65600:MPT65600"/>
    <dataValidation operator="equal" allowBlank="1" showInputMessage="1" showErrorMessage="1" sqref="MZM65600:MZP65600 NJI65600:NJL65600 NTE65600:NTH65600 ODA65600:ODD65600 OMW65600:OMZ65600 OWS65600:OWV65600 PGO65600:PGR65600 PQK65600:PQN65600 QAG65600:QAJ65600 QKC65600:QKF65600 QTY65600:QUB65600 RDU65600:RDX65600 RNQ65600:RNT65600 RXM65600:RXP65600 SHI65600:SHL65600 SRE65600:SRH65600 TBA65600:TBD65600 TKW65600:TKZ65600 TUS65600:TUV65600 UEO65600:UER65600 UOK65600:UON65600 UYG65600:UYJ65600 VIC65600:VIF65600 VRY65600:VSB65600 WBU65600:WBX65600 WLQ65600:WLT65600 WVM65600:WVP65600 JA131136:JD131136 SW131136:SZ131136 ACS131136:ACV131136 AMO131136:AMR131136 AWK131136:AWN131136 BGG131136:BGJ131136 BQC131136:BQF131136 BZY131136:CAB131136 CJU131136:CJX131136 CTQ131136:CTT131136 DDM131136:DDP131136 DNI131136:DNL131136 DXE131136:DXH131136 EHA131136:EHD131136 EQW131136:EQZ131136 FAS131136:FAV131136 FKO131136:FKR131136 FUK131136:FUN131136 GEG131136:GEJ131136 GOC131136:GOF131136 GXY131136:GYB131136 HHU131136:HHX131136 HRQ131136:HRT131136 IBM131136:IBP131136 ILI131136:ILL131136 IVE131136:IVH131136 JFA131136:JFD131136 JOW131136:JOZ131136 JYS131136:JYV131136 KIO131136:KIR131136 KSK131136:KSN131136 LCG131136:LCJ131136 LMC131136:LMF131136 LVY131136:LWB131136 MFU131136:MFX131136 MPQ131136:MPT131136 MZM131136:MZP131136 NJI131136:NJL131136 NTE131136:NTH131136 ODA131136:ODD131136 OMW131136:OMZ131136 OWS131136:OWV131136 PGO131136:PGR131136 PQK131136:PQN131136 QAG131136:QAJ131136 QKC131136:QKF131136 QTY131136:QUB131136 RDU131136:RDX131136 RNQ131136:RNT131136 RXM131136:RXP131136 SHI131136:SHL131136 SRE131136:SRH131136 TBA131136:TBD131136 TKW131136:TKZ131136 TUS131136:TUV131136 UEO131136:UER131136 UOK131136:UON131136 UYG131136:UYJ131136 VIC131136:VIF131136 VRY131136:VSB131136 WBU131136:WBX131136 WLQ131136:WLT131136 WVM131136:WVP131136 JA196672:JD196672 SW196672:SZ196672 ACS196672:ACV196672 AMO196672:AMR196672 AWK196672:AWN196672 BGG196672:BGJ196672 BQC196672:BQF196672 BZY196672:CAB196672 CJU196672:CJX196672 CTQ196672:CTT196672"/>
    <dataValidation operator="equal" allowBlank="1" showInputMessage="1" showErrorMessage="1" sqref="DDM196672:DDP196672 DNI196672:DNL196672 DXE196672:DXH196672 EHA196672:EHD196672 EQW196672:EQZ196672 FAS196672:FAV196672 FKO196672:FKR196672 FUK196672:FUN196672 GEG196672:GEJ196672 GOC196672:GOF196672 GXY196672:GYB196672 HHU196672:HHX196672 HRQ196672:HRT196672 IBM196672:IBP196672 ILI196672:ILL196672 IVE196672:IVH196672 JFA196672:JFD196672 JOW196672:JOZ196672 JYS196672:JYV196672 KIO196672:KIR196672 KSK196672:KSN196672 LCG196672:LCJ196672 LMC196672:LMF196672 LVY196672:LWB196672 MFU196672:MFX196672 MPQ196672:MPT196672 MZM196672:MZP196672 NJI196672:NJL196672 NTE196672:NTH196672 ODA196672:ODD196672 OMW196672:OMZ196672 OWS196672:OWV196672 PGO196672:PGR196672 PQK196672:PQN196672 QAG196672:QAJ196672 QKC196672:QKF196672 QTY196672:QUB196672 RDU196672:RDX196672 RNQ196672:RNT196672 RXM196672:RXP196672 SHI196672:SHL196672 SRE196672:SRH196672 TBA196672:TBD196672 TKW196672:TKZ196672 TUS196672:TUV196672 UEO196672:UER196672 UOK196672:UON196672 UYG196672:UYJ196672 VIC196672:VIF196672 VRY196672:VSB196672 WBU196672:WBX196672 WLQ196672:WLT196672 WVM196672:WVP196672 JA262208:JD262208 SW262208:SZ262208 ACS262208:ACV262208 AMO262208:AMR262208 AWK262208:AWN262208 BGG262208:BGJ262208 BQC262208:BQF262208 BZY262208:CAB262208 CJU262208:CJX262208 CTQ262208:CTT262208 DDM262208:DDP262208 DNI262208:DNL262208 DXE262208:DXH262208 EHA262208:EHD262208 EQW262208:EQZ262208 FAS262208:FAV262208 FKO262208:FKR262208 FUK262208:FUN262208 GEG262208:GEJ262208 GOC262208:GOF262208 GXY262208:GYB262208 HHU262208:HHX262208 HRQ262208:HRT262208 IBM262208:IBP262208 ILI262208:ILL262208 IVE262208:IVH262208 JFA262208:JFD262208 JOW262208:JOZ262208 JYS262208:JYV262208 KIO262208:KIR262208 KSK262208:KSN262208 LCG262208:LCJ262208 LMC262208:LMF262208 LVY262208:LWB262208 MFU262208:MFX262208 MPQ262208:MPT262208 MZM262208:MZP262208 NJI262208:NJL262208 NTE262208:NTH262208 ODA262208:ODD262208 OMW262208:OMZ262208 OWS262208:OWV262208 PGO262208:PGR262208 PQK262208:PQN262208 QAG262208:QAJ262208 QKC262208:QKF262208 QTY262208:QUB262208"/>
    <dataValidation operator="equal" allowBlank="1" showInputMessage="1" showErrorMessage="1" sqref="RDU262208:RDX262208 RNQ262208:RNT262208 RXM262208:RXP262208 SHI262208:SHL262208 SRE262208:SRH262208 TBA262208:TBD262208 TKW262208:TKZ262208 TUS262208:TUV262208 UEO262208:UER262208 UOK262208:UON262208 UYG262208:UYJ262208 VIC262208:VIF262208 VRY262208:VSB262208 WBU262208:WBX262208 WLQ262208:WLT262208 WVM262208:WVP262208 JA327744:JD327744 SW327744:SZ327744 ACS327744:ACV327744 AMO327744:AMR327744 AWK327744:AWN327744 BGG327744:BGJ327744 BQC327744:BQF327744 BZY327744:CAB327744 CJU327744:CJX327744 CTQ327744:CTT327744 DDM327744:DDP327744 DNI327744:DNL327744 DXE327744:DXH327744 EHA327744:EHD327744 EQW327744:EQZ327744 FAS327744:FAV327744 FKO327744:FKR327744 FUK327744:FUN327744 GEG327744:GEJ327744 GOC327744:GOF327744 GXY327744:GYB327744 HHU327744:HHX327744 HRQ327744:HRT327744 IBM327744:IBP327744 ILI327744:ILL327744 IVE327744:IVH327744 JFA327744:JFD327744 JOW327744:JOZ327744 JYS327744:JYV327744 KIO327744:KIR327744 KSK327744:KSN327744 LCG327744:LCJ327744 LMC327744:LMF327744 LVY327744:LWB327744 MFU327744:MFX327744 MPQ327744:MPT327744 MZM327744:MZP327744 NJI327744:NJL327744 NTE327744:NTH327744 ODA327744:ODD327744 OMW327744:OMZ327744 OWS327744:OWV327744 PGO327744:PGR327744 PQK327744:PQN327744 QAG327744:QAJ327744 QKC327744:QKF327744 QTY327744:QUB327744 RDU327744:RDX327744 RNQ327744:RNT327744 RXM327744:RXP327744 SHI327744:SHL327744 SRE327744:SRH327744 TBA327744:TBD327744 TKW327744:TKZ327744 TUS327744:TUV327744 UEO327744:UER327744 UOK327744:UON327744 UYG327744:UYJ327744 VIC327744:VIF327744 VRY327744:VSB327744 WBU327744:WBX327744 WLQ327744:WLT327744 WVM327744:WVP327744 JA393280:JD393280 SW393280:SZ393280 ACS393280:ACV393280 AMO393280:AMR393280 AWK393280:AWN393280 BGG393280:BGJ393280 BQC393280:BQF393280 BZY393280:CAB393280 CJU393280:CJX393280 CTQ393280:CTT393280 DDM393280:DDP393280 DNI393280:DNL393280 DXE393280:DXH393280 EHA393280:EHD393280 EQW393280:EQZ393280 FAS393280:FAV393280 FKO393280:FKR393280 FUK393280:FUN393280 GEG393280:GEJ393280 GOC393280:GOF393280 GXY393280:GYB393280"/>
    <dataValidation operator="equal" allowBlank="1" showInputMessage="1" showErrorMessage="1" sqref="HHU393280:HHX393280 HRQ393280:HRT393280 IBM393280:IBP393280 ILI393280:ILL393280 IVE393280:IVH393280 JFA393280:JFD393280 JOW393280:JOZ393280 JYS393280:JYV393280 KIO393280:KIR393280 KSK393280:KSN393280 LCG393280:LCJ393280 LMC393280:LMF393280 LVY393280:LWB393280 MFU393280:MFX393280 MPQ393280:MPT393280 MZM393280:MZP393280 NJI393280:NJL393280 NTE393280:NTH393280 ODA393280:ODD393280 OMW393280:OMZ393280 OWS393280:OWV393280 PGO393280:PGR393280 PQK393280:PQN393280 QAG393280:QAJ393280 QKC393280:QKF393280 QTY393280:QUB393280 RDU393280:RDX393280 RNQ393280:RNT393280 RXM393280:RXP393280 SHI393280:SHL393280 SRE393280:SRH393280 TBA393280:TBD393280 TKW393280:TKZ393280 TUS393280:TUV393280 UEO393280:UER393280 UOK393280:UON393280 UYG393280:UYJ393280 VIC393280:VIF393280 VRY393280:VSB393280 WBU393280:WBX393280 WLQ393280:WLT393280 WVM393280:WVP393280 JA458816:JD458816 SW458816:SZ458816 ACS458816:ACV458816 AMO458816:AMR458816 AWK458816:AWN458816 BGG458816:BGJ458816 BQC458816:BQF458816 BZY458816:CAB458816 CJU458816:CJX458816 CTQ458816:CTT458816 DDM458816:DDP458816 DNI458816:DNL458816 DXE458816:DXH458816 EHA458816:EHD458816 EQW458816:EQZ458816 FAS458816:FAV458816 FKO458816:FKR458816 FUK458816:FUN458816 GEG458816:GEJ458816 GOC458816:GOF458816 GXY458816:GYB458816 HHU458816:HHX458816 HRQ458816:HRT458816 IBM458816:IBP458816 ILI458816:ILL458816 IVE458816:IVH458816 JFA458816:JFD458816 JOW458816:JOZ458816 JYS458816:JYV458816 KIO458816:KIR458816 KSK458816:KSN458816 LCG458816:LCJ458816 LMC458816:LMF458816 LVY458816:LWB458816 MFU458816:MFX458816 MPQ458816:MPT458816 MZM458816:MZP458816 NJI458816:NJL458816 NTE458816:NTH458816 ODA458816:ODD458816 OMW458816:OMZ458816 OWS458816:OWV458816 PGO458816:PGR458816 PQK458816:PQN458816 QAG458816:QAJ458816 QKC458816:QKF458816 QTY458816:QUB458816 RDU458816:RDX458816 RNQ458816:RNT458816 RXM458816:RXP458816 SHI458816:SHL458816 SRE458816:SRH458816 TBA458816:TBD458816 TKW458816:TKZ458816 TUS458816:TUV458816 UEO458816:UER458816 UOK458816:UON458816 UYG458816:UYJ458816"/>
    <dataValidation operator="equal" allowBlank="1" showInputMessage="1" showErrorMessage="1" sqref="VIC458816:VIF458816 VRY458816:VSB458816 WBU458816:WBX458816 WLQ458816:WLT458816 WVM458816:WVP458816 JA524352:JD524352 SW524352:SZ524352 ACS524352:ACV524352 AMO524352:AMR524352 AWK524352:AWN524352 BGG524352:BGJ524352 BQC524352:BQF524352 BZY524352:CAB524352 CJU524352:CJX524352 CTQ524352:CTT524352 DDM524352:DDP524352 DNI524352:DNL524352 DXE524352:DXH524352 EHA524352:EHD524352 EQW524352:EQZ524352 FAS524352:FAV524352 FKO524352:FKR524352 FUK524352:FUN524352 GEG524352:GEJ524352 GOC524352:GOF524352 GXY524352:GYB524352 HHU524352:HHX524352 HRQ524352:HRT524352 IBM524352:IBP524352 ILI524352:ILL524352 IVE524352:IVH524352 JFA524352:JFD524352 JOW524352:JOZ524352 JYS524352:JYV524352 KIO524352:KIR524352 KSK524352:KSN524352 LCG524352:LCJ524352 LMC524352:LMF524352 LVY524352:LWB524352 MFU524352:MFX524352 MPQ524352:MPT524352 MZM524352:MZP524352 NJI524352:NJL524352 NTE524352:NTH524352 ODA524352:ODD524352 OMW524352:OMZ524352 OWS524352:OWV524352 PGO524352:PGR524352 PQK524352:PQN524352 QAG524352:QAJ524352 QKC524352:QKF524352 QTY524352:QUB524352 RDU524352:RDX524352 RNQ524352:RNT524352 RXM524352:RXP524352 SHI524352:SHL524352 SRE524352:SRH524352 TBA524352:TBD524352 TKW524352:TKZ524352 TUS524352:TUV524352 UEO524352:UER524352 UOK524352:UON524352 UYG524352:UYJ524352 VIC524352:VIF524352 VRY524352:VSB524352 WBU524352:WBX524352 WLQ524352:WLT524352 WVM524352:WVP524352 JA589888:JD589888 SW589888:SZ589888 ACS589888:ACV589888 AMO589888:AMR589888 AWK589888:AWN589888 BGG589888:BGJ589888 BQC589888:BQF589888 BZY589888:CAB589888 CJU589888:CJX589888 CTQ589888:CTT589888 DDM589888:DDP589888 DNI589888:DNL589888 DXE589888:DXH589888 EHA589888:EHD589888 EQW589888:EQZ589888 FAS589888:FAV589888 FKO589888:FKR589888 FUK589888:FUN589888 GEG589888:GEJ589888 GOC589888:GOF589888 GXY589888:GYB589888 HHU589888:HHX589888 HRQ589888:HRT589888 IBM589888:IBP589888 ILI589888:ILL589888 IVE589888:IVH589888 JFA589888:JFD589888 JOW589888:JOZ589888 JYS589888:JYV589888 KIO589888:KIR589888 KSK589888:KSN589888 LCG589888:LCJ589888"/>
    <dataValidation operator="equal" allowBlank="1" showInputMessage="1" showErrorMessage="1" sqref="LMC589888:LMF589888 LVY589888:LWB589888 MFU589888:MFX589888 MPQ589888:MPT589888 MZM589888:MZP589888 NJI589888:NJL589888 NTE589888:NTH589888 ODA589888:ODD589888 OMW589888:OMZ589888 OWS589888:OWV589888 PGO589888:PGR589888 PQK589888:PQN589888 QAG589888:QAJ589888 QKC589888:QKF589888 QTY589888:QUB589888 RDU589888:RDX589888 RNQ589888:RNT589888 RXM589888:RXP589888 SHI589888:SHL589888 SRE589888:SRH589888 TBA589888:TBD589888 TKW589888:TKZ589888 TUS589888:TUV589888 UEO589888:UER589888 UOK589888:UON589888 UYG589888:UYJ589888 VIC589888:VIF589888 VRY589888:VSB589888 WBU589888:WBX589888 WLQ589888:WLT589888 WVM589888:WVP589888 JA655424:JD655424 SW655424:SZ655424 ACS655424:ACV655424 AMO655424:AMR655424 AWK655424:AWN655424 BGG655424:BGJ655424 BQC655424:BQF655424 BZY655424:CAB655424 CJU655424:CJX655424 CTQ655424:CTT655424 DDM655424:DDP655424 DNI655424:DNL655424 DXE655424:DXH655424 EHA655424:EHD655424 EQW655424:EQZ655424 FAS655424:FAV655424 FKO655424:FKR655424 FUK655424:FUN655424 GEG655424:GEJ655424 GOC655424:GOF655424 GXY655424:GYB655424 HHU655424:HHX655424 HRQ655424:HRT655424 IBM655424:IBP655424 ILI655424:ILL655424 IVE655424:IVH655424 JFA655424:JFD655424 JOW655424:JOZ655424 JYS655424:JYV655424 KIO655424:KIR655424 KSK655424:KSN655424 LCG655424:LCJ655424 LMC655424:LMF655424 LVY655424:LWB655424 MFU655424:MFX655424 MPQ655424:MPT655424 MZM655424:MZP655424 NJI655424:NJL655424 NTE655424:NTH655424 ODA655424:ODD655424 OMW655424:OMZ655424 OWS655424:OWV655424 PGO655424:PGR655424 PQK655424:PQN655424 QAG655424:QAJ655424 QKC655424:QKF655424 QTY655424:QUB655424 RDU655424:RDX655424 RNQ655424:RNT655424 RXM655424:RXP655424 SHI655424:SHL655424 SRE655424:SRH655424 TBA655424:TBD655424 TKW655424:TKZ655424 TUS655424:TUV655424 UEO655424:UER655424 UOK655424:UON655424 UYG655424:UYJ655424 VIC655424:VIF655424 VRY655424:VSB655424 WBU655424:WBX655424 WLQ655424:WLT655424 WVM655424:WVP655424 JA720960:JD720960 SW720960:SZ720960 ACS720960:ACV720960 AMO720960:AMR720960 AWK720960:AWN720960 BGG720960:BGJ720960"/>
    <dataValidation operator="equal" allowBlank="1" showInputMessage="1" showErrorMessage="1" sqref="BQC720960:BQF720960 BZY720960:CAB720960 CJU720960:CJX720960 CTQ720960:CTT720960 DDM720960:DDP720960 DNI720960:DNL720960 DXE720960:DXH720960 EHA720960:EHD720960 EQW720960:EQZ720960 FAS720960:FAV720960 FKO720960:FKR720960 FUK720960:FUN720960 GEG720960:GEJ720960 GOC720960:GOF720960 GXY720960:GYB720960 HHU720960:HHX720960 HRQ720960:HRT720960 IBM720960:IBP720960 ILI720960:ILL720960 IVE720960:IVH720960 JFA720960:JFD720960 JOW720960:JOZ720960 JYS720960:JYV720960 KIO720960:KIR720960 KSK720960:KSN720960 LCG720960:LCJ720960 LMC720960:LMF720960 LVY720960:LWB720960 MFU720960:MFX720960 MPQ720960:MPT720960 MZM720960:MZP720960 NJI720960:NJL720960 NTE720960:NTH720960 ODA720960:ODD720960 OMW720960:OMZ720960 OWS720960:OWV720960 PGO720960:PGR720960 PQK720960:PQN720960 QAG720960:QAJ720960 QKC720960:QKF720960 QTY720960:QUB720960 RDU720960:RDX720960 RNQ720960:RNT720960 RXM720960:RXP720960 SHI720960:SHL720960 SRE720960:SRH720960 TBA720960:TBD720960 TKW720960:TKZ720960 TUS720960:TUV720960 UEO720960:UER720960 UOK720960:UON720960 UYG720960:UYJ720960 VIC720960:VIF720960 VRY720960:VSB720960 WBU720960:WBX720960 WLQ720960:WLT720960 WVM720960:WVP720960 JA786496:JD786496 SW786496:SZ786496 ACS786496:ACV786496 AMO786496:AMR786496 AWK786496:AWN786496 BGG786496:BGJ786496 BQC786496:BQF786496 BZY786496:CAB786496 CJU786496:CJX786496 CTQ786496:CTT786496 DDM786496:DDP786496 DNI786496:DNL786496 DXE786496:DXH786496 EHA786496:EHD786496 EQW786496:EQZ786496 FAS786496:FAV786496 FKO786496:FKR786496 FUK786496:FUN786496 GEG786496:GEJ786496 GOC786496:GOF786496 GXY786496:GYB786496 HHU786496:HHX786496 HRQ786496:HRT786496 IBM786496:IBP786496 ILI786496:ILL786496 IVE786496:IVH786496 JFA786496:JFD786496 JOW786496:JOZ786496 JYS786496:JYV786496 KIO786496:KIR786496 KSK786496:KSN786496 LCG786496:LCJ786496 LMC786496:LMF786496 LVY786496:LWB786496 MFU786496:MFX786496 MPQ786496:MPT786496 MZM786496:MZP786496 NJI786496:NJL786496 NTE786496:NTH786496 ODA786496:ODD786496 OMW786496:OMZ786496 OWS786496:OWV786496 PGO786496:PGR786496"/>
    <dataValidation operator="equal" allowBlank="1" showInputMessage="1" showErrorMessage="1" sqref="PQK786496:PQN786496 QAG786496:QAJ786496 QKC786496:QKF786496 QTY786496:QUB786496 RDU786496:RDX786496 RNQ786496:RNT786496 RXM786496:RXP786496 SHI786496:SHL786496 SRE786496:SRH786496 TBA786496:TBD786496 TKW786496:TKZ786496 TUS786496:TUV786496 UEO786496:UER786496 UOK786496:UON786496 UYG786496:UYJ786496 VIC786496:VIF786496 VRY786496:VSB786496 WBU786496:WBX786496 WLQ786496:WLT786496 WVM786496:WVP786496 JA852032:JD852032 SW852032:SZ852032 ACS852032:ACV852032 AMO852032:AMR852032 AWK852032:AWN852032 BGG852032:BGJ852032 BQC852032:BQF852032 BZY852032:CAB852032 CJU852032:CJX852032 CTQ852032:CTT852032 DDM852032:DDP852032 DNI852032:DNL852032 DXE852032:DXH852032 EHA852032:EHD852032 EQW852032:EQZ852032 FAS852032:FAV852032 FKO852032:FKR852032 FUK852032:FUN852032 GEG852032:GEJ852032 GOC852032:GOF852032 GXY852032:GYB852032 HHU852032:HHX852032 HRQ852032:HRT852032 IBM852032:IBP852032 ILI852032:ILL852032 IVE852032:IVH852032 JFA852032:JFD852032 JOW852032:JOZ852032 JYS852032:JYV852032 KIO852032:KIR852032 KSK852032:KSN852032 LCG852032:LCJ852032 LMC852032:LMF852032 LVY852032:LWB852032 MFU852032:MFX852032 MPQ852032:MPT852032 MZM852032:MZP852032 NJI852032:NJL852032 NTE852032:NTH852032 ODA852032:ODD852032 OMW852032:OMZ852032 OWS852032:OWV852032 PGO852032:PGR852032 PQK852032:PQN852032 QAG852032:QAJ852032 QKC852032:QKF852032 QTY852032:QUB852032 RDU852032:RDX852032 RNQ852032:RNT852032 RXM852032:RXP852032 SHI852032:SHL852032 SRE852032:SRH852032 TBA852032:TBD852032 TKW852032:TKZ852032 TUS852032:TUV852032 UEO852032:UER852032 UOK852032:UON852032 UYG852032:UYJ852032 VIC852032:VIF852032 VRY852032:VSB852032 WBU852032:WBX852032 WLQ852032:WLT852032 WVM852032:WVP852032 JA917568:JD917568 SW917568:SZ917568 ACS917568:ACV917568 AMO917568:AMR917568 AWK917568:AWN917568 BGG917568:BGJ917568 BQC917568:BQF917568 BZY917568:CAB917568 CJU917568:CJX917568 CTQ917568:CTT917568 DDM917568:DDP917568 DNI917568:DNL917568 DXE917568:DXH917568 EHA917568:EHD917568 EQW917568:EQZ917568 FAS917568:FAV917568 FKO917568:FKR917568"/>
    <dataValidation operator="equal" allowBlank="1" showInputMessage="1" showErrorMessage="1" sqref="FUK917568:FUN917568 GEG917568:GEJ917568 GOC917568:GOF917568 GXY917568:GYB917568 HHU917568:HHX917568 HRQ917568:HRT917568 IBM917568:IBP917568 ILI917568:ILL917568 IVE917568:IVH917568 JFA917568:JFD917568 JOW917568:JOZ917568 JYS917568:JYV917568 KIO917568:KIR917568 KSK917568:KSN917568 LCG917568:LCJ917568 LMC917568:LMF917568 LVY917568:LWB917568 MFU917568:MFX917568 MPQ917568:MPT917568 MZM917568:MZP917568 NJI917568:NJL917568 NTE917568:NTH917568 ODA917568:ODD917568 OMW917568:OMZ917568 OWS917568:OWV917568 PGO917568:PGR917568 PQK917568:PQN917568 QAG917568:QAJ917568 QKC917568:QKF917568 QTY917568:QUB917568 RDU917568:RDX917568 RNQ917568:RNT917568 RXM917568:RXP917568 SHI917568:SHL917568 SRE917568:SRH917568 TBA917568:TBD917568 TKW917568:TKZ917568 TUS917568:TUV917568 UEO917568:UER917568 UOK917568:UON917568 UYG917568:UYJ917568 VIC917568:VIF917568 VRY917568:VSB917568 WBU917568:WBX917568 WLQ917568:WLT917568 WVM917568:WVP917568 JA983104:JD983104 SW983104:SZ983104 ACS983104:ACV983104 AMO983104:AMR983104 AWK983104:AWN983104 BGG983104:BGJ983104 BQC983104:BQF983104 BZY983104:CAB983104 CJU983104:CJX983104 CTQ983104:CTT983104 DDM983104:DDP983104 DNI983104:DNL983104 DXE983104:DXH983104 EHA983104:EHD983104 EQW983104:EQZ983104 FAS983104:FAV983104 FKO983104:FKR983104 FUK983104:FUN983104 GEG983104:GEJ983104 GOC983104:GOF983104 GXY983104:GYB983104 HHU983104:HHX983104 HRQ983104:HRT983104 IBM983104:IBP983104 ILI983104:ILL983104 IVE983104:IVH983104 JFA983104:JFD983104 JOW983104:JOZ983104 JYS983104:JYV983104 KIO983104:KIR983104 KSK983104:KSN983104 LCG983104:LCJ983104 LMC983104:LMF983104 LVY983104:LWB983104 MFU983104:MFX983104 MPQ983104:MPT983104 MZM983104:MZP983104 NJI983104:NJL983104 NTE983104:NTH983104 ODA983104:ODD983104 OMW983104:OMZ983104 OWS983104:OWV983104 PGO983104:PGR983104 PQK983104:PQN983104 QAG983104:QAJ983104 QKC983104:QKF983104 QTY983104:QUB983104 RDU983104:RDX983104 RNQ983104:RNT983104 RXM983104:RXP983104 SHI983104:SHL983104 SRE983104:SRH983104 TBA983104:TBD983104 TKW983104:TKZ983104"/>
    <dataValidation operator="equal" allowBlank="1" showInputMessage="1" showErrorMessage="1" sqref="TUS983104:TUV983104 UEO983104:UER983104 UOK983104:UON983104 UYG983104:UYJ983104 VIC983104:VIF983104 VRY983104:VSB983104 WBU983104:WBX983104 WLQ983104:WLT983104"/>
  </dataValidations>
  <printOptions horizontalCentered="1" verticalCentered="1"/>
  <pageMargins left="0" right="0.59055118110236204" top="0.27559055118110198" bottom="0.66929133858267698" header="0.35433070866141703" footer="0.511811023622047"/>
  <pageSetup paperSize="9" scale="10" orientation="landscape" r:id="rId1"/>
  <headerFooter alignWithMargins="0">
    <oddFooter>&amp;C&amp;F&amp;R&amp;D</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tabColor theme="5"/>
    <pageSetUpPr fitToPage="1"/>
  </sheetPr>
  <dimension ref="A1:AO80"/>
  <sheetViews>
    <sheetView showGridLines="0" zoomScale="85" zoomScaleNormal="85" zoomScaleSheetLayoutView="90" workbookViewId="0">
      <pane xSplit="3" ySplit="14" topLeftCell="Z70" activePane="bottomRight" state="frozen"/>
      <selection pane="topRight" activeCell="B1" sqref="B1"/>
      <selection pane="bottomLeft" activeCell="A6" sqref="A6"/>
      <selection pane="bottomRight" activeCell="AM72" sqref="AM72"/>
    </sheetView>
  </sheetViews>
  <sheetFormatPr baseColWidth="10" defaultColWidth="9.140625" defaultRowHeight="12.75" outlineLevelCol="1"/>
  <cols>
    <col min="1" max="2" width="8.85546875" style="233"/>
    <col min="3" max="3" width="46.140625" style="85" customWidth="1"/>
    <col min="4" max="4" width="9.5703125" style="55" customWidth="1"/>
    <col min="5" max="6" width="16.7109375" style="29" customWidth="1"/>
    <col min="7" max="7" width="13.42578125" style="55" customWidth="1"/>
    <col min="8" max="8" width="13.7109375" style="55" customWidth="1"/>
    <col min="9" max="10" width="16.7109375" style="29" customWidth="1"/>
    <col min="11" max="11" width="8.7109375" style="87" customWidth="1"/>
    <col min="12" max="12" width="17" style="29" customWidth="1"/>
    <col min="13" max="13" width="10" style="87" customWidth="1"/>
    <col min="14" max="14" width="5.28515625" style="231" customWidth="1"/>
    <col min="15" max="15" width="5.28515625" style="87" customWidth="1"/>
    <col min="16" max="16" width="40.140625" style="231" customWidth="1" outlineLevel="1"/>
    <col min="17" max="17" width="10.28515625" style="29" customWidth="1" outlineLevel="1"/>
    <col min="18" max="19" width="16.7109375" style="29" customWidth="1" outlineLevel="1"/>
    <col min="20" max="20" width="13.42578125" style="29" customWidth="1" outlineLevel="1"/>
    <col min="21" max="22" width="13.7109375" style="29" customWidth="1" outlineLevel="1"/>
    <col min="23" max="23" width="16.7109375" style="29" customWidth="1" outlineLevel="1"/>
    <col min="24" max="24" width="8.7109375" style="29" customWidth="1" outlineLevel="1"/>
    <col min="25" max="25" width="17" style="29" customWidth="1" outlineLevel="1"/>
    <col min="26" max="26" width="10" style="29" customWidth="1" outlineLevel="1"/>
    <col min="27" max="27" width="1.7109375" style="29" customWidth="1"/>
    <col min="28" max="29" width="1.7109375" style="233" customWidth="1"/>
    <col min="30" max="30" width="13.7109375" style="29" customWidth="1" outlineLevel="1" collapsed="1"/>
    <col min="31" max="31" width="13.7109375" style="29" customWidth="1" outlineLevel="1"/>
    <col min="32" max="32" width="16.7109375" style="29" customWidth="1" outlineLevel="1"/>
    <col min="33" max="33" width="8.7109375" style="29" customWidth="1" outlineLevel="1"/>
    <col min="34" max="34" width="17" style="29" customWidth="1" outlineLevel="1"/>
    <col min="35" max="35" width="10" style="29" customWidth="1" outlineLevel="1"/>
    <col min="36" max="37" width="13.7109375" style="29" customWidth="1" outlineLevel="1"/>
    <col min="38" max="38" width="16.7109375" style="29" customWidth="1" outlineLevel="1"/>
    <col min="39" max="39" width="8.7109375" style="29" customWidth="1" outlineLevel="1"/>
    <col min="40" max="40" width="17" style="29" customWidth="1" outlineLevel="1"/>
    <col min="41" max="41" width="10" style="29" customWidth="1" outlineLevel="1"/>
    <col min="42" max="254" width="8.85546875" style="29"/>
    <col min="255" max="255" width="42.42578125" style="29" customWidth="1"/>
    <col min="256" max="256" width="9.5703125" style="29" customWidth="1"/>
    <col min="257" max="258" width="16.7109375" style="29" customWidth="1"/>
    <col min="259" max="259" width="13.42578125" style="29" customWidth="1"/>
    <col min="260" max="260" width="13.7109375" style="29" customWidth="1"/>
    <col min="261" max="262" width="16.7109375" style="29" customWidth="1"/>
    <col min="263" max="263" width="8.7109375" style="29" customWidth="1"/>
    <col min="264" max="264" width="17" style="29" customWidth="1"/>
    <col min="265" max="265" width="10" style="29" customWidth="1"/>
    <col min="266" max="267" width="10.28515625" style="29" bestFit="1" customWidth="1"/>
    <col min="268" max="268" width="13.28515625" style="29" bestFit="1" customWidth="1"/>
    <col min="269" max="510" width="8.85546875" style="29"/>
    <col min="511" max="511" width="42.42578125" style="29" customWidth="1"/>
    <col min="512" max="512" width="9.5703125" style="29" customWidth="1"/>
    <col min="513" max="514" width="16.7109375" style="29" customWidth="1"/>
    <col min="515" max="515" width="13.42578125" style="29" customWidth="1"/>
    <col min="516" max="516" width="13.7109375" style="29" customWidth="1"/>
    <col min="517" max="518" width="16.7109375" style="29" customWidth="1"/>
    <col min="519" max="519" width="8.7109375" style="29" customWidth="1"/>
    <col min="520" max="520" width="17" style="29" customWidth="1"/>
    <col min="521" max="521" width="10" style="29" customWidth="1"/>
    <col min="522" max="523" width="10.28515625" style="29" bestFit="1" customWidth="1"/>
    <col min="524" max="524" width="13.28515625" style="29" bestFit="1" customWidth="1"/>
    <col min="525" max="766" width="8.85546875" style="29"/>
    <col min="767" max="767" width="42.42578125" style="29" customWidth="1"/>
    <col min="768" max="768" width="9.5703125" style="29" customWidth="1"/>
    <col min="769" max="770" width="16.7109375" style="29" customWidth="1"/>
    <col min="771" max="771" width="13.42578125" style="29" customWidth="1"/>
    <col min="772" max="772" width="13.7109375" style="29" customWidth="1"/>
    <col min="773" max="774" width="16.7109375" style="29" customWidth="1"/>
    <col min="775" max="775" width="8.7109375" style="29" customWidth="1"/>
    <col min="776" max="776" width="17" style="29" customWidth="1"/>
    <col min="777" max="777" width="10" style="29" customWidth="1"/>
    <col min="778" max="779" width="10.28515625" style="29" bestFit="1" customWidth="1"/>
    <col min="780" max="780" width="13.28515625" style="29" bestFit="1" customWidth="1"/>
    <col min="781" max="1022" width="8.85546875" style="29"/>
    <col min="1023" max="1023" width="42.42578125" style="29" customWidth="1"/>
    <col min="1024" max="1024" width="9.5703125" style="29" customWidth="1"/>
    <col min="1025" max="1026" width="16.7109375" style="29" customWidth="1"/>
    <col min="1027" max="1027" width="13.42578125" style="29" customWidth="1"/>
    <col min="1028" max="1028" width="13.7109375" style="29" customWidth="1"/>
    <col min="1029" max="1030" width="16.7109375" style="29" customWidth="1"/>
    <col min="1031" max="1031" width="8.7109375" style="29" customWidth="1"/>
    <col min="1032" max="1032" width="17" style="29" customWidth="1"/>
    <col min="1033" max="1033" width="10" style="29" customWidth="1"/>
    <col min="1034" max="1035" width="10.28515625" style="29" bestFit="1" customWidth="1"/>
    <col min="1036" max="1036" width="13.28515625" style="29" bestFit="1" customWidth="1"/>
    <col min="1037" max="1278" width="8.85546875" style="29"/>
    <col min="1279" max="1279" width="42.42578125" style="29" customWidth="1"/>
    <col min="1280" max="1280" width="9.5703125" style="29" customWidth="1"/>
    <col min="1281" max="1282" width="16.7109375" style="29" customWidth="1"/>
    <col min="1283" max="1283" width="13.42578125" style="29" customWidth="1"/>
    <col min="1284" max="1284" width="13.7109375" style="29" customWidth="1"/>
    <col min="1285" max="1286" width="16.7109375" style="29" customWidth="1"/>
    <col min="1287" max="1287" width="8.7109375" style="29" customWidth="1"/>
    <col min="1288" max="1288" width="17" style="29" customWidth="1"/>
    <col min="1289" max="1289" width="10" style="29" customWidth="1"/>
    <col min="1290" max="1291" width="10.28515625" style="29" bestFit="1" customWidth="1"/>
    <col min="1292" max="1292" width="13.28515625" style="29" bestFit="1" customWidth="1"/>
    <col min="1293" max="1534" width="8.85546875" style="29"/>
    <col min="1535" max="1535" width="42.42578125" style="29" customWidth="1"/>
    <col min="1536" max="1536" width="9.5703125" style="29" customWidth="1"/>
    <col min="1537" max="1538" width="16.7109375" style="29" customWidth="1"/>
    <col min="1539" max="1539" width="13.42578125" style="29" customWidth="1"/>
    <col min="1540" max="1540" width="13.7109375" style="29" customWidth="1"/>
    <col min="1541" max="1542" width="16.7109375" style="29" customWidth="1"/>
    <col min="1543" max="1543" width="8.7109375" style="29" customWidth="1"/>
    <col min="1544" max="1544" width="17" style="29" customWidth="1"/>
    <col min="1545" max="1545" width="10" style="29" customWidth="1"/>
    <col min="1546" max="1547" width="10.28515625" style="29" bestFit="1" customWidth="1"/>
    <col min="1548" max="1548" width="13.28515625" style="29" bestFit="1" customWidth="1"/>
    <col min="1549" max="1790" width="8.85546875" style="29"/>
    <col min="1791" max="1791" width="42.42578125" style="29" customWidth="1"/>
    <col min="1792" max="1792" width="9.5703125" style="29" customWidth="1"/>
    <col min="1793" max="1794" width="16.7109375" style="29" customWidth="1"/>
    <col min="1795" max="1795" width="13.42578125" style="29" customWidth="1"/>
    <col min="1796" max="1796" width="13.7109375" style="29" customWidth="1"/>
    <col min="1797" max="1798" width="16.7109375" style="29" customWidth="1"/>
    <col min="1799" max="1799" width="8.7109375" style="29" customWidth="1"/>
    <col min="1800" max="1800" width="17" style="29" customWidth="1"/>
    <col min="1801" max="1801" width="10" style="29" customWidth="1"/>
    <col min="1802" max="1803" width="10.28515625" style="29" bestFit="1" customWidth="1"/>
    <col min="1804" max="1804" width="13.28515625" style="29" bestFit="1" customWidth="1"/>
    <col min="1805" max="2046" width="8.85546875" style="29"/>
    <col min="2047" max="2047" width="42.42578125" style="29" customWidth="1"/>
    <col min="2048" max="2048" width="9.5703125" style="29" customWidth="1"/>
    <col min="2049" max="2050" width="16.7109375" style="29" customWidth="1"/>
    <col min="2051" max="2051" width="13.42578125" style="29" customWidth="1"/>
    <col min="2052" max="2052" width="13.7109375" style="29" customWidth="1"/>
    <col min="2053" max="2054" width="16.7109375" style="29" customWidth="1"/>
    <col min="2055" max="2055" width="8.7109375" style="29" customWidth="1"/>
    <col min="2056" max="2056" width="17" style="29" customWidth="1"/>
    <col min="2057" max="2057" width="10" style="29" customWidth="1"/>
    <col min="2058" max="2059" width="10.28515625" style="29" bestFit="1" customWidth="1"/>
    <col min="2060" max="2060" width="13.28515625" style="29" bestFit="1" customWidth="1"/>
    <col min="2061" max="2302" width="8.85546875" style="29"/>
    <col min="2303" max="2303" width="42.42578125" style="29" customWidth="1"/>
    <col min="2304" max="2304" width="9.5703125" style="29" customWidth="1"/>
    <col min="2305" max="2306" width="16.7109375" style="29" customWidth="1"/>
    <col min="2307" max="2307" width="13.42578125" style="29" customWidth="1"/>
    <col min="2308" max="2308" width="13.7109375" style="29" customWidth="1"/>
    <col min="2309" max="2310" width="16.7109375" style="29" customWidth="1"/>
    <col min="2311" max="2311" width="8.7109375" style="29" customWidth="1"/>
    <col min="2312" max="2312" width="17" style="29" customWidth="1"/>
    <col min="2313" max="2313" width="10" style="29" customWidth="1"/>
    <col min="2314" max="2315" width="10.28515625" style="29" bestFit="1" customWidth="1"/>
    <col min="2316" max="2316" width="13.28515625" style="29" bestFit="1" customWidth="1"/>
    <col min="2317" max="2558" width="8.85546875" style="29"/>
    <col min="2559" max="2559" width="42.42578125" style="29" customWidth="1"/>
    <col min="2560" max="2560" width="9.5703125" style="29" customWidth="1"/>
    <col min="2561" max="2562" width="16.7109375" style="29" customWidth="1"/>
    <col min="2563" max="2563" width="13.42578125" style="29" customWidth="1"/>
    <col min="2564" max="2564" width="13.7109375" style="29" customWidth="1"/>
    <col min="2565" max="2566" width="16.7109375" style="29" customWidth="1"/>
    <col min="2567" max="2567" width="8.7109375" style="29" customWidth="1"/>
    <col min="2568" max="2568" width="17" style="29" customWidth="1"/>
    <col min="2569" max="2569" width="10" style="29" customWidth="1"/>
    <col min="2570" max="2571" width="10.28515625" style="29" bestFit="1" customWidth="1"/>
    <col min="2572" max="2572" width="13.28515625" style="29" bestFit="1" customWidth="1"/>
    <col min="2573" max="2814" width="8.85546875" style="29"/>
    <col min="2815" max="2815" width="42.42578125" style="29" customWidth="1"/>
    <col min="2816" max="2816" width="9.5703125" style="29" customWidth="1"/>
    <col min="2817" max="2818" width="16.7109375" style="29" customWidth="1"/>
    <col min="2819" max="2819" width="13.42578125" style="29" customWidth="1"/>
    <col min="2820" max="2820" width="13.7109375" style="29" customWidth="1"/>
    <col min="2821" max="2822" width="16.7109375" style="29" customWidth="1"/>
    <col min="2823" max="2823" width="8.7109375" style="29" customWidth="1"/>
    <col min="2824" max="2824" width="17" style="29" customWidth="1"/>
    <col min="2825" max="2825" width="10" style="29" customWidth="1"/>
    <col min="2826" max="2827" width="10.28515625" style="29" bestFit="1" customWidth="1"/>
    <col min="2828" max="2828" width="13.28515625" style="29" bestFit="1" customWidth="1"/>
    <col min="2829" max="3070" width="8.85546875" style="29"/>
    <col min="3071" max="3071" width="42.42578125" style="29" customWidth="1"/>
    <col min="3072" max="3072" width="9.5703125" style="29" customWidth="1"/>
    <col min="3073" max="3074" width="16.7109375" style="29" customWidth="1"/>
    <col min="3075" max="3075" width="13.42578125" style="29" customWidth="1"/>
    <col min="3076" max="3076" width="13.7109375" style="29" customWidth="1"/>
    <col min="3077" max="3078" width="16.7109375" style="29" customWidth="1"/>
    <col min="3079" max="3079" width="8.7109375" style="29" customWidth="1"/>
    <col min="3080" max="3080" width="17" style="29" customWidth="1"/>
    <col min="3081" max="3081" width="10" style="29" customWidth="1"/>
    <col min="3082" max="3083" width="10.28515625" style="29" bestFit="1" customWidth="1"/>
    <col min="3084" max="3084" width="13.28515625" style="29" bestFit="1" customWidth="1"/>
    <col min="3085" max="3326" width="8.85546875" style="29"/>
    <col min="3327" max="3327" width="42.42578125" style="29" customWidth="1"/>
    <col min="3328" max="3328" width="9.5703125" style="29" customWidth="1"/>
    <col min="3329" max="3330" width="16.7109375" style="29" customWidth="1"/>
    <col min="3331" max="3331" width="13.42578125" style="29" customWidth="1"/>
    <col min="3332" max="3332" width="13.7109375" style="29" customWidth="1"/>
    <col min="3333" max="3334" width="16.7109375" style="29" customWidth="1"/>
    <col min="3335" max="3335" width="8.7109375" style="29" customWidth="1"/>
    <col min="3336" max="3336" width="17" style="29" customWidth="1"/>
    <col min="3337" max="3337" width="10" style="29" customWidth="1"/>
    <col min="3338" max="3339" width="10.28515625" style="29" bestFit="1" customWidth="1"/>
    <col min="3340" max="3340" width="13.28515625" style="29" bestFit="1" customWidth="1"/>
    <col min="3341" max="3582" width="8.85546875" style="29"/>
    <col min="3583" max="3583" width="42.42578125" style="29" customWidth="1"/>
    <col min="3584" max="3584" width="9.5703125" style="29" customWidth="1"/>
    <col min="3585" max="3586" width="16.7109375" style="29" customWidth="1"/>
    <col min="3587" max="3587" width="13.42578125" style="29" customWidth="1"/>
    <col min="3588" max="3588" width="13.7109375" style="29" customWidth="1"/>
    <col min="3589" max="3590" width="16.7109375" style="29" customWidth="1"/>
    <col min="3591" max="3591" width="8.7109375" style="29" customWidth="1"/>
    <col min="3592" max="3592" width="17" style="29" customWidth="1"/>
    <col min="3593" max="3593" width="10" style="29" customWidth="1"/>
    <col min="3594" max="3595" width="10.28515625" style="29" bestFit="1" customWidth="1"/>
    <col min="3596" max="3596" width="13.28515625" style="29" bestFit="1" customWidth="1"/>
    <col min="3597" max="3838" width="8.85546875" style="29"/>
    <col min="3839" max="3839" width="42.42578125" style="29" customWidth="1"/>
    <col min="3840" max="3840" width="9.5703125" style="29" customWidth="1"/>
    <col min="3841" max="3842" width="16.7109375" style="29" customWidth="1"/>
    <col min="3843" max="3843" width="13.42578125" style="29" customWidth="1"/>
    <col min="3844" max="3844" width="13.7109375" style="29" customWidth="1"/>
    <col min="3845" max="3846" width="16.7109375" style="29" customWidth="1"/>
    <col min="3847" max="3847" width="8.7109375" style="29" customWidth="1"/>
    <col min="3848" max="3848" width="17" style="29" customWidth="1"/>
    <col min="3849" max="3849" width="10" style="29" customWidth="1"/>
    <col min="3850" max="3851" width="10.28515625" style="29" bestFit="1" customWidth="1"/>
    <col min="3852" max="3852" width="13.28515625" style="29" bestFit="1" customWidth="1"/>
    <col min="3853" max="4094" width="8.85546875" style="29"/>
    <col min="4095" max="4095" width="42.42578125" style="29" customWidth="1"/>
    <col min="4096" max="4096" width="9.5703125" style="29" customWidth="1"/>
    <col min="4097" max="4098" width="16.7109375" style="29" customWidth="1"/>
    <col min="4099" max="4099" width="13.42578125" style="29" customWidth="1"/>
    <col min="4100" max="4100" width="13.7109375" style="29" customWidth="1"/>
    <col min="4101" max="4102" width="16.7109375" style="29" customWidth="1"/>
    <col min="4103" max="4103" width="8.7109375" style="29" customWidth="1"/>
    <col min="4104" max="4104" width="17" style="29" customWidth="1"/>
    <col min="4105" max="4105" width="10" style="29" customWidth="1"/>
    <col min="4106" max="4107" width="10.28515625" style="29" bestFit="1" customWidth="1"/>
    <col min="4108" max="4108" width="13.28515625" style="29" bestFit="1" customWidth="1"/>
    <col min="4109" max="4350" width="8.85546875" style="29"/>
    <col min="4351" max="4351" width="42.42578125" style="29" customWidth="1"/>
    <col min="4352" max="4352" width="9.5703125" style="29" customWidth="1"/>
    <col min="4353" max="4354" width="16.7109375" style="29" customWidth="1"/>
    <col min="4355" max="4355" width="13.42578125" style="29" customWidth="1"/>
    <col min="4356" max="4356" width="13.7109375" style="29" customWidth="1"/>
    <col min="4357" max="4358" width="16.7109375" style="29" customWidth="1"/>
    <col min="4359" max="4359" width="8.7109375" style="29" customWidth="1"/>
    <col min="4360" max="4360" width="17" style="29" customWidth="1"/>
    <col min="4361" max="4361" width="10" style="29" customWidth="1"/>
    <col min="4362" max="4363" width="10.28515625" style="29" bestFit="1" customWidth="1"/>
    <col min="4364" max="4364" width="13.28515625" style="29" bestFit="1" customWidth="1"/>
    <col min="4365" max="4606" width="8.85546875" style="29"/>
    <col min="4607" max="4607" width="42.42578125" style="29" customWidth="1"/>
    <col min="4608" max="4608" width="9.5703125" style="29" customWidth="1"/>
    <col min="4609" max="4610" width="16.7109375" style="29" customWidth="1"/>
    <col min="4611" max="4611" width="13.42578125" style="29" customWidth="1"/>
    <col min="4612" max="4612" width="13.7109375" style="29" customWidth="1"/>
    <col min="4613" max="4614" width="16.7109375" style="29" customWidth="1"/>
    <col min="4615" max="4615" width="8.7109375" style="29" customWidth="1"/>
    <col min="4616" max="4616" width="17" style="29" customWidth="1"/>
    <col min="4617" max="4617" width="10" style="29" customWidth="1"/>
    <col min="4618" max="4619" width="10.28515625" style="29" bestFit="1" customWidth="1"/>
    <col min="4620" max="4620" width="13.28515625" style="29" bestFit="1" customWidth="1"/>
    <col min="4621" max="4862" width="8.85546875" style="29"/>
    <col min="4863" max="4863" width="42.42578125" style="29" customWidth="1"/>
    <col min="4864" max="4864" width="9.5703125" style="29" customWidth="1"/>
    <col min="4865" max="4866" width="16.7109375" style="29" customWidth="1"/>
    <col min="4867" max="4867" width="13.42578125" style="29" customWidth="1"/>
    <col min="4868" max="4868" width="13.7109375" style="29" customWidth="1"/>
    <col min="4869" max="4870" width="16.7109375" style="29" customWidth="1"/>
    <col min="4871" max="4871" width="8.7109375" style="29" customWidth="1"/>
    <col min="4872" max="4872" width="17" style="29" customWidth="1"/>
    <col min="4873" max="4873" width="10" style="29" customWidth="1"/>
    <col min="4874" max="4875" width="10.28515625" style="29" bestFit="1" customWidth="1"/>
    <col min="4876" max="4876" width="13.28515625" style="29" bestFit="1" customWidth="1"/>
    <col min="4877" max="5118" width="8.85546875" style="29"/>
    <col min="5119" max="5119" width="42.42578125" style="29" customWidth="1"/>
    <col min="5120" max="5120" width="9.5703125" style="29" customWidth="1"/>
    <col min="5121" max="5122" width="16.7109375" style="29" customWidth="1"/>
    <col min="5123" max="5123" width="13.42578125" style="29" customWidth="1"/>
    <col min="5124" max="5124" width="13.7109375" style="29" customWidth="1"/>
    <col min="5125" max="5126" width="16.7109375" style="29" customWidth="1"/>
    <col min="5127" max="5127" width="8.7109375" style="29" customWidth="1"/>
    <col min="5128" max="5128" width="17" style="29" customWidth="1"/>
    <col min="5129" max="5129" width="10" style="29" customWidth="1"/>
    <col min="5130" max="5131" width="10.28515625" style="29" bestFit="1" customWidth="1"/>
    <col min="5132" max="5132" width="13.28515625" style="29" bestFit="1" customWidth="1"/>
    <col min="5133" max="5374" width="8.85546875" style="29"/>
    <col min="5375" max="5375" width="42.42578125" style="29" customWidth="1"/>
    <col min="5376" max="5376" width="9.5703125" style="29" customWidth="1"/>
    <col min="5377" max="5378" width="16.7109375" style="29" customWidth="1"/>
    <col min="5379" max="5379" width="13.42578125" style="29" customWidth="1"/>
    <col min="5380" max="5380" width="13.7109375" style="29" customWidth="1"/>
    <col min="5381" max="5382" width="16.7109375" style="29" customWidth="1"/>
    <col min="5383" max="5383" width="8.7109375" style="29" customWidth="1"/>
    <col min="5384" max="5384" width="17" style="29" customWidth="1"/>
    <col min="5385" max="5385" width="10" style="29" customWidth="1"/>
    <col min="5386" max="5387" width="10.28515625" style="29" bestFit="1" customWidth="1"/>
    <col min="5388" max="5388" width="13.28515625" style="29" bestFit="1" customWidth="1"/>
    <col min="5389" max="5630" width="8.85546875" style="29"/>
    <col min="5631" max="5631" width="42.42578125" style="29" customWidth="1"/>
    <col min="5632" max="5632" width="9.5703125" style="29" customWidth="1"/>
    <col min="5633" max="5634" width="16.7109375" style="29" customWidth="1"/>
    <col min="5635" max="5635" width="13.42578125" style="29" customWidth="1"/>
    <col min="5636" max="5636" width="13.7109375" style="29" customWidth="1"/>
    <col min="5637" max="5638" width="16.7109375" style="29" customWidth="1"/>
    <col min="5639" max="5639" width="8.7109375" style="29" customWidth="1"/>
    <col min="5640" max="5640" width="17" style="29" customWidth="1"/>
    <col min="5641" max="5641" width="10" style="29" customWidth="1"/>
    <col min="5642" max="5643" width="10.28515625" style="29" bestFit="1" customWidth="1"/>
    <col min="5644" max="5644" width="13.28515625" style="29" bestFit="1" customWidth="1"/>
    <col min="5645" max="5886" width="8.85546875" style="29"/>
    <col min="5887" max="5887" width="42.42578125" style="29" customWidth="1"/>
    <col min="5888" max="5888" width="9.5703125" style="29" customWidth="1"/>
    <col min="5889" max="5890" width="16.7109375" style="29" customWidth="1"/>
    <col min="5891" max="5891" width="13.42578125" style="29" customWidth="1"/>
    <col min="5892" max="5892" width="13.7109375" style="29" customWidth="1"/>
    <col min="5893" max="5894" width="16.7109375" style="29" customWidth="1"/>
    <col min="5895" max="5895" width="8.7109375" style="29" customWidth="1"/>
    <col min="5896" max="5896" width="17" style="29" customWidth="1"/>
    <col min="5897" max="5897" width="10" style="29" customWidth="1"/>
    <col min="5898" max="5899" width="10.28515625" style="29" bestFit="1" customWidth="1"/>
    <col min="5900" max="5900" width="13.28515625" style="29" bestFit="1" customWidth="1"/>
    <col min="5901" max="6142" width="8.85546875" style="29"/>
    <col min="6143" max="6143" width="42.42578125" style="29" customWidth="1"/>
    <col min="6144" max="6144" width="9.5703125" style="29" customWidth="1"/>
    <col min="6145" max="6146" width="16.7109375" style="29" customWidth="1"/>
    <col min="6147" max="6147" width="13.42578125" style="29" customWidth="1"/>
    <col min="6148" max="6148" width="13.7109375" style="29" customWidth="1"/>
    <col min="6149" max="6150" width="16.7109375" style="29" customWidth="1"/>
    <col min="6151" max="6151" width="8.7109375" style="29" customWidth="1"/>
    <col min="6152" max="6152" width="17" style="29" customWidth="1"/>
    <col min="6153" max="6153" width="10" style="29" customWidth="1"/>
    <col min="6154" max="6155" width="10.28515625" style="29" bestFit="1" customWidth="1"/>
    <col min="6156" max="6156" width="13.28515625" style="29" bestFit="1" customWidth="1"/>
    <col min="6157" max="6398" width="8.85546875" style="29"/>
    <col min="6399" max="6399" width="42.42578125" style="29" customWidth="1"/>
    <col min="6400" max="6400" width="9.5703125" style="29" customWidth="1"/>
    <col min="6401" max="6402" width="16.7109375" style="29" customWidth="1"/>
    <col min="6403" max="6403" width="13.42578125" style="29" customWidth="1"/>
    <col min="6404" max="6404" width="13.7109375" style="29" customWidth="1"/>
    <col min="6405" max="6406" width="16.7109375" style="29" customWidth="1"/>
    <col min="6407" max="6407" width="8.7109375" style="29" customWidth="1"/>
    <col min="6408" max="6408" width="17" style="29" customWidth="1"/>
    <col min="6409" max="6409" width="10" style="29" customWidth="1"/>
    <col min="6410" max="6411" width="10.28515625" style="29" bestFit="1" customWidth="1"/>
    <col min="6412" max="6412" width="13.28515625" style="29" bestFit="1" customWidth="1"/>
    <col min="6413" max="6654" width="8.85546875" style="29"/>
    <col min="6655" max="6655" width="42.42578125" style="29" customWidth="1"/>
    <col min="6656" max="6656" width="9.5703125" style="29" customWidth="1"/>
    <col min="6657" max="6658" width="16.7109375" style="29" customWidth="1"/>
    <col min="6659" max="6659" width="13.42578125" style="29" customWidth="1"/>
    <col min="6660" max="6660" width="13.7109375" style="29" customWidth="1"/>
    <col min="6661" max="6662" width="16.7109375" style="29" customWidth="1"/>
    <col min="6663" max="6663" width="8.7109375" style="29" customWidth="1"/>
    <col min="6664" max="6664" width="17" style="29" customWidth="1"/>
    <col min="6665" max="6665" width="10" style="29" customWidth="1"/>
    <col min="6666" max="6667" width="10.28515625" style="29" bestFit="1" customWidth="1"/>
    <col min="6668" max="6668" width="13.28515625" style="29" bestFit="1" customWidth="1"/>
    <col min="6669" max="6910" width="8.85546875" style="29"/>
    <col min="6911" max="6911" width="42.42578125" style="29" customWidth="1"/>
    <col min="6912" max="6912" width="9.5703125" style="29" customWidth="1"/>
    <col min="6913" max="6914" width="16.7109375" style="29" customWidth="1"/>
    <col min="6915" max="6915" width="13.42578125" style="29" customWidth="1"/>
    <col min="6916" max="6916" width="13.7109375" style="29" customWidth="1"/>
    <col min="6917" max="6918" width="16.7109375" style="29" customWidth="1"/>
    <col min="6919" max="6919" width="8.7109375" style="29" customWidth="1"/>
    <col min="6920" max="6920" width="17" style="29" customWidth="1"/>
    <col min="6921" max="6921" width="10" style="29" customWidth="1"/>
    <col min="6922" max="6923" width="10.28515625" style="29" bestFit="1" customWidth="1"/>
    <col min="6924" max="6924" width="13.28515625" style="29" bestFit="1" customWidth="1"/>
    <col min="6925" max="7166" width="8.85546875" style="29"/>
    <col min="7167" max="7167" width="42.42578125" style="29" customWidth="1"/>
    <col min="7168" max="7168" width="9.5703125" style="29" customWidth="1"/>
    <col min="7169" max="7170" width="16.7109375" style="29" customWidth="1"/>
    <col min="7171" max="7171" width="13.42578125" style="29" customWidth="1"/>
    <col min="7172" max="7172" width="13.7109375" style="29" customWidth="1"/>
    <col min="7173" max="7174" width="16.7109375" style="29" customWidth="1"/>
    <col min="7175" max="7175" width="8.7109375" style="29" customWidth="1"/>
    <col min="7176" max="7176" width="17" style="29" customWidth="1"/>
    <col min="7177" max="7177" width="10" style="29" customWidth="1"/>
    <col min="7178" max="7179" width="10.28515625" style="29" bestFit="1" customWidth="1"/>
    <col min="7180" max="7180" width="13.28515625" style="29" bestFit="1" customWidth="1"/>
    <col min="7181" max="7422" width="8.85546875" style="29"/>
    <col min="7423" max="7423" width="42.42578125" style="29" customWidth="1"/>
    <col min="7424" max="7424" width="9.5703125" style="29" customWidth="1"/>
    <col min="7425" max="7426" width="16.7109375" style="29" customWidth="1"/>
    <col min="7427" max="7427" width="13.42578125" style="29" customWidth="1"/>
    <col min="7428" max="7428" width="13.7109375" style="29" customWidth="1"/>
    <col min="7429" max="7430" width="16.7109375" style="29" customWidth="1"/>
    <col min="7431" max="7431" width="8.7109375" style="29" customWidth="1"/>
    <col min="7432" max="7432" width="17" style="29" customWidth="1"/>
    <col min="7433" max="7433" width="10" style="29" customWidth="1"/>
    <col min="7434" max="7435" width="10.28515625" style="29" bestFit="1" customWidth="1"/>
    <col min="7436" max="7436" width="13.28515625" style="29" bestFit="1" customWidth="1"/>
    <col min="7437" max="7678" width="8.85546875" style="29"/>
    <col min="7679" max="7679" width="42.42578125" style="29" customWidth="1"/>
    <col min="7680" max="7680" width="9.5703125" style="29" customWidth="1"/>
    <col min="7681" max="7682" width="16.7109375" style="29" customWidth="1"/>
    <col min="7683" max="7683" width="13.42578125" style="29" customWidth="1"/>
    <col min="7684" max="7684" width="13.7109375" style="29" customWidth="1"/>
    <col min="7685" max="7686" width="16.7109375" style="29" customWidth="1"/>
    <col min="7687" max="7687" width="8.7109375" style="29" customWidth="1"/>
    <col min="7688" max="7688" width="17" style="29" customWidth="1"/>
    <col min="7689" max="7689" width="10" style="29" customWidth="1"/>
    <col min="7690" max="7691" width="10.28515625" style="29" bestFit="1" customWidth="1"/>
    <col min="7692" max="7692" width="13.28515625" style="29" bestFit="1" customWidth="1"/>
    <col min="7693" max="7934" width="8.85546875" style="29"/>
    <col min="7935" max="7935" width="42.42578125" style="29" customWidth="1"/>
    <col min="7936" max="7936" width="9.5703125" style="29" customWidth="1"/>
    <col min="7937" max="7938" width="16.7109375" style="29" customWidth="1"/>
    <col min="7939" max="7939" width="13.42578125" style="29" customWidth="1"/>
    <col min="7940" max="7940" width="13.7109375" style="29" customWidth="1"/>
    <col min="7941" max="7942" width="16.7109375" style="29" customWidth="1"/>
    <col min="7943" max="7943" width="8.7109375" style="29" customWidth="1"/>
    <col min="7944" max="7944" width="17" style="29" customWidth="1"/>
    <col min="7945" max="7945" width="10" style="29" customWidth="1"/>
    <col min="7946" max="7947" width="10.28515625" style="29" bestFit="1" customWidth="1"/>
    <col min="7948" max="7948" width="13.28515625" style="29" bestFit="1" customWidth="1"/>
    <col min="7949" max="8190" width="8.85546875" style="29"/>
    <col min="8191" max="8191" width="42.42578125" style="29" customWidth="1"/>
    <col min="8192" max="8192" width="9.5703125" style="29" customWidth="1"/>
    <col min="8193" max="8194" width="16.7109375" style="29" customWidth="1"/>
    <col min="8195" max="8195" width="13.42578125" style="29" customWidth="1"/>
    <col min="8196" max="8196" width="13.7109375" style="29" customWidth="1"/>
    <col min="8197" max="8198" width="16.7109375" style="29" customWidth="1"/>
    <col min="8199" max="8199" width="8.7109375" style="29" customWidth="1"/>
    <col min="8200" max="8200" width="17" style="29" customWidth="1"/>
    <col min="8201" max="8201" width="10" style="29" customWidth="1"/>
    <col min="8202" max="8203" width="10.28515625" style="29" bestFit="1" customWidth="1"/>
    <col min="8204" max="8204" width="13.28515625" style="29" bestFit="1" customWidth="1"/>
    <col min="8205" max="8446" width="8.85546875" style="29"/>
    <col min="8447" max="8447" width="42.42578125" style="29" customWidth="1"/>
    <col min="8448" max="8448" width="9.5703125" style="29" customWidth="1"/>
    <col min="8449" max="8450" width="16.7109375" style="29" customWidth="1"/>
    <col min="8451" max="8451" width="13.42578125" style="29" customWidth="1"/>
    <col min="8452" max="8452" width="13.7109375" style="29" customWidth="1"/>
    <col min="8453" max="8454" width="16.7109375" style="29" customWidth="1"/>
    <col min="8455" max="8455" width="8.7109375" style="29" customWidth="1"/>
    <col min="8456" max="8456" width="17" style="29" customWidth="1"/>
    <col min="8457" max="8457" width="10" style="29" customWidth="1"/>
    <col min="8458" max="8459" width="10.28515625" style="29" bestFit="1" customWidth="1"/>
    <col min="8460" max="8460" width="13.28515625" style="29" bestFit="1" customWidth="1"/>
    <col min="8461" max="8702" width="8.85546875" style="29"/>
    <col min="8703" max="8703" width="42.42578125" style="29" customWidth="1"/>
    <col min="8704" max="8704" width="9.5703125" style="29" customWidth="1"/>
    <col min="8705" max="8706" width="16.7109375" style="29" customWidth="1"/>
    <col min="8707" max="8707" width="13.42578125" style="29" customWidth="1"/>
    <col min="8708" max="8708" width="13.7109375" style="29" customWidth="1"/>
    <col min="8709" max="8710" width="16.7109375" style="29" customWidth="1"/>
    <col min="8711" max="8711" width="8.7109375" style="29" customWidth="1"/>
    <col min="8712" max="8712" width="17" style="29" customWidth="1"/>
    <col min="8713" max="8713" width="10" style="29" customWidth="1"/>
    <col min="8714" max="8715" width="10.28515625" style="29" bestFit="1" customWidth="1"/>
    <col min="8716" max="8716" width="13.28515625" style="29" bestFit="1" customWidth="1"/>
    <col min="8717" max="8958" width="8.85546875" style="29"/>
    <col min="8959" max="8959" width="42.42578125" style="29" customWidth="1"/>
    <col min="8960" max="8960" width="9.5703125" style="29" customWidth="1"/>
    <col min="8961" max="8962" width="16.7109375" style="29" customWidth="1"/>
    <col min="8963" max="8963" width="13.42578125" style="29" customWidth="1"/>
    <col min="8964" max="8964" width="13.7109375" style="29" customWidth="1"/>
    <col min="8965" max="8966" width="16.7109375" style="29" customWidth="1"/>
    <col min="8967" max="8967" width="8.7109375" style="29" customWidth="1"/>
    <col min="8968" max="8968" width="17" style="29" customWidth="1"/>
    <col min="8969" max="8969" width="10" style="29" customWidth="1"/>
    <col min="8970" max="8971" width="10.28515625" style="29" bestFit="1" customWidth="1"/>
    <col min="8972" max="8972" width="13.28515625" style="29" bestFit="1" customWidth="1"/>
    <col min="8973" max="9214" width="8.85546875" style="29"/>
    <col min="9215" max="9215" width="42.42578125" style="29" customWidth="1"/>
    <col min="9216" max="9216" width="9.5703125" style="29" customWidth="1"/>
    <col min="9217" max="9218" width="16.7109375" style="29" customWidth="1"/>
    <col min="9219" max="9219" width="13.42578125" style="29" customWidth="1"/>
    <col min="9220" max="9220" width="13.7109375" style="29" customWidth="1"/>
    <col min="9221" max="9222" width="16.7109375" style="29" customWidth="1"/>
    <col min="9223" max="9223" width="8.7109375" style="29" customWidth="1"/>
    <col min="9224" max="9224" width="17" style="29" customWidth="1"/>
    <col min="9225" max="9225" width="10" style="29" customWidth="1"/>
    <col min="9226" max="9227" width="10.28515625" style="29" bestFit="1" customWidth="1"/>
    <col min="9228" max="9228" width="13.28515625" style="29" bestFit="1" customWidth="1"/>
    <col min="9229" max="9470" width="8.85546875" style="29"/>
    <col min="9471" max="9471" width="42.42578125" style="29" customWidth="1"/>
    <col min="9472" max="9472" width="9.5703125" style="29" customWidth="1"/>
    <col min="9473" max="9474" width="16.7109375" style="29" customWidth="1"/>
    <col min="9475" max="9475" width="13.42578125" style="29" customWidth="1"/>
    <col min="9476" max="9476" width="13.7109375" style="29" customWidth="1"/>
    <col min="9477" max="9478" width="16.7109375" style="29" customWidth="1"/>
    <col min="9479" max="9479" width="8.7109375" style="29" customWidth="1"/>
    <col min="9480" max="9480" width="17" style="29" customWidth="1"/>
    <col min="9481" max="9481" width="10" style="29" customWidth="1"/>
    <col min="9482" max="9483" width="10.28515625" style="29" bestFit="1" customWidth="1"/>
    <col min="9484" max="9484" width="13.28515625" style="29" bestFit="1" customWidth="1"/>
    <col min="9485" max="9726" width="8.85546875" style="29"/>
    <col min="9727" max="9727" width="42.42578125" style="29" customWidth="1"/>
    <col min="9728" max="9728" width="9.5703125" style="29" customWidth="1"/>
    <col min="9729" max="9730" width="16.7109375" style="29" customWidth="1"/>
    <col min="9731" max="9731" width="13.42578125" style="29" customWidth="1"/>
    <col min="9732" max="9732" width="13.7109375" style="29" customWidth="1"/>
    <col min="9733" max="9734" width="16.7109375" style="29" customWidth="1"/>
    <col min="9735" max="9735" width="8.7109375" style="29" customWidth="1"/>
    <col min="9736" max="9736" width="17" style="29" customWidth="1"/>
    <col min="9737" max="9737" width="10" style="29" customWidth="1"/>
    <col min="9738" max="9739" width="10.28515625" style="29" bestFit="1" customWidth="1"/>
    <col min="9740" max="9740" width="13.28515625" style="29" bestFit="1" customWidth="1"/>
    <col min="9741" max="9982" width="8.85546875" style="29"/>
    <col min="9983" max="9983" width="42.42578125" style="29" customWidth="1"/>
    <col min="9984" max="9984" width="9.5703125" style="29" customWidth="1"/>
    <col min="9985" max="9986" width="16.7109375" style="29" customWidth="1"/>
    <col min="9987" max="9987" width="13.42578125" style="29" customWidth="1"/>
    <col min="9988" max="9988" width="13.7109375" style="29" customWidth="1"/>
    <col min="9989" max="9990" width="16.7109375" style="29" customWidth="1"/>
    <col min="9991" max="9991" width="8.7109375" style="29" customWidth="1"/>
    <col min="9992" max="9992" width="17" style="29" customWidth="1"/>
    <col min="9993" max="9993" width="10" style="29" customWidth="1"/>
    <col min="9994" max="9995" width="10.28515625" style="29" bestFit="1" customWidth="1"/>
    <col min="9996" max="9996" width="13.28515625" style="29" bestFit="1" customWidth="1"/>
    <col min="9997" max="10238" width="8.85546875" style="29"/>
    <col min="10239" max="10239" width="42.42578125" style="29" customWidth="1"/>
    <col min="10240" max="10240" width="9.5703125" style="29" customWidth="1"/>
    <col min="10241" max="10242" width="16.7109375" style="29" customWidth="1"/>
    <col min="10243" max="10243" width="13.42578125" style="29" customWidth="1"/>
    <col min="10244" max="10244" width="13.7109375" style="29" customWidth="1"/>
    <col min="10245" max="10246" width="16.7109375" style="29" customWidth="1"/>
    <col min="10247" max="10247" width="8.7109375" style="29" customWidth="1"/>
    <col min="10248" max="10248" width="17" style="29" customWidth="1"/>
    <col min="10249" max="10249" width="10" style="29" customWidth="1"/>
    <col min="10250" max="10251" width="10.28515625" style="29" bestFit="1" customWidth="1"/>
    <col min="10252" max="10252" width="13.28515625" style="29" bestFit="1" customWidth="1"/>
    <col min="10253" max="10494" width="8.85546875" style="29"/>
    <col min="10495" max="10495" width="42.42578125" style="29" customWidth="1"/>
    <col min="10496" max="10496" width="9.5703125" style="29" customWidth="1"/>
    <col min="10497" max="10498" width="16.7109375" style="29" customWidth="1"/>
    <col min="10499" max="10499" width="13.42578125" style="29" customWidth="1"/>
    <col min="10500" max="10500" width="13.7109375" style="29" customWidth="1"/>
    <col min="10501" max="10502" width="16.7109375" style="29" customWidth="1"/>
    <col min="10503" max="10503" width="8.7109375" style="29" customWidth="1"/>
    <col min="10504" max="10504" width="17" style="29" customWidth="1"/>
    <col min="10505" max="10505" width="10" style="29" customWidth="1"/>
    <col min="10506" max="10507" width="10.28515625" style="29" bestFit="1" customWidth="1"/>
    <col min="10508" max="10508" width="13.28515625" style="29" bestFit="1" customWidth="1"/>
    <col min="10509" max="10750" width="8.85546875" style="29"/>
    <col min="10751" max="10751" width="42.42578125" style="29" customWidth="1"/>
    <col min="10752" max="10752" width="9.5703125" style="29" customWidth="1"/>
    <col min="10753" max="10754" width="16.7109375" style="29" customWidth="1"/>
    <col min="10755" max="10755" width="13.42578125" style="29" customWidth="1"/>
    <col min="10756" max="10756" width="13.7109375" style="29" customWidth="1"/>
    <col min="10757" max="10758" width="16.7109375" style="29" customWidth="1"/>
    <col min="10759" max="10759" width="8.7109375" style="29" customWidth="1"/>
    <col min="10760" max="10760" width="17" style="29" customWidth="1"/>
    <col min="10761" max="10761" width="10" style="29" customWidth="1"/>
    <col min="10762" max="10763" width="10.28515625" style="29" bestFit="1" customWidth="1"/>
    <col min="10764" max="10764" width="13.28515625" style="29" bestFit="1" customWidth="1"/>
    <col min="10765" max="11006" width="8.85546875" style="29"/>
    <col min="11007" max="11007" width="42.42578125" style="29" customWidth="1"/>
    <col min="11008" max="11008" width="9.5703125" style="29" customWidth="1"/>
    <col min="11009" max="11010" width="16.7109375" style="29" customWidth="1"/>
    <col min="11011" max="11011" width="13.42578125" style="29" customWidth="1"/>
    <col min="11012" max="11012" width="13.7109375" style="29" customWidth="1"/>
    <col min="11013" max="11014" width="16.7109375" style="29" customWidth="1"/>
    <col min="11015" max="11015" width="8.7109375" style="29" customWidth="1"/>
    <col min="11016" max="11016" width="17" style="29" customWidth="1"/>
    <col min="11017" max="11017" width="10" style="29" customWidth="1"/>
    <col min="11018" max="11019" width="10.28515625" style="29" bestFit="1" customWidth="1"/>
    <col min="11020" max="11020" width="13.28515625" style="29" bestFit="1" customWidth="1"/>
    <col min="11021" max="11262" width="8.85546875" style="29"/>
    <col min="11263" max="11263" width="42.42578125" style="29" customWidth="1"/>
    <col min="11264" max="11264" width="9.5703125" style="29" customWidth="1"/>
    <col min="11265" max="11266" width="16.7109375" style="29" customWidth="1"/>
    <col min="11267" max="11267" width="13.42578125" style="29" customWidth="1"/>
    <col min="11268" max="11268" width="13.7109375" style="29" customWidth="1"/>
    <col min="11269" max="11270" width="16.7109375" style="29" customWidth="1"/>
    <col min="11271" max="11271" width="8.7109375" style="29" customWidth="1"/>
    <col min="11272" max="11272" width="17" style="29" customWidth="1"/>
    <col min="11273" max="11273" width="10" style="29" customWidth="1"/>
    <col min="11274" max="11275" width="10.28515625" style="29" bestFit="1" customWidth="1"/>
    <col min="11276" max="11276" width="13.28515625" style="29" bestFit="1" customWidth="1"/>
    <col min="11277" max="11518" width="8.85546875" style="29"/>
    <col min="11519" max="11519" width="42.42578125" style="29" customWidth="1"/>
    <col min="11520" max="11520" width="9.5703125" style="29" customWidth="1"/>
    <col min="11521" max="11522" width="16.7109375" style="29" customWidth="1"/>
    <col min="11523" max="11523" width="13.42578125" style="29" customWidth="1"/>
    <col min="11524" max="11524" width="13.7109375" style="29" customWidth="1"/>
    <col min="11525" max="11526" width="16.7109375" style="29" customWidth="1"/>
    <col min="11527" max="11527" width="8.7109375" style="29" customWidth="1"/>
    <col min="11528" max="11528" width="17" style="29" customWidth="1"/>
    <col min="11529" max="11529" width="10" style="29" customWidth="1"/>
    <col min="11530" max="11531" width="10.28515625" style="29" bestFit="1" customWidth="1"/>
    <col min="11532" max="11532" width="13.28515625" style="29" bestFit="1" customWidth="1"/>
    <col min="11533" max="11774" width="8.85546875" style="29"/>
    <col min="11775" max="11775" width="42.42578125" style="29" customWidth="1"/>
    <col min="11776" max="11776" width="9.5703125" style="29" customWidth="1"/>
    <col min="11777" max="11778" width="16.7109375" style="29" customWidth="1"/>
    <col min="11779" max="11779" width="13.42578125" style="29" customWidth="1"/>
    <col min="11780" max="11780" width="13.7109375" style="29" customWidth="1"/>
    <col min="11781" max="11782" width="16.7109375" style="29" customWidth="1"/>
    <col min="11783" max="11783" width="8.7109375" style="29" customWidth="1"/>
    <col min="11784" max="11784" width="17" style="29" customWidth="1"/>
    <col min="11785" max="11785" width="10" style="29" customWidth="1"/>
    <col min="11786" max="11787" width="10.28515625" style="29" bestFit="1" customWidth="1"/>
    <col min="11788" max="11788" width="13.28515625" style="29" bestFit="1" customWidth="1"/>
    <col min="11789" max="12030" width="8.85546875" style="29"/>
    <col min="12031" max="12031" width="42.42578125" style="29" customWidth="1"/>
    <col min="12032" max="12032" width="9.5703125" style="29" customWidth="1"/>
    <col min="12033" max="12034" width="16.7109375" style="29" customWidth="1"/>
    <col min="12035" max="12035" width="13.42578125" style="29" customWidth="1"/>
    <col min="12036" max="12036" width="13.7109375" style="29" customWidth="1"/>
    <col min="12037" max="12038" width="16.7109375" style="29" customWidth="1"/>
    <col min="12039" max="12039" width="8.7109375" style="29" customWidth="1"/>
    <col min="12040" max="12040" width="17" style="29" customWidth="1"/>
    <col min="12041" max="12041" width="10" style="29" customWidth="1"/>
    <col min="12042" max="12043" width="10.28515625" style="29" bestFit="1" customWidth="1"/>
    <col min="12044" max="12044" width="13.28515625" style="29" bestFit="1" customWidth="1"/>
    <col min="12045" max="12286" width="8.85546875" style="29"/>
    <col min="12287" max="12287" width="42.42578125" style="29" customWidth="1"/>
    <col min="12288" max="12288" width="9.5703125" style="29" customWidth="1"/>
    <col min="12289" max="12290" width="16.7109375" style="29" customWidth="1"/>
    <col min="12291" max="12291" width="13.42578125" style="29" customWidth="1"/>
    <col min="12292" max="12292" width="13.7109375" style="29" customWidth="1"/>
    <col min="12293" max="12294" width="16.7109375" style="29" customWidth="1"/>
    <col min="12295" max="12295" width="8.7109375" style="29" customWidth="1"/>
    <col min="12296" max="12296" width="17" style="29" customWidth="1"/>
    <col min="12297" max="12297" width="10" style="29" customWidth="1"/>
    <col min="12298" max="12299" width="10.28515625" style="29" bestFit="1" customWidth="1"/>
    <col min="12300" max="12300" width="13.28515625" style="29" bestFit="1" customWidth="1"/>
    <col min="12301" max="12542" width="8.85546875" style="29"/>
    <col min="12543" max="12543" width="42.42578125" style="29" customWidth="1"/>
    <col min="12544" max="12544" width="9.5703125" style="29" customWidth="1"/>
    <col min="12545" max="12546" width="16.7109375" style="29" customWidth="1"/>
    <col min="12547" max="12547" width="13.42578125" style="29" customWidth="1"/>
    <col min="12548" max="12548" width="13.7109375" style="29" customWidth="1"/>
    <col min="12549" max="12550" width="16.7109375" style="29" customWidth="1"/>
    <col min="12551" max="12551" width="8.7109375" style="29" customWidth="1"/>
    <col min="12552" max="12552" width="17" style="29" customWidth="1"/>
    <col min="12553" max="12553" width="10" style="29" customWidth="1"/>
    <col min="12554" max="12555" width="10.28515625" style="29" bestFit="1" customWidth="1"/>
    <col min="12556" max="12556" width="13.28515625" style="29" bestFit="1" customWidth="1"/>
    <col min="12557" max="12798" width="8.85546875" style="29"/>
    <col min="12799" max="12799" width="42.42578125" style="29" customWidth="1"/>
    <col min="12800" max="12800" width="9.5703125" style="29" customWidth="1"/>
    <col min="12801" max="12802" width="16.7109375" style="29" customWidth="1"/>
    <col min="12803" max="12803" width="13.42578125" style="29" customWidth="1"/>
    <col min="12804" max="12804" width="13.7109375" style="29" customWidth="1"/>
    <col min="12805" max="12806" width="16.7109375" style="29" customWidth="1"/>
    <col min="12807" max="12807" width="8.7109375" style="29" customWidth="1"/>
    <col min="12808" max="12808" width="17" style="29" customWidth="1"/>
    <col min="12809" max="12809" width="10" style="29" customWidth="1"/>
    <col min="12810" max="12811" width="10.28515625" style="29" bestFit="1" customWidth="1"/>
    <col min="12812" max="12812" width="13.28515625" style="29" bestFit="1" customWidth="1"/>
    <col min="12813" max="13054" width="8.85546875" style="29"/>
    <col min="13055" max="13055" width="42.42578125" style="29" customWidth="1"/>
    <col min="13056" max="13056" width="9.5703125" style="29" customWidth="1"/>
    <col min="13057" max="13058" width="16.7109375" style="29" customWidth="1"/>
    <col min="13059" max="13059" width="13.42578125" style="29" customWidth="1"/>
    <col min="13060" max="13060" width="13.7109375" style="29" customWidth="1"/>
    <col min="13061" max="13062" width="16.7109375" style="29" customWidth="1"/>
    <col min="13063" max="13063" width="8.7109375" style="29" customWidth="1"/>
    <col min="13064" max="13064" width="17" style="29" customWidth="1"/>
    <col min="13065" max="13065" width="10" style="29" customWidth="1"/>
    <col min="13066" max="13067" width="10.28515625" style="29" bestFit="1" customWidth="1"/>
    <col min="13068" max="13068" width="13.28515625" style="29" bestFit="1" customWidth="1"/>
    <col min="13069" max="13310" width="8.85546875" style="29"/>
    <col min="13311" max="13311" width="42.42578125" style="29" customWidth="1"/>
    <col min="13312" max="13312" width="9.5703125" style="29" customWidth="1"/>
    <col min="13313" max="13314" width="16.7109375" style="29" customWidth="1"/>
    <col min="13315" max="13315" width="13.42578125" style="29" customWidth="1"/>
    <col min="13316" max="13316" width="13.7109375" style="29" customWidth="1"/>
    <col min="13317" max="13318" width="16.7109375" style="29" customWidth="1"/>
    <col min="13319" max="13319" width="8.7109375" style="29" customWidth="1"/>
    <col min="13320" max="13320" width="17" style="29" customWidth="1"/>
    <col min="13321" max="13321" width="10" style="29" customWidth="1"/>
    <col min="13322" max="13323" width="10.28515625" style="29" bestFit="1" customWidth="1"/>
    <col min="13324" max="13324" width="13.28515625" style="29" bestFit="1" customWidth="1"/>
    <col min="13325" max="13566" width="8.85546875" style="29"/>
    <col min="13567" max="13567" width="42.42578125" style="29" customWidth="1"/>
    <col min="13568" max="13568" width="9.5703125" style="29" customWidth="1"/>
    <col min="13569" max="13570" width="16.7109375" style="29" customWidth="1"/>
    <col min="13571" max="13571" width="13.42578125" style="29" customWidth="1"/>
    <col min="13572" max="13572" width="13.7109375" style="29" customWidth="1"/>
    <col min="13573" max="13574" width="16.7109375" style="29" customWidth="1"/>
    <col min="13575" max="13575" width="8.7109375" style="29" customWidth="1"/>
    <col min="13576" max="13576" width="17" style="29" customWidth="1"/>
    <col min="13577" max="13577" width="10" style="29" customWidth="1"/>
    <col min="13578" max="13579" width="10.28515625" style="29" bestFit="1" customWidth="1"/>
    <col min="13580" max="13580" width="13.28515625" style="29" bestFit="1" customWidth="1"/>
    <col min="13581" max="13822" width="8.85546875" style="29"/>
    <col min="13823" max="13823" width="42.42578125" style="29" customWidth="1"/>
    <col min="13824" max="13824" width="9.5703125" style="29" customWidth="1"/>
    <col min="13825" max="13826" width="16.7109375" style="29" customWidth="1"/>
    <col min="13827" max="13827" width="13.42578125" style="29" customWidth="1"/>
    <col min="13828" max="13828" width="13.7109375" style="29" customWidth="1"/>
    <col min="13829" max="13830" width="16.7109375" style="29" customWidth="1"/>
    <col min="13831" max="13831" width="8.7109375" style="29" customWidth="1"/>
    <col min="13832" max="13832" width="17" style="29" customWidth="1"/>
    <col min="13833" max="13833" width="10" style="29" customWidth="1"/>
    <col min="13834" max="13835" width="10.28515625" style="29" bestFit="1" customWidth="1"/>
    <col min="13836" max="13836" width="13.28515625" style="29" bestFit="1" customWidth="1"/>
    <col min="13837" max="14078" width="8.85546875" style="29"/>
    <col min="14079" max="14079" width="42.42578125" style="29" customWidth="1"/>
    <col min="14080" max="14080" width="9.5703125" style="29" customWidth="1"/>
    <col min="14081" max="14082" width="16.7109375" style="29" customWidth="1"/>
    <col min="14083" max="14083" width="13.42578125" style="29" customWidth="1"/>
    <col min="14084" max="14084" width="13.7109375" style="29" customWidth="1"/>
    <col min="14085" max="14086" width="16.7109375" style="29" customWidth="1"/>
    <col min="14087" max="14087" width="8.7109375" style="29" customWidth="1"/>
    <col min="14088" max="14088" width="17" style="29" customWidth="1"/>
    <col min="14089" max="14089" width="10" style="29" customWidth="1"/>
    <col min="14090" max="14091" width="10.28515625" style="29" bestFit="1" customWidth="1"/>
    <col min="14092" max="14092" width="13.28515625" style="29" bestFit="1" customWidth="1"/>
    <col min="14093" max="14334" width="8.85546875" style="29"/>
    <col min="14335" max="14335" width="42.42578125" style="29" customWidth="1"/>
    <col min="14336" max="14336" width="9.5703125" style="29" customWidth="1"/>
    <col min="14337" max="14338" width="16.7109375" style="29" customWidth="1"/>
    <col min="14339" max="14339" width="13.42578125" style="29" customWidth="1"/>
    <col min="14340" max="14340" width="13.7109375" style="29" customWidth="1"/>
    <col min="14341" max="14342" width="16.7109375" style="29" customWidth="1"/>
    <col min="14343" max="14343" width="8.7109375" style="29" customWidth="1"/>
    <col min="14344" max="14344" width="17" style="29" customWidth="1"/>
    <col min="14345" max="14345" width="10" style="29" customWidth="1"/>
    <col min="14346" max="14347" width="10.28515625" style="29" bestFit="1" customWidth="1"/>
    <col min="14348" max="14348" width="13.28515625" style="29" bestFit="1" customWidth="1"/>
    <col min="14349" max="14590" width="8.85546875" style="29"/>
    <col min="14591" max="14591" width="42.42578125" style="29" customWidth="1"/>
    <col min="14592" max="14592" width="9.5703125" style="29" customWidth="1"/>
    <col min="14593" max="14594" width="16.7109375" style="29" customWidth="1"/>
    <col min="14595" max="14595" width="13.42578125" style="29" customWidth="1"/>
    <col min="14596" max="14596" width="13.7109375" style="29" customWidth="1"/>
    <col min="14597" max="14598" width="16.7109375" style="29" customWidth="1"/>
    <col min="14599" max="14599" width="8.7109375" style="29" customWidth="1"/>
    <col min="14600" max="14600" width="17" style="29" customWidth="1"/>
    <col min="14601" max="14601" width="10" style="29" customWidth="1"/>
    <col min="14602" max="14603" width="10.28515625" style="29" bestFit="1" customWidth="1"/>
    <col min="14604" max="14604" width="13.28515625" style="29" bestFit="1" customWidth="1"/>
    <col min="14605" max="14846" width="8.85546875" style="29"/>
    <col min="14847" max="14847" width="42.42578125" style="29" customWidth="1"/>
    <col min="14848" max="14848" width="9.5703125" style="29" customWidth="1"/>
    <col min="14849" max="14850" width="16.7109375" style="29" customWidth="1"/>
    <col min="14851" max="14851" width="13.42578125" style="29" customWidth="1"/>
    <col min="14852" max="14852" width="13.7109375" style="29" customWidth="1"/>
    <col min="14853" max="14854" width="16.7109375" style="29" customWidth="1"/>
    <col min="14855" max="14855" width="8.7109375" style="29" customWidth="1"/>
    <col min="14856" max="14856" width="17" style="29" customWidth="1"/>
    <col min="14857" max="14857" width="10" style="29" customWidth="1"/>
    <col min="14858" max="14859" width="10.28515625" style="29" bestFit="1" customWidth="1"/>
    <col min="14860" max="14860" width="13.28515625" style="29" bestFit="1" customWidth="1"/>
    <col min="14861" max="15102" width="8.85546875" style="29"/>
    <col min="15103" max="15103" width="42.42578125" style="29" customWidth="1"/>
    <col min="15104" max="15104" width="9.5703125" style="29" customWidth="1"/>
    <col min="15105" max="15106" width="16.7109375" style="29" customWidth="1"/>
    <col min="15107" max="15107" width="13.42578125" style="29" customWidth="1"/>
    <col min="15108" max="15108" width="13.7109375" style="29" customWidth="1"/>
    <col min="15109" max="15110" width="16.7109375" style="29" customWidth="1"/>
    <col min="15111" max="15111" width="8.7109375" style="29" customWidth="1"/>
    <col min="15112" max="15112" width="17" style="29" customWidth="1"/>
    <col min="15113" max="15113" width="10" style="29" customWidth="1"/>
    <col min="15114" max="15115" width="10.28515625" style="29" bestFit="1" customWidth="1"/>
    <col min="15116" max="15116" width="13.28515625" style="29" bestFit="1" customWidth="1"/>
    <col min="15117" max="15358" width="8.85546875" style="29"/>
    <col min="15359" max="15359" width="42.42578125" style="29" customWidth="1"/>
    <col min="15360" max="15360" width="9.5703125" style="29" customWidth="1"/>
    <col min="15361" max="15362" width="16.7109375" style="29" customWidth="1"/>
    <col min="15363" max="15363" width="13.42578125" style="29" customWidth="1"/>
    <col min="15364" max="15364" width="13.7109375" style="29" customWidth="1"/>
    <col min="15365" max="15366" width="16.7109375" style="29" customWidth="1"/>
    <col min="15367" max="15367" width="8.7109375" style="29" customWidth="1"/>
    <col min="15368" max="15368" width="17" style="29" customWidth="1"/>
    <col min="15369" max="15369" width="10" style="29" customWidth="1"/>
    <col min="15370" max="15371" width="10.28515625" style="29" bestFit="1" customWidth="1"/>
    <col min="15372" max="15372" width="13.28515625" style="29" bestFit="1" customWidth="1"/>
    <col min="15373" max="15614" width="8.85546875" style="29"/>
    <col min="15615" max="15615" width="42.42578125" style="29" customWidth="1"/>
    <col min="15616" max="15616" width="9.5703125" style="29" customWidth="1"/>
    <col min="15617" max="15618" width="16.7109375" style="29" customWidth="1"/>
    <col min="15619" max="15619" width="13.42578125" style="29" customWidth="1"/>
    <col min="15620" max="15620" width="13.7109375" style="29" customWidth="1"/>
    <col min="15621" max="15622" width="16.7109375" style="29" customWidth="1"/>
    <col min="15623" max="15623" width="8.7109375" style="29" customWidth="1"/>
    <col min="15624" max="15624" width="17" style="29" customWidth="1"/>
    <col min="15625" max="15625" width="10" style="29" customWidth="1"/>
    <col min="15626" max="15627" width="10.28515625" style="29" bestFit="1" customWidth="1"/>
    <col min="15628" max="15628" width="13.28515625" style="29" bestFit="1" customWidth="1"/>
    <col min="15629" max="15870" width="8.85546875" style="29"/>
    <col min="15871" max="15871" width="42.42578125" style="29" customWidth="1"/>
    <col min="15872" max="15872" width="9.5703125" style="29" customWidth="1"/>
    <col min="15873" max="15874" width="16.7109375" style="29" customWidth="1"/>
    <col min="15875" max="15875" width="13.42578125" style="29" customWidth="1"/>
    <col min="15876" max="15876" width="13.7109375" style="29" customWidth="1"/>
    <col min="15877" max="15878" width="16.7109375" style="29" customWidth="1"/>
    <col min="15879" max="15879" width="8.7109375" style="29" customWidth="1"/>
    <col min="15880" max="15880" width="17" style="29" customWidth="1"/>
    <col min="15881" max="15881" width="10" style="29" customWidth="1"/>
    <col min="15882" max="15883" width="10.28515625" style="29" bestFit="1" customWidth="1"/>
    <col min="15884" max="15884" width="13.28515625" style="29" bestFit="1" customWidth="1"/>
    <col min="15885" max="16126" width="8.85546875" style="29"/>
    <col min="16127" max="16127" width="42.42578125" style="29" customWidth="1"/>
    <col min="16128" max="16128" width="9.5703125" style="29" customWidth="1"/>
    <col min="16129" max="16130" width="16.7109375" style="29" customWidth="1"/>
    <col min="16131" max="16131" width="13.42578125" style="29" customWidth="1"/>
    <col min="16132" max="16132" width="13.7109375" style="29" customWidth="1"/>
    <col min="16133" max="16134" width="16.7109375" style="29" customWidth="1"/>
    <col min="16135" max="16135" width="8.7109375" style="29" customWidth="1"/>
    <col min="16136" max="16136" width="17" style="29" customWidth="1"/>
    <col min="16137" max="16137" width="10" style="29" customWidth="1"/>
    <col min="16138" max="16139" width="10.28515625" style="29" bestFit="1" customWidth="1"/>
    <col min="16140" max="16140" width="13.28515625" style="29" bestFit="1" customWidth="1"/>
    <col min="16141" max="16384" width="8.85546875" style="29"/>
  </cols>
  <sheetData>
    <row r="1" spans="1:41" s="233" customFormat="1">
      <c r="D1" s="246"/>
      <c r="G1" s="246"/>
      <c r="H1" s="246"/>
      <c r="K1" s="231"/>
      <c r="M1" s="231"/>
      <c r="N1" s="231"/>
      <c r="O1" s="231"/>
      <c r="P1" s="231"/>
    </row>
    <row r="2" spans="1:41" s="233" customFormat="1">
      <c r="D2" s="246"/>
      <c r="E2" s="236"/>
      <c r="G2" s="246"/>
      <c r="H2" s="246"/>
      <c r="K2" s="231"/>
      <c r="M2" s="231"/>
      <c r="N2" s="231"/>
      <c r="O2" s="231"/>
      <c r="P2" s="231"/>
    </row>
    <row r="3" spans="1:41" s="233" customFormat="1">
      <c r="D3" s="246"/>
      <c r="G3" s="246"/>
      <c r="H3" s="246"/>
      <c r="K3" s="231"/>
      <c r="M3" s="231"/>
      <c r="N3" s="231"/>
      <c r="O3" s="231"/>
      <c r="P3" s="231"/>
    </row>
    <row r="4" spans="1:41" s="233" customFormat="1">
      <c r="D4" s="246"/>
      <c r="G4" s="246"/>
      <c r="H4" s="246"/>
      <c r="K4" s="998" t="s">
        <v>205</v>
      </c>
      <c r="L4" s="998"/>
      <c r="M4" s="998"/>
      <c r="N4" s="231"/>
      <c r="O4" s="231"/>
      <c r="P4" s="231"/>
      <c r="X4" s="999" t="s">
        <v>333</v>
      </c>
      <c r="Y4" s="999"/>
      <c r="Z4" s="999"/>
      <c r="AA4" s="999"/>
    </row>
    <row r="5" spans="1:41" s="233" customFormat="1">
      <c r="D5" s="246"/>
      <c r="G5" s="246"/>
      <c r="H5" s="246"/>
      <c r="K5" s="998"/>
      <c r="L5" s="998"/>
      <c r="M5" s="998"/>
      <c r="N5" s="231"/>
      <c r="O5" s="231"/>
      <c r="P5" s="231"/>
    </row>
    <row r="6" spans="1:41" s="233" customFormat="1">
      <c r="D6" s="246"/>
      <c r="G6" s="246"/>
      <c r="H6" s="246"/>
      <c r="K6" s="764"/>
      <c r="L6" s="764"/>
      <c r="M6" s="764"/>
      <c r="N6" s="231"/>
      <c r="O6" s="231"/>
      <c r="P6" s="231"/>
    </row>
    <row r="7" spans="1:41" s="233" customFormat="1">
      <c r="D7" s="246"/>
      <c r="G7" s="246"/>
      <c r="H7" s="246"/>
      <c r="K7" s="231"/>
      <c r="M7" s="231"/>
      <c r="N7" s="231"/>
      <c r="O7" s="231"/>
      <c r="P7" s="231"/>
    </row>
    <row r="8" spans="1:41" s="233" customFormat="1">
      <c r="C8" s="485"/>
      <c r="D8" s="246"/>
      <c r="G8" s="246"/>
      <c r="H8" s="246"/>
      <c r="K8" s="231"/>
      <c r="M8" s="231"/>
      <c r="N8" s="231"/>
      <c r="O8" s="231"/>
      <c r="P8" s="231"/>
    </row>
    <row r="9" spans="1:41" s="28" customFormat="1" ht="15">
      <c r="A9" s="247"/>
      <c r="B9" s="247"/>
      <c r="C9" s="27" t="s">
        <v>278</v>
      </c>
      <c r="D9" s="1001" t="e">
        <f>'BUDGET INI APPROUVE'!E9:N9</f>
        <v>#VALUE!</v>
      </c>
      <c r="E9" s="1001"/>
      <c r="F9" s="1001"/>
      <c r="G9" s="1001"/>
      <c r="H9" s="1001"/>
      <c r="I9" s="1001"/>
      <c r="J9" s="1001"/>
      <c r="K9" s="1001"/>
      <c r="L9" s="1001"/>
      <c r="M9" s="1001"/>
      <c r="N9" s="152"/>
      <c r="O9" s="152"/>
      <c r="P9" s="27" t="s">
        <v>278</v>
      </c>
      <c r="Q9" s="1001" t="e">
        <f>D9</f>
        <v>#VALUE!</v>
      </c>
      <c r="R9" s="1001"/>
      <c r="S9" s="1001"/>
      <c r="T9" s="1001"/>
      <c r="U9" s="1001"/>
      <c r="V9" s="1001"/>
      <c r="W9" s="1001"/>
      <c r="X9" s="1001"/>
      <c r="Y9" s="1001"/>
      <c r="Z9" s="1001"/>
      <c r="AA9" s="233"/>
      <c r="AB9" s="233"/>
      <c r="AC9" s="233"/>
      <c r="AD9" s="233"/>
      <c r="AE9" s="233"/>
      <c r="AF9" s="233"/>
      <c r="AG9" s="233"/>
      <c r="AH9" s="233"/>
      <c r="AI9" s="233"/>
      <c r="AJ9" s="233"/>
      <c r="AK9" s="233"/>
      <c r="AL9" s="233"/>
      <c r="AM9" s="233"/>
      <c r="AN9" s="233"/>
      <c r="AO9" s="233"/>
    </row>
    <row r="10" spans="1:41" ht="15">
      <c r="C10" s="27" t="s">
        <v>261</v>
      </c>
      <c r="D10" s="1001" t="e">
        <f>'BUDGET INI APPROUVE'!E10:N10</f>
        <v>#VALUE!</v>
      </c>
      <c r="E10" s="1001"/>
      <c r="F10" s="1001"/>
      <c r="G10" s="1001"/>
      <c r="H10" s="1001"/>
      <c r="I10" s="1001"/>
      <c r="J10" s="1001"/>
      <c r="K10" s="1001"/>
      <c r="L10" s="1001"/>
      <c r="M10" s="1001"/>
      <c r="N10" s="152"/>
      <c r="O10" s="152"/>
      <c r="P10" s="27" t="s">
        <v>261</v>
      </c>
      <c r="Q10" s="1001" t="e">
        <f t="shared" ref="Q10:Q12" si="0">D10</f>
        <v>#VALUE!</v>
      </c>
      <c r="R10" s="1001"/>
      <c r="S10" s="1001"/>
      <c r="T10" s="1001"/>
      <c r="U10" s="1001"/>
      <c r="V10" s="1001"/>
      <c r="W10" s="1001"/>
      <c r="X10" s="1001"/>
      <c r="Y10" s="1001"/>
      <c r="Z10" s="1001"/>
    </row>
    <row r="11" spans="1:41" s="233" customFormat="1" ht="15">
      <c r="C11" s="27" t="s">
        <v>270</v>
      </c>
      <c r="D11" s="1002" t="e">
        <f>'BUDGET INI APPROUVE'!E11:N11</f>
        <v>#VALUE!</v>
      </c>
      <c r="E11" s="1003"/>
      <c r="F11" s="1003"/>
      <c r="G11" s="1003"/>
      <c r="H11" s="1003"/>
      <c r="I11" s="1003"/>
      <c r="J11" s="1003"/>
      <c r="K11" s="1003"/>
      <c r="L11" s="1003"/>
      <c r="M11" s="1004"/>
      <c r="N11" s="152"/>
      <c r="O11" s="152"/>
      <c r="P11" s="27" t="s">
        <v>270</v>
      </c>
      <c r="Q11" s="1001" t="e">
        <f t="shared" si="0"/>
        <v>#VALUE!</v>
      </c>
      <c r="R11" s="1001"/>
      <c r="S11" s="1001"/>
      <c r="T11" s="1001"/>
      <c r="U11" s="1001"/>
      <c r="V11" s="1001"/>
      <c r="W11" s="1001"/>
      <c r="X11" s="1001"/>
      <c r="Y11" s="1001"/>
      <c r="Z11" s="1001"/>
    </row>
    <row r="12" spans="1:41" ht="18">
      <c r="C12" s="30" t="s">
        <v>279</v>
      </c>
      <c r="D12" s="1001" t="e">
        <f>'BUDGET INI APPROUVE'!E12:N12</f>
        <v>#VALUE!</v>
      </c>
      <c r="E12" s="1001"/>
      <c r="F12" s="1001"/>
      <c r="G12" s="1001"/>
      <c r="H12" s="1001"/>
      <c r="I12" s="1001"/>
      <c r="J12" s="1001"/>
      <c r="K12" s="1001"/>
      <c r="L12" s="1001"/>
      <c r="M12" s="1001"/>
      <c r="N12" s="152"/>
      <c r="O12" s="152"/>
      <c r="P12" s="30" t="s">
        <v>279</v>
      </c>
      <c r="Q12" s="1001" t="e">
        <f t="shared" si="0"/>
        <v>#VALUE!</v>
      </c>
      <c r="R12" s="1001"/>
      <c r="S12" s="1001"/>
      <c r="T12" s="1001"/>
      <c r="U12" s="1001"/>
      <c r="V12" s="1001"/>
      <c r="W12" s="1001"/>
      <c r="X12" s="1001"/>
      <c r="Y12" s="1001"/>
      <c r="Z12" s="1001"/>
      <c r="AD12" s="1000"/>
      <c r="AE12" s="1000"/>
      <c r="AF12" s="1000"/>
      <c r="AG12" s="1000"/>
      <c r="AH12" s="1000"/>
      <c r="AI12" s="1000"/>
      <c r="AJ12" s="1000"/>
      <c r="AK12" s="1000"/>
      <c r="AL12" s="1000"/>
      <c r="AM12" s="1000"/>
      <c r="AN12" s="1000"/>
      <c r="AO12" s="1000"/>
    </row>
    <row r="13" spans="1:41" ht="18">
      <c r="C13" s="236"/>
      <c r="D13" s="1007" t="s">
        <v>347</v>
      </c>
      <c r="E13" s="1007"/>
      <c r="F13" s="1007"/>
      <c r="G13" s="1007"/>
      <c r="H13" s="1007"/>
      <c r="I13" s="1007"/>
      <c r="J13" s="1007"/>
      <c r="K13" s="1007"/>
      <c r="L13" s="1007"/>
      <c r="M13" s="1007"/>
      <c r="N13" s="487"/>
      <c r="O13" s="487"/>
      <c r="P13" s="475"/>
      <c r="Q13" s="1007" t="s">
        <v>348</v>
      </c>
      <c r="R13" s="1008"/>
      <c r="S13" s="1008"/>
      <c r="T13" s="1008"/>
      <c r="U13" s="1008"/>
      <c r="V13" s="1008"/>
      <c r="W13" s="1008"/>
      <c r="X13" s="1008"/>
      <c r="Y13" s="1008"/>
      <c r="Z13" s="1008"/>
      <c r="AA13" s="474"/>
      <c r="AB13" s="487"/>
      <c r="AC13" s="477"/>
      <c r="AD13" s="991" t="s">
        <v>81</v>
      </c>
      <c r="AE13" s="992"/>
      <c r="AF13" s="992"/>
      <c r="AG13" s="992"/>
      <c r="AH13" s="992"/>
      <c r="AI13" s="993"/>
      <c r="AJ13" s="1012" t="s">
        <v>70</v>
      </c>
      <c r="AK13" s="1013"/>
      <c r="AL13" s="1013"/>
      <c r="AM13" s="1013"/>
      <c r="AN13" s="1013"/>
      <c r="AO13" s="1014"/>
    </row>
    <row r="14" spans="1:41" ht="53.25" customHeight="1">
      <c r="C14" s="456" t="str">
        <f>'BUDGET INI APPROUVE'!C16</f>
        <v>Budget 2018</v>
      </c>
      <c r="D14" s="457" t="s">
        <v>280</v>
      </c>
      <c r="E14" s="457" t="s">
        <v>349</v>
      </c>
      <c r="F14" s="458" t="s">
        <v>350</v>
      </c>
      <c r="G14" s="459" t="s">
        <v>283</v>
      </c>
      <c r="H14" s="668" t="s">
        <v>275</v>
      </c>
      <c r="I14" s="460" t="s">
        <v>264</v>
      </c>
      <c r="J14" s="654" t="s">
        <v>351</v>
      </c>
      <c r="K14" s="461" t="s">
        <v>255</v>
      </c>
      <c r="L14" s="392" t="s">
        <v>368</v>
      </c>
      <c r="M14" s="400" t="s">
        <v>369</v>
      </c>
      <c r="N14" s="476"/>
      <c r="O14" s="487"/>
      <c r="P14" s="456" t="str">
        <f>'BUDGET AJU APPROUVE'!C13</f>
        <v>Budget 2018</v>
      </c>
      <c r="Q14" s="463" t="s">
        <v>280</v>
      </c>
      <c r="R14" s="457" t="s">
        <v>22</v>
      </c>
      <c r="S14" s="458" t="s">
        <v>23</v>
      </c>
      <c r="T14" s="459" t="s">
        <v>283</v>
      </c>
      <c r="U14" s="668" t="s">
        <v>25</v>
      </c>
      <c r="V14" s="460" t="s">
        <v>264</v>
      </c>
      <c r="W14" s="669" t="s">
        <v>24</v>
      </c>
      <c r="X14" s="461" t="s">
        <v>255</v>
      </c>
      <c r="Y14" s="392" t="s">
        <v>368</v>
      </c>
      <c r="Z14" s="400" t="s">
        <v>369</v>
      </c>
      <c r="AA14" s="478"/>
      <c r="AB14" s="476"/>
      <c r="AC14" s="484"/>
      <c r="AD14" s="451" t="s">
        <v>353</v>
      </c>
      <c r="AE14" s="25" t="s">
        <v>354</v>
      </c>
      <c r="AF14" s="670" t="s">
        <v>355</v>
      </c>
      <c r="AG14" s="655" t="s">
        <v>21</v>
      </c>
      <c r="AH14" s="88" t="s">
        <v>35</v>
      </c>
      <c r="AI14" s="89" t="s">
        <v>369</v>
      </c>
      <c r="AJ14" s="25" t="s">
        <v>353</v>
      </c>
      <c r="AK14" s="25" t="s">
        <v>354</v>
      </c>
      <c r="AL14" s="670" t="s">
        <v>37</v>
      </c>
      <c r="AM14" s="655" t="s">
        <v>21</v>
      </c>
      <c r="AN14" s="88" t="s">
        <v>35</v>
      </c>
      <c r="AO14" s="89" t="s">
        <v>369</v>
      </c>
    </row>
    <row r="15" spans="1:41" ht="13.15" customHeight="1">
      <c r="C15" s="682" t="s">
        <v>285</v>
      </c>
      <c r="D15" s="147"/>
      <c r="E15" s="31"/>
      <c r="F15" s="32"/>
      <c r="G15" s="31"/>
      <c r="H15" s="31"/>
      <c r="I15" s="32"/>
      <c r="J15" s="31"/>
      <c r="K15" s="33"/>
      <c r="L15" s="34"/>
      <c r="M15" s="33"/>
      <c r="P15" s="682" t="s">
        <v>285</v>
      </c>
      <c r="Q15" s="138"/>
      <c r="R15" s="448"/>
      <c r="S15" s="32"/>
      <c r="T15" s="448"/>
      <c r="U15" s="448"/>
      <c r="V15" s="32"/>
      <c r="W15" s="448"/>
      <c r="X15" s="33"/>
      <c r="Y15" s="34"/>
      <c r="Z15" s="33"/>
      <c r="AA15" s="447"/>
      <c r="AB15" s="231"/>
      <c r="AC15" s="231"/>
      <c r="AD15" s="138" t="s">
        <v>286</v>
      </c>
      <c r="AE15" s="32"/>
      <c r="AF15" s="671" t="s">
        <v>287</v>
      </c>
      <c r="AG15" s="33"/>
      <c r="AH15" s="34"/>
      <c r="AI15" s="33"/>
      <c r="AJ15" s="671" t="s">
        <v>286</v>
      </c>
      <c r="AK15" s="32"/>
      <c r="AL15" s="671" t="s">
        <v>287</v>
      </c>
      <c r="AM15" s="33"/>
      <c r="AN15" s="34"/>
      <c r="AO15" s="33"/>
    </row>
    <row r="16" spans="1:41" ht="13.15" customHeight="1">
      <c r="C16" s="116" t="str">
        <f>'BUDGET INI APPROUVE'!C18</f>
        <v>(nom à compléter)</v>
      </c>
      <c r="D16" s="93">
        <f>'BUDGET INI APPROUVE'!E18</f>
        <v>0</v>
      </c>
      <c r="E16" s="94">
        <f>'BUDGET INI APPROUVE'!F18</f>
        <v>0</v>
      </c>
      <c r="F16" s="95">
        <f>+E16*12</f>
        <v>0</v>
      </c>
      <c r="G16" s="96">
        <f>'BUDGET INI APPROUVE'!H18</f>
        <v>0</v>
      </c>
      <c r="H16" s="97">
        <f>'BUDGET INI APPROUVE'!I18</f>
        <v>0</v>
      </c>
      <c r="I16" s="95">
        <f>H16*G16*E16</f>
        <v>0</v>
      </c>
      <c r="J16" s="98">
        <f>'BUDGET INI APPROUVE'!K18</f>
        <v>0</v>
      </c>
      <c r="K16" s="99">
        <f>IF(I16=0,0,J16/I16)</f>
        <v>0</v>
      </c>
      <c r="L16" s="98">
        <f>I16-J16</f>
        <v>0</v>
      </c>
      <c r="M16" s="99">
        <f>IF(I16=0,0,L16/I16)</f>
        <v>0</v>
      </c>
      <c r="N16" s="136"/>
      <c r="O16" s="136"/>
      <c r="P16" s="464" t="str">
        <f>'BUDGET AJU APPROUVE'!C15</f>
        <v>(nom à compléter)</v>
      </c>
      <c r="Q16" s="139">
        <f>'BUDGET AJU APPROUVE'!E15</f>
        <v>0</v>
      </c>
      <c r="R16" s="94">
        <f>'BUDGET AJU APPROUVE'!F15</f>
        <v>0</v>
      </c>
      <c r="S16" s="95">
        <f>'BUDGET AJU APPROUVE'!G15</f>
        <v>0</v>
      </c>
      <c r="T16" s="96">
        <f>'BUDGET AJU APPROUVE'!H15</f>
        <v>0</v>
      </c>
      <c r="U16" s="97">
        <f>'BUDGET AJU APPROUVE'!I15</f>
        <v>0</v>
      </c>
      <c r="V16" s="270">
        <f>U16*T16*R16</f>
        <v>0</v>
      </c>
      <c r="W16" s="98">
        <f>'BUDGET AJU APPROUVE'!K15</f>
        <v>0</v>
      </c>
      <c r="X16" s="266">
        <f>'BUDGET AJU APPROUVE'!L15</f>
        <v>0</v>
      </c>
      <c r="Y16" s="98">
        <f>'BUDGET AJU APPROUVE'!M15</f>
        <v>0</v>
      </c>
      <c r="Z16" s="99">
        <f>'BUDGET AJU APPROUVE'!N15</f>
        <v>0</v>
      </c>
      <c r="AA16" s="479"/>
      <c r="AB16" s="136"/>
      <c r="AC16" s="136"/>
      <c r="AD16" s="98">
        <f>AF16+AH16</f>
        <v>0</v>
      </c>
      <c r="AE16" s="7">
        <f t="shared" ref="AE16:AE24" si="1">IF(I16=0,0,AD16/I16)</f>
        <v>0</v>
      </c>
      <c r="AF16" s="98">
        <f>'Frais de personnel'!M20</f>
        <v>0</v>
      </c>
      <c r="AG16" s="99">
        <f>IF(AD16=0,0,AF16/AD16)</f>
        <v>0</v>
      </c>
      <c r="AH16" s="98">
        <f>'Frais de personnel'!O20</f>
        <v>0</v>
      </c>
      <c r="AI16" s="99">
        <f>IF(AD16=0,0,AH16/AD16)</f>
        <v>0</v>
      </c>
      <c r="AJ16" s="98">
        <f>AL16+AN16</f>
        <v>0</v>
      </c>
      <c r="AK16" s="7">
        <f t="shared" ref="AK16:AK24" si="2">IF(I16=0,0,AJ16/I16)</f>
        <v>0</v>
      </c>
      <c r="AL16" s="98">
        <f>'Frais de personnel'!M20</f>
        <v>0</v>
      </c>
      <c r="AM16" s="99">
        <f>IF(AJ16=0,0,AL16/AJ16)</f>
        <v>0</v>
      </c>
      <c r="AN16" s="98">
        <f>'Frais de personnel'!O20</f>
        <v>0</v>
      </c>
      <c r="AO16" s="99">
        <f>IF(AJ16=0,0,AN16/AJ16)</f>
        <v>0</v>
      </c>
    </row>
    <row r="17" spans="3:41" ht="13.15" customHeight="1">
      <c r="C17" s="116" t="str">
        <f>'BUDGET INI APPROUVE'!C19</f>
        <v>(nom à compléter)</v>
      </c>
      <c r="D17" s="93">
        <f>'BUDGET INI APPROUVE'!E19</f>
        <v>0</v>
      </c>
      <c r="E17" s="94">
        <f>'BUDGET INI APPROUVE'!F19</f>
        <v>0</v>
      </c>
      <c r="F17" s="95">
        <f t="shared" ref="F17:F23" si="3">+E17*12</f>
        <v>0</v>
      </c>
      <c r="G17" s="96">
        <f>'BUDGET INI APPROUVE'!H19</f>
        <v>0</v>
      </c>
      <c r="H17" s="97">
        <f>'BUDGET INI APPROUVE'!I19</f>
        <v>0</v>
      </c>
      <c r="I17" s="95">
        <f t="shared" ref="I17:I23" si="4">H17*G17*E17</f>
        <v>0</v>
      </c>
      <c r="J17" s="98">
        <f>'BUDGET INI APPROUVE'!K19</f>
        <v>0</v>
      </c>
      <c r="K17" s="99">
        <f>IF(I17=0,0,J17/I17)</f>
        <v>0</v>
      </c>
      <c r="L17" s="98">
        <f t="shared" ref="L17:L23" si="5">I17-J17</f>
        <v>0</v>
      </c>
      <c r="M17" s="99">
        <f>IF(I17=0,0,L17/I17)</f>
        <v>0</v>
      </c>
      <c r="N17" s="136"/>
      <c r="O17" s="136"/>
      <c r="P17" s="464" t="str">
        <f>'BUDGET AJU APPROUVE'!C16</f>
        <v>(nom à compléter)</v>
      </c>
      <c r="Q17" s="139">
        <f>'BUDGET AJU APPROUVE'!E16</f>
        <v>0</v>
      </c>
      <c r="R17" s="94">
        <f>'BUDGET AJU APPROUVE'!F16</f>
        <v>0</v>
      </c>
      <c r="S17" s="95">
        <f>'BUDGET AJU APPROUVE'!G16</f>
        <v>0</v>
      </c>
      <c r="T17" s="96">
        <f>'BUDGET AJU APPROUVE'!H16</f>
        <v>0</v>
      </c>
      <c r="U17" s="97">
        <f>'BUDGET AJU APPROUVE'!I16</f>
        <v>0</v>
      </c>
      <c r="V17" s="270">
        <f t="shared" ref="V17:V23" si="6">U17*T17*R17</f>
        <v>0</v>
      </c>
      <c r="W17" s="98">
        <f>'BUDGET AJU APPROUVE'!K16</f>
        <v>0</v>
      </c>
      <c r="X17" s="266">
        <f>'BUDGET AJU APPROUVE'!L16</f>
        <v>0</v>
      </c>
      <c r="Y17" s="98">
        <f>'BUDGET AJU APPROUVE'!M16</f>
        <v>0</v>
      </c>
      <c r="Z17" s="99">
        <f>'BUDGET AJU APPROUVE'!N16</f>
        <v>0</v>
      </c>
      <c r="AA17" s="479"/>
      <c r="AB17" s="136"/>
      <c r="AC17" s="136"/>
      <c r="AD17" s="98">
        <f t="shared" ref="AD17:AD23" si="7">AF17+AH17</f>
        <v>0</v>
      </c>
      <c r="AE17" s="7">
        <f t="shared" si="1"/>
        <v>0</v>
      </c>
      <c r="AF17" s="98">
        <f>'Frais de personnel'!M36</f>
        <v>0</v>
      </c>
      <c r="AG17" s="99">
        <f t="shared" ref="AG17:AG23" si="8">IF(AD17=0,0,AF17/AD17)</f>
        <v>0</v>
      </c>
      <c r="AH17" s="98">
        <f>'Frais de personnel'!O36</f>
        <v>0</v>
      </c>
      <c r="AI17" s="99">
        <f t="shared" ref="AI17:AI23" si="9">IF(AD17=0,0,AH17/AD17)</f>
        <v>0</v>
      </c>
      <c r="AJ17" s="98">
        <f>AL17+AN17</f>
        <v>0</v>
      </c>
      <c r="AK17" s="7">
        <f t="shared" si="2"/>
        <v>0</v>
      </c>
      <c r="AL17" s="98">
        <f>'Frais de personnel'!M36</f>
        <v>0</v>
      </c>
      <c r="AM17" s="99">
        <f t="shared" ref="AM17:AM23" si="10">IF(AJ17=0,0,AL17/AJ17)</f>
        <v>0</v>
      </c>
      <c r="AN17" s="98">
        <f>'Frais de personnel'!O36</f>
        <v>0</v>
      </c>
      <c r="AO17" s="99">
        <f t="shared" ref="AO17:AO23" si="11">IF(AJ17=0,0,AN17/AJ17)</f>
        <v>0</v>
      </c>
    </row>
    <row r="18" spans="3:41" ht="13.15" customHeight="1">
      <c r="C18" s="116" t="str">
        <f>'BUDGET INI APPROUVE'!C20</f>
        <v>(nom à compléter)</v>
      </c>
      <c r="D18" s="93">
        <f>'BUDGET INI APPROUVE'!E20</f>
        <v>0</v>
      </c>
      <c r="E18" s="94">
        <f>'BUDGET INI APPROUVE'!F20</f>
        <v>0</v>
      </c>
      <c r="F18" s="95">
        <f t="shared" si="3"/>
        <v>0</v>
      </c>
      <c r="G18" s="96">
        <f>'BUDGET INI APPROUVE'!H20</f>
        <v>0</v>
      </c>
      <c r="H18" s="97">
        <f>'BUDGET INI APPROUVE'!I20</f>
        <v>0</v>
      </c>
      <c r="I18" s="95">
        <f t="shared" si="4"/>
        <v>0</v>
      </c>
      <c r="J18" s="98">
        <f>'BUDGET INI APPROUVE'!K20</f>
        <v>0</v>
      </c>
      <c r="K18" s="99">
        <f t="shared" ref="K18:K64" si="12">IF(I18=0,0,J18/I18)</f>
        <v>0</v>
      </c>
      <c r="L18" s="98">
        <f t="shared" si="5"/>
        <v>0</v>
      </c>
      <c r="M18" s="99">
        <f t="shared" ref="M18:M64" si="13">IF(I18=0,0,L18/I18)</f>
        <v>0</v>
      </c>
      <c r="N18" s="136"/>
      <c r="O18" s="136"/>
      <c r="P18" s="464" t="str">
        <f>'BUDGET AJU APPROUVE'!C17</f>
        <v>(nom à compléter)</v>
      </c>
      <c r="Q18" s="139">
        <f>'BUDGET AJU APPROUVE'!E17</f>
        <v>0</v>
      </c>
      <c r="R18" s="94">
        <f>'BUDGET AJU APPROUVE'!F17</f>
        <v>0</v>
      </c>
      <c r="S18" s="95">
        <f>'BUDGET AJU APPROUVE'!G17</f>
        <v>0</v>
      </c>
      <c r="T18" s="96">
        <f>'BUDGET AJU APPROUVE'!H17</f>
        <v>0</v>
      </c>
      <c r="U18" s="97">
        <f>'BUDGET AJU APPROUVE'!I17</f>
        <v>0</v>
      </c>
      <c r="V18" s="270">
        <f t="shared" si="6"/>
        <v>0</v>
      </c>
      <c r="W18" s="98">
        <f>'BUDGET AJU APPROUVE'!K17</f>
        <v>0</v>
      </c>
      <c r="X18" s="266">
        <f>'BUDGET AJU APPROUVE'!L17</f>
        <v>0</v>
      </c>
      <c r="Y18" s="98">
        <f>'BUDGET AJU APPROUVE'!M17</f>
        <v>0</v>
      </c>
      <c r="Z18" s="99">
        <f>'BUDGET AJU APPROUVE'!N17</f>
        <v>0</v>
      </c>
      <c r="AA18" s="479"/>
      <c r="AB18" s="136"/>
      <c r="AC18" s="136"/>
      <c r="AD18" s="98">
        <f t="shared" si="7"/>
        <v>0</v>
      </c>
      <c r="AE18" s="7">
        <f t="shared" si="1"/>
        <v>0</v>
      </c>
      <c r="AF18" s="98">
        <f>'Frais de personnel'!M52</f>
        <v>0</v>
      </c>
      <c r="AG18" s="99">
        <f t="shared" si="8"/>
        <v>0</v>
      </c>
      <c r="AH18" s="98">
        <f>'Frais de personnel'!O52</f>
        <v>0</v>
      </c>
      <c r="AI18" s="99">
        <f t="shared" si="9"/>
        <v>0</v>
      </c>
      <c r="AJ18" s="98">
        <f t="shared" ref="AJ18:AJ23" si="14">AL18+AN18</f>
        <v>0</v>
      </c>
      <c r="AK18" s="7">
        <f t="shared" si="2"/>
        <v>0</v>
      </c>
      <c r="AL18" s="98">
        <f>'Frais de personnel'!M52</f>
        <v>0</v>
      </c>
      <c r="AM18" s="99">
        <f t="shared" si="10"/>
        <v>0</v>
      </c>
      <c r="AN18" s="98">
        <f>'Frais de personnel'!O52</f>
        <v>0</v>
      </c>
      <c r="AO18" s="99">
        <f t="shared" si="11"/>
        <v>0</v>
      </c>
    </row>
    <row r="19" spans="3:41" ht="13.15" customHeight="1">
      <c r="C19" s="116" t="str">
        <f>'BUDGET INI APPROUVE'!C21</f>
        <v>(nom à compléter)</v>
      </c>
      <c r="D19" s="93">
        <f>'BUDGET INI APPROUVE'!E21</f>
        <v>0</v>
      </c>
      <c r="E19" s="94">
        <f>'BUDGET INI APPROUVE'!F21</f>
        <v>0</v>
      </c>
      <c r="F19" s="95">
        <f t="shared" si="3"/>
        <v>0</v>
      </c>
      <c r="G19" s="96">
        <f>'BUDGET INI APPROUVE'!H21</f>
        <v>0</v>
      </c>
      <c r="H19" s="97">
        <f>'BUDGET INI APPROUVE'!I21</f>
        <v>0</v>
      </c>
      <c r="I19" s="95">
        <f t="shared" si="4"/>
        <v>0</v>
      </c>
      <c r="J19" s="98">
        <f>'BUDGET INI APPROUVE'!K21</f>
        <v>0</v>
      </c>
      <c r="K19" s="99">
        <f t="shared" si="12"/>
        <v>0</v>
      </c>
      <c r="L19" s="98">
        <f t="shared" si="5"/>
        <v>0</v>
      </c>
      <c r="M19" s="99">
        <f t="shared" si="13"/>
        <v>0</v>
      </c>
      <c r="N19" s="136"/>
      <c r="O19" s="136"/>
      <c r="P19" s="464" t="str">
        <f>'BUDGET AJU APPROUVE'!C18</f>
        <v>(nom à compléter)</v>
      </c>
      <c r="Q19" s="139">
        <f>'BUDGET AJU APPROUVE'!E18</f>
        <v>0</v>
      </c>
      <c r="R19" s="94">
        <f>'BUDGET AJU APPROUVE'!F18</f>
        <v>0</v>
      </c>
      <c r="S19" s="95">
        <f>'BUDGET AJU APPROUVE'!G18</f>
        <v>0</v>
      </c>
      <c r="T19" s="96">
        <f>'BUDGET AJU APPROUVE'!H18</f>
        <v>0</v>
      </c>
      <c r="U19" s="97">
        <f>'BUDGET AJU APPROUVE'!I18</f>
        <v>0</v>
      </c>
      <c r="V19" s="270">
        <f t="shared" si="6"/>
        <v>0</v>
      </c>
      <c r="W19" s="98">
        <f>'BUDGET AJU APPROUVE'!K18</f>
        <v>0</v>
      </c>
      <c r="X19" s="266">
        <f>'BUDGET AJU APPROUVE'!L18</f>
        <v>0</v>
      </c>
      <c r="Y19" s="98">
        <f>'BUDGET AJU APPROUVE'!M18</f>
        <v>0</v>
      </c>
      <c r="Z19" s="99">
        <f>'BUDGET AJU APPROUVE'!N18</f>
        <v>0</v>
      </c>
      <c r="AA19" s="479"/>
      <c r="AB19" s="136"/>
      <c r="AC19" s="136"/>
      <c r="AD19" s="98">
        <f t="shared" si="7"/>
        <v>0</v>
      </c>
      <c r="AE19" s="7">
        <f t="shared" si="1"/>
        <v>0</v>
      </c>
      <c r="AF19" s="98">
        <f>'Frais de personnel'!M68</f>
        <v>0</v>
      </c>
      <c r="AG19" s="99">
        <f t="shared" si="8"/>
        <v>0</v>
      </c>
      <c r="AH19" s="98">
        <f>'Frais de personnel'!O68</f>
        <v>0</v>
      </c>
      <c r="AI19" s="99">
        <f t="shared" si="9"/>
        <v>0</v>
      </c>
      <c r="AJ19" s="98">
        <f t="shared" si="14"/>
        <v>0</v>
      </c>
      <c r="AK19" s="7">
        <f t="shared" si="2"/>
        <v>0</v>
      </c>
      <c r="AL19" s="98">
        <f>'Frais de personnel'!M68</f>
        <v>0</v>
      </c>
      <c r="AM19" s="99">
        <f t="shared" si="10"/>
        <v>0</v>
      </c>
      <c r="AN19" s="98">
        <f>'Frais de personnel'!O68</f>
        <v>0</v>
      </c>
      <c r="AO19" s="99">
        <f t="shared" si="11"/>
        <v>0</v>
      </c>
    </row>
    <row r="20" spans="3:41" ht="13.15" customHeight="1">
      <c r="C20" s="116" t="str">
        <f>'BUDGET INI APPROUVE'!C22</f>
        <v>(nom à compléter)</v>
      </c>
      <c r="D20" s="93">
        <f>'BUDGET INI APPROUVE'!E22</f>
        <v>0</v>
      </c>
      <c r="E20" s="94">
        <f>'BUDGET INI APPROUVE'!F22</f>
        <v>0</v>
      </c>
      <c r="F20" s="95">
        <f t="shared" si="3"/>
        <v>0</v>
      </c>
      <c r="G20" s="96">
        <f>'BUDGET INI APPROUVE'!H22</f>
        <v>0</v>
      </c>
      <c r="H20" s="97">
        <f>'BUDGET INI APPROUVE'!I22</f>
        <v>0</v>
      </c>
      <c r="I20" s="95">
        <f t="shared" si="4"/>
        <v>0</v>
      </c>
      <c r="J20" s="98">
        <f>'BUDGET INI APPROUVE'!K22</f>
        <v>0</v>
      </c>
      <c r="K20" s="99">
        <f t="shared" si="12"/>
        <v>0</v>
      </c>
      <c r="L20" s="98">
        <f t="shared" si="5"/>
        <v>0</v>
      </c>
      <c r="M20" s="99">
        <f t="shared" si="13"/>
        <v>0</v>
      </c>
      <c r="N20" s="136"/>
      <c r="O20" s="136"/>
      <c r="P20" s="464" t="str">
        <f>'BUDGET AJU APPROUVE'!C19</f>
        <v>(nom à compléter)</v>
      </c>
      <c r="Q20" s="139">
        <f>'BUDGET AJU APPROUVE'!E19</f>
        <v>0</v>
      </c>
      <c r="R20" s="94">
        <f>'BUDGET AJU APPROUVE'!F19</f>
        <v>0</v>
      </c>
      <c r="S20" s="95">
        <f>'BUDGET AJU APPROUVE'!G19</f>
        <v>0</v>
      </c>
      <c r="T20" s="96">
        <f>'BUDGET AJU APPROUVE'!H19</f>
        <v>0</v>
      </c>
      <c r="U20" s="97">
        <f>'BUDGET AJU APPROUVE'!I19</f>
        <v>0</v>
      </c>
      <c r="V20" s="270">
        <f t="shared" si="6"/>
        <v>0</v>
      </c>
      <c r="W20" s="98">
        <f>'BUDGET AJU APPROUVE'!K19</f>
        <v>0</v>
      </c>
      <c r="X20" s="266">
        <f>'BUDGET AJU APPROUVE'!L19</f>
        <v>0</v>
      </c>
      <c r="Y20" s="98">
        <f>'BUDGET AJU APPROUVE'!M19</f>
        <v>0</v>
      </c>
      <c r="Z20" s="99">
        <f>'BUDGET AJU APPROUVE'!N19</f>
        <v>0</v>
      </c>
      <c r="AA20" s="479"/>
      <c r="AB20" s="136"/>
      <c r="AC20" s="136"/>
      <c r="AD20" s="98">
        <f t="shared" si="7"/>
        <v>0</v>
      </c>
      <c r="AE20" s="7">
        <f t="shared" si="1"/>
        <v>0</v>
      </c>
      <c r="AF20" s="98">
        <f>'Frais de personnel'!M84</f>
        <v>0</v>
      </c>
      <c r="AG20" s="99">
        <f t="shared" si="8"/>
        <v>0</v>
      </c>
      <c r="AH20" s="98">
        <f>'Frais de personnel'!O84</f>
        <v>0</v>
      </c>
      <c r="AI20" s="99">
        <f t="shared" si="9"/>
        <v>0</v>
      </c>
      <c r="AJ20" s="98">
        <f t="shared" si="14"/>
        <v>0</v>
      </c>
      <c r="AK20" s="7">
        <f t="shared" si="2"/>
        <v>0</v>
      </c>
      <c r="AL20" s="98">
        <f>'Frais de personnel'!M84</f>
        <v>0</v>
      </c>
      <c r="AM20" s="99">
        <f t="shared" si="10"/>
        <v>0</v>
      </c>
      <c r="AN20" s="98">
        <f>'Frais de personnel'!O84</f>
        <v>0</v>
      </c>
      <c r="AO20" s="99">
        <f t="shared" si="11"/>
        <v>0</v>
      </c>
    </row>
    <row r="21" spans="3:41" ht="13.15" customHeight="1">
      <c r="C21" s="116" t="str">
        <f>'BUDGET INI APPROUVE'!C23</f>
        <v>(nom à compléter)</v>
      </c>
      <c r="D21" s="93">
        <f>'BUDGET INI APPROUVE'!E23</f>
        <v>0</v>
      </c>
      <c r="E21" s="94">
        <f>'BUDGET INI APPROUVE'!F23</f>
        <v>0</v>
      </c>
      <c r="F21" s="95">
        <f t="shared" si="3"/>
        <v>0</v>
      </c>
      <c r="G21" s="96">
        <f>'BUDGET INI APPROUVE'!H23</f>
        <v>0</v>
      </c>
      <c r="H21" s="97">
        <f>'BUDGET INI APPROUVE'!I23</f>
        <v>0</v>
      </c>
      <c r="I21" s="95">
        <f t="shared" si="4"/>
        <v>0</v>
      </c>
      <c r="J21" s="98">
        <f>'BUDGET INI APPROUVE'!K23</f>
        <v>0</v>
      </c>
      <c r="K21" s="99">
        <f t="shared" si="12"/>
        <v>0</v>
      </c>
      <c r="L21" s="98">
        <f t="shared" si="5"/>
        <v>0</v>
      </c>
      <c r="M21" s="99">
        <f t="shared" si="13"/>
        <v>0</v>
      </c>
      <c r="N21" s="136"/>
      <c r="O21" s="136"/>
      <c r="P21" s="464" t="str">
        <f>'BUDGET AJU APPROUVE'!C20</f>
        <v>(nom à compléter)</v>
      </c>
      <c r="Q21" s="139">
        <f>'BUDGET AJU APPROUVE'!E20</f>
        <v>0</v>
      </c>
      <c r="R21" s="94">
        <f>'BUDGET AJU APPROUVE'!F20</f>
        <v>0</v>
      </c>
      <c r="S21" s="95">
        <f>'BUDGET AJU APPROUVE'!G20</f>
        <v>0</v>
      </c>
      <c r="T21" s="96">
        <f>'BUDGET AJU APPROUVE'!H20</f>
        <v>0</v>
      </c>
      <c r="U21" s="97">
        <f>'BUDGET AJU APPROUVE'!I20</f>
        <v>0</v>
      </c>
      <c r="V21" s="270">
        <f t="shared" si="6"/>
        <v>0</v>
      </c>
      <c r="W21" s="98">
        <f>'BUDGET AJU APPROUVE'!K20</f>
        <v>0</v>
      </c>
      <c r="X21" s="266">
        <f>'BUDGET AJU APPROUVE'!L20</f>
        <v>0</v>
      </c>
      <c r="Y21" s="98">
        <f>'BUDGET AJU APPROUVE'!M20</f>
        <v>0</v>
      </c>
      <c r="Z21" s="99">
        <f>'BUDGET AJU APPROUVE'!N20</f>
        <v>0</v>
      </c>
      <c r="AA21" s="479"/>
      <c r="AB21" s="136"/>
      <c r="AC21" s="136"/>
      <c r="AD21" s="98">
        <f t="shared" si="7"/>
        <v>0</v>
      </c>
      <c r="AE21" s="7">
        <f t="shared" si="1"/>
        <v>0</v>
      </c>
      <c r="AF21" s="98">
        <f>'Frais de personnel'!M100</f>
        <v>0</v>
      </c>
      <c r="AG21" s="99">
        <f t="shared" si="8"/>
        <v>0</v>
      </c>
      <c r="AH21" s="98">
        <f>'Frais de personnel'!O100</f>
        <v>0</v>
      </c>
      <c r="AI21" s="99">
        <f t="shared" si="9"/>
        <v>0</v>
      </c>
      <c r="AJ21" s="98">
        <f t="shared" si="14"/>
        <v>0</v>
      </c>
      <c r="AK21" s="7">
        <f t="shared" si="2"/>
        <v>0</v>
      </c>
      <c r="AL21" s="98">
        <f>'Frais de personnel'!M100</f>
        <v>0</v>
      </c>
      <c r="AM21" s="99">
        <f t="shared" si="10"/>
        <v>0</v>
      </c>
      <c r="AN21" s="98">
        <f>'Frais de personnel'!O100</f>
        <v>0</v>
      </c>
      <c r="AO21" s="99">
        <f t="shared" si="11"/>
        <v>0</v>
      </c>
    </row>
    <row r="22" spans="3:41" ht="13.15" customHeight="1">
      <c r="C22" s="116" t="str">
        <f>'BUDGET INI APPROUVE'!C24</f>
        <v>(nom à compléter)</v>
      </c>
      <c r="D22" s="93">
        <f>'BUDGET INI APPROUVE'!E24</f>
        <v>0</v>
      </c>
      <c r="E22" s="94">
        <f>'BUDGET INI APPROUVE'!F24</f>
        <v>0</v>
      </c>
      <c r="F22" s="95">
        <f t="shared" si="3"/>
        <v>0</v>
      </c>
      <c r="G22" s="96">
        <f>'BUDGET INI APPROUVE'!H24</f>
        <v>0</v>
      </c>
      <c r="H22" s="97">
        <f>'BUDGET INI APPROUVE'!I24</f>
        <v>0</v>
      </c>
      <c r="I22" s="95">
        <f t="shared" si="4"/>
        <v>0</v>
      </c>
      <c r="J22" s="98">
        <f>'BUDGET INI APPROUVE'!K24</f>
        <v>0</v>
      </c>
      <c r="K22" s="99">
        <f t="shared" si="12"/>
        <v>0</v>
      </c>
      <c r="L22" s="98">
        <f t="shared" si="5"/>
        <v>0</v>
      </c>
      <c r="M22" s="99">
        <f t="shared" si="13"/>
        <v>0</v>
      </c>
      <c r="N22" s="136"/>
      <c r="O22" s="136"/>
      <c r="P22" s="464" t="str">
        <f>'BUDGET AJU APPROUVE'!C21</f>
        <v>(nom à compléter)</v>
      </c>
      <c r="Q22" s="139">
        <f>'BUDGET AJU APPROUVE'!E21</f>
        <v>0</v>
      </c>
      <c r="R22" s="94">
        <f>'BUDGET AJU APPROUVE'!F21</f>
        <v>0</v>
      </c>
      <c r="S22" s="95">
        <f>'BUDGET AJU APPROUVE'!G21</f>
        <v>0</v>
      </c>
      <c r="T22" s="96">
        <f>'BUDGET AJU APPROUVE'!H21</f>
        <v>0</v>
      </c>
      <c r="U22" s="97">
        <f>'BUDGET AJU APPROUVE'!I21</f>
        <v>0</v>
      </c>
      <c r="V22" s="270">
        <f t="shared" si="6"/>
        <v>0</v>
      </c>
      <c r="W22" s="98">
        <f>'BUDGET AJU APPROUVE'!K21</f>
        <v>0</v>
      </c>
      <c r="X22" s="266">
        <f>'BUDGET AJU APPROUVE'!L21</f>
        <v>0</v>
      </c>
      <c r="Y22" s="98">
        <f>'BUDGET AJU APPROUVE'!M21</f>
        <v>0</v>
      </c>
      <c r="Z22" s="99">
        <f>'BUDGET AJU APPROUVE'!N21</f>
        <v>0</v>
      </c>
      <c r="AA22" s="479"/>
      <c r="AB22" s="136"/>
      <c r="AC22" s="136"/>
      <c r="AD22" s="98">
        <f t="shared" si="7"/>
        <v>0</v>
      </c>
      <c r="AE22" s="7">
        <f t="shared" si="1"/>
        <v>0</v>
      </c>
      <c r="AF22" s="98">
        <f>'Frais de personnel'!M116</f>
        <v>0</v>
      </c>
      <c r="AG22" s="99">
        <f t="shared" si="8"/>
        <v>0</v>
      </c>
      <c r="AH22" s="98">
        <f>'Frais de personnel'!O116</f>
        <v>0</v>
      </c>
      <c r="AI22" s="99">
        <f t="shared" si="9"/>
        <v>0</v>
      </c>
      <c r="AJ22" s="98">
        <f t="shared" si="14"/>
        <v>0</v>
      </c>
      <c r="AK22" s="7">
        <f t="shared" si="2"/>
        <v>0</v>
      </c>
      <c r="AL22" s="98">
        <f>'Frais de personnel'!M116</f>
        <v>0</v>
      </c>
      <c r="AM22" s="99">
        <f t="shared" si="10"/>
        <v>0</v>
      </c>
      <c r="AN22" s="98">
        <f>'Frais de personnel'!O116</f>
        <v>0</v>
      </c>
      <c r="AO22" s="99">
        <f t="shared" si="11"/>
        <v>0</v>
      </c>
    </row>
    <row r="23" spans="3:41" ht="13.15" customHeight="1">
      <c r="C23" s="486" t="str">
        <f>'BUDGET INI APPROUVE'!C25</f>
        <v>(nom à compléter)</v>
      </c>
      <c r="D23" s="93">
        <f>'BUDGET INI APPROUVE'!E25</f>
        <v>0</v>
      </c>
      <c r="E23" s="94">
        <f>'BUDGET INI APPROUVE'!F25</f>
        <v>0</v>
      </c>
      <c r="F23" s="95">
        <f t="shared" si="3"/>
        <v>0</v>
      </c>
      <c r="G23" s="96">
        <f>'BUDGET INI APPROUVE'!H25</f>
        <v>0</v>
      </c>
      <c r="H23" s="97">
        <f>'BUDGET INI APPROUVE'!I25</f>
        <v>0</v>
      </c>
      <c r="I23" s="95">
        <f t="shared" si="4"/>
        <v>0</v>
      </c>
      <c r="J23" s="98">
        <f>'BUDGET INI APPROUVE'!K25</f>
        <v>0</v>
      </c>
      <c r="K23" s="99">
        <f t="shared" si="12"/>
        <v>0</v>
      </c>
      <c r="L23" s="98">
        <f t="shared" si="5"/>
        <v>0</v>
      </c>
      <c r="M23" s="99">
        <f t="shared" si="13"/>
        <v>0</v>
      </c>
      <c r="N23" s="136"/>
      <c r="O23" s="136"/>
      <c r="P23" s="465" t="str">
        <f>'BUDGET AJU APPROUVE'!C22</f>
        <v>(nom à compléter)</v>
      </c>
      <c r="Q23" s="139">
        <f>'BUDGET AJU APPROUVE'!E22</f>
        <v>0</v>
      </c>
      <c r="R23" s="94">
        <f>'BUDGET AJU APPROUVE'!F22</f>
        <v>0</v>
      </c>
      <c r="S23" s="95">
        <f>'BUDGET AJU APPROUVE'!G22</f>
        <v>0</v>
      </c>
      <c r="T23" s="96">
        <f>'BUDGET AJU APPROUVE'!H22</f>
        <v>0</v>
      </c>
      <c r="U23" s="97">
        <f>'BUDGET AJU APPROUVE'!I22</f>
        <v>0</v>
      </c>
      <c r="V23" s="270">
        <f t="shared" si="6"/>
        <v>0</v>
      </c>
      <c r="W23" s="98">
        <f>'BUDGET AJU APPROUVE'!K22</f>
        <v>0</v>
      </c>
      <c r="X23" s="266">
        <f>'BUDGET AJU APPROUVE'!L22</f>
        <v>0</v>
      </c>
      <c r="Y23" s="98">
        <f>'BUDGET AJU APPROUVE'!M22</f>
        <v>0</v>
      </c>
      <c r="Z23" s="99">
        <f>'BUDGET AJU APPROUVE'!N22</f>
        <v>0</v>
      </c>
      <c r="AA23" s="479"/>
      <c r="AB23" s="136"/>
      <c r="AC23" s="136"/>
      <c r="AD23" s="98">
        <f t="shared" si="7"/>
        <v>0</v>
      </c>
      <c r="AE23" s="7">
        <f t="shared" si="1"/>
        <v>0</v>
      </c>
      <c r="AF23" s="98">
        <f>'Frais de personnel'!M132</f>
        <v>0</v>
      </c>
      <c r="AG23" s="99">
        <f t="shared" si="8"/>
        <v>0</v>
      </c>
      <c r="AH23" s="98">
        <f>'Frais de personnel'!O132</f>
        <v>0</v>
      </c>
      <c r="AI23" s="99">
        <f t="shared" si="9"/>
        <v>0</v>
      </c>
      <c r="AJ23" s="98">
        <f t="shared" si="14"/>
        <v>0</v>
      </c>
      <c r="AK23" s="7">
        <f t="shared" si="2"/>
        <v>0</v>
      </c>
      <c r="AL23" s="98">
        <f>'Frais de personnel'!M132</f>
        <v>0</v>
      </c>
      <c r="AM23" s="99">
        <f t="shared" si="10"/>
        <v>0</v>
      </c>
      <c r="AN23" s="98">
        <f>'Frais de personnel'!O132</f>
        <v>0</v>
      </c>
      <c r="AO23" s="99">
        <f t="shared" si="11"/>
        <v>0</v>
      </c>
    </row>
    <row r="24" spans="3:41" ht="13.15" customHeight="1">
      <c r="C24" s="100" t="s">
        <v>223</v>
      </c>
      <c r="D24" s="101">
        <f>SUM(D16:D23)</f>
        <v>0</v>
      </c>
      <c r="E24" s="102"/>
      <c r="F24" s="103">
        <f>SUM(F16:F23)</f>
        <v>0</v>
      </c>
      <c r="G24" s="104"/>
      <c r="H24" s="105"/>
      <c r="I24" s="103">
        <f>SUM(I16:I23)</f>
        <v>0</v>
      </c>
      <c r="J24" s="106">
        <f>SUM(J16:J23)</f>
        <v>0</v>
      </c>
      <c r="K24" s="107">
        <f>IF(I24=0,0,J24/I24)</f>
        <v>0</v>
      </c>
      <c r="L24" s="106">
        <f>SUM(L16:L23)</f>
        <v>0</v>
      </c>
      <c r="M24" s="103">
        <f>IF(I24=0,0,L24/I24)</f>
        <v>0</v>
      </c>
      <c r="N24" s="480"/>
      <c r="O24" s="446"/>
      <c r="P24" s="100" t="s">
        <v>223</v>
      </c>
      <c r="Q24" s="140">
        <f>SUM(Q16:Q23)</f>
        <v>0</v>
      </c>
      <c r="R24" s="102"/>
      <c r="S24" s="103">
        <f>SUM(S16:S23)</f>
        <v>0</v>
      </c>
      <c r="T24" s="104"/>
      <c r="U24" s="105"/>
      <c r="V24" s="103">
        <f>SUM(V16:V23)</f>
        <v>0</v>
      </c>
      <c r="W24" s="106">
        <f>SUM(W16:W23)</f>
        <v>0</v>
      </c>
      <c r="X24" s="107">
        <f>IF(V24=0,0,W24/V24)</f>
        <v>0</v>
      </c>
      <c r="Y24" s="106">
        <f>SUM(Y16:Y23)</f>
        <v>0</v>
      </c>
      <c r="Z24" s="103">
        <f>IF(V24=0,0,Y24/V24)</f>
        <v>0</v>
      </c>
      <c r="AA24" s="480"/>
      <c r="AB24" s="446"/>
      <c r="AC24" s="446"/>
      <c r="AD24" s="452">
        <f>SUM(AD16:AD23)</f>
        <v>0</v>
      </c>
      <c r="AE24" s="133">
        <f t="shared" si="1"/>
        <v>0</v>
      </c>
      <c r="AF24" s="106">
        <f>SUM(AF16:AF23)</f>
        <v>0</v>
      </c>
      <c r="AG24" s="107">
        <f>IF(AD24=0,0,AF24/AD24)</f>
        <v>0</v>
      </c>
      <c r="AH24" s="106">
        <f>SUM(AH16:AH23)</f>
        <v>0</v>
      </c>
      <c r="AI24" s="107">
        <f>IF(AD24=0,0,AH24/AD24)</f>
        <v>0</v>
      </c>
      <c r="AJ24" s="132">
        <f>SUM(AJ16:AJ23)</f>
        <v>0</v>
      </c>
      <c r="AK24" s="135">
        <f t="shared" si="2"/>
        <v>0</v>
      </c>
      <c r="AL24" s="106">
        <f>SUM(AL16:AL23)</f>
        <v>0</v>
      </c>
      <c r="AM24" s="107">
        <f>IF(AJ24=0,0,AL24/AJ24)</f>
        <v>0</v>
      </c>
      <c r="AN24" s="106">
        <f>SUM(AN16:AN23)</f>
        <v>0</v>
      </c>
      <c r="AO24" s="107">
        <f>IF(AJ24=0,0,AN24/AJ24)</f>
        <v>0</v>
      </c>
    </row>
    <row r="25" spans="3:41" ht="13.15" customHeight="1">
      <c r="C25" s="672" t="s">
        <v>292</v>
      </c>
      <c r="D25" s="108"/>
      <c r="E25" s="109"/>
      <c r="F25" s="110"/>
      <c r="G25" s="111"/>
      <c r="H25" s="112"/>
      <c r="I25" s="113"/>
      <c r="J25" s="114"/>
      <c r="K25" s="115"/>
      <c r="L25" s="114"/>
      <c r="M25" s="115"/>
      <c r="N25" s="137"/>
      <c r="O25" s="137"/>
      <c r="P25" s="672" t="s">
        <v>292</v>
      </c>
      <c r="Q25" s="141"/>
      <c r="R25" s="109"/>
      <c r="S25" s="110"/>
      <c r="T25" s="111"/>
      <c r="U25" s="112"/>
      <c r="V25" s="113"/>
      <c r="W25" s="114"/>
      <c r="X25" s="115"/>
      <c r="Y25" s="114"/>
      <c r="Z25" s="115"/>
      <c r="AA25" s="481"/>
      <c r="AB25" s="137"/>
      <c r="AC25" s="137"/>
      <c r="AD25" s="449"/>
      <c r="AE25" s="113"/>
      <c r="AF25" s="114"/>
      <c r="AG25" s="115"/>
      <c r="AH25" s="114"/>
      <c r="AI25" s="115"/>
      <c r="AJ25" s="112"/>
      <c r="AK25" s="113"/>
      <c r="AL25" s="114"/>
      <c r="AM25" s="115"/>
      <c r="AN25" s="114"/>
      <c r="AO25" s="115"/>
    </row>
    <row r="26" spans="3:41" ht="13.15" customHeight="1">
      <c r="C26" s="116" t="str">
        <f>'BUDGET INI APPROUVE'!C28</f>
        <v>(Objet/Bâtiment &amp; Adresse à compléter)</v>
      </c>
      <c r="D26" s="117"/>
      <c r="E26" s="94">
        <f>'BUDGET INI APPROUVE'!F28</f>
        <v>0</v>
      </c>
      <c r="F26" s="95">
        <f>+E26*12</f>
        <v>0</v>
      </c>
      <c r="G26" s="96">
        <f>'BUDGET INI APPROUVE'!H28</f>
        <v>0</v>
      </c>
      <c r="H26" s="97">
        <f>'BUDGET INI APPROUVE'!I28</f>
        <v>0</v>
      </c>
      <c r="I26" s="95">
        <f>H26*G26*E26</f>
        <v>0</v>
      </c>
      <c r="J26" s="118">
        <f>'BUDGET INI APPROUVE'!K28</f>
        <v>0</v>
      </c>
      <c r="K26" s="99">
        <f t="shared" si="12"/>
        <v>0</v>
      </c>
      <c r="L26" s="118">
        <f>I26-J26</f>
        <v>0</v>
      </c>
      <c r="M26" s="99">
        <f t="shared" si="13"/>
        <v>0</v>
      </c>
      <c r="N26" s="136"/>
      <c r="O26" s="136"/>
      <c r="P26" s="464" t="str">
        <f>'BUDGET AJU APPROUVE'!C25</f>
        <v>(Objet/Bâtiment &amp; Adresse à compléter)</v>
      </c>
      <c r="Q26" s="96"/>
      <c r="R26" s="94">
        <f>'BUDGET AJU APPROUVE'!F25</f>
        <v>0</v>
      </c>
      <c r="S26" s="95">
        <f>'BUDGET AJU APPROUVE'!G25</f>
        <v>0</v>
      </c>
      <c r="T26" s="96">
        <f>'BUDGET AJU APPROUVE'!H25</f>
        <v>0</v>
      </c>
      <c r="U26" s="97">
        <f>'BUDGET AJU APPROUVE'!I25</f>
        <v>0</v>
      </c>
      <c r="V26" s="270">
        <f>U26*T26*R26</f>
        <v>0</v>
      </c>
      <c r="W26" s="118">
        <f>'BUDGET AJU APPROUVE'!K25</f>
        <v>10000</v>
      </c>
      <c r="X26" s="99">
        <f>'BUDGET AJU APPROUVE'!L25</f>
        <v>0</v>
      </c>
      <c r="Y26" s="118">
        <f>'BUDGET AJU APPROUVE'!M25</f>
        <v>-10000</v>
      </c>
      <c r="Z26" s="99">
        <f>'BUDGET AJU APPROUVE'!N25</f>
        <v>0</v>
      </c>
      <c r="AA26" s="479"/>
      <c r="AB26" s="136"/>
      <c r="AC26" s="136"/>
      <c r="AD26" s="98">
        <f>AF26+AH26</f>
        <v>0</v>
      </c>
      <c r="AE26" s="7">
        <f>IF(I26=0,0,AD26/I26)</f>
        <v>0</v>
      </c>
      <c r="AF26" s="98">
        <f>Location!H18</f>
        <v>0</v>
      </c>
      <c r="AG26" s="99">
        <f t="shared" ref="AG26:AG29" si="15">IF(AD26=0,0,AF26/AD26)</f>
        <v>0</v>
      </c>
      <c r="AH26" s="98">
        <f>Location!J18</f>
        <v>0</v>
      </c>
      <c r="AI26" s="99">
        <f>IF(AD26=0,0,AH26/AD26)</f>
        <v>0</v>
      </c>
      <c r="AJ26" s="98">
        <f>AL26+AN26</f>
        <v>0</v>
      </c>
      <c r="AK26" s="7">
        <f>IF(I26=0,0,AJ26/I26)</f>
        <v>0</v>
      </c>
      <c r="AL26" s="98">
        <f>Location!H18</f>
        <v>0</v>
      </c>
      <c r="AM26" s="99">
        <f t="shared" ref="AM26:AM29" si="16">IF(AJ26=0,0,AL26/AJ26)</f>
        <v>0</v>
      </c>
      <c r="AN26" s="98">
        <f>Location!J18</f>
        <v>0</v>
      </c>
      <c r="AO26" s="99">
        <f>IF(AJ26=0,0,AN26/AJ26)</f>
        <v>0</v>
      </c>
    </row>
    <row r="27" spans="3:41" s="233" customFormat="1" ht="13.15" customHeight="1">
      <c r="C27" s="116" t="str">
        <f>'BUDGET INI APPROUVE'!C29</f>
        <v>(Objet/Bâtiment &amp; Adresse à compléter)</v>
      </c>
      <c r="D27" s="435"/>
      <c r="E27" s="94">
        <f>'BUDGET INI APPROUVE'!F29</f>
        <v>0</v>
      </c>
      <c r="F27" s="95">
        <f t="shared" ref="F27:F29" si="17">+E27*12</f>
        <v>0</v>
      </c>
      <c r="G27" s="96">
        <f>'BUDGET INI APPROUVE'!H29</f>
        <v>0</v>
      </c>
      <c r="H27" s="97">
        <f>'BUDGET INI APPROUVE'!I29</f>
        <v>0</v>
      </c>
      <c r="I27" s="95">
        <f t="shared" ref="I27:I28" si="18">H27*G27*E27</f>
        <v>0</v>
      </c>
      <c r="J27" s="118">
        <f>'BUDGET INI APPROUVE'!K29</f>
        <v>0</v>
      </c>
      <c r="K27" s="99">
        <f t="shared" si="12"/>
        <v>0</v>
      </c>
      <c r="L27" s="118">
        <f t="shared" ref="L27:L28" si="19">I27-J27</f>
        <v>0</v>
      </c>
      <c r="M27" s="99">
        <f t="shared" ref="M27:M28" si="20">IF(I27=0,0,L27/I27)</f>
        <v>0</v>
      </c>
      <c r="N27" s="136"/>
      <c r="O27" s="136"/>
      <c r="P27" s="464" t="str">
        <f>'BUDGET AJU APPROUVE'!C26</f>
        <v>(Objet/Bâtiment &amp; Adresse à compléter)</v>
      </c>
      <c r="Q27" s="96"/>
      <c r="R27" s="94">
        <f>'BUDGET AJU APPROUVE'!F26</f>
        <v>0</v>
      </c>
      <c r="S27" s="95">
        <f>'BUDGET AJU APPROUVE'!G26</f>
        <v>0</v>
      </c>
      <c r="T27" s="96">
        <f>'BUDGET AJU APPROUVE'!H26</f>
        <v>0</v>
      </c>
      <c r="U27" s="97">
        <f>'BUDGET AJU APPROUVE'!I26</f>
        <v>0</v>
      </c>
      <c r="V27" s="270">
        <f t="shared" ref="V27:V29" si="21">U27*T27*R27</f>
        <v>0</v>
      </c>
      <c r="W27" s="118">
        <f>'BUDGET AJU APPROUVE'!K26</f>
        <v>0</v>
      </c>
      <c r="X27" s="99">
        <f>'BUDGET AJU APPROUVE'!L26</f>
        <v>0</v>
      </c>
      <c r="Y27" s="118">
        <f>'BUDGET AJU APPROUVE'!M26</f>
        <v>0</v>
      </c>
      <c r="Z27" s="99">
        <f>'BUDGET AJU APPROUVE'!N26</f>
        <v>0</v>
      </c>
      <c r="AA27" s="479"/>
      <c r="AB27" s="136"/>
      <c r="AC27" s="136"/>
      <c r="AD27" s="98">
        <f t="shared" ref="AD27:AD28" si="22">AF27+AH27</f>
        <v>0</v>
      </c>
      <c r="AE27" s="7">
        <f t="shared" ref="AE27:AE28" si="23">IF(I27=0,0,AD27/I27)</f>
        <v>0</v>
      </c>
      <c r="AF27" s="98">
        <f>Location!H31</f>
        <v>0</v>
      </c>
      <c r="AG27" s="99">
        <f t="shared" si="15"/>
        <v>0</v>
      </c>
      <c r="AH27" s="98">
        <f>Location!J31</f>
        <v>0</v>
      </c>
      <c r="AI27" s="99">
        <f t="shared" ref="AI27:AI28" si="24">IF(AD27=0,0,AH27/AD27)</f>
        <v>0</v>
      </c>
      <c r="AJ27" s="98">
        <f t="shared" ref="AJ27:AJ28" si="25">AL27+AN27</f>
        <v>0</v>
      </c>
      <c r="AK27" s="7">
        <f t="shared" ref="AK27:AK28" si="26">IF(I27=0,0,AJ27/I27)</f>
        <v>0</v>
      </c>
      <c r="AL27" s="98">
        <f>Location!H31</f>
        <v>0</v>
      </c>
      <c r="AM27" s="99">
        <f t="shared" ref="AM27:AM28" si="27">IF(AJ27=0,0,AL27/AJ27)</f>
        <v>0</v>
      </c>
      <c r="AN27" s="98">
        <f>Location!J31</f>
        <v>0</v>
      </c>
      <c r="AO27" s="99">
        <f t="shared" ref="AO27:AO28" si="28">IF(AJ27=0,0,AN27/AJ27)</f>
        <v>0</v>
      </c>
    </row>
    <row r="28" spans="3:41" s="233" customFormat="1" ht="13.15" customHeight="1">
      <c r="C28" s="116" t="str">
        <f>'BUDGET INI APPROUVE'!C30</f>
        <v>(Objet/Bâtiment &amp; Adresse à compléter)</v>
      </c>
      <c r="D28" s="435"/>
      <c r="E28" s="94">
        <f>'BUDGET INI APPROUVE'!F30</f>
        <v>0</v>
      </c>
      <c r="F28" s="95">
        <f t="shared" si="17"/>
        <v>0</v>
      </c>
      <c r="G28" s="96">
        <f>'BUDGET INI APPROUVE'!H30</f>
        <v>0</v>
      </c>
      <c r="H28" s="97">
        <f>'BUDGET INI APPROUVE'!I30</f>
        <v>0</v>
      </c>
      <c r="I28" s="95">
        <f t="shared" si="18"/>
        <v>0</v>
      </c>
      <c r="J28" s="118">
        <f>'BUDGET INI APPROUVE'!K30</f>
        <v>0</v>
      </c>
      <c r="K28" s="99">
        <f t="shared" si="12"/>
        <v>0</v>
      </c>
      <c r="L28" s="118">
        <f t="shared" si="19"/>
        <v>0</v>
      </c>
      <c r="M28" s="99">
        <f t="shared" si="20"/>
        <v>0</v>
      </c>
      <c r="N28" s="136"/>
      <c r="O28" s="136"/>
      <c r="P28" s="464" t="str">
        <f>'BUDGET AJU APPROUVE'!C27</f>
        <v>(Objet/Bâtiment &amp; Adresse à compléter)</v>
      </c>
      <c r="Q28" s="96"/>
      <c r="R28" s="94">
        <f>'BUDGET AJU APPROUVE'!F27</f>
        <v>0</v>
      </c>
      <c r="S28" s="95">
        <f>'BUDGET AJU APPROUVE'!G27</f>
        <v>0</v>
      </c>
      <c r="T28" s="96">
        <f>'BUDGET AJU APPROUVE'!H27</f>
        <v>0</v>
      </c>
      <c r="U28" s="97">
        <f>'BUDGET AJU APPROUVE'!I27</f>
        <v>0</v>
      </c>
      <c r="V28" s="270">
        <f t="shared" si="21"/>
        <v>0</v>
      </c>
      <c r="W28" s="118">
        <f>'BUDGET AJU APPROUVE'!K27</f>
        <v>0</v>
      </c>
      <c r="X28" s="99">
        <f>'BUDGET AJU APPROUVE'!L27</f>
        <v>0</v>
      </c>
      <c r="Y28" s="118">
        <f>'BUDGET AJU APPROUVE'!M27</f>
        <v>0</v>
      </c>
      <c r="Z28" s="99">
        <f>'BUDGET AJU APPROUVE'!N27</f>
        <v>0</v>
      </c>
      <c r="AA28" s="479"/>
      <c r="AB28" s="136"/>
      <c r="AC28" s="136"/>
      <c r="AD28" s="98">
        <f t="shared" si="22"/>
        <v>0</v>
      </c>
      <c r="AE28" s="7">
        <f t="shared" si="23"/>
        <v>0</v>
      </c>
      <c r="AF28" s="98">
        <f>Location!H44</f>
        <v>0</v>
      </c>
      <c r="AG28" s="99">
        <f t="shared" si="15"/>
        <v>0</v>
      </c>
      <c r="AH28" s="98">
        <f>Location!J44</f>
        <v>0</v>
      </c>
      <c r="AI28" s="99">
        <f t="shared" si="24"/>
        <v>0</v>
      </c>
      <c r="AJ28" s="98">
        <f t="shared" si="25"/>
        <v>0</v>
      </c>
      <c r="AK28" s="7">
        <f t="shared" si="26"/>
        <v>0</v>
      </c>
      <c r="AL28" s="98">
        <f>Location!H44</f>
        <v>0</v>
      </c>
      <c r="AM28" s="99">
        <f t="shared" si="27"/>
        <v>0</v>
      </c>
      <c r="AN28" s="98">
        <f>Location!J44</f>
        <v>0</v>
      </c>
      <c r="AO28" s="99">
        <f t="shared" si="28"/>
        <v>0</v>
      </c>
    </row>
    <row r="29" spans="3:41" ht="13.15" customHeight="1">
      <c r="C29" s="116" t="str">
        <f>'BUDGET INI APPROUVE'!C31</f>
        <v>(Objet/Bâtiment &amp; Adresse à compléter)</v>
      </c>
      <c r="D29" s="117"/>
      <c r="E29" s="94">
        <f>'BUDGET INI APPROUVE'!F31</f>
        <v>0</v>
      </c>
      <c r="F29" s="95">
        <f t="shared" si="17"/>
        <v>0</v>
      </c>
      <c r="G29" s="96">
        <f>'BUDGET INI APPROUVE'!H31</f>
        <v>0</v>
      </c>
      <c r="H29" s="97">
        <f>'BUDGET INI APPROUVE'!I31</f>
        <v>0</v>
      </c>
      <c r="I29" s="95">
        <f>H29*G29*E29</f>
        <v>0</v>
      </c>
      <c r="J29" s="118">
        <f>'BUDGET INI APPROUVE'!K31</f>
        <v>0</v>
      </c>
      <c r="K29" s="99">
        <f t="shared" si="12"/>
        <v>0</v>
      </c>
      <c r="L29" s="118">
        <f>I29-J29</f>
        <v>0</v>
      </c>
      <c r="M29" s="99">
        <f t="shared" si="13"/>
        <v>0</v>
      </c>
      <c r="N29" s="136"/>
      <c r="O29" s="136"/>
      <c r="P29" s="465" t="str">
        <f>'BUDGET AJU APPROUVE'!C28</f>
        <v>(Objet/Bâtiment &amp; Adresse à compléter)</v>
      </c>
      <c r="Q29" s="96"/>
      <c r="R29" s="94">
        <f>'BUDGET AJU APPROUVE'!F28</f>
        <v>0</v>
      </c>
      <c r="S29" s="95">
        <f>'BUDGET AJU APPROUVE'!G28</f>
        <v>0</v>
      </c>
      <c r="T29" s="96">
        <f>'BUDGET AJU APPROUVE'!H28</f>
        <v>0</v>
      </c>
      <c r="U29" s="97">
        <f>'BUDGET AJU APPROUVE'!I28</f>
        <v>0</v>
      </c>
      <c r="V29" s="270">
        <f t="shared" si="21"/>
        <v>0</v>
      </c>
      <c r="W29" s="118">
        <f>'BUDGET AJU APPROUVE'!K28</f>
        <v>0</v>
      </c>
      <c r="X29" s="99">
        <f>'BUDGET AJU APPROUVE'!L28</f>
        <v>0</v>
      </c>
      <c r="Y29" s="118">
        <f>'BUDGET AJU APPROUVE'!M28</f>
        <v>0</v>
      </c>
      <c r="Z29" s="99">
        <f>'BUDGET AJU APPROUVE'!N28</f>
        <v>0</v>
      </c>
      <c r="AA29" s="479"/>
      <c r="AB29" s="136"/>
      <c r="AC29" s="136"/>
      <c r="AD29" s="98">
        <f>AF29+AH29</f>
        <v>0</v>
      </c>
      <c r="AE29" s="7">
        <f>IF(I29=0,0,AD29/I29)</f>
        <v>0</v>
      </c>
      <c r="AF29" s="98">
        <f>Location!H57</f>
        <v>0</v>
      </c>
      <c r="AG29" s="99">
        <f t="shared" si="15"/>
        <v>0</v>
      </c>
      <c r="AH29" s="98">
        <f>Location!J57</f>
        <v>0</v>
      </c>
      <c r="AI29" s="99">
        <f>IF(AD29=0,0,AH29/AD29)</f>
        <v>0</v>
      </c>
      <c r="AJ29" s="98">
        <f>AL29+AN29</f>
        <v>0</v>
      </c>
      <c r="AK29" s="7">
        <f>IF(I29=0,0,AJ29/I29)</f>
        <v>0</v>
      </c>
      <c r="AL29" s="98">
        <f>Location!H57</f>
        <v>0</v>
      </c>
      <c r="AM29" s="99">
        <f t="shared" si="16"/>
        <v>0</v>
      </c>
      <c r="AN29" s="98">
        <f>Location!J57</f>
        <v>0</v>
      </c>
      <c r="AO29" s="99">
        <f>IF(AJ29=0,0,AN29/AJ29)</f>
        <v>0</v>
      </c>
    </row>
    <row r="30" spans="3:41" ht="13.15" customHeight="1">
      <c r="C30" s="100" t="s">
        <v>223</v>
      </c>
      <c r="D30" s="119"/>
      <c r="E30" s="120"/>
      <c r="F30" s="121">
        <f>SUM(F26:F29)</f>
        <v>0</v>
      </c>
      <c r="G30" s="122"/>
      <c r="H30" s="105"/>
      <c r="I30" s="121">
        <f>SUM(I26:I29)</f>
        <v>0</v>
      </c>
      <c r="J30" s="123">
        <f>SUM(J26)</f>
        <v>0</v>
      </c>
      <c r="K30" s="107">
        <f>IF(I30=0,0,J30/I30)</f>
        <v>0</v>
      </c>
      <c r="L30" s="123">
        <f>SUM(L26:L29)</f>
        <v>0</v>
      </c>
      <c r="M30" s="107">
        <f>IF(I30=0,0,L30/I30)</f>
        <v>0</v>
      </c>
      <c r="N30" s="137"/>
      <c r="O30" s="137"/>
      <c r="P30" s="100" t="s">
        <v>223</v>
      </c>
      <c r="Q30" s="104"/>
      <c r="R30" s="120"/>
      <c r="S30" s="121">
        <f>SUM(S26:S29)</f>
        <v>0</v>
      </c>
      <c r="T30" s="122"/>
      <c r="U30" s="105"/>
      <c r="V30" s="121">
        <f>SUM(V26:V29)</f>
        <v>0</v>
      </c>
      <c r="W30" s="123">
        <f>SUM(W26)</f>
        <v>10000</v>
      </c>
      <c r="X30" s="107">
        <f>IF(V30=0,0,W30/V30)</f>
        <v>0</v>
      </c>
      <c r="Y30" s="123">
        <f>SUM(Y26:Y29)</f>
        <v>-10000</v>
      </c>
      <c r="Z30" s="107">
        <f>IF(V30=0,0,Y30/V30)</f>
        <v>0</v>
      </c>
      <c r="AA30" s="481"/>
      <c r="AB30" s="137"/>
      <c r="AC30" s="137"/>
      <c r="AD30" s="452">
        <f>SUM(AD26:AD29)</f>
        <v>0</v>
      </c>
      <c r="AE30" s="133">
        <f>IF(I30=0,0,AD30/I30)</f>
        <v>0</v>
      </c>
      <c r="AF30" s="106">
        <f>SUM(AF26:AF29)</f>
        <v>0</v>
      </c>
      <c r="AG30" s="107">
        <f>IF(AD30=0,0,AF30/AD30)</f>
        <v>0</v>
      </c>
      <c r="AH30" s="123">
        <f>SUM(AH26:AH29)</f>
        <v>0</v>
      </c>
      <c r="AI30" s="107">
        <f>IF(AD30=0,0,AH30/AD30)</f>
        <v>0</v>
      </c>
      <c r="AJ30" s="132">
        <f>SUM(AJ26:AJ29)</f>
        <v>0</v>
      </c>
      <c r="AK30" s="135">
        <f>IF(I30=0,0,AJ30/I30)</f>
        <v>0</v>
      </c>
      <c r="AL30" s="106">
        <f>SUM(AL26:AL29)</f>
        <v>0</v>
      </c>
      <c r="AM30" s="107">
        <f>IF(AJ30=0,0,AL30/AJ30)</f>
        <v>0</v>
      </c>
      <c r="AN30" s="123">
        <f>SUM(AN26:AN29)</f>
        <v>0</v>
      </c>
      <c r="AO30" s="107">
        <f>IF(AJ30=0,0,AN30/AJ30)</f>
        <v>0</v>
      </c>
    </row>
    <row r="31" spans="3:41" ht="13.15" customHeight="1">
      <c r="C31" s="683" t="s">
        <v>406</v>
      </c>
      <c r="D31" s="108"/>
      <c r="E31" s="109"/>
      <c r="F31" s="110"/>
      <c r="G31" s="109"/>
      <c r="H31" s="124"/>
      <c r="I31" s="113"/>
      <c r="J31" s="114"/>
      <c r="K31" s="115"/>
      <c r="L31" s="114"/>
      <c r="M31" s="115"/>
      <c r="N31" s="137"/>
      <c r="O31" s="137"/>
      <c r="P31" s="656" t="s">
        <v>62</v>
      </c>
      <c r="Q31" s="141"/>
      <c r="R31" s="109"/>
      <c r="S31" s="110"/>
      <c r="T31" s="109"/>
      <c r="U31" s="124"/>
      <c r="V31" s="113"/>
      <c r="W31" s="114"/>
      <c r="X31" s="115"/>
      <c r="Y31" s="114"/>
      <c r="Z31" s="115"/>
      <c r="AA31" s="481"/>
      <c r="AB31" s="137"/>
      <c r="AC31" s="137"/>
      <c r="AD31" s="450"/>
      <c r="AE31" s="113"/>
      <c r="AF31" s="114"/>
      <c r="AG31" s="115"/>
      <c r="AH31" s="114"/>
      <c r="AI31" s="115"/>
      <c r="AJ31" s="124"/>
      <c r="AK31" s="113"/>
      <c r="AL31" s="114"/>
      <c r="AM31" s="115"/>
      <c r="AN31" s="114"/>
      <c r="AO31" s="115"/>
    </row>
    <row r="32" spans="3:41" ht="13.15" customHeight="1">
      <c r="C32" s="116" t="str">
        <f>'BUDGET INI APPROUVE'!C34</f>
        <v xml:space="preserve">(Compléter la description) </v>
      </c>
      <c r="D32" s="117"/>
      <c r="E32" s="117"/>
      <c r="F32" s="95">
        <f>'BUDGET INI APPROUVE'!G34</f>
        <v>0</v>
      </c>
      <c r="G32" s="117"/>
      <c r="H32" s="97">
        <f>'BUDGET INI APPROUVE'!I34</f>
        <v>0</v>
      </c>
      <c r="I32" s="95">
        <f>F32*H32</f>
        <v>0</v>
      </c>
      <c r="J32" s="98">
        <f>'BUDGET INI APPROUVE'!K34</f>
        <v>0</v>
      </c>
      <c r="K32" s="99">
        <f t="shared" si="12"/>
        <v>0</v>
      </c>
      <c r="L32" s="98">
        <f>I32-J32</f>
        <v>0</v>
      </c>
      <c r="M32" s="99">
        <f t="shared" si="13"/>
        <v>0</v>
      </c>
      <c r="N32" s="136"/>
      <c r="O32" s="136"/>
      <c r="P32" s="464" t="str">
        <f>'BUDGET AJU APPROUVE'!C31</f>
        <v xml:space="preserve">(Compléter la description) </v>
      </c>
      <c r="Q32" s="96"/>
      <c r="R32" s="466"/>
      <c r="S32" s="95">
        <f>'BUDGET AJU APPROUVE'!G31</f>
        <v>0</v>
      </c>
      <c r="T32" s="466"/>
      <c r="U32" s="97">
        <f>'BUDGET AJU APPROUVE'!I31</f>
        <v>0</v>
      </c>
      <c r="V32" s="270">
        <f>S32*U32</f>
        <v>0</v>
      </c>
      <c r="W32" s="98">
        <f>'BUDGET AJU APPROUVE'!K31</f>
        <v>0</v>
      </c>
      <c r="X32" s="99">
        <f>'BUDGET AJU APPROUVE'!L31</f>
        <v>0</v>
      </c>
      <c r="Y32" s="98">
        <f>'BUDGET AJU APPROUVE'!M31</f>
        <v>0</v>
      </c>
      <c r="Z32" s="99">
        <f>'BUDGET AJU APPROUVE'!N31</f>
        <v>0</v>
      </c>
      <c r="AA32" s="479"/>
      <c r="AB32" s="136"/>
      <c r="AC32" s="136"/>
      <c r="AD32" s="98" t="e">
        <f>AF32+AH32</f>
        <v>#DIV/0!</v>
      </c>
      <c r="AE32" s="7">
        <f>IF(I32=0,0,AD32/I32)</f>
        <v>0</v>
      </c>
      <c r="AF32" s="98" t="e">
        <f>Investissements!K6</f>
        <v>#DIV/0!</v>
      </c>
      <c r="AG32" s="99" t="e">
        <f>IF(AD32=0,0,AF32/AD32)</f>
        <v>#DIV/0!</v>
      </c>
      <c r="AH32" s="98" t="e">
        <f>Investissements!M6</f>
        <v>#DIV/0!</v>
      </c>
      <c r="AI32" s="99" t="e">
        <f>IF(AD32=0,0,AH32/AD32)</f>
        <v>#DIV/0!</v>
      </c>
      <c r="AJ32" s="228" t="e">
        <f>AL32+AN32</f>
        <v>#DIV/0!</v>
      </c>
      <c r="AK32" s="7">
        <f>IF(I32=0,0,AJ32/I32)</f>
        <v>0</v>
      </c>
      <c r="AL32" s="98" t="e">
        <f>Investissements!K6</f>
        <v>#DIV/0!</v>
      </c>
      <c r="AM32" s="99" t="e">
        <f>IF(AJ32=0,0,AL32/AJ32)</f>
        <v>#DIV/0!</v>
      </c>
      <c r="AN32" s="98" t="e">
        <f>Investissements!L6</f>
        <v>#DIV/0!</v>
      </c>
      <c r="AO32" s="99" t="e">
        <f>IF(AJ32=0,0,AN32/AJ32)</f>
        <v>#DIV/0!</v>
      </c>
    </row>
    <row r="33" spans="3:41" ht="13.15" customHeight="1">
      <c r="C33" s="116" t="str">
        <f>'BUDGET INI APPROUVE'!C35</f>
        <v xml:space="preserve">(à compléter) </v>
      </c>
      <c r="D33" s="117"/>
      <c r="E33" s="117"/>
      <c r="F33" s="95">
        <f>'BUDGET INI APPROUVE'!G35</f>
        <v>0</v>
      </c>
      <c r="G33" s="117"/>
      <c r="H33" s="97">
        <f>'BUDGET INI APPROUVE'!I35</f>
        <v>0</v>
      </c>
      <c r="I33" s="95">
        <f>F33*H33</f>
        <v>0</v>
      </c>
      <c r="J33" s="98">
        <f>'BUDGET INI APPROUVE'!K35</f>
        <v>0</v>
      </c>
      <c r="K33" s="99">
        <f t="shared" si="12"/>
        <v>0</v>
      </c>
      <c r="L33" s="98">
        <f>I33-J33</f>
        <v>0</v>
      </c>
      <c r="M33" s="99">
        <f t="shared" si="13"/>
        <v>0</v>
      </c>
      <c r="N33" s="136"/>
      <c r="O33" s="136"/>
      <c r="P33" s="464" t="str">
        <f>'BUDGET AJU APPROUVE'!C32</f>
        <v xml:space="preserve">(à compléter) </v>
      </c>
      <c r="Q33" s="96"/>
      <c r="R33" s="466"/>
      <c r="S33" s="95">
        <f>'BUDGET AJU APPROUVE'!G32</f>
        <v>0</v>
      </c>
      <c r="T33" s="466"/>
      <c r="U33" s="97">
        <f>'BUDGET AJU APPROUVE'!I32</f>
        <v>0</v>
      </c>
      <c r="V33" s="270">
        <f>S33*U33</f>
        <v>0</v>
      </c>
      <c r="W33" s="98">
        <f>'BUDGET AJU APPROUVE'!K32</f>
        <v>0</v>
      </c>
      <c r="X33" s="99">
        <f>'BUDGET AJU APPROUVE'!L32</f>
        <v>0</v>
      </c>
      <c r="Y33" s="98">
        <f>'BUDGET AJU APPROUVE'!M32</f>
        <v>0</v>
      </c>
      <c r="Z33" s="99">
        <f>'BUDGET AJU APPROUVE'!N32</f>
        <v>0</v>
      </c>
      <c r="AA33" s="479"/>
      <c r="AB33" s="136"/>
      <c r="AC33" s="136"/>
      <c r="AD33" s="98" t="e">
        <f t="shared" ref="AD33:AD35" si="29">AF33+AH33</f>
        <v>#DIV/0!</v>
      </c>
      <c r="AE33" s="7">
        <f>IF(I33=0,0,AD33/I33)</f>
        <v>0</v>
      </c>
      <c r="AF33" s="98" t="e">
        <f>Investissements!K7</f>
        <v>#DIV/0!</v>
      </c>
      <c r="AG33" s="99" t="e">
        <f t="shared" ref="AG33:AG35" si="30">IF(AD33=0,0,AF33/AD33)</f>
        <v>#DIV/0!</v>
      </c>
      <c r="AH33" s="98" t="e">
        <f>Investissements!M7</f>
        <v>#DIV/0!</v>
      </c>
      <c r="AI33" s="99" t="e">
        <f t="shared" ref="AI33:AI35" si="31">IF(AD33=0,0,AH33/AD33)</f>
        <v>#DIV/0!</v>
      </c>
      <c r="AJ33" s="228" t="e">
        <f t="shared" ref="AJ33:AJ35" si="32">AL33+AN33</f>
        <v>#DIV/0!</v>
      </c>
      <c r="AK33" s="7">
        <f>IF(I33=0,0,AJ33/I33)</f>
        <v>0</v>
      </c>
      <c r="AL33" s="98" t="e">
        <f>Investissements!K7</f>
        <v>#DIV/0!</v>
      </c>
      <c r="AM33" s="99" t="e">
        <f t="shared" ref="AM33:AM35" si="33">IF(AJ33=0,0,AL33/AJ33)</f>
        <v>#DIV/0!</v>
      </c>
      <c r="AN33" s="98" t="e">
        <f>Investissements!L7</f>
        <v>#DIV/0!</v>
      </c>
      <c r="AO33" s="99" t="e">
        <f t="shared" ref="AO33:AO35" si="34">IF(AJ33=0,0,AN33/AJ33)</f>
        <v>#DIV/0!</v>
      </c>
    </row>
    <row r="34" spans="3:41" ht="13.15" customHeight="1">
      <c r="C34" s="116" t="str">
        <f>'BUDGET INI APPROUVE'!C36</f>
        <v xml:space="preserve">(à compléter) </v>
      </c>
      <c r="D34" s="117"/>
      <c r="E34" s="117"/>
      <c r="F34" s="95">
        <f>'BUDGET INI APPROUVE'!G36</f>
        <v>0</v>
      </c>
      <c r="G34" s="117"/>
      <c r="H34" s="97">
        <f>'BUDGET INI APPROUVE'!I36</f>
        <v>0</v>
      </c>
      <c r="I34" s="95">
        <f>F34*H34</f>
        <v>0</v>
      </c>
      <c r="J34" s="98">
        <f>'BUDGET INI APPROUVE'!K36</f>
        <v>0</v>
      </c>
      <c r="K34" s="99">
        <f t="shared" si="12"/>
        <v>0</v>
      </c>
      <c r="L34" s="98">
        <f>I34-J34</f>
        <v>0</v>
      </c>
      <c r="M34" s="99">
        <f t="shared" si="13"/>
        <v>0</v>
      </c>
      <c r="N34" s="136"/>
      <c r="O34" s="136"/>
      <c r="P34" s="464" t="str">
        <f>'BUDGET AJU APPROUVE'!C33</f>
        <v>Imprimante</v>
      </c>
      <c r="Q34" s="96"/>
      <c r="R34" s="466"/>
      <c r="S34" s="95">
        <f>'BUDGET AJU APPROUVE'!G33</f>
        <v>0</v>
      </c>
      <c r="T34" s="466"/>
      <c r="U34" s="97">
        <f>'BUDGET AJU APPROUVE'!I33</f>
        <v>0</v>
      </c>
      <c r="V34" s="270">
        <f>S34*U34</f>
        <v>0</v>
      </c>
      <c r="W34" s="98">
        <f>'BUDGET AJU APPROUVE'!K33</f>
        <v>500</v>
      </c>
      <c r="X34" s="99">
        <f>'BUDGET AJU APPROUVE'!L33</f>
        <v>0</v>
      </c>
      <c r="Y34" s="98">
        <f>'BUDGET AJU APPROUVE'!M33</f>
        <v>-500</v>
      </c>
      <c r="Z34" s="99">
        <f>'BUDGET AJU APPROUVE'!N33</f>
        <v>0</v>
      </c>
      <c r="AA34" s="479"/>
      <c r="AB34" s="136"/>
      <c r="AC34" s="136"/>
      <c r="AD34" s="98" t="e">
        <f t="shared" si="29"/>
        <v>#DIV/0!</v>
      </c>
      <c r="AE34" s="7">
        <f>IF(I34=0,0,AD34/I34)</f>
        <v>0</v>
      </c>
      <c r="AF34" s="98" t="e">
        <f>Investissements!K8</f>
        <v>#DIV/0!</v>
      </c>
      <c r="AG34" s="99" t="e">
        <f t="shared" si="30"/>
        <v>#DIV/0!</v>
      </c>
      <c r="AH34" s="98" t="e">
        <f>Investissements!M8</f>
        <v>#DIV/0!</v>
      </c>
      <c r="AI34" s="99" t="e">
        <f t="shared" si="31"/>
        <v>#DIV/0!</v>
      </c>
      <c r="AJ34" s="228" t="e">
        <f t="shared" si="32"/>
        <v>#DIV/0!</v>
      </c>
      <c r="AK34" s="7">
        <f>IF(I34=0,0,AJ34/I34)</f>
        <v>0</v>
      </c>
      <c r="AL34" s="98" t="e">
        <f>Investissements!K8</f>
        <v>#DIV/0!</v>
      </c>
      <c r="AM34" s="99" t="e">
        <f t="shared" si="33"/>
        <v>#DIV/0!</v>
      </c>
      <c r="AN34" s="98" t="e">
        <f>Investissements!L8</f>
        <v>#DIV/0!</v>
      </c>
      <c r="AO34" s="99" t="e">
        <f t="shared" si="34"/>
        <v>#DIV/0!</v>
      </c>
    </row>
    <row r="35" spans="3:41" ht="13.15" customHeight="1">
      <c r="C35" s="116" t="str">
        <f>'BUDGET INI APPROUVE'!C37</f>
        <v xml:space="preserve">(à compléter) </v>
      </c>
      <c r="D35" s="117"/>
      <c r="E35" s="117"/>
      <c r="F35" s="95">
        <f>'BUDGET INI APPROUVE'!G37</f>
        <v>0</v>
      </c>
      <c r="G35" s="117"/>
      <c r="H35" s="97">
        <f>'BUDGET INI APPROUVE'!I37</f>
        <v>0</v>
      </c>
      <c r="I35" s="95">
        <f>F35*H35</f>
        <v>0</v>
      </c>
      <c r="J35" s="98">
        <f>'BUDGET INI APPROUVE'!K37</f>
        <v>0</v>
      </c>
      <c r="K35" s="99">
        <f t="shared" si="12"/>
        <v>0</v>
      </c>
      <c r="L35" s="98">
        <f>I35-J35</f>
        <v>0</v>
      </c>
      <c r="M35" s="99">
        <f t="shared" si="13"/>
        <v>0</v>
      </c>
      <c r="N35" s="136"/>
      <c r="O35" s="136"/>
      <c r="P35" s="465" t="str">
        <f>'BUDGET AJU APPROUVE'!C34</f>
        <v xml:space="preserve">(à compléter) </v>
      </c>
      <c r="Q35" s="96"/>
      <c r="R35" s="466"/>
      <c r="S35" s="95">
        <f>'BUDGET AJU APPROUVE'!G34</f>
        <v>0</v>
      </c>
      <c r="T35" s="466"/>
      <c r="U35" s="97">
        <f>'BUDGET AJU APPROUVE'!I34</f>
        <v>0</v>
      </c>
      <c r="V35" s="270">
        <f>S35*U35</f>
        <v>0</v>
      </c>
      <c r="W35" s="98">
        <f>'BUDGET AJU APPROUVE'!K34</f>
        <v>0</v>
      </c>
      <c r="X35" s="99">
        <f>'BUDGET AJU APPROUVE'!L34</f>
        <v>0</v>
      </c>
      <c r="Y35" s="98">
        <f>'BUDGET AJU APPROUVE'!M34</f>
        <v>0</v>
      </c>
      <c r="Z35" s="99">
        <f>'BUDGET AJU APPROUVE'!N34</f>
        <v>0</v>
      </c>
      <c r="AA35" s="479"/>
      <c r="AB35" s="136"/>
      <c r="AC35" s="136"/>
      <c r="AD35" s="98" t="e">
        <f t="shared" si="29"/>
        <v>#DIV/0!</v>
      </c>
      <c r="AE35" s="7">
        <f>IF(I35=0,0,AD35/I35)</f>
        <v>0</v>
      </c>
      <c r="AF35" s="98" t="e">
        <f>Investissements!K9</f>
        <v>#DIV/0!</v>
      </c>
      <c r="AG35" s="99" t="e">
        <f t="shared" si="30"/>
        <v>#DIV/0!</v>
      </c>
      <c r="AH35" s="98" t="e">
        <f>Investissements!M9</f>
        <v>#DIV/0!</v>
      </c>
      <c r="AI35" s="99" t="e">
        <f t="shared" si="31"/>
        <v>#DIV/0!</v>
      </c>
      <c r="AJ35" s="228" t="e">
        <f t="shared" si="32"/>
        <v>#DIV/0!</v>
      </c>
      <c r="AK35" s="7">
        <f>IF(I35=0,0,AJ35/I35)</f>
        <v>0</v>
      </c>
      <c r="AL35" s="98" t="e">
        <f>Investissements!K9</f>
        <v>#DIV/0!</v>
      </c>
      <c r="AM35" s="99" t="e">
        <f t="shared" si="33"/>
        <v>#DIV/0!</v>
      </c>
      <c r="AN35" s="98" t="e">
        <f>Investissements!L9</f>
        <v>#DIV/0!</v>
      </c>
      <c r="AO35" s="99" t="e">
        <f t="shared" si="34"/>
        <v>#DIV/0!</v>
      </c>
    </row>
    <row r="36" spans="3:41" ht="13.15" customHeight="1">
      <c r="C36" s="100" t="s">
        <v>223</v>
      </c>
      <c r="D36" s="119"/>
      <c r="E36" s="125"/>
      <c r="F36" s="121">
        <f>SUM(F32:F35)</f>
        <v>0</v>
      </c>
      <c r="G36" s="125"/>
      <c r="H36" s="105"/>
      <c r="I36" s="121">
        <f>SUM(I32:I35)</f>
        <v>0</v>
      </c>
      <c r="J36" s="123">
        <f>SUM(J32:J35)</f>
        <v>0</v>
      </c>
      <c r="K36" s="107">
        <f t="shared" si="12"/>
        <v>0</v>
      </c>
      <c r="L36" s="123">
        <f>SUM(L32:L35)</f>
        <v>0</v>
      </c>
      <c r="M36" s="107">
        <f t="shared" si="13"/>
        <v>0</v>
      </c>
      <c r="N36" s="137"/>
      <c r="O36" s="137"/>
      <c r="P36" s="100" t="s">
        <v>223</v>
      </c>
      <c r="Q36" s="104"/>
      <c r="R36" s="125"/>
      <c r="S36" s="121">
        <f>SUM(S32:S35)</f>
        <v>0</v>
      </c>
      <c r="T36" s="125"/>
      <c r="U36" s="105"/>
      <c r="V36" s="121">
        <f>SUM(V32:V35)</f>
        <v>0</v>
      </c>
      <c r="W36" s="123">
        <f>SUM(W32:W35)</f>
        <v>500</v>
      </c>
      <c r="X36" s="107">
        <f t="shared" ref="X36" si="35">IF(V36=0,0,W36/V36)</f>
        <v>0</v>
      </c>
      <c r="Y36" s="123">
        <f>SUM(Y32:Y35)</f>
        <v>-500</v>
      </c>
      <c r="Z36" s="107">
        <f t="shared" ref="Z36" si="36">IF(V36=0,0,Y36/V36)</f>
        <v>0</v>
      </c>
      <c r="AA36" s="481"/>
      <c r="AB36" s="137"/>
      <c r="AC36" s="137"/>
      <c r="AD36" s="452" t="e">
        <f>SUM(AD32:AD35)</f>
        <v>#DIV/0!</v>
      </c>
      <c r="AE36" s="133">
        <f>IF(I36=0,0,AD36/I36)</f>
        <v>0</v>
      </c>
      <c r="AF36" s="123" t="e">
        <f>SUM(AF32:AF35)</f>
        <v>#DIV/0!</v>
      </c>
      <c r="AG36" s="107" t="e">
        <f>IF(AD36=0,0,AF36/AD36)</f>
        <v>#DIV/0!</v>
      </c>
      <c r="AH36" s="123" t="e">
        <f>SUM(AH32:AH35)</f>
        <v>#DIV/0!</v>
      </c>
      <c r="AI36" s="107" t="e">
        <f>IF(AD36=0,0,AH36/AD36)</f>
        <v>#DIV/0!</v>
      </c>
      <c r="AJ36" s="132" t="e">
        <f>SUM(AJ32:AJ35)</f>
        <v>#DIV/0!</v>
      </c>
      <c r="AK36" s="135">
        <f>IF(I36=0,0,AJ36/I36)</f>
        <v>0</v>
      </c>
      <c r="AL36" s="123" t="e">
        <f>SUM(AL32:AL35)</f>
        <v>#DIV/0!</v>
      </c>
      <c r="AM36" s="107" t="e">
        <f>IF(AJ36=0,0,AL36/AJ36)</f>
        <v>#DIV/0!</v>
      </c>
      <c r="AN36" s="123" t="e">
        <f>SUM(AN32:AN35)</f>
        <v>#DIV/0!</v>
      </c>
      <c r="AO36" s="107" t="e">
        <f>IF(AJ36=0,0,AN36/AJ36)</f>
        <v>#DIV/0!</v>
      </c>
    </row>
    <row r="37" spans="3:41" ht="13.15" customHeight="1">
      <c r="C37" s="673" t="s">
        <v>344</v>
      </c>
      <c r="D37" s="126"/>
      <c r="E37" s="127"/>
      <c r="F37" s="128"/>
      <c r="G37" s="127"/>
      <c r="H37" s="124"/>
      <c r="I37" s="128"/>
      <c r="J37" s="129"/>
      <c r="K37" s="99"/>
      <c r="L37" s="129"/>
      <c r="M37" s="99"/>
      <c r="N37" s="136"/>
      <c r="O37" s="136"/>
      <c r="P37" s="673" t="s">
        <v>344</v>
      </c>
      <c r="Q37" s="142"/>
      <c r="R37" s="127"/>
      <c r="S37" s="128"/>
      <c r="T37" s="127"/>
      <c r="U37" s="124"/>
      <c r="V37" s="128"/>
      <c r="W37" s="129"/>
      <c r="X37" s="99"/>
      <c r="Y37" s="129"/>
      <c r="Z37" s="99"/>
      <c r="AA37" s="479"/>
      <c r="AB37" s="136"/>
      <c r="AC37" s="136"/>
      <c r="AD37" s="450"/>
      <c r="AE37" s="128"/>
      <c r="AF37" s="129"/>
      <c r="AG37" s="99"/>
      <c r="AH37" s="129"/>
      <c r="AI37" s="99"/>
      <c r="AJ37" s="124"/>
      <c r="AK37" s="128"/>
      <c r="AL37" s="129"/>
      <c r="AM37" s="99"/>
      <c r="AN37" s="129"/>
      <c r="AO37" s="99"/>
    </row>
    <row r="38" spans="3:41" ht="13.15" customHeight="1">
      <c r="C38" s="462" t="str">
        <f>'BUDGET INI APPROUVE'!C40</f>
        <v>Choisissez dans la liste Frais de fonctionnement directs</v>
      </c>
      <c r="D38" s="130"/>
      <c r="E38" s="117"/>
      <c r="F38" s="95">
        <f>'BUDGET INI APPROUVE'!G40</f>
        <v>0</v>
      </c>
      <c r="G38" s="117"/>
      <c r="H38" s="97"/>
      <c r="I38" s="95">
        <f>F38</f>
        <v>0</v>
      </c>
      <c r="J38" s="98">
        <f>'BUDGET INI APPROUVE'!K40</f>
        <v>0</v>
      </c>
      <c r="K38" s="99">
        <f t="shared" si="12"/>
        <v>0</v>
      </c>
      <c r="L38" s="98">
        <f>I38-J38</f>
        <v>0</v>
      </c>
      <c r="M38" s="99">
        <f t="shared" si="13"/>
        <v>0</v>
      </c>
      <c r="N38" s="136"/>
      <c r="O38" s="136"/>
      <c r="P38" s="464" t="str">
        <f>'BUDGET AJU APPROUVE'!C37</f>
        <v>Choisissez dans la liste Frais de fonctionnement directs</v>
      </c>
      <c r="Q38" s="143"/>
      <c r="R38" s="466"/>
      <c r="S38" s="95">
        <f>'BUDGET AJU APPROUVE'!G37</f>
        <v>0</v>
      </c>
      <c r="T38" s="466"/>
      <c r="U38" s="97"/>
      <c r="V38" s="270">
        <f>S38</f>
        <v>0</v>
      </c>
      <c r="W38" s="98">
        <f>'BUDGET AJU APPROUVE'!K37</f>
        <v>0</v>
      </c>
      <c r="X38" s="99">
        <f>'BUDGET AJU APPROUVE'!L37</f>
        <v>0</v>
      </c>
      <c r="Y38" s="98">
        <f>'BUDGET AJU APPROUVE'!M37</f>
        <v>0</v>
      </c>
      <c r="Z38" s="99">
        <f>'BUDGET AJU APPROUVE'!N37</f>
        <v>0</v>
      </c>
      <c r="AA38" s="479"/>
      <c r="AB38" s="136"/>
      <c r="AC38" s="136"/>
      <c r="AD38" s="98">
        <f>AF38+AH38</f>
        <v>0</v>
      </c>
      <c r="AE38" s="7">
        <f t="shared" ref="AE38:AE49" si="37">IF(I38=0,0,AD38/I38)</f>
        <v>0</v>
      </c>
      <c r="AF38" s="98">
        <f>'Frais de fonctionnement directs'!I17</f>
        <v>0</v>
      </c>
      <c r="AG38" s="99">
        <f>IF(AD38=0,0,AF38/AD38)</f>
        <v>0</v>
      </c>
      <c r="AH38" s="98">
        <f>'Frais de fonctionnement directs'!J17</f>
        <v>0</v>
      </c>
      <c r="AI38" s="99">
        <f t="shared" ref="AI38:AI48" si="38">IF(AD38=0,0,AH38/AD38)</f>
        <v>0</v>
      </c>
      <c r="AJ38" s="98">
        <f>AL38+AN38</f>
        <v>0</v>
      </c>
      <c r="AK38" s="7">
        <f t="shared" ref="AK38:AK49" si="39">IF(I38=0,0,AJ38/I38)</f>
        <v>0</v>
      </c>
      <c r="AL38" s="98">
        <f>'Frais de fonctionnement directs'!I17</f>
        <v>0</v>
      </c>
      <c r="AM38" s="99">
        <f>IF(AJ38=0,0,AL38/AJ38)</f>
        <v>0</v>
      </c>
      <c r="AN38" s="98">
        <f>'Frais de fonctionnement directs'!J17</f>
        <v>0</v>
      </c>
      <c r="AO38" s="99">
        <f t="shared" ref="AO38:AO48" si="40">IF(AJ38=0,0,AN38/AJ38)</f>
        <v>0</v>
      </c>
    </row>
    <row r="39" spans="3:41" ht="13.15" customHeight="1">
      <c r="C39" s="462" t="str">
        <f>'BUDGET INI APPROUVE'!C41</f>
        <v>Choisissez dans la liste Frais de fonctionnement directs</v>
      </c>
      <c r="D39" s="130"/>
      <c r="E39" s="117"/>
      <c r="F39" s="95">
        <f>'BUDGET INI APPROUVE'!G41</f>
        <v>0</v>
      </c>
      <c r="G39" s="117"/>
      <c r="H39" s="97"/>
      <c r="I39" s="95">
        <f t="shared" ref="I39:I48" si="41">F39</f>
        <v>0</v>
      </c>
      <c r="J39" s="98">
        <f>'BUDGET INI APPROUVE'!K41</f>
        <v>0</v>
      </c>
      <c r="K39" s="99">
        <f t="shared" si="12"/>
        <v>0</v>
      </c>
      <c r="L39" s="98">
        <f t="shared" ref="L39:L42" si="42">I39-J39</f>
        <v>0</v>
      </c>
      <c r="M39" s="99">
        <f t="shared" si="13"/>
        <v>0</v>
      </c>
      <c r="N39" s="136"/>
      <c r="O39" s="136"/>
      <c r="P39" s="464" t="str">
        <f>'BUDGET AJU APPROUVE'!C38</f>
        <v>Choisissez dans la liste Frais de fonctionnement directs</v>
      </c>
      <c r="Q39" s="143"/>
      <c r="R39" s="466"/>
      <c r="S39" s="95">
        <f>'BUDGET AJU APPROUVE'!G38</f>
        <v>0</v>
      </c>
      <c r="T39" s="466"/>
      <c r="U39" s="97"/>
      <c r="V39" s="270">
        <f t="shared" ref="V39:V48" si="43">S39</f>
        <v>0</v>
      </c>
      <c r="W39" s="98">
        <f>'BUDGET AJU APPROUVE'!K38</f>
        <v>0</v>
      </c>
      <c r="X39" s="99">
        <f>'BUDGET AJU APPROUVE'!L38</f>
        <v>0</v>
      </c>
      <c r="Y39" s="98">
        <f>'BUDGET AJU APPROUVE'!M38</f>
        <v>0</v>
      </c>
      <c r="Z39" s="99">
        <f>'BUDGET AJU APPROUVE'!N38</f>
        <v>0</v>
      </c>
      <c r="AA39" s="479"/>
      <c r="AB39" s="136"/>
      <c r="AC39" s="136"/>
      <c r="AD39" s="98">
        <f t="shared" ref="AD39:AD48" si="44">AF39+AH39</f>
        <v>0</v>
      </c>
      <c r="AE39" s="7">
        <f t="shared" si="37"/>
        <v>0</v>
      </c>
      <c r="AF39" s="98">
        <f>'Frais de fonctionnement directs'!I29</f>
        <v>0</v>
      </c>
      <c r="AG39" s="99">
        <f t="shared" ref="AG39:AG48" si="45">IF(AD39=0,0,AF39/AD39)</f>
        <v>0</v>
      </c>
      <c r="AH39" s="98">
        <f>'Frais de fonctionnement directs'!J29</f>
        <v>0</v>
      </c>
      <c r="AI39" s="99">
        <f t="shared" si="38"/>
        <v>0</v>
      </c>
      <c r="AJ39" s="98">
        <f t="shared" ref="AJ39:AJ48" si="46">AL39+AN39</f>
        <v>0</v>
      </c>
      <c r="AK39" s="7">
        <f t="shared" si="39"/>
        <v>0</v>
      </c>
      <c r="AL39" s="98">
        <f>'Frais de fonctionnement directs'!I29</f>
        <v>0</v>
      </c>
      <c r="AM39" s="99">
        <f t="shared" ref="AM39:AM48" si="47">IF(AJ39=0,0,AL39/AJ39)</f>
        <v>0</v>
      </c>
      <c r="AN39" s="98">
        <f>'Frais de fonctionnement directs'!J29</f>
        <v>0</v>
      </c>
      <c r="AO39" s="99">
        <f t="shared" si="40"/>
        <v>0</v>
      </c>
    </row>
    <row r="40" spans="3:41" ht="13.15" customHeight="1">
      <c r="C40" s="462" t="str">
        <f>'BUDGET INI APPROUVE'!C42</f>
        <v>Choisissez dans la liste Frais de fonctionnement directs</v>
      </c>
      <c r="D40" s="130"/>
      <c r="E40" s="117"/>
      <c r="F40" s="95">
        <f>'BUDGET INI APPROUVE'!G42</f>
        <v>0</v>
      </c>
      <c r="G40" s="117"/>
      <c r="H40" s="97"/>
      <c r="I40" s="95">
        <f t="shared" si="41"/>
        <v>0</v>
      </c>
      <c r="J40" s="98">
        <f>'BUDGET INI APPROUVE'!K42</f>
        <v>0</v>
      </c>
      <c r="K40" s="99">
        <f t="shared" si="12"/>
        <v>0</v>
      </c>
      <c r="L40" s="98">
        <f t="shared" si="42"/>
        <v>0</v>
      </c>
      <c r="M40" s="99">
        <f t="shared" si="13"/>
        <v>0</v>
      </c>
      <c r="N40" s="136"/>
      <c r="O40" s="136"/>
      <c r="P40" s="464" t="str">
        <f>'BUDGET AJU APPROUVE'!C39</f>
        <v>Choisissez dans la liste Frais de fonctionnement directs</v>
      </c>
      <c r="Q40" s="143"/>
      <c r="R40" s="466"/>
      <c r="S40" s="95">
        <f>'BUDGET AJU APPROUVE'!G39</f>
        <v>0</v>
      </c>
      <c r="T40" s="466"/>
      <c r="U40" s="97"/>
      <c r="V40" s="270">
        <f t="shared" si="43"/>
        <v>0</v>
      </c>
      <c r="W40" s="98">
        <f>'BUDGET AJU APPROUVE'!K39</f>
        <v>0</v>
      </c>
      <c r="X40" s="99">
        <f>'BUDGET AJU APPROUVE'!L39</f>
        <v>0</v>
      </c>
      <c r="Y40" s="98">
        <f>'BUDGET AJU APPROUVE'!M39</f>
        <v>0</v>
      </c>
      <c r="Z40" s="99">
        <f>'BUDGET AJU APPROUVE'!N39</f>
        <v>0</v>
      </c>
      <c r="AA40" s="479"/>
      <c r="AB40" s="136"/>
      <c r="AC40" s="136"/>
      <c r="AD40" s="98">
        <f t="shared" si="44"/>
        <v>0</v>
      </c>
      <c r="AE40" s="7">
        <f t="shared" si="37"/>
        <v>0</v>
      </c>
      <c r="AF40" s="98">
        <f>'Frais de fonctionnement directs'!I41</f>
        <v>0</v>
      </c>
      <c r="AG40" s="99">
        <f t="shared" si="45"/>
        <v>0</v>
      </c>
      <c r="AH40" s="98">
        <f>'Frais de fonctionnement directs'!J41</f>
        <v>0</v>
      </c>
      <c r="AI40" s="99">
        <f t="shared" si="38"/>
        <v>0</v>
      </c>
      <c r="AJ40" s="98">
        <f t="shared" si="46"/>
        <v>0</v>
      </c>
      <c r="AK40" s="7">
        <f t="shared" si="39"/>
        <v>0</v>
      </c>
      <c r="AL40" s="98">
        <f>'Frais de fonctionnement directs'!I41</f>
        <v>0</v>
      </c>
      <c r="AM40" s="99">
        <f t="shared" si="47"/>
        <v>0</v>
      </c>
      <c r="AN40" s="98">
        <f>'Frais de fonctionnement directs'!J41</f>
        <v>0</v>
      </c>
      <c r="AO40" s="99">
        <f t="shared" si="40"/>
        <v>0</v>
      </c>
    </row>
    <row r="41" spans="3:41" ht="13.15" customHeight="1">
      <c r="C41" s="462" t="str">
        <f>'BUDGET INI APPROUVE'!C43</f>
        <v>Choisissez dans la liste Frais de fonctionnement directs</v>
      </c>
      <c r="D41" s="130"/>
      <c r="E41" s="117"/>
      <c r="F41" s="95">
        <f>'BUDGET INI APPROUVE'!G43</f>
        <v>0</v>
      </c>
      <c r="G41" s="117"/>
      <c r="H41" s="97"/>
      <c r="I41" s="95">
        <f t="shared" si="41"/>
        <v>0</v>
      </c>
      <c r="J41" s="98">
        <f>'BUDGET INI APPROUVE'!K43</f>
        <v>0</v>
      </c>
      <c r="K41" s="99">
        <f t="shared" si="12"/>
        <v>0</v>
      </c>
      <c r="L41" s="98">
        <f t="shared" si="42"/>
        <v>0</v>
      </c>
      <c r="M41" s="99">
        <f t="shared" si="13"/>
        <v>0</v>
      </c>
      <c r="N41" s="136"/>
      <c r="O41" s="136"/>
      <c r="P41" s="464" t="str">
        <f>'BUDGET AJU APPROUVE'!C40</f>
        <v>Choisissez dans la liste Frais de fonctionnement directs</v>
      </c>
      <c r="Q41" s="143"/>
      <c r="R41" s="466"/>
      <c r="S41" s="95">
        <f>'BUDGET AJU APPROUVE'!G40</f>
        <v>0</v>
      </c>
      <c r="T41" s="466"/>
      <c r="U41" s="97"/>
      <c r="V41" s="270">
        <f t="shared" si="43"/>
        <v>0</v>
      </c>
      <c r="W41" s="98">
        <f>'BUDGET AJU APPROUVE'!K40</f>
        <v>0</v>
      </c>
      <c r="X41" s="99">
        <f>'BUDGET AJU APPROUVE'!L40</f>
        <v>0</v>
      </c>
      <c r="Y41" s="98">
        <f>'BUDGET AJU APPROUVE'!M40</f>
        <v>0</v>
      </c>
      <c r="Z41" s="99">
        <f>'BUDGET AJU APPROUVE'!N40</f>
        <v>0</v>
      </c>
      <c r="AA41" s="479"/>
      <c r="AB41" s="136"/>
      <c r="AC41" s="136"/>
      <c r="AD41" s="98">
        <f t="shared" si="44"/>
        <v>0</v>
      </c>
      <c r="AE41" s="7">
        <f t="shared" si="37"/>
        <v>0</v>
      </c>
      <c r="AF41" s="98">
        <f>'Frais de fonctionnement directs'!I53</f>
        <v>0</v>
      </c>
      <c r="AG41" s="99">
        <f t="shared" si="45"/>
        <v>0</v>
      </c>
      <c r="AH41" s="98">
        <f>'Frais de fonctionnement directs'!J53</f>
        <v>0</v>
      </c>
      <c r="AI41" s="99">
        <f t="shared" si="38"/>
        <v>0</v>
      </c>
      <c r="AJ41" s="98">
        <f t="shared" si="46"/>
        <v>0</v>
      </c>
      <c r="AK41" s="7">
        <f t="shared" si="39"/>
        <v>0</v>
      </c>
      <c r="AL41" s="98">
        <f>'Frais de fonctionnement directs'!I53</f>
        <v>0</v>
      </c>
      <c r="AM41" s="99">
        <f t="shared" si="47"/>
        <v>0</v>
      </c>
      <c r="AN41" s="98">
        <f>'Frais de fonctionnement directs'!J53</f>
        <v>0</v>
      </c>
      <c r="AO41" s="99">
        <f t="shared" si="40"/>
        <v>0</v>
      </c>
    </row>
    <row r="42" spans="3:41" ht="13.15" customHeight="1">
      <c r="C42" s="462" t="str">
        <f>'BUDGET INI APPROUVE'!C44</f>
        <v>Choisissez dans la liste Frais de fonctionnement directs</v>
      </c>
      <c r="D42" s="130"/>
      <c r="E42" s="117"/>
      <c r="F42" s="95">
        <f>'BUDGET INI APPROUVE'!G44</f>
        <v>0</v>
      </c>
      <c r="G42" s="117"/>
      <c r="H42" s="97"/>
      <c r="I42" s="95">
        <f t="shared" si="41"/>
        <v>0</v>
      </c>
      <c r="J42" s="98">
        <f>'BUDGET INI APPROUVE'!K44</f>
        <v>0</v>
      </c>
      <c r="K42" s="99">
        <f t="shared" si="12"/>
        <v>0</v>
      </c>
      <c r="L42" s="98">
        <f t="shared" si="42"/>
        <v>0</v>
      </c>
      <c r="M42" s="99">
        <f t="shared" si="13"/>
        <v>0</v>
      </c>
      <c r="N42" s="136"/>
      <c r="O42" s="136"/>
      <c r="P42" s="464" t="str">
        <f>'BUDGET AJU APPROUVE'!C41</f>
        <v>Choisissez dans la liste Frais de fonctionnement directs</v>
      </c>
      <c r="Q42" s="143"/>
      <c r="R42" s="466"/>
      <c r="S42" s="95">
        <f>'BUDGET AJU APPROUVE'!G41</f>
        <v>0</v>
      </c>
      <c r="T42" s="466"/>
      <c r="U42" s="97"/>
      <c r="V42" s="270">
        <f t="shared" si="43"/>
        <v>0</v>
      </c>
      <c r="W42" s="98">
        <f>'BUDGET AJU APPROUVE'!K41</f>
        <v>0</v>
      </c>
      <c r="X42" s="99">
        <f>'BUDGET AJU APPROUVE'!L41</f>
        <v>0</v>
      </c>
      <c r="Y42" s="98">
        <f>'BUDGET AJU APPROUVE'!M41</f>
        <v>0</v>
      </c>
      <c r="Z42" s="99">
        <f>'BUDGET AJU APPROUVE'!N41</f>
        <v>0</v>
      </c>
      <c r="AA42" s="479"/>
      <c r="AB42" s="136"/>
      <c r="AC42" s="136"/>
      <c r="AD42" s="98">
        <f t="shared" si="44"/>
        <v>0</v>
      </c>
      <c r="AE42" s="7">
        <f t="shared" si="37"/>
        <v>0</v>
      </c>
      <c r="AF42" s="98">
        <f>'Frais de fonctionnement directs'!I65</f>
        <v>0</v>
      </c>
      <c r="AG42" s="99">
        <f t="shared" si="45"/>
        <v>0</v>
      </c>
      <c r="AH42" s="98">
        <f>'Frais de fonctionnement directs'!J65</f>
        <v>0</v>
      </c>
      <c r="AI42" s="99">
        <f t="shared" si="38"/>
        <v>0</v>
      </c>
      <c r="AJ42" s="98">
        <f t="shared" si="46"/>
        <v>0</v>
      </c>
      <c r="AK42" s="7">
        <f t="shared" si="39"/>
        <v>0</v>
      </c>
      <c r="AL42" s="98">
        <f>'Frais de fonctionnement directs'!I65</f>
        <v>0</v>
      </c>
      <c r="AM42" s="99">
        <f t="shared" si="47"/>
        <v>0</v>
      </c>
      <c r="AN42" s="98">
        <f>'Frais de fonctionnement directs'!J65</f>
        <v>0</v>
      </c>
      <c r="AO42" s="99">
        <f t="shared" si="40"/>
        <v>0</v>
      </c>
    </row>
    <row r="43" spans="3:41" ht="13.15" customHeight="1">
      <c r="C43" s="462" t="str">
        <f>'BUDGET INI APPROUVE'!C45</f>
        <v>Choisissez dans la liste Frais de fonctionnement directs</v>
      </c>
      <c r="D43" s="130"/>
      <c r="E43" s="117"/>
      <c r="F43" s="95">
        <f>'BUDGET INI APPROUVE'!G45</f>
        <v>0</v>
      </c>
      <c r="G43" s="117"/>
      <c r="H43" s="97"/>
      <c r="I43" s="95">
        <f t="shared" si="41"/>
        <v>0</v>
      </c>
      <c r="J43" s="98">
        <f>'BUDGET INI APPROUVE'!K45</f>
        <v>0</v>
      </c>
      <c r="K43" s="99">
        <f t="shared" si="12"/>
        <v>0</v>
      </c>
      <c r="L43" s="98">
        <f>I43-J43</f>
        <v>0</v>
      </c>
      <c r="M43" s="99">
        <f t="shared" si="13"/>
        <v>0</v>
      </c>
      <c r="N43" s="136"/>
      <c r="O43" s="136"/>
      <c r="P43" s="464" t="str">
        <f>'BUDGET AJU APPROUVE'!C42</f>
        <v>Choisissez dans la liste Frais de fonctionnement directs</v>
      </c>
      <c r="Q43" s="143"/>
      <c r="R43" s="466"/>
      <c r="S43" s="95">
        <f>'BUDGET AJU APPROUVE'!G42</f>
        <v>0</v>
      </c>
      <c r="T43" s="466"/>
      <c r="U43" s="97"/>
      <c r="V43" s="270">
        <f t="shared" si="43"/>
        <v>0</v>
      </c>
      <c r="W43" s="98">
        <f>'BUDGET AJU APPROUVE'!K42</f>
        <v>0</v>
      </c>
      <c r="X43" s="99">
        <f>'BUDGET AJU APPROUVE'!L42</f>
        <v>0</v>
      </c>
      <c r="Y43" s="98">
        <f>'BUDGET AJU APPROUVE'!M42</f>
        <v>0</v>
      </c>
      <c r="Z43" s="99">
        <f>'BUDGET AJU APPROUVE'!N42</f>
        <v>0</v>
      </c>
      <c r="AA43" s="479"/>
      <c r="AB43" s="136"/>
      <c r="AC43" s="136"/>
      <c r="AD43" s="98">
        <f t="shared" si="44"/>
        <v>0</v>
      </c>
      <c r="AE43" s="7">
        <f t="shared" si="37"/>
        <v>0</v>
      </c>
      <c r="AF43" s="98">
        <f>'Frais de fonctionnement directs'!I77</f>
        <v>0</v>
      </c>
      <c r="AG43" s="99">
        <f t="shared" si="45"/>
        <v>0</v>
      </c>
      <c r="AH43" s="98">
        <f>'Frais de fonctionnement directs'!J77</f>
        <v>0</v>
      </c>
      <c r="AI43" s="99">
        <f t="shared" si="38"/>
        <v>0</v>
      </c>
      <c r="AJ43" s="98">
        <f t="shared" si="46"/>
        <v>0</v>
      </c>
      <c r="AK43" s="7">
        <f t="shared" si="39"/>
        <v>0</v>
      </c>
      <c r="AL43" s="98">
        <f>'Frais de fonctionnement directs'!I77</f>
        <v>0</v>
      </c>
      <c r="AM43" s="99">
        <f t="shared" si="47"/>
        <v>0</v>
      </c>
      <c r="AN43" s="98">
        <f>'Frais de fonctionnement directs'!J77</f>
        <v>0</v>
      </c>
      <c r="AO43" s="99">
        <f t="shared" si="40"/>
        <v>0</v>
      </c>
    </row>
    <row r="44" spans="3:41" ht="13.15" customHeight="1">
      <c r="C44" s="462" t="str">
        <f>'BUDGET INI APPROUVE'!C46</f>
        <v>Choisissez dans la liste Frais de fonctionnement directs</v>
      </c>
      <c r="D44" s="130"/>
      <c r="E44" s="117"/>
      <c r="F44" s="95">
        <f>'BUDGET INI APPROUVE'!G46</f>
        <v>0</v>
      </c>
      <c r="G44" s="117"/>
      <c r="H44" s="97"/>
      <c r="I44" s="95">
        <f t="shared" si="41"/>
        <v>0</v>
      </c>
      <c r="J44" s="98">
        <f>'BUDGET INI APPROUVE'!K46</f>
        <v>0</v>
      </c>
      <c r="K44" s="99">
        <f t="shared" si="12"/>
        <v>0</v>
      </c>
      <c r="L44" s="98">
        <f>I44-J44</f>
        <v>0</v>
      </c>
      <c r="M44" s="99">
        <f t="shared" si="13"/>
        <v>0</v>
      </c>
      <c r="N44" s="136"/>
      <c r="O44" s="136"/>
      <c r="P44" s="464" t="str">
        <f>'BUDGET AJU APPROUVE'!C43</f>
        <v>Choisissez dans la liste Frais de fonctionnement directs</v>
      </c>
      <c r="Q44" s="143"/>
      <c r="R44" s="466"/>
      <c r="S44" s="95">
        <f>'BUDGET AJU APPROUVE'!G43</f>
        <v>0</v>
      </c>
      <c r="T44" s="466"/>
      <c r="U44" s="97"/>
      <c r="V44" s="270">
        <f t="shared" si="43"/>
        <v>0</v>
      </c>
      <c r="W44" s="98">
        <f>'BUDGET AJU APPROUVE'!K43</f>
        <v>0</v>
      </c>
      <c r="X44" s="99">
        <f>'BUDGET AJU APPROUVE'!L43</f>
        <v>0</v>
      </c>
      <c r="Y44" s="98">
        <f>'BUDGET AJU APPROUVE'!M43</f>
        <v>0</v>
      </c>
      <c r="Z44" s="99">
        <f>'BUDGET AJU APPROUVE'!N43</f>
        <v>0</v>
      </c>
      <c r="AA44" s="479"/>
      <c r="AB44" s="136"/>
      <c r="AC44" s="136"/>
      <c r="AD44" s="98">
        <f t="shared" si="44"/>
        <v>0</v>
      </c>
      <c r="AE44" s="7">
        <f t="shared" si="37"/>
        <v>0</v>
      </c>
      <c r="AF44" s="98">
        <f>'Frais de fonctionnement directs'!I89</f>
        <v>0</v>
      </c>
      <c r="AG44" s="99">
        <f t="shared" si="45"/>
        <v>0</v>
      </c>
      <c r="AH44" s="98">
        <f>'Frais de fonctionnement directs'!J89</f>
        <v>0</v>
      </c>
      <c r="AI44" s="99">
        <f t="shared" si="38"/>
        <v>0</v>
      </c>
      <c r="AJ44" s="98">
        <f t="shared" si="46"/>
        <v>0</v>
      </c>
      <c r="AK44" s="7">
        <f t="shared" si="39"/>
        <v>0</v>
      </c>
      <c r="AL44" s="98">
        <f>'Frais de fonctionnement directs'!I89</f>
        <v>0</v>
      </c>
      <c r="AM44" s="99">
        <f t="shared" si="47"/>
        <v>0</v>
      </c>
      <c r="AN44" s="98">
        <f>'Frais de fonctionnement directs'!J89</f>
        <v>0</v>
      </c>
      <c r="AO44" s="99">
        <f t="shared" si="40"/>
        <v>0</v>
      </c>
    </row>
    <row r="45" spans="3:41" ht="13.15" customHeight="1">
      <c r="C45" s="462" t="str">
        <f>'BUDGET INI APPROUVE'!C47</f>
        <v>Choisissez dans la liste Frais de fonctionnement directs</v>
      </c>
      <c r="D45" s="130"/>
      <c r="E45" s="117"/>
      <c r="F45" s="95">
        <f>'BUDGET INI APPROUVE'!G47</f>
        <v>0</v>
      </c>
      <c r="G45" s="117"/>
      <c r="H45" s="97"/>
      <c r="I45" s="95">
        <f t="shared" si="41"/>
        <v>0</v>
      </c>
      <c r="J45" s="98">
        <f>'BUDGET INI APPROUVE'!K47</f>
        <v>0</v>
      </c>
      <c r="K45" s="99">
        <f t="shared" si="12"/>
        <v>0</v>
      </c>
      <c r="L45" s="98">
        <f>I45-J45</f>
        <v>0</v>
      </c>
      <c r="M45" s="99">
        <f t="shared" si="13"/>
        <v>0</v>
      </c>
      <c r="N45" s="136"/>
      <c r="O45" s="136"/>
      <c r="P45" s="464" t="str">
        <f>'BUDGET AJU APPROUVE'!C44</f>
        <v>Choisissez dans la liste Frais de fonctionnement directs</v>
      </c>
      <c r="Q45" s="143"/>
      <c r="R45" s="466"/>
      <c r="S45" s="95">
        <f>'BUDGET AJU APPROUVE'!G44</f>
        <v>0</v>
      </c>
      <c r="T45" s="466"/>
      <c r="U45" s="97"/>
      <c r="V45" s="270">
        <f t="shared" si="43"/>
        <v>0</v>
      </c>
      <c r="W45" s="98">
        <f>'BUDGET AJU APPROUVE'!K44</f>
        <v>0</v>
      </c>
      <c r="X45" s="99">
        <f>'BUDGET AJU APPROUVE'!L44</f>
        <v>0</v>
      </c>
      <c r="Y45" s="98">
        <f>'BUDGET AJU APPROUVE'!M44</f>
        <v>0</v>
      </c>
      <c r="Z45" s="99">
        <f>'BUDGET AJU APPROUVE'!N44</f>
        <v>0</v>
      </c>
      <c r="AA45" s="479"/>
      <c r="AB45" s="136"/>
      <c r="AC45" s="136"/>
      <c r="AD45" s="98">
        <f t="shared" si="44"/>
        <v>0</v>
      </c>
      <c r="AE45" s="7">
        <f t="shared" si="37"/>
        <v>0</v>
      </c>
      <c r="AF45" s="98">
        <f>'Frais de fonctionnement directs'!I101</f>
        <v>0</v>
      </c>
      <c r="AG45" s="99">
        <f t="shared" si="45"/>
        <v>0</v>
      </c>
      <c r="AH45" s="98">
        <f>'Frais de fonctionnement directs'!J101</f>
        <v>0</v>
      </c>
      <c r="AI45" s="99">
        <f t="shared" si="38"/>
        <v>0</v>
      </c>
      <c r="AJ45" s="98">
        <f t="shared" si="46"/>
        <v>0</v>
      </c>
      <c r="AK45" s="7">
        <f t="shared" si="39"/>
        <v>0</v>
      </c>
      <c r="AL45" s="98">
        <f>'Frais de fonctionnement directs'!I101</f>
        <v>0</v>
      </c>
      <c r="AM45" s="99">
        <f t="shared" si="47"/>
        <v>0</v>
      </c>
      <c r="AN45" s="98">
        <f>'Frais de fonctionnement directs'!J101</f>
        <v>0</v>
      </c>
      <c r="AO45" s="99">
        <f t="shared" si="40"/>
        <v>0</v>
      </c>
    </row>
    <row r="46" spans="3:41" ht="13.15" customHeight="1">
      <c r="C46" s="462" t="str">
        <f>'BUDGET INI APPROUVE'!C48</f>
        <v>Choisissez dans la liste Frais de fonctionnement directs</v>
      </c>
      <c r="D46" s="130"/>
      <c r="E46" s="117"/>
      <c r="F46" s="95">
        <f>'BUDGET INI APPROUVE'!G48</f>
        <v>0</v>
      </c>
      <c r="G46" s="117"/>
      <c r="H46" s="97"/>
      <c r="I46" s="95">
        <f t="shared" si="41"/>
        <v>0</v>
      </c>
      <c r="J46" s="98">
        <f>'BUDGET INI APPROUVE'!K48</f>
        <v>0</v>
      </c>
      <c r="K46" s="99">
        <f t="shared" si="12"/>
        <v>0</v>
      </c>
      <c r="L46" s="98">
        <f>I46-J46</f>
        <v>0</v>
      </c>
      <c r="M46" s="99">
        <f t="shared" si="13"/>
        <v>0</v>
      </c>
      <c r="N46" s="136"/>
      <c r="O46" s="136"/>
      <c r="P46" s="464" t="str">
        <f>'BUDGET AJU APPROUVE'!C45</f>
        <v>Choisissez dans la liste Frais de fonctionnement directs</v>
      </c>
      <c r="Q46" s="143"/>
      <c r="R46" s="466"/>
      <c r="S46" s="95">
        <f>'BUDGET AJU APPROUVE'!G45</f>
        <v>0</v>
      </c>
      <c r="T46" s="466"/>
      <c r="U46" s="97"/>
      <c r="V46" s="270">
        <f t="shared" si="43"/>
        <v>0</v>
      </c>
      <c r="W46" s="98">
        <f>'BUDGET AJU APPROUVE'!K45</f>
        <v>0</v>
      </c>
      <c r="X46" s="99">
        <f>'BUDGET AJU APPROUVE'!L45</f>
        <v>0</v>
      </c>
      <c r="Y46" s="98">
        <f>'BUDGET AJU APPROUVE'!M45</f>
        <v>0</v>
      </c>
      <c r="Z46" s="99">
        <f>'BUDGET AJU APPROUVE'!N45</f>
        <v>0</v>
      </c>
      <c r="AA46" s="479"/>
      <c r="AB46" s="136"/>
      <c r="AC46" s="136"/>
      <c r="AD46" s="98">
        <f t="shared" si="44"/>
        <v>0</v>
      </c>
      <c r="AE46" s="7">
        <f t="shared" si="37"/>
        <v>0</v>
      </c>
      <c r="AF46" s="98">
        <f>'Frais de fonctionnement directs'!I113</f>
        <v>0</v>
      </c>
      <c r="AG46" s="99">
        <f t="shared" si="45"/>
        <v>0</v>
      </c>
      <c r="AH46" s="98">
        <f>'Frais de fonctionnement directs'!J113</f>
        <v>0</v>
      </c>
      <c r="AI46" s="99">
        <f t="shared" si="38"/>
        <v>0</v>
      </c>
      <c r="AJ46" s="98">
        <f t="shared" si="46"/>
        <v>0</v>
      </c>
      <c r="AK46" s="7">
        <f t="shared" si="39"/>
        <v>0</v>
      </c>
      <c r="AL46" s="98">
        <f>'Frais de fonctionnement directs'!I113</f>
        <v>0</v>
      </c>
      <c r="AM46" s="99">
        <f t="shared" si="47"/>
        <v>0</v>
      </c>
      <c r="AN46" s="98">
        <f>'Frais de fonctionnement directs'!J113</f>
        <v>0</v>
      </c>
      <c r="AO46" s="99">
        <f t="shared" si="40"/>
        <v>0</v>
      </c>
    </row>
    <row r="47" spans="3:41" ht="13.15" customHeight="1">
      <c r="C47" s="462" t="e">
        <f>'BUDGET INI APPROUVE'!C49</f>
        <v>#REF!</v>
      </c>
      <c r="D47" s="117"/>
      <c r="E47" s="117"/>
      <c r="F47" s="95" t="e">
        <f>'BUDGET INI APPROUVE'!G49</f>
        <v>#REF!</v>
      </c>
      <c r="G47" s="117"/>
      <c r="H47" s="97"/>
      <c r="I47" s="95" t="e">
        <f t="shared" si="41"/>
        <v>#REF!</v>
      </c>
      <c r="J47" s="98" t="e">
        <f>'BUDGET INI APPROUVE'!K49</f>
        <v>#REF!</v>
      </c>
      <c r="K47" s="99" t="e">
        <f t="shared" si="12"/>
        <v>#REF!</v>
      </c>
      <c r="L47" s="98" t="e">
        <f t="shared" ref="L47:L48" si="48">I47-J47</f>
        <v>#REF!</v>
      </c>
      <c r="M47" s="99" t="e">
        <f t="shared" si="13"/>
        <v>#REF!</v>
      </c>
      <c r="N47" s="136"/>
      <c r="O47" s="136"/>
      <c r="P47" s="464" t="e">
        <f>'BUDGET AJU APPROUVE'!C46</f>
        <v>#REF!</v>
      </c>
      <c r="Q47" s="96"/>
      <c r="R47" s="466"/>
      <c r="S47" s="95" t="e">
        <f>'BUDGET AJU APPROUVE'!G46</f>
        <v>#REF!</v>
      </c>
      <c r="T47" s="466"/>
      <c r="U47" s="97"/>
      <c r="V47" s="270" t="e">
        <f t="shared" si="43"/>
        <v>#REF!</v>
      </c>
      <c r="W47" s="98" t="e">
        <f>'BUDGET AJU APPROUVE'!K46</f>
        <v>#REF!</v>
      </c>
      <c r="X47" s="99" t="e">
        <f>'BUDGET AJU APPROUVE'!L46</f>
        <v>#REF!</v>
      </c>
      <c r="Y47" s="98" t="e">
        <f>'BUDGET AJU APPROUVE'!M46</f>
        <v>#REF!</v>
      </c>
      <c r="Z47" s="99" t="e">
        <f>'BUDGET AJU APPROUVE'!N46</f>
        <v>#REF!</v>
      </c>
      <c r="AA47" s="479"/>
      <c r="AB47" s="136"/>
      <c r="AC47" s="136"/>
      <c r="AD47" s="98">
        <f t="shared" si="44"/>
        <v>0</v>
      </c>
      <c r="AE47" s="7" t="e">
        <f t="shared" si="37"/>
        <v>#REF!</v>
      </c>
      <c r="AF47" s="98">
        <f>'Frais de fonctionnement directs'!I125</f>
        <v>0</v>
      </c>
      <c r="AG47" s="99">
        <f t="shared" si="45"/>
        <v>0</v>
      </c>
      <c r="AH47" s="98">
        <f>'Frais de fonctionnement directs'!J125</f>
        <v>0</v>
      </c>
      <c r="AI47" s="99">
        <f t="shared" si="38"/>
        <v>0</v>
      </c>
      <c r="AJ47" s="98">
        <f t="shared" si="46"/>
        <v>0</v>
      </c>
      <c r="AK47" s="7" t="e">
        <f t="shared" si="39"/>
        <v>#REF!</v>
      </c>
      <c r="AL47" s="98">
        <f>'Frais de fonctionnement directs'!I125</f>
        <v>0</v>
      </c>
      <c r="AM47" s="99">
        <f t="shared" si="47"/>
        <v>0</v>
      </c>
      <c r="AN47" s="98">
        <f>'Frais de fonctionnement directs'!J125</f>
        <v>0</v>
      </c>
      <c r="AO47" s="99">
        <f t="shared" si="40"/>
        <v>0</v>
      </c>
    </row>
    <row r="48" spans="3:41" ht="13.15" customHeight="1">
      <c r="C48" s="462" t="str">
        <f>'BUDGET INI APPROUVE'!C50</f>
        <v>Autre : (compléter soi-même)</v>
      </c>
      <c r="D48" s="130"/>
      <c r="E48" s="117"/>
      <c r="F48" s="95">
        <f>'BUDGET INI APPROUVE'!G50</f>
        <v>0</v>
      </c>
      <c r="G48" s="117"/>
      <c r="H48" s="97"/>
      <c r="I48" s="95">
        <f t="shared" si="41"/>
        <v>0</v>
      </c>
      <c r="J48" s="98">
        <f>'BUDGET INI APPROUVE'!K50</f>
        <v>0</v>
      </c>
      <c r="K48" s="99">
        <f t="shared" si="12"/>
        <v>0</v>
      </c>
      <c r="L48" s="98">
        <f t="shared" si="48"/>
        <v>0</v>
      </c>
      <c r="M48" s="99">
        <f t="shared" si="13"/>
        <v>0</v>
      </c>
      <c r="N48" s="136"/>
      <c r="O48" s="136"/>
      <c r="P48" s="465" t="str">
        <f>'BUDGET AJU APPROUVE'!C47</f>
        <v>Autre : (compléter soi-même)</v>
      </c>
      <c r="Q48" s="143"/>
      <c r="R48" s="466"/>
      <c r="S48" s="95">
        <f>'BUDGET AJU APPROUVE'!G47</f>
        <v>0</v>
      </c>
      <c r="T48" s="466"/>
      <c r="U48" s="97"/>
      <c r="V48" s="270">
        <f t="shared" si="43"/>
        <v>0</v>
      </c>
      <c r="W48" s="98">
        <f>'BUDGET AJU APPROUVE'!K47</f>
        <v>0</v>
      </c>
      <c r="X48" s="99">
        <f>'BUDGET AJU APPROUVE'!L47</f>
        <v>0</v>
      </c>
      <c r="Y48" s="98">
        <f>'BUDGET AJU APPROUVE'!M47</f>
        <v>0</v>
      </c>
      <c r="Z48" s="99">
        <f>'BUDGET AJU APPROUVE'!N47</f>
        <v>0</v>
      </c>
      <c r="AA48" s="479"/>
      <c r="AB48" s="136"/>
      <c r="AC48" s="136"/>
      <c r="AD48" s="98">
        <f t="shared" si="44"/>
        <v>0</v>
      </c>
      <c r="AE48" s="7">
        <f t="shared" si="37"/>
        <v>0</v>
      </c>
      <c r="AF48" s="98">
        <f>'Frais de fonctionnement directs'!I137</f>
        <v>0</v>
      </c>
      <c r="AG48" s="99">
        <f t="shared" si="45"/>
        <v>0</v>
      </c>
      <c r="AH48" s="98">
        <f>'Frais de fonctionnement directs'!J137</f>
        <v>0</v>
      </c>
      <c r="AI48" s="99">
        <f t="shared" si="38"/>
        <v>0</v>
      </c>
      <c r="AJ48" s="98">
        <f t="shared" si="46"/>
        <v>0</v>
      </c>
      <c r="AK48" s="7">
        <f t="shared" si="39"/>
        <v>0</v>
      </c>
      <c r="AL48" s="98">
        <f>'Frais de fonctionnement directs'!I137</f>
        <v>0</v>
      </c>
      <c r="AM48" s="99">
        <f t="shared" si="47"/>
        <v>0</v>
      </c>
      <c r="AN48" s="98">
        <f>'Frais de fonctionnement directs'!J137</f>
        <v>0</v>
      </c>
      <c r="AO48" s="99">
        <f t="shared" si="40"/>
        <v>0</v>
      </c>
    </row>
    <row r="49" spans="3:41" ht="13.15" customHeight="1">
      <c r="C49" s="100" t="s">
        <v>223</v>
      </c>
      <c r="D49" s="119"/>
      <c r="E49" s="120"/>
      <c r="F49" s="121" t="e">
        <f>SUM(F38:F48)</f>
        <v>#REF!</v>
      </c>
      <c r="G49" s="120"/>
      <c r="H49" s="105"/>
      <c r="I49" s="121" t="e">
        <f>SUM(I38:I48)</f>
        <v>#REF!</v>
      </c>
      <c r="J49" s="123" t="e">
        <f>SUM(J38:J48)</f>
        <v>#REF!</v>
      </c>
      <c r="K49" s="107" t="e">
        <f>IF(I49=0,0,J49/I49)</f>
        <v>#REF!</v>
      </c>
      <c r="L49" s="123" t="e">
        <f>SUM(L38:L48)</f>
        <v>#REF!</v>
      </c>
      <c r="M49" s="107" t="e">
        <f t="shared" si="13"/>
        <v>#REF!</v>
      </c>
      <c r="N49" s="137"/>
      <c r="O49" s="137"/>
      <c r="P49" s="100" t="s">
        <v>223</v>
      </c>
      <c r="Q49" s="104"/>
      <c r="R49" s="120"/>
      <c r="S49" s="121" t="e">
        <f>SUM(S38:S48)</f>
        <v>#REF!</v>
      </c>
      <c r="T49" s="120"/>
      <c r="U49" s="105"/>
      <c r="V49" s="121" t="e">
        <f>SUM(V38:V48)</f>
        <v>#REF!</v>
      </c>
      <c r="W49" s="123" t="e">
        <f>SUM(W38:W48)</f>
        <v>#REF!</v>
      </c>
      <c r="X49" s="107" t="e">
        <f>IF(V49=0,0,W49/V49)</f>
        <v>#REF!</v>
      </c>
      <c r="Y49" s="123" t="e">
        <f>SUM(Y38:Y48)</f>
        <v>#REF!</v>
      </c>
      <c r="Z49" s="107" t="e">
        <f t="shared" ref="Z49" si="49">IF(V49=0,0,Y49/V49)</f>
        <v>#REF!</v>
      </c>
      <c r="AA49" s="481"/>
      <c r="AB49" s="137"/>
      <c r="AC49" s="137"/>
      <c r="AD49" s="452">
        <f>SUM(AD38:AD48)</f>
        <v>0</v>
      </c>
      <c r="AE49" s="133" t="e">
        <f t="shared" si="37"/>
        <v>#REF!</v>
      </c>
      <c r="AF49" s="123">
        <f>SUM(AF38:AF48)</f>
        <v>0</v>
      </c>
      <c r="AG49" s="107">
        <f>IF(AD49=0,0,AF49/AD49)</f>
        <v>0</v>
      </c>
      <c r="AH49" s="123">
        <f>SUM(AH38:AH48)</f>
        <v>0</v>
      </c>
      <c r="AI49" s="107">
        <f>IF(AD49=0,0,AH49/AD49)</f>
        <v>0</v>
      </c>
      <c r="AJ49" s="132">
        <f>SUM(AJ38:AJ48)</f>
        <v>0</v>
      </c>
      <c r="AK49" s="135" t="e">
        <f t="shared" si="39"/>
        <v>#REF!</v>
      </c>
      <c r="AL49" s="123">
        <f>SUM(AL38:AL48)</f>
        <v>0</v>
      </c>
      <c r="AM49" s="107">
        <f>IF(AJ49=0,0,AL49/AJ49)</f>
        <v>0</v>
      </c>
      <c r="AN49" s="123">
        <f>SUM(AN38:AN48)</f>
        <v>0</v>
      </c>
      <c r="AO49" s="107">
        <f>IF(AJ49=0,0,AN49/AJ49)</f>
        <v>0</v>
      </c>
    </row>
    <row r="50" spans="3:41" ht="13.15" customHeight="1">
      <c r="C50" s="673" t="s">
        <v>356</v>
      </c>
      <c r="D50" s="126"/>
      <c r="E50" s="94"/>
      <c r="F50" s="95"/>
      <c r="G50" s="94"/>
      <c r="H50" s="124"/>
      <c r="I50" s="95"/>
      <c r="J50" s="98"/>
      <c r="K50" s="99"/>
      <c r="L50" s="98"/>
      <c r="M50" s="99"/>
      <c r="N50" s="136"/>
      <c r="O50" s="136"/>
      <c r="P50" s="673" t="s">
        <v>356</v>
      </c>
      <c r="Q50" s="142"/>
      <c r="R50" s="94"/>
      <c r="S50" s="95"/>
      <c r="T50" s="94"/>
      <c r="U50" s="124"/>
      <c r="V50" s="95"/>
      <c r="W50" s="98"/>
      <c r="X50" s="99"/>
      <c r="Y50" s="98"/>
      <c r="Z50" s="99"/>
      <c r="AA50" s="479"/>
      <c r="AB50" s="136"/>
      <c r="AC50" s="136"/>
      <c r="AD50" s="450"/>
      <c r="AE50" s="95"/>
      <c r="AF50" s="98"/>
      <c r="AG50" s="99"/>
      <c r="AH50" s="98"/>
      <c r="AI50" s="99"/>
      <c r="AJ50" s="124"/>
      <c r="AK50" s="95"/>
      <c r="AL50" s="98"/>
      <c r="AM50" s="99"/>
      <c r="AN50" s="98"/>
      <c r="AO50" s="99"/>
    </row>
    <row r="51" spans="3:41" ht="13.15" customHeight="1">
      <c r="C51" s="462" t="str">
        <f>'BUDGET INI APPROUVE'!C53</f>
        <v>Choisissez dans la liste Frais de fonctionnement indirects</v>
      </c>
      <c r="D51" s="126"/>
      <c r="E51" s="94"/>
      <c r="F51" s="95">
        <f>'BUDGET INI APPROUVE'!G53</f>
        <v>0</v>
      </c>
      <c r="G51" s="94"/>
      <c r="H51" s="97">
        <f>'BUDGET INI APPROUVE'!I53</f>
        <v>0</v>
      </c>
      <c r="I51" s="95">
        <f>F51*H51</f>
        <v>0</v>
      </c>
      <c r="J51" s="98">
        <f>'BUDGET INI APPROUVE'!K53</f>
        <v>0</v>
      </c>
      <c r="K51" s="99">
        <f t="shared" si="12"/>
        <v>0</v>
      </c>
      <c r="L51" s="98">
        <f>I51-J51</f>
        <v>0</v>
      </c>
      <c r="M51" s="99">
        <f t="shared" si="13"/>
        <v>0</v>
      </c>
      <c r="N51" s="136"/>
      <c r="O51" s="136"/>
      <c r="P51" s="464" t="str">
        <f>'BUDGET AJU APPROUVE'!C50</f>
        <v>Choisissez dans la liste Frais de fonctionnement indirects</v>
      </c>
      <c r="Q51" s="142"/>
      <c r="R51" s="94"/>
      <c r="S51" s="95">
        <f>'BUDGET AJU APPROUVE'!G50</f>
        <v>0</v>
      </c>
      <c r="T51" s="94"/>
      <c r="U51" s="97">
        <f>'BUDGET AJU APPROUVE'!I50</f>
        <v>0</v>
      </c>
      <c r="V51" s="270">
        <f>S51*U51</f>
        <v>0</v>
      </c>
      <c r="W51" s="98">
        <f>'BUDGET AJU APPROUVE'!K50</f>
        <v>0</v>
      </c>
      <c r="X51" s="99">
        <f>'BUDGET AJU APPROUVE'!L50</f>
        <v>0</v>
      </c>
      <c r="Y51" s="98">
        <f>'BUDGET AJU APPROUVE'!M50</f>
        <v>0</v>
      </c>
      <c r="Z51" s="99">
        <f>'BUDGET AJU APPROUVE'!N50</f>
        <v>0</v>
      </c>
      <c r="AA51" s="479"/>
      <c r="AB51" s="136"/>
      <c r="AC51" s="136"/>
      <c r="AD51" s="98">
        <f>AF51+AH51</f>
        <v>0</v>
      </c>
      <c r="AE51" s="7">
        <f t="shared" ref="AE51:AE62" si="50">IF(I51=0,0,AD51/I51)</f>
        <v>0</v>
      </c>
      <c r="AF51" s="98">
        <f>'Frais de fctment indirects'!I17</f>
        <v>0</v>
      </c>
      <c r="AG51" s="99">
        <f t="shared" ref="AG51:AG61" si="51">IF(AD51=0,0,AF51/AD51)</f>
        <v>0</v>
      </c>
      <c r="AH51" s="98">
        <f>'Frais de fctment indirects'!K17</f>
        <v>0</v>
      </c>
      <c r="AI51" s="99">
        <f t="shared" ref="AI51:AI61" si="52">IF(AD51=0,0,AH51/AD51)</f>
        <v>0</v>
      </c>
      <c r="AJ51" s="98">
        <f>AL51+AN51</f>
        <v>0</v>
      </c>
      <c r="AK51" s="7">
        <f t="shared" ref="AK51:AK62" si="53">IF(I51=0,0,AJ51/I51)</f>
        <v>0</v>
      </c>
      <c r="AL51" s="98">
        <f>'Frais de fctment indirects'!I17</f>
        <v>0</v>
      </c>
      <c r="AM51" s="99">
        <f t="shared" ref="AM51:AM61" si="54">IF(AJ51=0,0,AL51/AJ51)</f>
        <v>0</v>
      </c>
      <c r="AN51" s="98">
        <f>'Frais de fctment indirects'!K17</f>
        <v>0</v>
      </c>
      <c r="AO51" s="99">
        <f t="shared" ref="AO51:AO61" si="55">IF(AJ51=0,0,AN51/AJ51)</f>
        <v>0</v>
      </c>
    </row>
    <row r="52" spans="3:41" ht="13.15" customHeight="1">
      <c r="C52" s="462" t="str">
        <f>'BUDGET INI APPROUVE'!C54</f>
        <v>Choisissez dans la liste Frais de fonctionnement indirects</v>
      </c>
      <c r="D52" s="126"/>
      <c r="E52" s="94"/>
      <c r="F52" s="95">
        <f>'BUDGET INI APPROUVE'!G54</f>
        <v>0</v>
      </c>
      <c r="G52" s="94"/>
      <c r="H52" s="97">
        <f>'BUDGET INI APPROUVE'!I54</f>
        <v>0</v>
      </c>
      <c r="I52" s="95">
        <f t="shared" ref="I52:I54" si="56">F52*H52</f>
        <v>0</v>
      </c>
      <c r="J52" s="98">
        <f>'BUDGET INI APPROUVE'!K54</f>
        <v>0</v>
      </c>
      <c r="K52" s="99">
        <f t="shared" si="12"/>
        <v>0</v>
      </c>
      <c r="L52" s="98">
        <f t="shared" ref="L52:L54" si="57">I52-J52</f>
        <v>0</v>
      </c>
      <c r="M52" s="99">
        <f t="shared" si="13"/>
        <v>0</v>
      </c>
      <c r="N52" s="136"/>
      <c r="O52" s="136"/>
      <c r="P52" s="464" t="str">
        <f>'BUDGET AJU APPROUVE'!C51</f>
        <v>Choisissez dans la liste Frais de fonctionnement indirects</v>
      </c>
      <c r="Q52" s="142"/>
      <c r="R52" s="94"/>
      <c r="S52" s="95">
        <f>'BUDGET AJU APPROUVE'!G51</f>
        <v>0</v>
      </c>
      <c r="T52" s="94"/>
      <c r="U52" s="97">
        <f>'BUDGET AJU APPROUVE'!I51</f>
        <v>0</v>
      </c>
      <c r="V52" s="270">
        <f t="shared" ref="V52:V54" si="58">S52*U52</f>
        <v>0</v>
      </c>
      <c r="W52" s="98">
        <f>'BUDGET AJU APPROUVE'!K51</f>
        <v>200</v>
      </c>
      <c r="X52" s="99">
        <f>'BUDGET AJU APPROUVE'!L51</f>
        <v>0</v>
      </c>
      <c r="Y52" s="98">
        <f>'BUDGET AJU APPROUVE'!M51</f>
        <v>-200</v>
      </c>
      <c r="Z52" s="99">
        <f>'BUDGET AJU APPROUVE'!N51</f>
        <v>0</v>
      </c>
      <c r="AA52" s="479"/>
      <c r="AB52" s="136"/>
      <c r="AC52" s="136"/>
      <c r="AD52" s="98">
        <f t="shared" ref="AD52:AD61" si="59">AF52+AH52</f>
        <v>0</v>
      </c>
      <c r="AE52" s="7">
        <f t="shared" si="50"/>
        <v>0</v>
      </c>
      <c r="AF52" s="98">
        <f>'Frais de fctment indirects'!I29</f>
        <v>0</v>
      </c>
      <c r="AG52" s="99">
        <f t="shared" si="51"/>
        <v>0</v>
      </c>
      <c r="AH52" s="98">
        <f>'Frais de fctment indirects'!K29</f>
        <v>0</v>
      </c>
      <c r="AI52" s="99">
        <f t="shared" si="52"/>
        <v>0</v>
      </c>
      <c r="AJ52" s="98">
        <f t="shared" ref="AJ52:AJ61" si="60">AL52+AN52</f>
        <v>0</v>
      </c>
      <c r="AK52" s="7">
        <f t="shared" si="53"/>
        <v>0</v>
      </c>
      <c r="AL52" s="98">
        <f>'Frais de fctment indirects'!I29</f>
        <v>0</v>
      </c>
      <c r="AM52" s="99">
        <f t="shared" si="54"/>
        <v>0</v>
      </c>
      <c r="AN52" s="98">
        <f>'Frais de fctment indirects'!K29</f>
        <v>0</v>
      </c>
      <c r="AO52" s="99">
        <f t="shared" si="55"/>
        <v>0</v>
      </c>
    </row>
    <row r="53" spans="3:41" ht="13.15" customHeight="1">
      <c r="C53" s="462" t="str">
        <f>'BUDGET INI APPROUVE'!C55</f>
        <v>Choisissez dans la liste Frais de fonctionnement indirects</v>
      </c>
      <c r="D53" s="126"/>
      <c r="E53" s="94"/>
      <c r="F53" s="95">
        <f>'BUDGET INI APPROUVE'!G55</f>
        <v>0</v>
      </c>
      <c r="G53" s="94"/>
      <c r="H53" s="97">
        <f>'BUDGET INI APPROUVE'!I55</f>
        <v>0</v>
      </c>
      <c r="I53" s="95">
        <f t="shared" si="56"/>
        <v>0</v>
      </c>
      <c r="J53" s="98">
        <f>'BUDGET INI APPROUVE'!K55</f>
        <v>0</v>
      </c>
      <c r="K53" s="99">
        <f t="shared" si="12"/>
        <v>0</v>
      </c>
      <c r="L53" s="98">
        <f t="shared" si="57"/>
        <v>0</v>
      </c>
      <c r="M53" s="99">
        <f t="shared" si="13"/>
        <v>0</v>
      </c>
      <c r="N53" s="136"/>
      <c r="O53" s="136"/>
      <c r="P53" s="464" t="str">
        <f>'BUDGET AJU APPROUVE'!C52</f>
        <v>Choisissez dans la liste Frais de fonctionnement indirects</v>
      </c>
      <c r="Q53" s="142"/>
      <c r="R53" s="94"/>
      <c r="S53" s="95">
        <f>'BUDGET AJU APPROUVE'!G52</f>
        <v>0</v>
      </c>
      <c r="T53" s="94"/>
      <c r="U53" s="97">
        <f>'BUDGET AJU APPROUVE'!I52</f>
        <v>0</v>
      </c>
      <c r="V53" s="270">
        <f t="shared" si="58"/>
        <v>0</v>
      </c>
      <c r="W53" s="98">
        <f>'BUDGET AJU APPROUVE'!K52</f>
        <v>0</v>
      </c>
      <c r="X53" s="99">
        <f>'BUDGET AJU APPROUVE'!L52</f>
        <v>0</v>
      </c>
      <c r="Y53" s="98">
        <f>'BUDGET AJU APPROUVE'!M52</f>
        <v>0</v>
      </c>
      <c r="Z53" s="99">
        <f>'BUDGET AJU APPROUVE'!N52</f>
        <v>0</v>
      </c>
      <c r="AA53" s="479"/>
      <c r="AB53" s="136"/>
      <c r="AC53" s="136"/>
      <c r="AD53" s="98">
        <f t="shared" si="59"/>
        <v>0</v>
      </c>
      <c r="AE53" s="7">
        <f t="shared" si="50"/>
        <v>0</v>
      </c>
      <c r="AF53" s="98">
        <f>'Frais de fctment indirects'!I41</f>
        <v>0</v>
      </c>
      <c r="AG53" s="99">
        <f t="shared" si="51"/>
        <v>0</v>
      </c>
      <c r="AH53" s="98">
        <f>'Frais de fctment indirects'!K41</f>
        <v>0</v>
      </c>
      <c r="AI53" s="99">
        <f t="shared" si="52"/>
        <v>0</v>
      </c>
      <c r="AJ53" s="98">
        <f t="shared" si="60"/>
        <v>0</v>
      </c>
      <c r="AK53" s="7">
        <f t="shared" si="53"/>
        <v>0</v>
      </c>
      <c r="AL53" s="98">
        <f>'Frais de fctment indirects'!I41</f>
        <v>0</v>
      </c>
      <c r="AM53" s="99">
        <f t="shared" si="54"/>
        <v>0</v>
      </c>
      <c r="AN53" s="98">
        <f>'Frais de fctment indirects'!K41</f>
        <v>0</v>
      </c>
      <c r="AO53" s="99">
        <f t="shared" si="55"/>
        <v>0</v>
      </c>
    </row>
    <row r="54" spans="3:41" ht="13.15" customHeight="1">
      <c r="C54" s="462" t="str">
        <f>'BUDGET INI APPROUVE'!C56</f>
        <v>Choisissez dans la liste Frais de fonctionnement indirects</v>
      </c>
      <c r="D54" s="126"/>
      <c r="E54" s="94"/>
      <c r="F54" s="95">
        <f>'BUDGET INI APPROUVE'!G56</f>
        <v>0</v>
      </c>
      <c r="G54" s="94"/>
      <c r="H54" s="97">
        <f>'BUDGET INI APPROUVE'!I56</f>
        <v>0</v>
      </c>
      <c r="I54" s="95">
        <f t="shared" si="56"/>
        <v>0</v>
      </c>
      <c r="J54" s="98">
        <f>'BUDGET INI APPROUVE'!K56</f>
        <v>0</v>
      </c>
      <c r="K54" s="99">
        <f t="shared" si="12"/>
        <v>0</v>
      </c>
      <c r="L54" s="98">
        <f t="shared" si="57"/>
        <v>0</v>
      </c>
      <c r="M54" s="99">
        <f t="shared" si="13"/>
        <v>0</v>
      </c>
      <c r="N54" s="136"/>
      <c r="O54" s="136"/>
      <c r="P54" s="464" t="str">
        <f>'BUDGET AJU APPROUVE'!C53</f>
        <v>Choisissez dans la liste Frais de fonctionnement indirects</v>
      </c>
      <c r="Q54" s="142"/>
      <c r="R54" s="94"/>
      <c r="S54" s="95">
        <f>'BUDGET AJU APPROUVE'!G53</f>
        <v>0</v>
      </c>
      <c r="T54" s="94"/>
      <c r="U54" s="97">
        <f>'BUDGET AJU APPROUVE'!I53</f>
        <v>0</v>
      </c>
      <c r="V54" s="270">
        <f t="shared" si="58"/>
        <v>0</v>
      </c>
      <c r="W54" s="98">
        <f>'BUDGET AJU APPROUVE'!K53</f>
        <v>0</v>
      </c>
      <c r="X54" s="99">
        <f>'BUDGET AJU APPROUVE'!L53</f>
        <v>0</v>
      </c>
      <c r="Y54" s="98">
        <f>'BUDGET AJU APPROUVE'!M53</f>
        <v>0</v>
      </c>
      <c r="Z54" s="99">
        <f>'BUDGET AJU APPROUVE'!N53</f>
        <v>0</v>
      </c>
      <c r="AA54" s="479"/>
      <c r="AB54" s="136"/>
      <c r="AC54" s="136"/>
      <c r="AD54" s="98">
        <f t="shared" si="59"/>
        <v>0</v>
      </c>
      <c r="AE54" s="7">
        <f t="shared" si="50"/>
        <v>0</v>
      </c>
      <c r="AF54" s="98">
        <f>'Frais de fctment indirects'!I53</f>
        <v>0</v>
      </c>
      <c r="AG54" s="99">
        <f t="shared" si="51"/>
        <v>0</v>
      </c>
      <c r="AH54" s="98">
        <f>'Frais de fctment indirects'!K53</f>
        <v>0</v>
      </c>
      <c r="AI54" s="99">
        <f t="shared" si="52"/>
        <v>0</v>
      </c>
      <c r="AJ54" s="98">
        <f t="shared" si="60"/>
        <v>0</v>
      </c>
      <c r="AK54" s="7">
        <f t="shared" si="53"/>
        <v>0</v>
      </c>
      <c r="AL54" s="98">
        <f>'Frais de fctment indirects'!I53</f>
        <v>0</v>
      </c>
      <c r="AM54" s="99">
        <f t="shared" si="54"/>
        <v>0</v>
      </c>
      <c r="AN54" s="98">
        <f>'Frais de fctment indirects'!K53</f>
        <v>0</v>
      </c>
      <c r="AO54" s="99">
        <f t="shared" si="55"/>
        <v>0</v>
      </c>
    </row>
    <row r="55" spans="3:41" ht="13.15" customHeight="1">
      <c r="C55" s="462" t="str">
        <f>'BUDGET INI APPROUVE'!C57</f>
        <v>Choisissez dans la liste Frais de fonctionnement indirects</v>
      </c>
      <c r="D55" s="131"/>
      <c r="E55" s="117"/>
      <c r="F55" s="95">
        <f>'BUDGET INI APPROUVE'!G57</f>
        <v>0</v>
      </c>
      <c r="G55" s="117"/>
      <c r="H55" s="97">
        <f>'BUDGET INI APPROUVE'!I57</f>
        <v>0</v>
      </c>
      <c r="I55" s="95">
        <f>F55*H55</f>
        <v>0</v>
      </c>
      <c r="J55" s="98">
        <f>'BUDGET INI APPROUVE'!K57</f>
        <v>0</v>
      </c>
      <c r="K55" s="99">
        <f t="shared" si="12"/>
        <v>0</v>
      </c>
      <c r="L55" s="98">
        <f>I55-J55</f>
        <v>0</v>
      </c>
      <c r="M55" s="99">
        <f t="shared" si="13"/>
        <v>0</v>
      </c>
      <c r="N55" s="136"/>
      <c r="O55" s="136"/>
      <c r="P55" s="464" t="str">
        <f>'BUDGET AJU APPROUVE'!C54</f>
        <v>Choisissez dans la liste Frais de fonctionnement indirects</v>
      </c>
      <c r="Q55" s="144"/>
      <c r="R55" s="466"/>
      <c r="S55" s="95">
        <f>'BUDGET AJU APPROUVE'!G54</f>
        <v>0</v>
      </c>
      <c r="T55" s="466"/>
      <c r="U55" s="97">
        <f>'BUDGET AJU APPROUVE'!I54</f>
        <v>0</v>
      </c>
      <c r="V55" s="270">
        <f>S55*U55</f>
        <v>0</v>
      </c>
      <c r="W55" s="98">
        <f>'BUDGET AJU APPROUVE'!K54</f>
        <v>0</v>
      </c>
      <c r="X55" s="99">
        <f>'BUDGET AJU APPROUVE'!L54</f>
        <v>0</v>
      </c>
      <c r="Y55" s="98">
        <f>'BUDGET AJU APPROUVE'!M54</f>
        <v>0</v>
      </c>
      <c r="Z55" s="99">
        <f>'BUDGET AJU APPROUVE'!N54</f>
        <v>0</v>
      </c>
      <c r="AA55" s="479"/>
      <c r="AB55" s="136"/>
      <c r="AC55" s="136"/>
      <c r="AD55" s="98">
        <f t="shared" si="59"/>
        <v>0</v>
      </c>
      <c r="AE55" s="7">
        <f t="shared" si="50"/>
        <v>0</v>
      </c>
      <c r="AF55" s="98">
        <f>'Frais de fctment indirects'!I65</f>
        <v>0</v>
      </c>
      <c r="AG55" s="99">
        <f t="shared" si="51"/>
        <v>0</v>
      </c>
      <c r="AH55" s="98">
        <f>'Frais de fctment indirects'!K65</f>
        <v>0</v>
      </c>
      <c r="AI55" s="99">
        <f t="shared" si="52"/>
        <v>0</v>
      </c>
      <c r="AJ55" s="98">
        <f t="shared" si="60"/>
        <v>0</v>
      </c>
      <c r="AK55" s="7">
        <f t="shared" si="53"/>
        <v>0</v>
      </c>
      <c r="AL55" s="98">
        <f>'Frais de fctment indirects'!I65</f>
        <v>0</v>
      </c>
      <c r="AM55" s="99">
        <f t="shared" si="54"/>
        <v>0</v>
      </c>
      <c r="AN55" s="98">
        <f>'Frais de fctment indirects'!K65</f>
        <v>0</v>
      </c>
      <c r="AO55" s="99">
        <f t="shared" si="55"/>
        <v>0</v>
      </c>
    </row>
    <row r="56" spans="3:41" ht="13.15" customHeight="1">
      <c r="C56" s="462" t="str">
        <f>'BUDGET INI APPROUVE'!C58</f>
        <v>Choisissez dans la liste Frais de fonctionnement indirects</v>
      </c>
      <c r="D56" s="131"/>
      <c r="E56" s="117"/>
      <c r="F56" s="95">
        <f>'BUDGET INI APPROUVE'!G58</f>
        <v>0</v>
      </c>
      <c r="G56" s="117"/>
      <c r="H56" s="97">
        <f>'BUDGET INI APPROUVE'!I58</f>
        <v>0</v>
      </c>
      <c r="I56" s="95">
        <f t="shared" ref="I56:I61" si="61">F56*H56</f>
        <v>0</v>
      </c>
      <c r="J56" s="98">
        <f>'BUDGET INI APPROUVE'!K58</f>
        <v>0</v>
      </c>
      <c r="K56" s="99">
        <f t="shared" si="12"/>
        <v>0</v>
      </c>
      <c r="L56" s="98">
        <f t="shared" ref="L56:L61" si="62">I56-J56</f>
        <v>0</v>
      </c>
      <c r="M56" s="99">
        <f t="shared" si="13"/>
        <v>0</v>
      </c>
      <c r="N56" s="136"/>
      <c r="O56" s="136"/>
      <c r="P56" s="464" t="str">
        <f>'BUDGET AJU APPROUVE'!C55</f>
        <v>Choisissez dans la liste Frais de fonctionnement indirects</v>
      </c>
      <c r="Q56" s="144"/>
      <c r="R56" s="466"/>
      <c r="S56" s="95">
        <f>'BUDGET AJU APPROUVE'!G55</f>
        <v>0</v>
      </c>
      <c r="T56" s="466"/>
      <c r="U56" s="97">
        <f>'BUDGET AJU APPROUVE'!I55</f>
        <v>0</v>
      </c>
      <c r="V56" s="270">
        <f t="shared" ref="V56:V61" si="63">S56*U56</f>
        <v>0</v>
      </c>
      <c r="W56" s="98">
        <f>'BUDGET AJU APPROUVE'!K55</f>
        <v>0</v>
      </c>
      <c r="X56" s="99">
        <f>'BUDGET AJU APPROUVE'!L55</f>
        <v>0</v>
      </c>
      <c r="Y56" s="98">
        <f>'BUDGET AJU APPROUVE'!M55</f>
        <v>0</v>
      </c>
      <c r="Z56" s="99">
        <f>'BUDGET AJU APPROUVE'!N55</f>
        <v>0</v>
      </c>
      <c r="AA56" s="479"/>
      <c r="AB56" s="136"/>
      <c r="AC56" s="136"/>
      <c r="AD56" s="98">
        <f t="shared" si="59"/>
        <v>0</v>
      </c>
      <c r="AE56" s="7">
        <f t="shared" si="50"/>
        <v>0</v>
      </c>
      <c r="AF56" s="98">
        <f>'Frais de fctment indirects'!I77</f>
        <v>0</v>
      </c>
      <c r="AG56" s="99">
        <f t="shared" si="51"/>
        <v>0</v>
      </c>
      <c r="AH56" s="98">
        <f>'Frais de fctment indirects'!K77</f>
        <v>0</v>
      </c>
      <c r="AI56" s="99">
        <f t="shared" si="52"/>
        <v>0</v>
      </c>
      <c r="AJ56" s="98">
        <f t="shared" si="60"/>
        <v>0</v>
      </c>
      <c r="AK56" s="7">
        <f t="shared" si="53"/>
        <v>0</v>
      </c>
      <c r="AL56" s="98">
        <f>'Frais de fctment indirects'!I77</f>
        <v>0</v>
      </c>
      <c r="AM56" s="99">
        <f t="shared" si="54"/>
        <v>0</v>
      </c>
      <c r="AN56" s="98">
        <f>'Frais de fctment indirects'!K77</f>
        <v>0</v>
      </c>
      <c r="AO56" s="99">
        <f t="shared" si="55"/>
        <v>0</v>
      </c>
    </row>
    <row r="57" spans="3:41" ht="13.15" customHeight="1">
      <c r="C57" s="462" t="str">
        <f>'BUDGET INI APPROUVE'!C59</f>
        <v>Choisissez dans la liste Frais de fonctionnement indirects</v>
      </c>
      <c r="D57" s="131"/>
      <c r="E57" s="117"/>
      <c r="F57" s="95">
        <f>'BUDGET INI APPROUVE'!G59</f>
        <v>0</v>
      </c>
      <c r="G57" s="117"/>
      <c r="H57" s="97">
        <f>'BUDGET INI APPROUVE'!I59</f>
        <v>0</v>
      </c>
      <c r="I57" s="95">
        <f t="shared" si="61"/>
        <v>0</v>
      </c>
      <c r="J57" s="98">
        <f>'BUDGET INI APPROUVE'!K59</f>
        <v>0</v>
      </c>
      <c r="K57" s="99">
        <f t="shared" si="12"/>
        <v>0</v>
      </c>
      <c r="L57" s="98">
        <f t="shared" si="62"/>
        <v>0</v>
      </c>
      <c r="M57" s="99">
        <f t="shared" si="13"/>
        <v>0</v>
      </c>
      <c r="N57" s="136"/>
      <c r="O57" s="136"/>
      <c r="P57" s="464" t="str">
        <f>'BUDGET AJU APPROUVE'!C56</f>
        <v>Choisissez dans la liste Frais de fonctionnement indirects</v>
      </c>
      <c r="Q57" s="144"/>
      <c r="R57" s="466"/>
      <c r="S57" s="95">
        <f>'BUDGET AJU APPROUVE'!G56</f>
        <v>0</v>
      </c>
      <c r="T57" s="466"/>
      <c r="U57" s="97">
        <f>'BUDGET AJU APPROUVE'!I56</f>
        <v>0</v>
      </c>
      <c r="V57" s="270">
        <f t="shared" si="63"/>
        <v>0</v>
      </c>
      <c r="W57" s="98">
        <f>'BUDGET AJU APPROUVE'!K56</f>
        <v>0</v>
      </c>
      <c r="X57" s="99">
        <f>'BUDGET AJU APPROUVE'!L56</f>
        <v>0</v>
      </c>
      <c r="Y57" s="98">
        <f>'BUDGET AJU APPROUVE'!M56</f>
        <v>0</v>
      </c>
      <c r="Z57" s="99">
        <f>'BUDGET AJU APPROUVE'!N56</f>
        <v>0</v>
      </c>
      <c r="AA57" s="479"/>
      <c r="AB57" s="136"/>
      <c r="AC57" s="136"/>
      <c r="AD57" s="98">
        <f t="shared" si="59"/>
        <v>0</v>
      </c>
      <c r="AE57" s="7">
        <f t="shared" si="50"/>
        <v>0</v>
      </c>
      <c r="AF57" s="98">
        <f>'Frais de fctment indirects'!I89</f>
        <v>0</v>
      </c>
      <c r="AG57" s="99">
        <f t="shared" si="51"/>
        <v>0</v>
      </c>
      <c r="AH57" s="98">
        <f>'Frais de fctment indirects'!K89</f>
        <v>0</v>
      </c>
      <c r="AI57" s="99">
        <f t="shared" si="52"/>
        <v>0</v>
      </c>
      <c r="AJ57" s="98">
        <f t="shared" si="60"/>
        <v>0</v>
      </c>
      <c r="AK57" s="7">
        <f t="shared" si="53"/>
        <v>0</v>
      </c>
      <c r="AL57" s="98">
        <f>'Frais de fctment indirects'!I89</f>
        <v>0</v>
      </c>
      <c r="AM57" s="99">
        <f t="shared" si="54"/>
        <v>0</v>
      </c>
      <c r="AN57" s="98">
        <f>'Frais de fctment indirects'!K89</f>
        <v>0</v>
      </c>
      <c r="AO57" s="99">
        <f t="shared" si="55"/>
        <v>0</v>
      </c>
    </row>
    <row r="58" spans="3:41" ht="13.15" customHeight="1">
      <c r="C58" s="462" t="str">
        <f>'BUDGET INI APPROUVE'!C60</f>
        <v>Choisissez dans la liste Frais de fonctionnement indirects</v>
      </c>
      <c r="D58" s="131"/>
      <c r="E58" s="117"/>
      <c r="F58" s="95">
        <f>'BUDGET INI APPROUVE'!G60</f>
        <v>0</v>
      </c>
      <c r="G58" s="117"/>
      <c r="H58" s="97">
        <f>'BUDGET INI APPROUVE'!I60</f>
        <v>0</v>
      </c>
      <c r="I58" s="95">
        <f t="shared" si="61"/>
        <v>0</v>
      </c>
      <c r="J58" s="98">
        <f>'BUDGET INI APPROUVE'!K60</f>
        <v>0</v>
      </c>
      <c r="K58" s="99">
        <f t="shared" si="12"/>
        <v>0</v>
      </c>
      <c r="L58" s="98">
        <f t="shared" si="62"/>
        <v>0</v>
      </c>
      <c r="M58" s="99">
        <f t="shared" si="13"/>
        <v>0</v>
      </c>
      <c r="N58" s="136"/>
      <c r="O58" s="136"/>
      <c r="P58" s="464" t="str">
        <f>'BUDGET AJU APPROUVE'!C57</f>
        <v>Choisissez dans la liste Frais de fonctionnement indirects</v>
      </c>
      <c r="Q58" s="144"/>
      <c r="R58" s="466"/>
      <c r="S58" s="95">
        <f>'BUDGET AJU APPROUVE'!G57</f>
        <v>0</v>
      </c>
      <c r="T58" s="466"/>
      <c r="U58" s="97">
        <f>'BUDGET AJU APPROUVE'!I57</f>
        <v>0</v>
      </c>
      <c r="V58" s="270">
        <f t="shared" si="63"/>
        <v>0</v>
      </c>
      <c r="W58" s="98">
        <f>'BUDGET AJU APPROUVE'!K57</f>
        <v>0</v>
      </c>
      <c r="X58" s="99">
        <f>'BUDGET AJU APPROUVE'!L57</f>
        <v>0</v>
      </c>
      <c r="Y58" s="98">
        <f>'BUDGET AJU APPROUVE'!M57</f>
        <v>0</v>
      </c>
      <c r="Z58" s="99">
        <f>'BUDGET AJU APPROUVE'!N57</f>
        <v>0</v>
      </c>
      <c r="AA58" s="479"/>
      <c r="AB58" s="136"/>
      <c r="AC58" s="136"/>
      <c r="AD58" s="98">
        <f t="shared" si="59"/>
        <v>0</v>
      </c>
      <c r="AE58" s="7">
        <f t="shared" si="50"/>
        <v>0</v>
      </c>
      <c r="AF58" s="98">
        <f>'Frais de fctment indirects'!I101</f>
        <v>0</v>
      </c>
      <c r="AG58" s="99">
        <f t="shared" si="51"/>
        <v>0</v>
      </c>
      <c r="AH58" s="98">
        <f>'Frais de fctment indirects'!K101</f>
        <v>0</v>
      </c>
      <c r="AI58" s="99">
        <f t="shared" si="52"/>
        <v>0</v>
      </c>
      <c r="AJ58" s="98">
        <f t="shared" si="60"/>
        <v>0</v>
      </c>
      <c r="AK58" s="7">
        <f t="shared" si="53"/>
        <v>0</v>
      </c>
      <c r="AL58" s="98">
        <f>'Frais de fctment indirects'!I101</f>
        <v>0</v>
      </c>
      <c r="AM58" s="99">
        <f t="shared" si="54"/>
        <v>0</v>
      </c>
      <c r="AN58" s="98">
        <f>'Frais de fctment indirects'!K101</f>
        <v>0</v>
      </c>
      <c r="AO58" s="99">
        <f t="shared" si="55"/>
        <v>0</v>
      </c>
    </row>
    <row r="59" spans="3:41" ht="13.15" customHeight="1">
      <c r="C59" s="462" t="str">
        <f>'BUDGET INI APPROUVE'!C61</f>
        <v>Choisissez dans la liste Frais de fonctionnement indirects</v>
      </c>
      <c r="D59" s="131"/>
      <c r="E59" s="117"/>
      <c r="F59" s="95">
        <f>'BUDGET INI APPROUVE'!G61</f>
        <v>0</v>
      </c>
      <c r="G59" s="117"/>
      <c r="H59" s="97">
        <f>'BUDGET INI APPROUVE'!I61</f>
        <v>0</v>
      </c>
      <c r="I59" s="95">
        <f t="shared" si="61"/>
        <v>0</v>
      </c>
      <c r="J59" s="98">
        <f>'BUDGET INI APPROUVE'!K61</f>
        <v>0</v>
      </c>
      <c r="K59" s="99">
        <f t="shared" si="12"/>
        <v>0</v>
      </c>
      <c r="L59" s="98">
        <f t="shared" si="62"/>
        <v>0</v>
      </c>
      <c r="M59" s="99">
        <f t="shared" si="13"/>
        <v>0</v>
      </c>
      <c r="N59" s="136"/>
      <c r="O59" s="136"/>
      <c r="P59" s="464" t="str">
        <f>'BUDGET AJU APPROUVE'!C58</f>
        <v>Choisissez dans la liste Frais de fonctionnement indirects</v>
      </c>
      <c r="Q59" s="144"/>
      <c r="R59" s="466"/>
      <c r="S59" s="95">
        <f>'BUDGET AJU APPROUVE'!G58</f>
        <v>0</v>
      </c>
      <c r="T59" s="466"/>
      <c r="U59" s="97">
        <f>'BUDGET AJU APPROUVE'!I58</f>
        <v>0</v>
      </c>
      <c r="V59" s="270">
        <f t="shared" si="63"/>
        <v>0</v>
      </c>
      <c r="W59" s="98">
        <f>'BUDGET AJU APPROUVE'!K58</f>
        <v>0</v>
      </c>
      <c r="X59" s="99">
        <f>'BUDGET AJU APPROUVE'!L58</f>
        <v>0</v>
      </c>
      <c r="Y59" s="98">
        <f>'BUDGET AJU APPROUVE'!M58</f>
        <v>0</v>
      </c>
      <c r="Z59" s="99">
        <f>'BUDGET AJU APPROUVE'!N58</f>
        <v>0</v>
      </c>
      <c r="AA59" s="479"/>
      <c r="AB59" s="136"/>
      <c r="AC59" s="136"/>
      <c r="AD59" s="98">
        <f t="shared" si="59"/>
        <v>0</v>
      </c>
      <c r="AE59" s="7">
        <f t="shared" si="50"/>
        <v>0</v>
      </c>
      <c r="AF59" s="98">
        <f>'Frais de fctment indirects'!I113</f>
        <v>0</v>
      </c>
      <c r="AG59" s="99">
        <f t="shared" si="51"/>
        <v>0</v>
      </c>
      <c r="AH59" s="98">
        <f>'Frais de fctment indirects'!K113</f>
        <v>0</v>
      </c>
      <c r="AI59" s="99">
        <f t="shared" si="52"/>
        <v>0</v>
      </c>
      <c r="AJ59" s="98">
        <f t="shared" si="60"/>
        <v>0</v>
      </c>
      <c r="AK59" s="7">
        <f t="shared" si="53"/>
        <v>0</v>
      </c>
      <c r="AL59" s="98">
        <f>'Frais de fctment indirects'!I113</f>
        <v>0</v>
      </c>
      <c r="AM59" s="99">
        <f t="shared" si="54"/>
        <v>0</v>
      </c>
      <c r="AN59" s="98">
        <f>'Frais de fctment indirects'!K113</f>
        <v>0</v>
      </c>
      <c r="AO59" s="99">
        <f t="shared" si="55"/>
        <v>0</v>
      </c>
    </row>
    <row r="60" spans="3:41" ht="13.15" customHeight="1">
      <c r="C60" s="462" t="str">
        <f>'BUDGET INI APPROUVE'!C62</f>
        <v>Choisissez dans la liste Frais de fonctionnement indirects</v>
      </c>
      <c r="D60" s="131"/>
      <c r="E60" s="117"/>
      <c r="F60" s="95">
        <f>'BUDGET INI APPROUVE'!G62</f>
        <v>0</v>
      </c>
      <c r="G60" s="117"/>
      <c r="H60" s="97">
        <f>'BUDGET INI APPROUVE'!I62</f>
        <v>0</v>
      </c>
      <c r="I60" s="95">
        <f t="shared" si="61"/>
        <v>0</v>
      </c>
      <c r="J60" s="98">
        <f>'BUDGET INI APPROUVE'!K62</f>
        <v>0</v>
      </c>
      <c r="K60" s="99">
        <f t="shared" si="12"/>
        <v>0</v>
      </c>
      <c r="L60" s="98">
        <f t="shared" si="62"/>
        <v>0</v>
      </c>
      <c r="M60" s="99">
        <f t="shared" si="13"/>
        <v>0</v>
      </c>
      <c r="N60" s="136"/>
      <c r="O60" s="136"/>
      <c r="P60" s="464" t="str">
        <f>'BUDGET AJU APPROUVE'!C59</f>
        <v>Choisissez dans la liste Frais de fonctionnement indirects</v>
      </c>
      <c r="Q60" s="144"/>
      <c r="R60" s="466"/>
      <c r="S60" s="95">
        <f>'BUDGET AJU APPROUVE'!G59</f>
        <v>0</v>
      </c>
      <c r="T60" s="466"/>
      <c r="U60" s="97">
        <f>'BUDGET AJU APPROUVE'!I59</f>
        <v>0</v>
      </c>
      <c r="V60" s="270">
        <f t="shared" si="63"/>
        <v>0</v>
      </c>
      <c r="W60" s="98">
        <f>'BUDGET AJU APPROUVE'!K59</f>
        <v>0</v>
      </c>
      <c r="X60" s="99">
        <f>'BUDGET AJU APPROUVE'!L59</f>
        <v>0</v>
      </c>
      <c r="Y60" s="98">
        <f>'BUDGET AJU APPROUVE'!M59</f>
        <v>0</v>
      </c>
      <c r="Z60" s="99">
        <f>'BUDGET AJU APPROUVE'!N59</f>
        <v>0</v>
      </c>
      <c r="AA60" s="479"/>
      <c r="AB60" s="136"/>
      <c r="AC60" s="136"/>
      <c r="AD60" s="98">
        <f t="shared" si="59"/>
        <v>0</v>
      </c>
      <c r="AE60" s="7">
        <f t="shared" si="50"/>
        <v>0</v>
      </c>
      <c r="AF60" s="98">
        <f>'Frais de fctment indirects'!I125</f>
        <v>0</v>
      </c>
      <c r="AG60" s="99">
        <f t="shared" si="51"/>
        <v>0</v>
      </c>
      <c r="AH60" s="98">
        <f>'Frais de fctment indirects'!K125</f>
        <v>0</v>
      </c>
      <c r="AI60" s="99">
        <f t="shared" si="52"/>
        <v>0</v>
      </c>
      <c r="AJ60" s="98">
        <f t="shared" si="60"/>
        <v>0</v>
      </c>
      <c r="AK60" s="7">
        <f t="shared" si="53"/>
        <v>0</v>
      </c>
      <c r="AL60" s="98">
        <f>'Frais de fctment indirects'!I125</f>
        <v>0</v>
      </c>
      <c r="AM60" s="99">
        <f t="shared" si="54"/>
        <v>0</v>
      </c>
      <c r="AN60" s="98">
        <f>'Frais de fctment indirects'!K125</f>
        <v>0</v>
      </c>
      <c r="AO60" s="99">
        <f t="shared" si="55"/>
        <v>0</v>
      </c>
    </row>
    <row r="61" spans="3:41" ht="13.15" customHeight="1">
      <c r="C61" s="462" t="str">
        <f>'BUDGET INI APPROUVE'!C63</f>
        <v>Autre : (compléter soi-même)</v>
      </c>
      <c r="D61" s="131"/>
      <c r="E61" s="117"/>
      <c r="F61" s="95">
        <f>'BUDGET INI APPROUVE'!G63</f>
        <v>0</v>
      </c>
      <c r="G61" s="117"/>
      <c r="H61" s="97">
        <f>'BUDGET INI APPROUVE'!I63</f>
        <v>0</v>
      </c>
      <c r="I61" s="95">
        <f t="shared" si="61"/>
        <v>0</v>
      </c>
      <c r="J61" s="98">
        <f>'BUDGET INI APPROUVE'!K63</f>
        <v>0</v>
      </c>
      <c r="K61" s="99">
        <f t="shared" si="12"/>
        <v>0</v>
      </c>
      <c r="L61" s="98">
        <f t="shared" si="62"/>
        <v>0</v>
      </c>
      <c r="M61" s="99">
        <f t="shared" si="13"/>
        <v>0</v>
      </c>
      <c r="N61" s="136"/>
      <c r="O61" s="136"/>
      <c r="P61" s="465" t="str">
        <f>'BUDGET AJU APPROUVE'!C60</f>
        <v>Autre : (compléter soi-même)</v>
      </c>
      <c r="Q61" s="144"/>
      <c r="R61" s="466"/>
      <c r="S61" s="95">
        <f>'BUDGET AJU APPROUVE'!G60</f>
        <v>0</v>
      </c>
      <c r="T61" s="466"/>
      <c r="U61" s="97">
        <f>'BUDGET AJU APPROUVE'!I60</f>
        <v>0</v>
      </c>
      <c r="V61" s="270">
        <f t="shared" si="63"/>
        <v>0</v>
      </c>
      <c r="W61" s="98">
        <f>'BUDGET AJU APPROUVE'!K60</f>
        <v>0</v>
      </c>
      <c r="X61" s="99">
        <f>'BUDGET AJU APPROUVE'!L60</f>
        <v>0</v>
      </c>
      <c r="Y61" s="98">
        <f>'BUDGET AJU APPROUVE'!M60</f>
        <v>0</v>
      </c>
      <c r="Z61" s="99">
        <f>'BUDGET AJU APPROUVE'!N60</f>
        <v>0</v>
      </c>
      <c r="AA61" s="479"/>
      <c r="AB61" s="136"/>
      <c r="AC61" s="136"/>
      <c r="AD61" s="98">
        <f t="shared" si="59"/>
        <v>0</v>
      </c>
      <c r="AE61" s="7">
        <f t="shared" si="50"/>
        <v>0</v>
      </c>
      <c r="AF61" s="98">
        <f>'Frais de fctment indirects'!I137</f>
        <v>0</v>
      </c>
      <c r="AG61" s="99">
        <f t="shared" si="51"/>
        <v>0</v>
      </c>
      <c r="AH61" s="98">
        <f>'Frais de fctment indirects'!K137</f>
        <v>0</v>
      </c>
      <c r="AI61" s="99">
        <f t="shared" si="52"/>
        <v>0</v>
      </c>
      <c r="AJ61" s="98">
        <f t="shared" si="60"/>
        <v>0</v>
      </c>
      <c r="AK61" s="7">
        <f t="shared" si="53"/>
        <v>0</v>
      </c>
      <c r="AL61" s="98">
        <f>'Frais de fctment indirects'!I137</f>
        <v>0</v>
      </c>
      <c r="AM61" s="99">
        <f t="shared" si="54"/>
        <v>0</v>
      </c>
      <c r="AN61" s="98">
        <f>'Frais de fctment indirects'!K137</f>
        <v>0</v>
      </c>
      <c r="AO61" s="99">
        <f t="shared" si="55"/>
        <v>0</v>
      </c>
    </row>
    <row r="62" spans="3:41" ht="13.15" customHeight="1">
      <c r="C62" s="35" t="s">
        <v>223</v>
      </c>
      <c r="D62" s="41"/>
      <c r="E62" s="42"/>
      <c r="F62" s="36">
        <f>SUM(F51:F61)</f>
        <v>0</v>
      </c>
      <c r="G62" s="37"/>
      <c r="H62" s="8"/>
      <c r="I62" s="36">
        <f>SUM(I51:I61)</f>
        <v>0</v>
      </c>
      <c r="J62" s="38">
        <f>SUM(J51:J61)</f>
        <v>0</v>
      </c>
      <c r="K62" s="39">
        <f>IF(I62=0,0,J62/I62)</f>
        <v>0</v>
      </c>
      <c r="L62" s="38">
        <f>SUM(L51:L61)</f>
        <v>0</v>
      </c>
      <c r="M62" s="39">
        <f>IF(I62=0,0,L62/I62)</f>
        <v>0</v>
      </c>
      <c r="N62" s="9"/>
      <c r="O62" s="9"/>
      <c r="P62" s="35" t="s">
        <v>223</v>
      </c>
      <c r="Q62" s="37"/>
      <c r="R62" s="42"/>
      <c r="S62" s="36">
        <f>SUM(S51:S61)</f>
        <v>0</v>
      </c>
      <c r="T62" s="37"/>
      <c r="U62" s="8"/>
      <c r="V62" s="36">
        <f>SUM(V51:V61)</f>
        <v>0</v>
      </c>
      <c r="W62" s="38">
        <f>SUM(W51:W61)</f>
        <v>200</v>
      </c>
      <c r="X62" s="39">
        <f>IF(V62=0,0,W62/V62)</f>
        <v>0</v>
      </c>
      <c r="Y62" s="38">
        <f>SUM(Y51:Y61)</f>
        <v>-200</v>
      </c>
      <c r="Z62" s="39">
        <f>IF(V62=0,0,Y62/V62)</f>
        <v>0</v>
      </c>
      <c r="AA62" s="482"/>
      <c r="AB62" s="9"/>
      <c r="AC62" s="9"/>
      <c r="AD62" s="453">
        <f>SUM(AD51:AD61)</f>
        <v>0</v>
      </c>
      <c r="AE62" s="133">
        <f t="shared" si="50"/>
        <v>0</v>
      </c>
      <c r="AF62" s="38">
        <f>SUM(AF51:AF61)</f>
        <v>0</v>
      </c>
      <c r="AG62" s="107">
        <f>IF(AD62=0,0,AF62/AD62)</f>
        <v>0</v>
      </c>
      <c r="AH62" s="38">
        <f>SUM(AH51:AH61)</f>
        <v>0</v>
      </c>
      <c r="AI62" s="107">
        <f>IF(AD62=0,0,AH62/AD62)</f>
        <v>0</v>
      </c>
      <c r="AJ62" s="134">
        <f>SUM(AJ51:AJ61)</f>
        <v>0</v>
      </c>
      <c r="AK62" s="135">
        <f t="shared" si="53"/>
        <v>0</v>
      </c>
      <c r="AL62" s="38">
        <f>SUM(AL51:AL61)</f>
        <v>0</v>
      </c>
      <c r="AM62" s="107">
        <f>IF(AJ62=0,0,AL62/AJ62)</f>
        <v>0</v>
      </c>
      <c r="AN62" s="38">
        <f>SUM(AN51:AN61)</f>
        <v>0</v>
      </c>
      <c r="AO62" s="107">
        <f>IF(AJ62=0,0,AN62/AJ62)</f>
        <v>0</v>
      </c>
    </row>
    <row r="63" spans="3:41" ht="15">
      <c r="C63" s="43"/>
      <c r="D63" s="44"/>
      <c r="E63" s="1005" t="s">
        <v>357</v>
      </c>
      <c r="F63" s="1006"/>
      <c r="G63" s="1006"/>
      <c r="H63" s="1006"/>
      <c r="I63" s="1006"/>
      <c r="J63" s="440" t="e">
        <f>(J24+J30+J36+J49)/100*7</f>
        <v>#REF!</v>
      </c>
      <c r="K63" s="45"/>
      <c r="L63" s="46"/>
      <c r="M63" s="45"/>
      <c r="P63" s="43"/>
      <c r="Q63" s="145"/>
      <c r="R63" s="1006" t="s">
        <v>357</v>
      </c>
      <c r="S63" s="1006"/>
      <c r="T63" s="1006"/>
      <c r="U63" s="1006"/>
      <c r="V63" s="1006"/>
      <c r="W63" s="440" t="e">
        <f>(W24+W30+W36+W49)/100*7</f>
        <v>#REF!</v>
      </c>
      <c r="X63" s="45"/>
      <c r="Y63" s="46"/>
      <c r="Z63" s="45"/>
      <c r="AA63" s="447"/>
      <c r="AB63" s="231"/>
      <c r="AC63" s="231"/>
      <c r="AD63" s="248"/>
      <c r="AE63" s="233"/>
      <c r="AF63" s="233"/>
      <c r="AG63" s="233"/>
      <c r="AH63" s="233"/>
      <c r="AI63" s="233"/>
      <c r="AJ63" s="43"/>
      <c r="AK63" s="454"/>
      <c r="AL63" s="454"/>
      <c r="AM63" s="454"/>
      <c r="AN63" s="454"/>
      <c r="AO63" s="455"/>
    </row>
    <row r="64" spans="3:41" ht="13.15" customHeight="1">
      <c r="C64" s="80" t="s">
        <v>298</v>
      </c>
      <c r="D64" s="47"/>
      <c r="E64" s="48"/>
      <c r="F64" s="49"/>
      <c r="G64" s="50"/>
      <c r="H64" s="51"/>
      <c r="I64" s="52" t="e">
        <f>I62+I49+I36+I30+I24</f>
        <v>#REF!</v>
      </c>
      <c r="J64" s="53" t="e">
        <f>J62+J49+J36+J30+J24</f>
        <v>#REF!</v>
      </c>
      <c r="K64" s="54" t="e">
        <f t="shared" si="12"/>
        <v>#REF!</v>
      </c>
      <c r="L64" s="53" t="e">
        <f>L62+L49+L36+L30+L24</f>
        <v>#REF!</v>
      </c>
      <c r="M64" s="54" t="e">
        <f t="shared" si="13"/>
        <v>#REF!</v>
      </c>
      <c r="N64" s="482"/>
      <c r="O64" s="483"/>
      <c r="P64" s="80" t="s">
        <v>298</v>
      </c>
      <c r="Q64" s="146"/>
      <c r="R64" s="48"/>
      <c r="S64" s="49"/>
      <c r="T64" s="50"/>
      <c r="U64" s="51"/>
      <c r="V64" s="52" t="e">
        <f>V62+V49+V36+V30+V24</f>
        <v>#REF!</v>
      </c>
      <c r="W64" s="53" t="e">
        <f>W62+W49+W36+W30+W24</f>
        <v>#REF!</v>
      </c>
      <c r="X64" s="54" t="e">
        <f t="shared" ref="X64" si="64">IF(V64=0,0,W64/V64)</f>
        <v>#REF!</v>
      </c>
      <c r="Y64" s="53" t="e">
        <f>Y62+Y49+Y36+Y30+Y24</f>
        <v>#REF!</v>
      </c>
      <c r="Z64" s="54" t="e">
        <f t="shared" ref="Z64" si="65">IF(V64=0,0,Y64/V64)</f>
        <v>#REF!</v>
      </c>
      <c r="AA64" s="482"/>
      <c r="AB64" s="9"/>
      <c r="AC64" s="483"/>
      <c r="AD64" s="444" t="e">
        <f>AD24+AD30+AD36+AD49+AD62</f>
        <v>#DIV/0!</v>
      </c>
      <c r="AE64" s="148" t="e">
        <f>IF(I64=0,0,AD64/I64)</f>
        <v>#REF!</v>
      </c>
      <c r="AF64" s="441" t="e">
        <f>AF24+AF30+AF36+AF49+AF62</f>
        <v>#DIV/0!</v>
      </c>
      <c r="AG64" s="149" t="e">
        <f>IF(AD64=0,0,AF64/AD64)</f>
        <v>#DIV/0!</v>
      </c>
      <c r="AH64" s="53" t="e">
        <f>AH24+AH30+AH36+AH49+AH62</f>
        <v>#DIV/0!</v>
      </c>
      <c r="AI64" s="149" t="e">
        <f>IF(AD64=0,0,AH64/AD64)</f>
        <v>#DIV/0!</v>
      </c>
      <c r="AJ64" s="445" t="e">
        <f>AJ24+AJ30+AJ36+AJ49+AJ62</f>
        <v>#DIV/0!</v>
      </c>
      <c r="AK64" s="84" t="e">
        <f>IF(I64=0,0,AJ64/I64)</f>
        <v>#REF!</v>
      </c>
      <c r="AL64" s="441" t="e">
        <f>AL24+AL30+AL36+AL49+AL62</f>
        <v>#DIV/0!</v>
      </c>
      <c r="AM64" s="149" t="e">
        <f>IF(AJ64=0,0,AL64/AJ64)</f>
        <v>#DIV/0!</v>
      </c>
      <c r="AN64" s="441" t="e">
        <f>AN24+AN30+AN36+AN49+AN62</f>
        <v>#DIV/0!</v>
      </c>
      <c r="AO64" s="149" t="e">
        <f>IF(AJ64=0,0,AN64/AJ64)</f>
        <v>#DIV/0!</v>
      </c>
    </row>
    <row r="65" spans="3:41" ht="13.15" customHeight="1">
      <c r="C65" s="249" t="s">
        <v>358</v>
      </c>
      <c r="I65" s="56"/>
      <c r="J65" s="56"/>
      <c r="K65" s="9"/>
      <c r="L65" s="56"/>
      <c r="M65" s="9"/>
      <c r="N65" s="9"/>
      <c r="O65" s="9"/>
      <c r="P65" s="249" t="s">
        <v>358</v>
      </c>
    </row>
    <row r="66" spans="3:41" ht="13.15" customHeight="1">
      <c r="C66" s="29" t="s">
        <v>407</v>
      </c>
      <c r="E66" s="57"/>
      <c r="F66" s="57"/>
      <c r="G66" s="58"/>
      <c r="H66" s="58"/>
      <c r="I66" s="56"/>
      <c r="J66" s="56"/>
      <c r="K66" s="9"/>
      <c r="L66" s="56"/>
      <c r="M66" s="9"/>
      <c r="N66" s="9"/>
      <c r="O66" s="9"/>
      <c r="P66" s="29" t="s">
        <v>359</v>
      </c>
    </row>
    <row r="67" spans="3:41" ht="12.75" customHeight="1">
      <c r="C67" s="29"/>
      <c r="D67" s="59"/>
      <c r="E67" s="57"/>
      <c r="F67" s="57"/>
      <c r="G67" s="58"/>
      <c r="H67" s="58"/>
      <c r="I67" s="56"/>
      <c r="J67" s="56"/>
      <c r="K67" s="9"/>
      <c r="L67" s="56"/>
      <c r="M67" s="9"/>
      <c r="N67" s="9"/>
      <c r="O67" s="9"/>
      <c r="P67" s="233"/>
    </row>
    <row r="68" spans="3:41" ht="12.75" customHeight="1">
      <c r="C68" s="29"/>
      <c r="D68" s="59"/>
      <c r="E68" s="57"/>
      <c r="F68" s="57"/>
      <c r="G68" s="58"/>
      <c r="H68" s="58"/>
      <c r="I68" s="56"/>
      <c r="J68" s="56"/>
      <c r="K68" s="9"/>
      <c r="L68" s="56"/>
      <c r="M68" s="9"/>
      <c r="N68" s="9"/>
      <c r="O68" s="9"/>
      <c r="P68" s="233"/>
    </row>
    <row r="69" spans="3:41" ht="12.75" customHeight="1">
      <c r="C69" s="29"/>
      <c r="D69" s="59"/>
      <c r="E69" s="57"/>
      <c r="F69" s="57"/>
      <c r="G69" s="58"/>
      <c r="H69" s="58"/>
      <c r="I69" s="56"/>
      <c r="J69" s="56"/>
      <c r="K69" s="9"/>
      <c r="L69" s="56"/>
      <c r="M69" s="9"/>
      <c r="N69" s="9"/>
      <c r="O69" s="9"/>
      <c r="P69" s="233"/>
    </row>
    <row r="70" spans="3:41" ht="18">
      <c r="C70" s="29"/>
      <c r="D70" s="1009" t="s">
        <v>347</v>
      </c>
      <c r="E70" s="1009"/>
      <c r="F70" s="1009"/>
      <c r="G70" s="1009"/>
      <c r="H70" s="1009"/>
      <c r="I70" s="1009"/>
      <c r="J70" s="1009"/>
      <c r="K70" s="1008"/>
      <c r="L70" s="1008"/>
      <c r="M70" s="1008"/>
      <c r="N70" s="474"/>
      <c r="O70" s="487"/>
      <c r="P70" s="233"/>
      <c r="Q70" s="1007" t="s">
        <v>348</v>
      </c>
      <c r="R70" s="1008"/>
      <c r="S70" s="1008"/>
      <c r="T70" s="1008"/>
      <c r="U70" s="1008"/>
      <c r="V70" s="1008"/>
      <c r="W70" s="1008"/>
      <c r="X70" s="1008"/>
      <c r="Y70" s="1008"/>
      <c r="Z70" s="1008"/>
      <c r="AA70" s="474"/>
      <c r="AB70" s="487"/>
      <c r="AC70" s="477"/>
      <c r="AD70" s="991" t="s">
        <v>69</v>
      </c>
      <c r="AE70" s="992"/>
      <c r="AF70" s="992"/>
      <c r="AG70" s="992"/>
      <c r="AH70" s="992"/>
      <c r="AI70" s="993"/>
      <c r="AJ70" s="1012" t="s">
        <v>167</v>
      </c>
      <c r="AK70" s="1013"/>
      <c r="AL70" s="1013"/>
      <c r="AM70" s="1013"/>
      <c r="AN70" s="1013"/>
      <c r="AO70" s="1014"/>
    </row>
    <row r="71" spans="3:41" ht="51" customHeight="1">
      <c r="C71" s="60" t="s">
        <v>302</v>
      </c>
      <c r="D71" s="61"/>
      <c r="E71" s="62"/>
      <c r="F71" s="63" t="s">
        <v>303</v>
      </c>
      <c r="G71" s="64"/>
      <c r="H71" s="65"/>
      <c r="I71" s="66" t="s">
        <v>352</v>
      </c>
      <c r="J71" s="657" t="s">
        <v>351</v>
      </c>
      <c r="K71" s="235" t="s">
        <v>255</v>
      </c>
      <c r="L71" s="67" t="s">
        <v>368</v>
      </c>
      <c r="M71" s="68" t="s">
        <v>369</v>
      </c>
      <c r="N71" s="476"/>
      <c r="O71" s="477"/>
      <c r="P71" s="60" t="s">
        <v>302</v>
      </c>
      <c r="Q71" s="62"/>
      <c r="R71" s="62"/>
      <c r="S71" s="63" t="s">
        <v>303</v>
      </c>
      <c r="T71" s="64"/>
      <c r="U71" s="65"/>
      <c r="V71" s="66" t="s">
        <v>352</v>
      </c>
      <c r="W71" s="658" t="s">
        <v>26</v>
      </c>
      <c r="X71" s="473" t="s">
        <v>255</v>
      </c>
      <c r="Y71" s="67" t="s">
        <v>368</v>
      </c>
      <c r="Z71" s="68"/>
      <c r="AA71" s="478"/>
      <c r="AB71" s="476"/>
      <c r="AC71" s="484"/>
      <c r="AD71" s="994" t="s">
        <v>360</v>
      </c>
      <c r="AE71" s="995"/>
      <c r="AF71" s="670" t="s">
        <v>355</v>
      </c>
      <c r="AG71" s="659" t="s">
        <v>21</v>
      </c>
      <c r="AH71" s="11" t="s">
        <v>361</v>
      </c>
      <c r="AI71" s="89" t="s">
        <v>369</v>
      </c>
      <c r="AJ71" s="994" t="s">
        <v>360</v>
      </c>
      <c r="AK71" s="995"/>
      <c r="AL71" s="670" t="s">
        <v>355</v>
      </c>
      <c r="AM71" s="684" t="s">
        <v>408</v>
      </c>
      <c r="AN71" s="11" t="s">
        <v>50</v>
      </c>
      <c r="AO71" s="89" t="s">
        <v>369</v>
      </c>
    </row>
    <row r="72" spans="3:41" ht="18">
      <c r="C72" s="69" t="str">
        <f>'BUDGET INI APPROUVE'!C74</f>
        <v>Fedasil</v>
      </c>
      <c r="D72" s="70"/>
      <c r="E72" s="71"/>
      <c r="F72" s="184" t="str">
        <f>'BUDGET INI APPROUVE'!G74</f>
        <v>Demandé</v>
      </c>
      <c r="G72" s="72"/>
      <c r="H72" s="73"/>
      <c r="I72" s="74" t="e">
        <f>'BUDGET INI APPROUVE'!J74</f>
        <v>#REF!</v>
      </c>
      <c r="J72" s="91" t="e">
        <f>'BUDGET INI APPROUVE'!K74</f>
        <v>#REF!</v>
      </c>
      <c r="K72" s="99" t="e">
        <f>IF($I$64=0,0,J72/$I$64)</f>
        <v>#REF!</v>
      </c>
      <c r="L72" s="75"/>
      <c r="M72" s="76"/>
      <c r="N72" s="488"/>
      <c r="O72" s="477"/>
      <c r="P72" s="467" t="str">
        <f>'BUDGET AJU APPROUVE'!C71</f>
        <v>Fedasil</v>
      </c>
      <c r="Q72" s="150"/>
      <c r="R72" s="468"/>
      <c r="S72" s="469" t="str">
        <f>'BUDGET AJU APPROUVE'!G71</f>
        <v>Demandé</v>
      </c>
      <c r="T72" s="470"/>
      <c r="U72" s="471"/>
      <c r="V72" s="74" t="e">
        <f>'BUDGET AJU APPROUVE'!J71</f>
        <v>#REF!</v>
      </c>
      <c r="W72" s="472" t="e">
        <f>'BUDGET AJU APPROUVE'!K71</f>
        <v>#REF!</v>
      </c>
      <c r="X72" s="99" t="e">
        <f>'BUDGET AJU APPROUVE'!L71</f>
        <v>#REF!</v>
      </c>
      <c r="Y72" s="75"/>
      <c r="Z72" s="76"/>
      <c r="AA72" s="479"/>
      <c r="AB72" s="136"/>
      <c r="AC72" s="99"/>
      <c r="AD72" s="1015" t="e">
        <f>AD64</f>
        <v>#DIV/0!</v>
      </c>
      <c r="AE72" s="1016"/>
      <c r="AF72" s="91" t="e">
        <f>AF64</f>
        <v>#DIV/0!</v>
      </c>
      <c r="AG72" s="99" t="e">
        <f>IF($I$64=0,0,AF72/$I$64)</f>
        <v>#REF!</v>
      </c>
      <c r="AH72" s="75"/>
      <c r="AI72" s="76"/>
      <c r="AJ72" s="1015" t="e">
        <f>AJ64</f>
        <v>#DIV/0!</v>
      </c>
      <c r="AK72" s="1016"/>
      <c r="AL72" s="91" t="e">
        <f>AL64</f>
        <v>#DIV/0!</v>
      </c>
      <c r="AM72" s="99" t="e">
        <f>IF($I$64=0,0,AL72/$I$64)</f>
        <v>#REF!</v>
      </c>
      <c r="AN72" s="75"/>
      <c r="AO72" s="76"/>
    </row>
    <row r="73" spans="3:41" ht="18">
      <c r="C73" s="92" t="str">
        <f>'BUDGET INI APPROUVE'!C75</f>
        <v>Moyens propres</v>
      </c>
      <c r="D73" s="77"/>
      <c r="E73" s="78"/>
      <c r="F73" s="183" t="str">
        <f>'BUDGET INI APPROUVE'!G75</f>
        <v>(à compléter)</v>
      </c>
      <c r="G73" s="40"/>
      <c r="H73" s="79"/>
      <c r="I73" s="74">
        <f>'BUDGET INI APPROUVE'!J75</f>
        <v>0</v>
      </c>
      <c r="J73" s="75"/>
      <c r="K73" s="76"/>
      <c r="L73" s="98">
        <f>'BUDGET INI APPROUVE'!M75</f>
        <v>0</v>
      </c>
      <c r="M73" s="33" t="e">
        <f t="shared" ref="M73:M77" si="66">IF($I$64=0,0,L73/$I$64)</f>
        <v>#REF!</v>
      </c>
      <c r="O73" s="477"/>
      <c r="P73" s="237" t="str">
        <f>'BUDGET AJU APPROUVE'!C72</f>
        <v>Moyens propres</v>
      </c>
      <c r="Q73" s="55"/>
      <c r="R73" s="78"/>
      <c r="S73" s="224" t="str">
        <f>'BUDGET AJU APPROUVE'!G72</f>
        <v>(à compléter)</v>
      </c>
      <c r="T73" s="40"/>
      <c r="U73" s="79"/>
      <c r="V73" s="74">
        <f>'BUDGET AJU APPROUVE'!J72</f>
        <v>0</v>
      </c>
      <c r="W73" s="75"/>
      <c r="X73" s="76"/>
      <c r="Y73" s="98">
        <f>'BUDGET AJU APPROUVE'!M72</f>
        <v>0</v>
      </c>
      <c r="Z73" s="33" t="e">
        <f>'BUDGET AJU APPROUVE'!N72</f>
        <v>#REF!</v>
      </c>
      <c r="AA73" s="447"/>
      <c r="AB73" s="231"/>
      <c r="AC73" s="33"/>
      <c r="AD73" s="996" t="e">
        <f>AH73</f>
        <v>#DIV/0!</v>
      </c>
      <c r="AE73" s="997"/>
      <c r="AF73" s="75"/>
      <c r="AG73" s="76"/>
      <c r="AH73" s="98" t="e">
        <f>AH64</f>
        <v>#DIV/0!</v>
      </c>
      <c r="AI73" s="33" t="e">
        <f>AI64</f>
        <v>#DIV/0!</v>
      </c>
      <c r="AJ73" s="996" t="e">
        <f>AN73</f>
        <v>#DIV/0!</v>
      </c>
      <c r="AK73" s="997"/>
      <c r="AL73" s="75"/>
      <c r="AM73" s="76"/>
      <c r="AN73" s="98" t="e">
        <f>AN64</f>
        <v>#DIV/0!</v>
      </c>
      <c r="AO73" s="33" t="e">
        <f t="shared" ref="AO73:AO77" si="67">IF($I$64=0,0,AN73/$I$64)</f>
        <v>#REF!</v>
      </c>
    </row>
    <row r="74" spans="3:41" ht="18">
      <c r="C74" s="92" t="str">
        <f>'BUDGET INI APPROUVE'!C76</f>
        <v>Autre rentrées : (compléter soi-même)</v>
      </c>
      <c r="D74" s="70"/>
      <c r="E74" s="78"/>
      <c r="F74" s="183" t="str">
        <f>'BUDGET INI APPROUVE'!G76</f>
        <v>(à compléter)</v>
      </c>
      <c r="G74" s="40"/>
      <c r="H74" s="40"/>
      <c r="I74" s="74">
        <f>'BUDGET INI APPROUVE'!J76</f>
        <v>0</v>
      </c>
      <c r="J74" s="75"/>
      <c r="K74" s="76"/>
      <c r="L74" s="98">
        <f>'BUDGET INI APPROUVE'!M76</f>
        <v>0</v>
      </c>
      <c r="M74" s="33" t="e">
        <f t="shared" si="66"/>
        <v>#REF!</v>
      </c>
      <c r="O74" s="477"/>
      <c r="P74" s="237" t="str">
        <f>'BUDGET AJU APPROUVE'!C73</f>
        <v>Autre rentrées : (compléter soi-même)</v>
      </c>
      <c r="Q74" s="150"/>
      <c r="R74" s="78"/>
      <c r="S74" s="224" t="str">
        <f>'BUDGET AJU APPROUVE'!G73</f>
        <v>(à compléter)</v>
      </c>
      <c r="T74" s="40"/>
      <c r="U74" s="40"/>
      <c r="V74" s="74">
        <f>'BUDGET AJU APPROUVE'!J73</f>
        <v>0</v>
      </c>
      <c r="W74" s="75"/>
      <c r="X74" s="76"/>
      <c r="Y74" s="98">
        <f>'BUDGET AJU APPROUVE'!M73</f>
        <v>0</v>
      </c>
      <c r="Z74" s="33" t="e">
        <f>'BUDGET AJU APPROUVE'!N73</f>
        <v>#REF!</v>
      </c>
      <c r="AA74" s="447"/>
      <c r="AB74" s="231"/>
      <c r="AC74" s="33"/>
      <c r="AD74" s="996">
        <f>AH74</f>
        <v>0</v>
      </c>
      <c r="AE74" s="997"/>
      <c r="AF74" s="75"/>
      <c r="AG74" s="76"/>
      <c r="AH74" s="98">
        <v>0</v>
      </c>
      <c r="AI74" s="33" t="e">
        <f>IF($I$64=0,0,AH74/$I$64)</f>
        <v>#REF!</v>
      </c>
      <c r="AJ74" s="996">
        <f>AN74</f>
        <v>0</v>
      </c>
      <c r="AK74" s="997"/>
      <c r="AL74" s="75"/>
      <c r="AM74" s="76"/>
      <c r="AN74" s="98">
        <v>0</v>
      </c>
      <c r="AO74" s="33" t="e">
        <f t="shared" si="67"/>
        <v>#REF!</v>
      </c>
    </row>
    <row r="75" spans="3:41" ht="18">
      <c r="C75" s="92" t="str">
        <f>'BUDGET INI APPROUVE'!C77</f>
        <v>Autre rentrées : (compléter soi-même)</v>
      </c>
      <c r="D75" s="70"/>
      <c r="E75" s="78"/>
      <c r="F75" s="183" t="str">
        <f>'BUDGET INI APPROUVE'!G77</f>
        <v>(à compléter)</v>
      </c>
      <c r="G75" s="40"/>
      <c r="H75" s="40"/>
      <c r="I75" s="74">
        <f>'BUDGET INI APPROUVE'!J77</f>
        <v>0</v>
      </c>
      <c r="J75" s="75"/>
      <c r="K75" s="76"/>
      <c r="L75" s="98">
        <f>'BUDGET INI APPROUVE'!M77</f>
        <v>0</v>
      </c>
      <c r="M75" s="33" t="e">
        <f t="shared" si="66"/>
        <v>#REF!</v>
      </c>
      <c r="O75" s="477"/>
      <c r="P75" s="237" t="str">
        <f>'BUDGET AJU APPROUVE'!C74</f>
        <v>Autre rentrées : (compléter soi-même)</v>
      </c>
      <c r="Q75" s="150"/>
      <c r="R75" s="78"/>
      <c r="S75" s="224" t="str">
        <f>'BUDGET AJU APPROUVE'!G74</f>
        <v>(à compléter)</v>
      </c>
      <c r="T75" s="40"/>
      <c r="U75" s="40"/>
      <c r="V75" s="74">
        <f>'BUDGET AJU APPROUVE'!J74</f>
        <v>0</v>
      </c>
      <c r="W75" s="75"/>
      <c r="X75" s="76"/>
      <c r="Y75" s="98">
        <f>'BUDGET AJU APPROUVE'!M74</f>
        <v>0</v>
      </c>
      <c r="Z75" s="33" t="e">
        <f>'BUDGET AJU APPROUVE'!N74</f>
        <v>#REF!</v>
      </c>
      <c r="AA75" s="447"/>
      <c r="AB75" s="231"/>
      <c r="AC75" s="33"/>
      <c r="AD75" s="996">
        <f>AH75</f>
        <v>0</v>
      </c>
      <c r="AE75" s="997"/>
      <c r="AF75" s="75"/>
      <c r="AG75" s="76"/>
      <c r="AH75" s="98">
        <v>0</v>
      </c>
      <c r="AI75" s="33" t="e">
        <f>IF($I$64=0,0,AH75/$I$64)</f>
        <v>#REF!</v>
      </c>
      <c r="AJ75" s="996">
        <f>AN75</f>
        <v>0</v>
      </c>
      <c r="AK75" s="997"/>
      <c r="AL75" s="75"/>
      <c r="AM75" s="76"/>
      <c r="AN75" s="98">
        <v>0</v>
      </c>
      <c r="AO75" s="33" t="e">
        <f t="shared" si="67"/>
        <v>#REF!</v>
      </c>
    </row>
    <row r="76" spans="3:41" ht="18">
      <c r="C76" s="92" t="str">
        <f>'BUDGET INI APPROUVE'!C78</f>
        <v>Autre rentrées : (compléter soi-même)</v>
      </c>
      <c r="D76" s="70"/>
      <c r="E76" s="78"/>
      <c r="F76" s="183" t="str">
        <f>'BUDGET INI APPROUVE'!G78</f>
        <v>(à compléter)</v>
      </c>
      <c r="G76" s="40"/>
      <c r="H76" s="40"/>
      <c r="I76" s="74">
        <f>'BUDGET INI APPROUVE'!J78</f>
        <v>0</v>
      </c>
      <c r="J76" s="75"/>
      <c r="K76" s="76"/>
      <c r="L76" s="98">
        <f>'BUDGET INI APPROUVE'!M78</f>
        <v>0</v>
      </c>
      <c r="M76" s="33" t="e">
        <f t="shared" si="66"/>
        <v>#REF!</v>
      </c>
      <c r="O76" s="477"/>
      <c r="P76" s="237" t="str">
        <f>'BUDGET AJU APPROUVE'!C75</f>
        <v>Autre rentrées : (compléter soi-même)</v>
      </c>
      <c r="Q76" s="150"/>
      <c r="R76" s="78"/>
      <c r="S76" s="224" t="str">
        <f>'BUDGET AJU APPROUVE'!G75</f>
        <v>(à compléter)</v>
      </c>
      <c r="T76" s="40"/>
      <c r="U76" s="40"/>
      <c r="V76" s="74">
        <f>'BUDGET AJU APPROUVE'!J75</f>
        <v>0</v>
      </c>
      <c r="W76" s="75"/>
      <c r="X76" s="76"/>
      <c r="Y76" s="98">
        <f>'BUDGET AJU APPROUVE'!M75</f>
        <v>0</v>
      </c>
      <c r="Z76" s="33" t="e">
        <f>'BUDGET AJU APPROUVE'!N75</f>
        <v>#REF!</v>
      </c>
      <c r="AA76" s="447"/>
      <c r="AB76" s="231"/>
      <c r="AC76" s="33"/>
      <c r="AD76" s="996">
        <f>AH76</f>
        <v>0</v>
      </c>
      <c r="AE76" s="997"/>
      <c r="AF76" s="75"/>
      <c r="AG76" s="76"/>
      <c r="AH76" s="98">
        <v>0</v>
      </c>
      <c r="AI76" s="33" t="e">
        <f>IF($I$64=0,0,AH76/$I$64)</f>
        <v>#REF!</v>
      </c>
      <c r="AJ76" s="996">
        <f>AN76</f>
        <v>0</v>
      </c>
      <c r="AK76" s="997"/>
      <c r="AL76" s="75"/>
      <c r="AM76" s="76"/>
      <c r="AN76" s="98">
        <v>0</v>
      </c>
      <c r="AO76" s="33" t="e">
        <f t="shared" si="67"/>
        <v>#REF!</v>
      </c>
    </row>
    <row r="77" spans="3:41">
      <c r="C77" s="92" t="str">
        <f>'BUDGET INI APPROUVE'!C79</f>
        <v>Autre rentrées : (compléter soi-même)</v>
      </c>
      <c r="D77" s="70"/>
      <c r="E77" s="78"/>
      <c r="F77" s="183" t="str">
        <f>'BUDGET INI APPROUVE'!G79</f>
        <v>(à compléter)</v>
      </c>
      <c r="G77" s="40"/>
      <c r="H77" s="40"/>
      <c r="I77" s="74">
        <f>'BUDGET INI APPROUVE'!J79</f>
        <v>0</v>
      </c>
      <c r="J77" s="75"/>
      <c r="K77" s="76"/>
      <c r="L77" s="98">
        <f>'BUDGET INI APPROUVE'!M79</f>
        <v>0</v>
      </c>
      <c r="M77" s="33" t="e">
        <f t="shared" si="66"/>
        <v>#REF!</v>
      </c>
      <c r="O77" s="33"/>
      <c r="P77" s="237" t="str">
        <f>'BUDGET AJU APPROUVE'!C76</f>
        <v>Dons</v>
      </c>
      <c r="Q77" s="150"/>
      <c r="R77" s="78"/>
      <c r="S77" s="224" t="str">
        <f>'BUDGET AJU APPROUVE'!G76</f>
        <v>(à compléter)</v>
      </c>
      <c r="T77" s="40"/>
      <c r="U77" s="40"/>
      <c r="V77" s="74">
        <f>'BUDGET AJU APPROUVE'!J76</f>
        <v>0</v>
      </c>
      <c r="W77" s="75"/>
      <c r="X77" s="76"/>
      <c r="Y77" s="98">
        <f>'BUDGET AJU APPROUVE'!M76</f>
        <v>0</v>
      </c>
      <c r="Z77" s="33" t="e">
        <f>'BUDGET AJU APPROUVE'!N76</f>
        <v>#REF!</v>
      </c>
      <c r="AA77" s="447"/>
      <c r="AB77" s="231"/>
      <c r="AC77" s="33"/>
      <c r="AD77" s="1017">
        <f>AH77</f>
        <v>0</v>
      </c>
      <c r="AE77" s="1018"/>
      <c r="AF77" s="75"/>
      <c r="AG77" s="76"/>
      <c r="AH77" s="98">
        <v>0</v>
      </c>
      <c r="AI77" s="33" t="e">
        <f>IF($I$64=0,0,AH77/$I$64)</f>
        <v>#REF!</v>
      </c>
      <c r="AJ77" s="1017">
        <f>AN77</f>
        <v>0</v>
      </c>
      <c r="AK77" s="1018"/>
      <c r="AL77" s="75"/>
      <c r="AM77" s="76"/>
      <c r="AN77" s="98">
        <v>0</v>
      </c>
      <c r="AO77" s="33" t="e">
        <f t="shared" si="67"/>
        <v>#REF!</v>
      </c>
    </row>
    <row r="78" spans="3:41">
      <c r="C78" s="80" t="s">
        <v>298</v>
      </c>
      <c r="D78" s="81"/>
      <c r="E78" s="82"/>
      <c r="F78" s="82"/>
      <c r="G78" s="83"/>
      <c r="H78" s="51"/>
      <c r="I78" s="52" t="e">
        <f>SUM(I72:I77)</f>
        <v>#REF!</v>
      </c>
      <c r="J78" s="53" t="e">
        <f>SUM(J72:J77)</f>
        <v>#REF!</v>
      </c>
      <c r="K78" s="84" t="e">
        <f>IF($I$64=0,0,J78/$I$64)</f>
        <v>#REF!</v>
      </c>
      <c r="L78" s="53">
        <f>SUM(L73:L77)</f>
        <v>0</v>
      </c>
      <c r="M78" s="84" t="e">
        <f>IF($I$64=0,0,L78/$I$64)</f>
        <v>#REF!</v>
      </c>
      <c r="N78" s="9"/>
      <c r="O78" s="483"/>
      <c r="P78" s="80" t="s">
        <v>298</v>
      </c>
      <c r="Q78" s="151"/>
      <c r="R78" s="82"/>
      <c r="S78" s="82"/>
      <c r="T78" s="83"/>
      <c r="U78" s="51"/>
      <c r="V78" s="52" t="e">
        <f>SUM(V72:V77)</f>
        <v>#REF!</v>
      </c>
      <c r="W78" s="53" t="e">
        <f>SUM(W72:W77)</f>
        <v>#REF!</v>
      </c>
      <c r="X78" s="84" t="e">
        <f>IF($I$64=0,0,W78/$I$64)</f>
        <v>#REF!</v>
      </c>
      <c r="Y78" s="53">
        <f>SUM(Y73:Y77)</f>
        <v>0</v>
      </c>
      <c r="Z78" s="84" t="e">
        <f>IF($I$64=0,0,Y78/$I$64)</f>
        <v>#REF!</v>
      </c>
      <c r="AA78" s="482"/>
      <c r="AB78" s="9"/>
      <c r="AC78" s="483"/>
      <c r="AD78" s="1010">
        <f>SUM(AE72:AE77)</f>
        <v>0</v>
      </c>
      <c r="AE78" s="1011"/>
      <c r="AF78" s="53" t="e">
        <f>SUM(AF72:AF77)</f>
        <v>#DIV/0!</v>
      </c>
      <c r="AG78" s="84" t="e">
        <f>IF($I$64=0,0,AF78/$I$64)</f>
        <v>#REF!</v>
      </c>
      <c r="AH78" s="53" t="e">
        <f>SUM(AH73:AH77)</f>
        <v>#DIV/0!</v>
      </c>
      <c r="AI78" s="84" t="e">
        <f>IF($I$64=0,0,AH78/$I$64)</f>
        <v>#REF!</v>
      </c>
      <c r="AJ78" s="1010">
        <f>SUM(AK72:AK77)</f>
        <v>0</v>
      </c>
      <c r="AK78" s="1011"/>
      <c r="AL78" s="53" t="e">
        <f>SUM(AL72:AL77)</f>
        <v>#DIV/0!</v>
      </c>
      <c r="AM78" s="84" t="e">
        <f>IF($I$64=0,0,AL78/$I$64)</f>
        <v>#REF!</v>
      </c>
      <c r="AN78" s="53" t="e">
        <f>SUM(AN73:AN77)</f>
        <v>#DIV/0!</v>
      </c>
      <c r="AO78" s="84" t="e">
        <f>IF($I$64=0,0,AN78/$I$64)</f>
        <v>#REF!</v>
      </c>
    </row>
    <row r="79" spans="3:41">
      <c r="C79" s="249"/>
      <c r="Q79" s="55"/>
      <c r="T79" s="55"/>
      <c r="U79" s="55"/>
      <c r="X79" s="87"/>
      <c r="Z79" s="87"/>
      <c r="AA79" s="87"/>
      <c r="AB79" s="231"/>
      <c r="AC79" s="231"/>
    </row>
    <row r="80" spans="3:41" ht="15">
      <c r="C80" s="233"/>
      <c r="E80" s="767" t="s">
        <v>306</v>
      </c>
      <c r="F80" s="767"/>
      <c r="G80" s="767"/>
      <c r="H80" s="767"/>
      <c r="I80" s="90" t="e">
        <f>I64-I78</f>
        <v>#REF!</v>
      </c>
      <c r="J80" s="90"/>
      <c r="K80" s="10"/>
      <c r="L80" s="86" t="e">
        <f>L64-L78</f>
        <v>#REF!</v>
      </c>
      <c r="M80" s="10"/>
      <c r="N80" s="232"/>
      <c r="O80" s="10"/>
      <c r="P80" s="232"/>
      <c r="Q80" s="55"/>
      <c r="R80" s="767" t="s">
        <v>315</v>
      </c>
      <c r="S80" s="767"/>
      <c r="T80" s="767"/>
      <c r="U80" s="767"/>
      <c r="V80" s="90" t="e">
        <f>V64-V78</f>
        <v>#REF!</v>
      </c>
      <c r="W80" s="90"/>
      <c r="X80" s="10"/>
      <c r="Y80" s="86" t="e">
        <f>Y64-Y78</f>
        <v>#REF!</v>
      </c>
      <c r="Z80" s="10"/>
      <c r="AA80" s="10"/>
      <c r="AB80" s="232"/>
      <c r="AC80" s="232"/>
    </row>
  </sheetData>
  <mergeCells count="41">
    <mergeCell ref="AJ78:AK78"/>
    <mergeCell ref="AD78:AE78"/>
    <mergeCell ref="AJ13:AO13"/>
    <mergeCell ref="AJ70:AO70"/>
    <mergeCell ref="AJ71:AK71"/>
    <mergeCell ref="AJ72:AK72"/>
    <mergeCell ref="AJ73:AK73"/>
    <mergeCell ref="AJ74:AK74"/>
    <mergeCell ref="AJ75:AK75"/>
    <mergeCell ref="AJ76:AK76"/>
    <mergeCell ref="AJ77:AK77"/>
    <mergeCell ref="AD72:AE72"/>
    <mergeCell ref="AD73:AE73"/>
    <mergeCell ref="AD74:AE74"/>
    <mergeCell ref="AD77:AE77"/>
    <mergeCell ref="AD13:AI13"/>
    <mergeCell ref="E63:I63"/>
    <mergeCell ref="E80:H80"/>
    <mergeCell ref="Q13:Z13"/>
    <mergeCell ref="R63:V63"/>
    <mergeCell ref="R80:U80"/>
    <mergeCell ref="D70:M70"/>
    <mergeCell ref="Q70:Z70"/>
    <mergeCell ref="D13:M13"/>
    <mergeCell ref="K4:M4"/>
    <mergeCell ref="X4:AA4"/>
    <mergeCell ref="AD12:AO12"/>
    <mergeCell ref="D9:M9"/>
    <mergeCell ref="D10:M10"/>
    <mergeCell ref="D12:M12"/>
    <mergeCell ref="Q9:Z9"/>
    <mergeCell ref="Q10:Z10"/>
    <mergeCell ref="Q11:Z11"/>
    <mergeCell ref="Q12:Z12"/>
    <mergeCell ref="D11:M11"/>
    <mergeCell ref="AD70:AI70"/>
    <mergeCell ref="AD71:AE71"/>
    <mergeCell ref="AD76:AE76"/>
    <mergeCell ref="AD75:AE75"/>
    <mergeCell ref="K5:M5"/>
    <mergeCell ref="K6:M6"/>
  </mergeCells>
  <conditionalFormatting sqref="I80:P80">
    <cfRule type="cellIs" dxfId="56" priority="314" stopIfTrue="1" operator="notBetween">
      <formula>-0.5</formula>
      <formula>0.5</formula>
    </cfRule>
  </conditionalFormatting>
  <conditionalFormatting sqref="I80:P80">
    <cfRule type="cellIs" dxfId="55" priority="313" stopIfTrue="1" operator="notBetween">
      <formula>-0.5</formula>
      <formula>0.5</formula>
    </cfRule>
  </conditionalFormatting>
  <conditionalFormatting sqref="I78">
    <cfRule type="cellIs" dxfId="54" priority="311" stopIfTrue="1" operator="notEqual">
      <formula>$I$64</formula>
    </cfRule>
    <cfRule type="cellIs" dxfId="53" priority="312" stopIfTrue="1" operator="equal">
      <formula>$I$64</formula>
    </cfRule>
  </conditionalFormatting>
  <conditionalFormatting sqref="E80">
    <cfRule type="cellIs" dxfId="52" priority="310" stopIfTrue="1" operator="notBetween">
      <formula>-0.5</formula>
      <formula>0.5</formula>
    </cfRule>
  </conditionalFormatting>
  <conditionalFormatting sqref="E80">
    <cfRule type="cellIs" dxfId="51" priority="309" stopIfTrue="1" operator="notBetween">
      <formula>-0.5</formula>
      <formula>0.5</formula>
    </cfRule>
  </conditionalFormatting>
  <conditionalFormatting sqref="D16:D23">
    <cfRule type="cellIs" dxfId="50" priority="303" stopIfTrue="1" operator="greaterThanOrEqual">
      <formula>0.5</formula>
    </cfRule>
    <cfRule type="expression" dxfId="49" priority="304" stopIfTrue="1">
      <formula>$F16&gt;1</formula>
    </cfRule>
  </conditionalFormatting>
  <conditionalFormatting sqref="G16:G23">
    <cfRule type="cellIs" dxfId="48" priority="302" stopIfTrue="1" operator="greaterThan">
      <formula>12</formula>
    </cfRule>
  </conditionalFormatting>
  <conditionalFormatting sqref="H16:H23">
    <cfRule type="cellIs" dxfId="47" priority="300" stopIfTrue="1" operator="greaterThan">
      <formula>0.1%</formula>
    </cfRule>
    <cfRule type="expression" dxfId="46" priority="301" stopIfTrue="1">
      <formula>$G16&gt;0.1</formula>
    </cfRule>
  </conditionalFormatting>
  <conditionalFormatting sqref="H26:H29">
    <cfRule type="cellIs" dxfId="45" priority="284" stopIfTrue="1" operator="greaterThan">
      <formula>0.1%</formula>
    </cfRule>
    <cfRule type="expression" dxfId="44" priority="285" stopIfTrue="1">
      <formula>$G26&gt;0.1</formula>
    </cfRule>
  </conditionalFormatting>
  <conditionalFormatting sqref="H32:H35">
    <cfRule type="cellIs" dxfId="43" priority="282" stopIfTrue="1" operator="greaterThan">
      <formula>0.1%</formula>
    </cfRule>
    <cfRule type="expression" dxfId="42" priority="283" stopIfTrue="1">
      <formula>$G32&gt;0.1</formula>
    </cfRule>
  </conditionalFormatting>
  <conditionalFormatting sqref="H38:H48">
    <cfRule type="cellIs" dxfId="41" priority="274" stopIfTrue="1" operator="greaterThan">
      <formula>0.1%</formula>
    </cfRule>
    <cfRule type="expression" dxfId="40" priority="275" stopIfTrue="1">
      <formula>$G38&gt;0.1</formula>
    </cfRule>
  </conditionalFormatting>
  <conditionalFormatting sqref="G26:G29">
    <cfRule type="cellIs" dxfId="39" priority="248" stopIfTrue="1" operator="greaterThan">
      <formula>12</formula>
    </cfRule>
  </conditionalFormatting>
  <conditionalFormatting sqref="J62">
    <cfRule type="cellIs" dxfId="38" priority="315" stopIfTrue="1" operator="greaterThan">
      <formula>(((I49+I36+I30+I24)/100)*7)</formula>
    </cfRule>
  </conditionalFormatting>
  <conditionalFormatting sqref="I62">
    <cfRule type="cellIs" dxfId="37" priority="316" stopIfTrue="1" operator="lessThanOrEqual">
      <formula>(((I49+I36+I30+I24)/100)*7)</formula>
    </cfRule>
    <cfRule type="cellIs" dxfId="36" priority="317" stopIfTrue="1" operator="greaterThan">
      <formula>(((I49+I36+I30+I24)/100)*7)</formula>
    </cfRule>
  </conditionalFormatting>
  <conditionalFormatting sqref="H51:H61">
    <cfRule type="cellIs" dxfId="35" priority="232" stopIfTrue="1" operator="greaterThan">
      <formula>0.1%</formula>
    </cfRule>
    <cfRule type="expression" dxfId="34" priority="233" stopIfTrue="1">
      <formula>$G51&gt;0.1</formula>
    </cfRule>
  </conditionalFormatting>
  <conditionalFormatting sqref="Q16:Q23">
    <cfRule type="cellIs" dxfId="33" priority="223" stopIfTrue="1" operator="greaterThanOrEqual">
      <formula>0.5</formula>
    </cfRule>
    <cfRule type="expression" dxfId="32" priority="224" stopIfTrue="1">
      <formula>$F16&gt;1</formula>
    </cfRule>
  </conditionalFormatting>
  <conditionalFormatting sqref="T16:T23">
    <cfRule type="cellIs" dxfId="31" priority="222" stopIfTrue="1" operator="greaterThan">
      <formula>12</formula>
    </cfRule>
  </conditionalFormatting>
  <conditionalFormatting sqref="U16:U23">
    <cfRule type="cellIs" dxfId="30" priority="220" stopIfTrue="1" operator="greaterThan">
      <formula>0.1%</formula>
    </cfRule>
    <cfRule type="expression" dxfId="29" priority="221" stopIfTrue="1">
      <formula>$G16&gt;0.1</formula>
    </cfRule>
  </conditionalFormatting>
  <conditionalFormatting sqref="U26:U29">
    <cfRule type="cellIs" dxfId="28" priority="204" stopIfTrue="1" operator="greaterThan">
      <formula>0.1%</formula>
    </cfRule>
    <cfRule type="expression" dxfId="27" priority="205" stopIfTrue="1">
      <formula>$G26&gt;0.1</formula>
    </cfRule>
  </conditionalFormatting>
  <conditionalFormatting sqref="U32:U35">
    <cfRule type="cellIs" dxfId="26" priority="202" stopIfTrue="1" operator="greaterThan">
      <formula>0.1%</formula>
    </cfRule>
    <cfRule type="expression" dxfId="25" priority="203" stopIfTrue="1">
      <formula>$G32&gt;0.1</formula>
    </cfRule>
  </conditionalFormatting>
  <conditionalFormatting sqref="U38:U48">
    <cfRule type="cellIs" dxfId="24" priority="194" stopIfTrue="1" operator="greaterThan">
      <formula>0.1%</formula>
    </cfRule>
    <cfRule type="expression" dxfId="23" priority="195" stopIfTrue="1">
      <formula>$G38&gt;0.1</formula>
    </cfRule>
  </conditionalFormatting>
  <conditionalFormatting sqref="T26:T29">
    <cfRule type="cellIs" dxfId="22" priority="168" stopIfTrue="1" operator="greaterThan">
      <formula>12</formula>
    </cfRule>
  </conditionalFormatting>
  <conditionalFormatting sqref="W62">
    <cfRule type="cellIs" dxfId="21" priority="229" stopIfTrue="1" operator="greaterThan">
      <formula>(((V49+V36+V30+V24)/100)*7)</formula>
    </cfRule>
  </conditionalFormatting>
  <conditionalFormatting sqref="V62">
    <cfRule type="cellIs" dxfId="20" priority="230" stopIfTrue="1" operator="lessThanOrEqual">
      <formula>(((V49+V36+V30+V24)/100)*7)</formula>
    </cfRule>
    <cfRule type="cellIs" dxfId="19" priority="231" stopIfTrue="1" operator="greaterThan">
      <formula>(((V49+V36+V30+V24)/100)*7)</formula>
    </cfRule>
  </conditionalFormatting>
  <conditionalFormatting sqref="U51:U61">
    <cfRule type="cellIs" dxfId="18" priority="152" stopIfTrue="1" operator="greaterThan">
      <formula>0.1%</formula>
    </cfRule>
    <cfRule type="expression" dxfId="17" priority="153" stopIfTrue="1">
      <formula>$G51&gt;0.1</formula>
    </cfRule>
  </conditionalFormatting>
  <conditionalFormatting sqref="V80:AC80">
    <cfRule type="cellIs" dxfId="16" priority="151" stopIfTrue="1" operator="notBetween">
      <formula>-0.5</formula>
      <formula>0.5</formula>
    </cfRule>
  </conditionalFormatting>
  <conditionalFormatting sqref="V80:AC80">
    <cfRule type="cellIs" dxfId="15" priority="150" stopIfTrue="1" operator="notBetween">
      <formula>-0.5</formula>
      <formula>0.5</formula>
    </cfRule>
  </conditionalFormatting>
  <conditionalFormatting sqref="V78">
    <cfRule type="cellIs" dxfId="14" priority="148" stopIfTrue="1" operator="notEqual">
      <formula>$I$64</formula>
    </cfRule>
    <cfRule type="cellIs" dxfId="13" priority="149" stopIfTrue="1" operator="equal">
      <formula>$I$64</formula>
    </cfRule>
  </conditionalFormatting>
  <conditionalFormatting sqref="R80">
    <cfRule type="cellIs" dxfId="12" priority="147" stopIfTrue="1" operator="notBetween">
      <formula>-0.5</formula>
      <formula>0.5</formula>
    </cfRule>
  </conditionalFormatting>
  <conditionalFormatting sqref="R80">
    <cfRule type="cellIs" dxfId="11" priority="146" stopIfTrue="1" operator="notBetween">
      <formula>-0.5</formula>
      <formula>0.5</formula>
    </cfRule>
  </conditionalFormatting>
  <conditionalFormatting sqref="AF62">
    <cfRule type="cellIs" dxfId="10" priority="63" stopIfTrue="1" operator="greaterThan">
      <formula>(((AE49+AE36+AE30+AE24)/100)*7)</formula>
    </cfRule>
  </conditionalFormatting>
  <conditionalFormatting sqref="AF64">
    <cfRule type="cellIs" dxfId="9" priority="13" stopIfTrue="1" operator="greaterThan">
      <formula>(((AE51+AE38+AE32+AE26)/100)*7)</formula>
    </cfRule>
  </conditionalFormatting>
  <conditionalFormatting sqref="AD78">
    <cfRule type="cellIs" dxfId="8" priority="11" stopIfTrue="1" operator="notEqual">
      <formula>$I$64</formula>
    </cfRule>
    <cfRule type="cellIs" dxfId="7" priority="12" stopIfTrue="1" operator="equal">
      <formula>$I$64</formula>
    </cfRule>
  </conditionalFormatting>
  <conditionalFormatting sqref="AL62">
    <cfRule type="cellIs" dxfId="6" priority="10" stopIfTrue="1" operator="greaterThan">
      <formula>(((AK49+AK36+AK30+AK24)/100)*7)</formula>
    </cfRule>
  </conditionalFormatting>
  <conditionalFormatting sqref="AL64">
    <cfRule type="cellIs" dxfId="5" priority="9" stopIfTrue="1" operator="greaterThan">
      <formula>(((AK51+AK38+AK32+AK26)/100)*7)</formula>
    </cfRule>
  </conditionalFormatting>
  <conditionalFormatting sqref="AJ78">
    <cfRule type="cellIs" dxfId="4" priority="7" stopIfTrue="1" operator="notEqual">
      <formula>$I$64</formula>
    </cfRule>
    <cfRule type="cellIs" dxfId="3" priority="8" stopIfTrue="1" operator="equal">
      <formula>$I$64</formula>
    </cfRule>
  </conditionalFormatting>
  <conditionalFormatting sqref="E63">
    <cfRule type="expression" dxfId="2" priority="1">
      <formula>$J$61&gt;J62</formula>
    </cfRule>
    <cfRule type="expression" dxfId="1" priority="2">
      <formula>J63&lt;J62</formula>
    </cfRule>
    <cfRule type="expression" dxfId="0" priority="3" stopIfTrue="1">
      <formula>$J63=0</formula>
    </cfRule>
  </conditionalFormatting>
  <dataValidations count="11">
    <dataValidation operator="equal" allowBlank="1" showInputMessage="1" showErrorMessage="1" sqref="I80:L80 JA80:JD80 SW80:SZ80 ACS80:ACV80 AMO80:AMR80 AWK80:AWN80 BGG80:BGJ80 BQC80:BQF80 BZY80:CAB80 CJU80:CJX80 CTQ80:CTT80 DDM80:DDP80 DNI80:DNL80 DXE80:DXH80 EHA80:EHD80 EQW80:EQZ80 FAS80:FAV80 FKO80:FKR80 FUK80:FUN80 GEG80:GEJ80 GOC80:GOF80 GXY80:GYB80 HHU80:HHX80 HRQ80:HRT80 IBM80:IBP80 ILI80:ILL80 IVE80:IVH80 JFA80:JFD80 JOW80:JOZ80 JYS80:JYV80 KIO80:KIR80 KSK80:KSN80 LCG80:LCJ80 LMC80:LMF80 LVY80:LWB80 MFU80:MFX80 MPQ80:MPT80 MZM80:MZP80 NJI80:NJL80 NTE80:NTH80 ODA80:ODD80 OMW80:OMZ80 OWS80:OWV80 PGO80:PGR80 PQK80:PQN80 QAG80:QAJ80 QKC80:QKF80 QTY80:QUB80 RDU80:RDX80 RNQ80:RNT80 RXM80:RXP80 SHI80:SHL80 SRE80:SRH80 TBA80:TBD80 TKW80:TKZ80 TUS80:TUV80 UEO80:UER80 UOK80:UON80 UYG80:UYJ80 VIC80:VIF80 VRY80:VSB80 WBU80:WBX80 WLQ80:WLT80 WVM80:WVP80 I65616:L65616 JA65616:JD65616 SW65616:SZ65616 ACS65616:ACV65616 AMO65616:AMR65616 AWK65616:AWN65616 BGG65616:BGJ65616 BQC65616:BQF65616 BZY65616:CAB65616 CJU65616:CJX65616 CTQ65616:CTT65616 DDM65616:DDP65616 DNI65616:DNL65616 DXE65616:DXH65616 EHA65616:EHD65616 EQW65616:EQZ65616 FAS65616:FAV65616 FKO65616:FKR65616 FUK65616:FUN65616 GEG65616:GEJ65616 GOC65616:GOF65616 GXY65616:GYB65616 HHU65616:HHX65616 HRQ65616:HRT65616 IBM65616:IBP65616 ILI65616:ILL65616 IVE65616:IVH65616 JFA65616:JFD65616 JOW65616:JOZ65616 JYS65616:JYV65616 KIO65616:KIR65616 KSK65616:KSN65616 LCG65616:LCJ65616 LMC65616:LMF65616 LVY65616:LWB65616 MFU65616:MFX65616"/>
    <dataValidation operator="equal" allowBlank="1" showInputMessage="1" showErrorMessage="1" sqref="MPQ65616:MPT65616 MZM65616:MZP65616 NJI65616:NJL65616 NTE65616:NTH65616 ODA65616:ODD65616 OMW65616:OMZ65616 OWS65616:OWV65616 PGO65616:PGR65616 PQK65616:PQN65616 QAG65616:QAJ65616 QKC65616:QKF65616 QTY65616:QUB65616 RDU65616:RDX65616 RNQ65616:RNT65616 RXM65616:RXP65616 SHI65616:SHL65616 SRE65616:SRH65616 TBA65616:TBD65616 TKW65616:TKZ65616 TUS65616:TUV65616 UEO65616:UER65616 UOK65616:UON65616 UYG65616:UYJ65616 VIC65616:VIF65616 VRY65616:VSB65616 WBU65616:WBX65616 WLQ65616:WLT65616 WVM65616:WVP65616 I131152:L131152 JA131152:JD131152 SW131152:SZ131152 ACS131152:ACV131152 AMO131152:AMR131152 AWK131152:AWN131152 BGG131152:BGJ131152 BQC131152:BQF131152 BZY131152:CAB131152 CJU131152:CJX131152 CTQ131152:CTT131152 DDM131152:DDP131152 DNI131152:DNL131152 DXE131152:DXH131152 EHA131152:EHD131152 EQW131152:EQZ131152 FAS131152:FAV131152 FKO131152:FKR131152 FUK131152:FUN131152 GEG131152:GEJ131152 GOC131152:GOF131152 GXY131152:GYB131152 HHU131152:HHX131152 HRQ131152:HRT131152 IBM131152:IBP131152 ILI131152:ILL131152 IVE131152:IVH131152 JFA131152:JFD131152 JOW131152:JOZ131152 JYS131152:JYV131152 KIO131152:KIR131152 KSK131152:KSN131152 LCG131152:LCJ131152 LMC131152:LMF131152 LVY131152:LWB131152 MFU131152:MFX131152 MPQ131152:MPT131152 MZM131152:MZP131152 NJI131152:NJL131152 NTE131152:NTH131152 ODA131152:ODD131152 OMW131152:OMZ131152 OWS131152:OWV131152 PGO131152:PGR131152 PQK131152:PQN131152 QAG131152:QAJ131152 QKC131152:QKF131152 QTY131152:QUB131152 RDU131152:RDX131152 RNQ131152:RNT131152 RXM131152:RXP131152 SHI131152:SHL131152 SRE131152:SRH131152 TBA131152:TBD131152 TKW131152:TKZ131152 TUS131152:TUV131152 UEO131152:UER131152 UOK131152:UON131152 UYG131152:UYJ131152 VIC131152:VIF131152 VRY131152:VSB131152 WBU131152:WBX131152 WLQ131152:WLT131152 WVM131152:WVP131152 I196688:L196688 JA196688:JD196688 SW196688:SZ196688 ACS196688:ACV196688 AMO196688:AMR196688 AWK196688:AWN196688 BGG196688:BGJ196688 BQC196688:BQF196688"/>
    <dataValidation operator="equal" allowBlank="1" showInputMessage="1" showErrorMessage="1" sqref="BZY196688:CAB196688 CJU196688:CJX196688 CTQ196688:CTT196688 DDM196688:DDP196688 DNI196688:DNL196688 DXE196688:DXH196688 EHA196688:EHD196688 EQW196688:EQZ196688 FAS196688:FAV196688 FKO196688:FKR196688 FUK196688:FUN196688 GEG196688:GEJ196688 GOC196688:GOF196688 GXY196688:GYB196688 HHU196688:HHX196688 HRQ196688:HRT196688 IBM196688:IBP196688 ILI196688:ILL196688 IVE196688:IVH196688 JFA196688:JFD196688 JOW196688:JOZ196688 JYS196688:JYV196688 KIO196688:KIR196688 KSK196688:KSN196688 LCG196688:LCJ196688 LMC196688:LMF196688 LVY196688:LWB196688 MFU196688:MFX196688 MPQ196688:MPT196688 MZM196688:MZP196688 NJI196688:NJL196688 NTE196688:NTH196688 ODA196688:ODD196688 OMW196688:OMZ196688 OWS196688:OWV196688 PGO196688:PGR196688 PQK196688:PQN196688 QAG196688:QAJ196688 QKC196688:QKF196688 QTY196688:QUB196688 RDU196688:RDX196688 RNQ196688:RNT196688 RXM196688:RXP196688 SHI196688:SHL196688 SRE196688:SRH196688 TBA196688:TBD196688 TKW196688:TKZ196688 TUS196688:TUV196688 UEO196688:UER196688 UOK196688:UON196688 UYG196688:UYJ196688 VIC196688:VIF196688 VRY196688:VSB196688 WBU196688:WBX196688 WLQ196688:WLT196688 WVM196688:WVP196688 I262224:L262224 JA262224:JD262224 SW262224:SZ262224 ACS262224:ACV262224 AMO262224:AMR262224 AWK262224:AWN262224 BGG262224:BGJ262224 BQC262224:BQF262224 BZY262224:CAB262224 CJU262224:CJX262224 CTQ262224:CTT262224 DDM262224:DDP262224 DNI262224:DNL262224 DXE262224:DXH262224 EHA262224:EHD262224 EQW262224:EQZ262224 FAS262224:FAV262224 FKO262224:FKR262224 FUK262224:FUN262224 GEG262224:GEJ262224 GOC262224:GOF262224 GXY262224:GYB262224 HHU262224:HHX262224 HRQ262224:HRT262224 IBM262224:IBP262224 ILI262224:ILL262224 IVE262224:IVH262224 JFA262224:JFD262224 JOW262224:JOZ262224 JYS262224:JYV262224 KIO262224:KIR262224 KSK262224:KSN262224 LCG262224:LCJ262224 LMC262224:LMF262224 LVY262224:LWB262224 MFU262224:MFX262224 MPQ262224:MPT262224 MZM262224:MZP262224 NJI262224:NJL262224 NTE262224:NTH262224 ODA262224:ODD262224 OMW262224:OMZ262224 OWS262224:OWV262224 PGO262224:PGR262224"/>
    <dataValidation operator="equal" allowBlank="1" showInputMessage="1" showErrorMessage="1" sqref="PQK262224:PQN262224 QAG262224:QAJ262224 QKC262224:QKF262224 QTY262224:QUB262224 RDU262224:RDX262224 RNQ262224:RNT262224 RXM262224:RXP262224 SHI262224:SHL262224 SRE262224:SRH262224 TBA262224:TBD262224 TKW262224:TKZ262224 TUS262224:TUV262224 UEO262224:UER262224 UOK262224:UON262224 UYG262224:UYJ262224 VIC262224:VIF262224 VRY262224:VSB262224 WBU262224:WBX262224 WLQ262224:WLT262224 WVM262224:WVP262224 I327760:L327760 JA327760:JD327760 SW327760:SZ327760 ACS327760:ACV327760 AMO327760:AMR327760 AWK327760:AWN327760 BGG327760:BGJ327760 BQC327760:BQF327760 BZY327760:CAB327760 CJU327760:CJX327760 CTQ327760:CTT327760 DDM327760:DDP327760 DNI327760:DNL327760 DXE327760:DXH327760 EHA327760:EHD327760 EQW327760:EQZ327760 FAS327760:FAV327760 FKO327760:FKR327760 FUK327760:FUN327760 GEG327760:GEJ327760 GOC327760:GOF327760 GXY327760:GYB327760 HHU327760:HHX327760 HRQ327760:HRT327760 IBM327760:IBP327760 ILI327760:ILL327760 IVE327760:IVH327760 JFA327760:JFD327760 JOW327760:JOZ327760 JYS327760:JYV327760 KIO327760:KIR327760 KSK327760:KSN327760 LCG327760:LCJ327760 LMC327760:LMF327760 LVY327760:LWB327760 MFU327760:MFX327760 MPQ327760:MPT327760 MZM327760:MZP327760 NJI327760:NJL327760 NTE327760:NTH327760 ODA327760:ODD327760 OMW327760:OMZ327760 OWS327760:OWV327760 PGO327760:PGR327760 PQK327760:PQN327760 QAG327760:QAJ327760 QKC327760:QKF327760 QTY327760:QUB327760 RDU327760:RDX327760 RNQ327760:RNT327760 RXM327760:RXP327760 SHI327760:SHL327760 SRE327760:SRH327760 TBA327760:TBD327760 TKW327760:TKZ327760 TUS327760:TUV327760 UEO327760:UER327760 UOK327760:UON327760 UYG327760:UYJ327760 VIC327760:VIF327760 VRY327760:VSB327760 WBU327760:WBX327760 WLQ327760:WLT327760 WVM327760:WVP327760 I393296:L393296 JA393296:JD393296 SW393296:SZ393296 ACS393296:ACV393296 AMO393296:AMR393296 AWK393296:AWN393296 BGG393296:BGJ393296 BQC393296:BQF393296 BZY393296:CAB393296 CJU393296:CJX393296 CTQ393296:CTT393296 DDM393296:DDP393296 DNI393296:DNL393296 DXE393296:DXH393296 EHA393296:EHD393296 EQW393296:EQZ393296"/>
    <dataValidation operator="equal" allowBlank="1" showInputMessage="1" showErrorMessage="1" sqref="FAS393296:FAV393296 FKO393296:FKR393296 FUK393296:FUN393296 GEG393296:GEJ393296 GOC393296:GOF393296 GXY393296:GYB393296 HHU393296:HHX393296 HRQ393296:HRT393296 IBM393296:IBP393296 ILI393296:ILL393296 IVE393296:IVH393296 JFA393296:JFD393296 JOW393296:JOZ393296 JYS393296:JYV393296 KIO393296:KIR393296 KSK393296:KSN393296 LCG393296:LCJ393296 LMC393296:LMF393296 LVY393296:LWB393296 MFU393296:MFX393296 MPQ393296:MPT393296 MZM393296:MZP393296 NJI393296:NJL393296 NTE393296:NTH393296 ODA393296:ODD393296 OMW393296:OMZ393296 OWS393296:OWV393296 PGO393296:PGR393296 PQK393296:PQN393296 QAG393296:QAJ393296 QKC393296:QKF393296 QTY393296:QUB393296 RDU393296:RDX393296 RNQ393296:RNT393296 RXM393296:RXP393296 SHI393296:SHL393296 SRE393296:SRH393296 TBA393296:TBD393296 TKW393296:TKZ393296 TUS393296:TUV393296 UEO393296:UER393296 UOK393296:UON393296 UYG393296:UYJ393296 VIC393296:VIF393296 VRY393296:VSB393296 WBU393296:WBX393296 WLQ393296:WLT393296 WVM393296:WVP393296 I458832:L458832 JA458832:JD458832 SW458832:SZ458832 ACS458832:ACV458832 AMO458832:AMR458832 AWK458832:AWN458832 BGG458832:BGJ458832 BQC458832:BQF458832 BZY458832:CAB458832 CJU458832:CJX458832 CTQ458832:CTT458832 DDM458832:DDP458832 DNI458832:DNL458832 DXE458832:DXH458832 EHA458832:EHD458832 EQW458832:EQZ458832 FAS458832:FAV458832 FKO458832:FKR458832 FUK458832:FUN458832 GEG458832:GEJ458832 GOC458832:GOF458832 GXY458832:GYB458832 HHU458832:HHX458832 HRQ458832:HRT458832 IBM458832:IBP458832 ILI458832:ILL458832 IVE458832:IVH458832 JFA458832:JFD458832 JOW458832:JOZ458832 JYS458832:JYV458832 KIO458832:KIR458832 KSK458832:KSN458832 LCG458832:LCJ458832 LMC458832:LMF458832 LVY458832:LWB458832 MFU458832:MFX458832 MPQ458832:MPT458832 MZM458832:MZP458832 NJI458832:NJL458832 NTE458832:NTH458832 ODA458832:ODD458832 OMW458832:OMZ458832 OWS458832:OWV458832 PGO458832:PGR458832 PQK458832:PQN458832 QAG458832:QAJ458832 QKC458832:QKF458832 QTY458832:QUB458832 RDU458832:RDX458832 RNQ458832:RNT458832 RXM458832:RXP458832 SHI458832:SHL458832"/>
    <dataValidation operator="equal" allowBlank="1" showInputMessage="1" showErrorMessage="1" sqref="SRE458832:SRH458832 TBA458832:TBD458832 TKW458832:TKZ458832 TUS458832:TUV458832 UEO458832:UER458832 UOK458832:UON458832 UYG458832:UYJ458832 VIC458832:VIF458832 VRY458832:VSB458832 WBU458832:WBX458832 WLQ458832:WLT458832 WVM458832:WVP458832 I524368:L524368 JA524368:JD524368 SW524368:SZ524368 ACS524368:ACV524368 AMO524368:AMR524368 AWK524368:AWN524368 BGG524368:BGJ524368 BQC524368:BQF524368 BZY524368:CAB524368 CJU524368:CJX524368 CTQ524368:CTT524368 DDM524368:DDP524368 DNI524368:DNL524368 DXE524368:DXH524368 EHA524368:EHD524368 EQW524368:EQZ524368 FAS524368:FAV524368 FKO524368:FKR524368 FUK524368:FUN524368 GEG524368:GEJ524368 GOC524368:GOF524368 GXY524368:GYB524368 HHU524368:HHX524368 HRQ524368:HRT524368 IBM524368:IBP524368 ILI524368:ILL524368 IVE524368:IVH524368 JFA524368:JFD524368 JOW524368:JOZ524368 JYS524368:JYV524368 KIO524368:KIR524368 KSK524368:KSN524368 LCG524368:LCJ524368 LMC524368:LMF524368 LVY524368:LWB524368 MFU524368:MFX524368 MPQ524368:MPT524368 MZM524368:MZP524368 NJI524368:NJL524368 NTE524368:NTH524368 ODA524368:ODD524368 OMW524368:OMZ524368 OWS524368:OWV524368 PGO524368:PGR524368 PQK524368:PQN524368 QAG524368:QAJ524368 QKC524368:QKF524368 QTY524368:QUB524368 RDU524368:RDX524368 RNQ524368:RNT524368 RXM524368:RXP524368 SHI524368:SHL524368 SRE524368:SRH524368 TBA524368:TBD524368 TKW524368:TKZ524368 TUS524368:TUV524368 UEO524368:UER524368 UOK524368:UON524368 UYG524368:UYJ524368 VIC524368:VIF524368 VRY524368:VSB524368 WBU524368:WBX524368 WLQ524368:WLT524368 WVM524368:WVP524368 I589904:L589904 JA589904:JD589904 SW589904:SZ589904 ACS589904:ACV589904 AMO589904:AMR589904 AWK589904:AWN589904 BGG589904:BGJ589904 BQC589904:BQF589904 BZY589904:CAB589904 CJU589904:CJX589904 CTQ589904:CTT589904 DDM589904:DDP589904 DNI589904:DNL589904 DXE589904:DXH589904 EHA589904:EHD589904 EQW589904:EQZ589904 FAS589904:FAV589904 FKO589904:FKR589904 FUK589904:FUN589904 GEG589904:GEJ589904 GOC589904:GOF589904 GXY589904:GYB589904 HHU589904:HHX589904 HRQ589904:HRT589904"/>
    <dataValidation operator="equal" allowBlank="1" showInputMessage="1" showErrorMessage="1" sqref="IBM589904:IBP589904 ILI589904:ILL589904 IVE589904:IVH589904 JFA589904:JFD589904 JOW589904:JOZ589904 JYS589904:JYV589904 KIO589904:KIR589904 KSK589904:KSN589904 LCG589904:LCJ589904 LMC589904:LMF589904 LVY589904:LWB589904 MFU589904:MFX589904 MPQ589904:MPT589904 MZM589904:MZP589904 NJI589904:NJL589904 NTE589904:NTH589904 ODA589904:ODD589904 OMW589904:OMZ589904 OWS589904:OWV589904 PGO589904:PGR589904 PQK589904:PQN589904 QAG589904:QAJ589904 QKC589904:QKF589904 QTY589904:QUB589904 RDU589904:RDX589904 RNQ589904:RNT589904 RXM589904:RXP589904 SHI589904:SHL589904 SRE589904:SRH589904 TBA589904:TBD589904 TKW589904:TKZ589904 TUS589904:TUV589904 UEO589904:UER589904 UOK589904:UON589904 UYG589904:UYJ589904 VIC589904:VIF589904 VRY589904:VSB589904 WBU589904:WBX589904 WLQ589904:WLT589904 WVM589904:WVP589904 I655440:L655440 JA655440:JD655440 SW655440:SZ655440 ACS655440:ACV655440 AMO655440:AMR655440 AWK655440:AWN655440 BGG655440:BGJ655440 BQC655440:BQF655440 BZY655440:CAB655440 CJU655440:CJX655440 CTQ655440:CTT655440 DDM655440:DDP655440 DNI655440:DNL655440 DXE655440:DXH655440 EHA655440:EHD655440 EQW655440:EQZ655440 FAS655440:FAV655440 FKO655440:FKR655440 FUK655440:FUN655440 GEG655440:GEJ655440 GOC655440:GOF655440 GXY655440:GYB655440 HHU655440:HHX655440 HRQ655440:HRT655440 IBM655440:IBP655440 ILI655440:ILL655440 IVE655440:IVH655440 JFA655440:JFD655440 JOW655440:JOZ655440 JYS655440:JYV655440 KIO655440:KIR655440 KSK655440:KSN655440 LCG655440:LCJ655440 LMC655440:LMF655440 LVY655440:LWB655440 MFU655440:MFX655440 MPQ655440:MPT655440 MZM655440:MZP655440 NJI655440:NJL655440 NTE655440:NTH655440 ODA655440:ODD655440 OMW655440:OMZ655440 OWS655440:OWV655440 PGO655440:PGR655440 PQK655440:PQN655440 QAG655440:QAJ655440 QKC655440:QKF655440 QTY655440:QUB655440 RDU655440:RDX655440 RNQ655440:RNT655440 RXM655440:RXP655440 SHI655440:SHL655440 SRE655440:SRH655440 TBA655440:TBD655440 TKW655440:TKZ655440 TUS655440:TUV655440 UEO655440:UER655440 UOK655440:UON655440 UYG655440:UYJ655440 VIC655440:VIF655440"/>
    <dataValidation operator="equal" allowBlank="1" showInputMessage="1" showErrorMessage="1" sqref="VRY655440:VSB655440 WBU655440:WBX655440 WLQ655440:WLT655440 WVM655440:WVP655440 I720976:L720976 JA720976:JD720976 SW720976:SZ720976 ACS720976:ACV720976 AMO720976:AMR720976 AWK720976:AWN720976 BGG720976:BGJ720976 BQC720976:BQF720976 BZY720976:CAB720976 CJU720976:CJX720976 CTQ720976:CTT720976 DDM720976:DDP720976 DNI720976:DNL720976 DXE720976:DXH720976 EHA720976:EHD720976 EQW720976:EQZ720976 FAS720976:FAV720976 FKO720976:FKR720976 FUK720976:FUN720976 GEG720976:GEJ720976 GOC720976:GOF720976 GXY720976:GYB720976 HHU720976:HHX720976 HRQ720976:HRT720976 IBM720976:IBP720976 ILI720976:ILL720976 IVE720976:IVH720976 JFA720976:JFD720976 JOW720976:JOZ720976 JYS720976:JYV720976 KIO720976:KIR720976 KSK720976:KSN720976 LCG720976:LCJ720976 LMC720976:LMF720976 LVY720976:LWB720976 MFU720976:MFX720976 MPQ720976:MPT720976 MZM720976:MZP720976 NJI720976:NJL720976 NTE720976:NTH720976 ODA720976:ODD720976 OMW720976:OMZ720976 OWS720976:OWV720976 PGO720976:PGR720976 PQK720976:PQN720976 QAG720976:QAJ720976 QKC720976:QKF720976 QTY720976:QUB720976 RDU720976:RDX720976 RNQ720976:RNT720976 RXM720976:RXP720976 SHI720976:SHL720976 SRE720976:SRH720976 TBA720976:TBD720976 TKW720976:TKZ720976 TUS720976:TUV720976 UEO720976:UER720976 UOK720976:UON720976 UYG720976:UYJ720976 VIC720976:VIF720976 VRY720976:VSB720976 WBU720976:WBX720976 WLQ720976:WLT720976 WVM720976:WVP720976 I786512:L786512 JA786512:JD786512 SW786512:SZ786512 ACS786512:ACV786512 AMO786512:AMR786512 AWK786512:AWN786512 BGG786512:BGJ786512 BQC786512:BQF786512 BZY786512:CAB786512 CJU786512:CJX786512 CTQ786512:CTT786512 DDM786512:DDP786512 DNI786512:DNL786512 DXE786512:DXH786512 EHA786512:EHD786512 EQW786512:EQZ786512 FAS786512:FAV786512 FKO786512:FKR786512 FUK786512:FUN786512 GEG786512:GEJ786512 GOC786512:GOF786512 GXY786512:GYB786512 HHU786512:HHX786512 HRQ786512:HRT786512 IBM786512:IBP786512 ILI786512:ILL786512 IVE786512:IVH786512 JFA786512:JFD786512 JOW786512:JOZ786512 JYS786512:JYV786512 KIO786512:KIR786512 KSK786512:KSN786512"/>
    <dataValidation operator="equal" allowBlank="1" showInputMessage="1" showErrorMessage="1" sqref="LCG786512:LCJ786512 LMC786512:LMF786512 LVY786512:LWB786512 MFU786512:MFX786512 MPQ786512:MPT786512 MZM786512:MZP786512 NJI786512:NJL786512 NTE786512:NTH786512 ODA786512:ODD786512 OMW786512:OMZ786512 OWS786512:OWV786512 PGO786512:PGR786512 PQK786512:PQN786512 QAG786512:QAJ786512 QKC786512:QKF786512 QTY786512:QUB786512 RDU786512:RDX786512 RNQ786512:RNT786512 RXM786512:RXP786512 SHI786512:SHL786512 SRE786512:SRH786512 TBA786512:TBD786512 TKW786512:TKZ786512 TUS786512:TUV786512 UEO786512:UER786512 UOK786512:UON786512 UYG786512:UYJ786512 VIC786512:VIF786512 VRY786512:VSB786512 WBU786512:WBX786512 WLQ786512:WLT786512 WVM786512:WVP786512 I852048:L852048 JA852048:JD852048 SW852048:SZ852048 ACS852048:ACV852048 AMO852048:AMR852048 AWK852048:AWN852048 BGG852048:BGJ852048 BQC852048:BQF852048 BZY852048:CAB852048 CJU852048:CJX852048 CTQ852048:CTT852048 DDM852048:DDP852048 DNI852048:DNL852048 DXE852048:DXH852048 EHA852048:EHD852048 EQW852048:EQZ852048 FAS852048:FAV852048 FKO852048:FKR852048 FUK852048:FUN852048 GEG852048:GEJ852048 GOC852048:GOF852048 GXY852048:GYB852048 HHU852048:HHX852048 HRQ852048:HRT852048 IBM852048:IBP852048 ILI852048:ILL852048 IVE852048:IVH852048 JFA852048:JFD852048 JOW852048:JOZ852048 JYS852048:JYV852048 KIO852048:KIR852048 KSK852048:KSN852048 LCG852048:LCJ852048 LMC852048:LMF852048 LVY852048:LWB852048 MFU852048:MFX852048 MPQ852048:MPT852048 MZM852048:MZP852048 NJI852048:NJL852048 NTE852048:NTH852048 ODA852048:ODD852048 OMW852048:OMZ852048 OWS852048:OWV852048 PGO852048:PGR852048 PQK852048:PQN852048 QAG852048:QAJ852048 QKC852048:QKF852048 QTY852048:QUB852048 RDU852048:RDX852048 RNQ852048:RNT852048 RXM852048:RXP852048 SHI852048:SHL852048 SRE852048:SRH852048 TBA852048:TBD852048 TKW852048:TKZ852048 TUS852048:TUV852048 UEO852048:UER852048 UOK852048:UON852048 UYG852048:UYJ852048 VIC852048:VIF852048 VRY852048:VSB852048 WBU852048:WBX852048 WLQ852048:WLT852048 WVM852048:WVP852048 I917584:L917584 JA917584:JD917584 SW917584:SZ917584 ACS917584:ACV917584"/>
    <dataValidation operator="equal" allowBlank="1" showInputMessage="1" showErrorMessage="1" sqref="AMO917584:AMR917584 AWK917584:AWN917584 BGG917584:BGJ917584 BQC917584:BQF917584 BZY917584:CAB917584 CJU917584:CJX917584 CTQ917584:CTT917584 DDM917584:DDP917584 DNI917584:DNL917584 DXE917584:DXH917584 EHA917584:EHD917584 EQW917584:EQZ917584 FAS917584:FAV917584 FKO917584:FKR917584 FUK917584:FUN917584 GEG917584:GEJ917584 GOC917584:GOF917584 GXY917584:GYB917584 HHU917584:HHX917584 HRQ917584:HRT917584 IBM917584:IBP917584 ILI917584:ILL917584 IVE917584:IVH917584 JFA917584:JFD917584 JOW917584:JOZ917584 JYS917584:JYV917584 KIO917584:KIR917584 KSK917584:KSN917584 LCG917584:LCJ917584 LMC917584:LMF917584 LVY917584:LWB917584 MFU917584:MFX917584 MPQ917584:MPT917584 MZM917584:MZP917584 NJI917584:NJL917584 NTE917584:NTH917584 ODA917584:ODD917584 OMW917584:OMZ917584 OWS917584:OWV917584 PGO917584:PGR917584 PQK917584:PQN917584 QAG917584:QAJ917584 QKC917584:QKF917584 QTY917584:QUB917584 RDU917584:RDX917584 RNQ917584:RNT917584 RXM917584:RXP917584 SHI917584:SHL917584 SRE917584:SRH917584 TBA917584:TBD917584 TKW917584:TKZ917584 TUS917584:TUV917584 UEO917584:UER917584 UOK917584:UON917584 UYG917584:UYJ917584 VIC917584:VIF917584 VRY917584:VSB917584 WBU917584:WBX917584 WLQ917584:WLT917584 WVM917584:WVP917584 I983120:L983120 JA983120:JD983120 SW983120:SZ983120 ACS983120:ACV983120 AMO983120:AMR983120 AWK983120:AWN983120 BGG983120:BGJ983120 BQC983120:BQF983120 BZY983120:CAB983120 CJU983120:CJX983120 CTQ983120:CTT983120 DDM983120:DDP983120 DNI983120:DNL983120 DXE983120:DXH983120 EHA983120:EHD983120 EQW983120:EQZ983120 FAS983120:FAV983120 FKO983120:FKR983120 FUK983120:FUN983120 GEG983120:GEJ983120 GOC983120:GOF983120 GXY983120:GYB983120 HHU983120:HHX983120 HRQ983120:HRT983120 IBM983120:IBP983120 ILI983120:ILL983120 IVE983120:IVH983120 JFA983120:JFD983120 JOW983120:JOZ983120 JYS983120:JYV983120 KIO983120:KIR983120 KSK983120:KSN983120 LCG983120:LCJ983120 LMC983120:LMF983120 LVY983120:LWB983120 MFU983120:MFX983120 MPQ983120:MPT983120 MZM983120:MZP983120 NJI983120:NJL983120 NTE983120:NTH983120"/>
    <dataValidation operator="equal" allowBlank="1" showInputMessage="1" showErrorMessage="1" sqref="ODA983120:ODD983120 OMW983120:OMZ983120 OWS983120:OWV983120 PGO983120:PGR983120 PQK983120:PQN983120 QAG983120:QAJ983120 QKC983120:QKF983120 QTY983120:QUB983120 RDU983120:RDX983120 RNQ983120:RNT983120 RXM983120:RXP983120 SHI983120:SHL983120 SRE983120:SRH983120 TBA983120:TBD983120 TKW983120:TKZ983120 TUS983120:TUV983120 UEO983120:UER983120 UOK983120:UON983120 UYG983120:UYJ983120 VIC983120:VIF983120 VRY983120:VSB983120 WBU983120:WBX983120 WLQ983120:WLT983120 WVM983120:WVP983120 V80:Y80"/>
  </dataValidations>
  <printOptions horizontalCentered="1" verticalCentered="1"/>
  <pageMargins left="0" right="0.59055118110236204" top="0.90551181102362199" bottom="0.66929133858267698" header="0.511811023622047" footer="0.511811023622047"/>
  <pageSetup paperSize="9" scale="10" fitToWidth="0" orientation="landscape" r:id="rId1"/>
  <headerFooter alignWithMargins="0">
    <oddFooter>&amp;C&amp;F&amp;R&amp;D</oddFooter>
  </headerFooter>
  <colBreaks count="2" manualBreakCount="2">
    <brk id="14" max="79" man="1"/>
    <brk id="27" max="78"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5"/>
    <pageSetUpPr fitToPage="1"/>
  </sheetPr>
  <dimension ref="A1:U37"/>
  <sheetViews>
    <sheetView zoomScaleSheetLayoutView="80" workbookViewId="0">
      <selection activeCell="A11" sqref="A11"/>
    </sheetView>
  </sheetViews>
  <sheetFormatPr baseColWidth="10" defaultColWidth="9.140625" defaultRowHeight="12.75"/>
  <cols>
    <col min="1" max="1" width="211.42578125" customWidth="1"/>
    <col min="2" max="21" width="9.140625" customWidth="1"/>
  </cols>
  <sheetData>
    <row r="1" spans="1:4" ht="47.45" customHeight="1">
      <c r="A1" s="606"/>
    </row>
    <row r="2" spans="1:4" ht="12" customHeight="1">
      <c r="A2" s="573"/>
    </row>
    <row r="3" spans="1:4" ht="18">
      <c r="A3" s="382" t="s">
        <v>83</v>
      </c>
      <c r="C3" s="26"/>
      <c r="D3" s="26"/>
    </row>
    <row r="4" spans="1:4" ht="20.25">
      <c r="A4" s="507"/>
      <c r="C4" s="26"/>
    </row>
    <row r="5" spans="1:4">
      <c r="A5" s="508" t="s">
        <v>362</v>
      </c>
      <c r="C5" s="26"/>
    </row>
    <row r="6" spans="1:4">
      <c r="A6" s="509"/>
    </row>
    <row r="7" spans="1:4">
      <c r="A7" s="509"/>
    </row>
    <row r="8" spans="1:4">
      <c r="A8" s="509"/>
    </row>
    <row r="9" spans="1:4">
      <c r="A9" s="509"/>
    </row>
    <row r="10" spans="1:4">
      <c r="A10" s="509"/>
    </row>
    <row r="11" spans="1:4">
      <c r="A11" s="509"/>
    </row>
    <row r="12" spans="1:4">
      <c r="A12" s="509"/>
    </row>
    <row r="13" spans="1:4">
      <c r="A13" s="509"/>
    </row>
    <row r="14" spans="1:4">
      <c r="A14" s="510"/>
    </row>
    <row r="15" spans="1:4" ht="13.15" customHeight="1">
      <c r="A15" s="511"/>
    </row>
    <row r="16" spans="1:4" ht="13.15" customHeight="1">
      <c r="A16" s="508" t="s">
        <v>82</v>
      </c>
    </row>
    <row r="17" spans="1:21" ht="13.15" customHeight="1">
      <c r="A17" s="512"/>
    </row>
    <row r="18" spans="1:21" ht="13.9" customHeight="1">
      <c r="A18" s="513"/>
    </row>
    <row r="19" spans="1:21" ht="13.9" customHeight="1">
      <c r="A19" s="512"/>
    </row>
    <row r="20" spans="1:21" ht="13.9" customHeight="1">
      <c r="A20" s="512"/>
    </row>
    <row r="21" spans="1:21" ht="13.9" customHeight="1">
      <c r="A21" s="512"/>
    </row>
    <row r="22" spans="1:21" ht="13.9" customHeight="1">
      <c r="A22" s="512"/>
    </row>
    <row r="23" spans="1:21" ht="13.9" customHeight="1">
      <c r="A23" s="512"/>
    </row>
    <row r="24" spans="1:21" ht="13.9" customHeight="1">
      <c r="A24" s="512"/>
    </row>
    <row r="25" spans="1:21" ht="13.9" customHeight="1">
      <c r="A25" s="512"/>
    </row>
    <row r="26" spans="1:21" ht="13.9" customHeight="1">
      <c r="A26" s="512"/>
    </row>
    <row r="27" spans="1:21" ht="13.9" customHeight="1">
      <c r="A27" s="508" t="s">
        <v>363</v>
      </c>
    </row>
    <row r="28" spans="1:21" s="218" customFormat="1" ht="13.9" customHeight="1">
      <c r="A28" s="512"/>
      <c r="B28"/>
      <c r="C28"/>
      <c r="D28"/>
      <c r="E28"/>
      <c r="F28"/>
      <c r="G28"/>
      <c r="H28"/>
      <c r="I28"/>
      <c r="J28"/>
      <c r="K28"/>
      <c r="L28"/>
      <c r="M28"/>
      <c r="N28"/>
      <c r="O28"/>
      <c r="P28"/>
      <c r="Q28"/>
      <c r="R28"/>
      <c r="S28"/>
      <c r="T28"/>
      <c r="U28"/>
    </row>
    <row r="29" spans="1:21" s="218" customFormat="1" ht="13.9" customHeight="1">
      <c r="A29" s="513"/>
      <c r="B29"/>
      <c r="C29"/>
      <c r="D29"/>
      <c r="E29"/>
      <c r="F29"/>
      <c r="G29"/>
      <c r="H29"/>
      <c r="I29"/>
      <c r="J29"/>
      <c r="K29"/>
      <c r="L29"/>
      <c r="M29"/>
      <c r="N29"/>
      <c r="O29"/>
      <c r="P29"/>
      <c r="Q29"/>
      <c r="R29"/>
      <c r="S29"/>
      <c r="T29"/>
      <c r="U29"/>
    </row>
    <row r="30" spans="1:21" s="218" customFormat="1" ht="13.9" customHeight="1">
      <c r="A30" s="512"/>
      <c r="B30"/>
      <c r="C30"/>
      <c r="D30"/>
      <c r="E30"/>
      <c r="F30"/>
      <c r="G30"/>
      <c r="H30"/>
      <c r="I30"/>
      <c r="J30"/>
      <c r="K30"/>
      <c r="L30"/>
      <c r="M30"/>
      <c r="N30"/>
      <c r="O30"/>
      <c r="P30"/>
      <c r="Q30"/>
      <c r="R30"/>
      <c r="S30"/>
      <c r="T30"/>
      <c r="U30"/>
    </row>
    <row r="31" spans="1:21" s="218" customFormat="1" ht="13.9" customHeight="1">
      <c r="A31" s="512"/>
      <c r="B31"/>
      <c r="C31"/>
      <c r="D31"/>
      <c r="E31"/>
      <c r="F31"/>
      <c r="G31"/>
      <c r="H31"/>
      <c r="I31"/>
      <c r="J31"/>
      <c r="K31"/>
      <c r="L31"/>
      <c r="M31"/>
      <c r="N31"/>
      <c r="O31"/>
      <c r="P31"/>
      <c r="Q31"/>
      <c r="R31"/>
      <c r="S31"/>
      <c r="T31"/>
      <c r="U31"/>
    </row>
    <row r="32" spans="1:21" s="218" customFormat="1" ht="13.9" customHeight="1">
      <c r="A32" s="512"/>
      <c r="B32"/>
      <c r="C32"/>
      <c r="D32"/>
      <c r="E32"/>
      <c r="F32"/>
      <c r="G32"/>
      <c r="H32"/>
      <c r="I32"/>
      <c r="J32"/>
      <c r="K32"/>
      <c r="L32"/>
      <c r="M32"/>
      <c r="N32"/>
      <c r="O32"/>
      <c r="P32"/>
      <c r="Q32"/>
      <c r="R32"/>
      <c r="S32"/>
      <c r="T32"/>
      <c r="U32"/>
    </row>
    <row r="33" spans="1:21" s="218" customFormat="1" ht="13.9" customHeight="1">
      <c r="A33" s="512"/>
      <c r="B33"/>
      <c r="C33"/>
      <c r="D33"/>
      <c r="E33"/>
      <c r="F33"/>
      <c r="G33"/>
      <c r="H33"/>
      <c r="I33"/>
      <c r="J33"/>
      <c r="K33"/>
      <c r="L33"/>
      <c r="M33"/>
      <c r="N33"/>
      <c r="O33"/>
      <c r="P33"/>
      <c r="Q33"/>
      <c r="R33"/>
      <c r="S33"/>
      <c r="T33"/>
      <c r="U33"/>
    </row>
    <row r="34" spans="1:21" ht="13.9" customHeight="1">
      <c r="A34" s="512"/>
    </row>
    <row r="35" spans="1:21" ht="13.9" customHeight="1">
      <c r="A35" s="512"/>
    </row>
    <row r="36" spans="1:21" ht="13.9" customHeight="1">
      <c r="A36" s="512"/>
    </row>
    <row r="37" spans="1:21" ht="13.9" customHeight="1">
      <c r="A37" s="514"/>
    </row>
  </sheetData>
  <pageMargins left="0.70866141732283505" right="0.70866141732283505" top="0.74803149606299202" bottom="0.74803149606299202" header="0.31496062992126" footer="0.31496062992126"/>
  <pageSetup paperSize="9" scale="10" fitToHeight="0" orientation="landscape" r:id="rId1"/>
  <headerFooter>
    <oddHeader>&amp;L&amp;G</oddHeader>
    <oddFooter>&amp;LFEEDBACK TUSSENTIJDS VERSLAG&amp;C&amp;F&amp;R&amp;D</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5"/>
    <pageSetUpPr fitToPage="1"/>
  </sheetPr>
  <dimension ref="A1:I79"/>
  <sheetViews>
    <sheetView topLeftCell="A12" zoomScale="80" zoomScaleNormal="80" zoomScaleSheetLayoutView="80" workbookViewId="0">
      <selection activeCell="D44" sqref="D44"/>
    </sheetView>
  </sheetViews>
  <sheetFormatPr baseColWidth="10" defaultColWidth="9.140625" defaultRowHeight="12.75"/>
  <cols>
    <col min="1" max="1" width="12.7109375" customWidth="1"/>
    <col min="2" max="8" width="9.140625" customWidth="1"/>
    <col min="9" max="9" width="53.7109375" customWidth="1"/>
  </cols>
  <sheetData>
    <row r="1" spans="1:9" ht="42" customHeight="1">
      <c r="A1" s="575"/>
      <c r="B1" s="574"/>
      <c r="C1" s="574"/>
      <c r="D1" s="574"/>
      <c r="E1" s="574"/>
      <c r="F1" s="574"/>
      <c r="G1" s="574"/>
      <c r="H1" s="574"/>
      <c r="I1" s="574"/>
    </row>
    <row r="2" spans="1:9" ht="18">
      <c r="A2" s="1022" t="s">
        <v>169</v>
      </c>
      <c r="B2" s="1023"/>
      <c r="C2" s="1023"/>
      <c r="D2" s="1023"/>
      <c r="E2" s="1023"/>
      <c r="F2" s="1023"/>
      <c r="G2" s="1023"/>
      <c r="H2" s="1023"/>
      <c r="I2" s="1024"/>
    </row>
    <row r="3" spans="1:9" ht="20.25">
      <c r="A3" s="543"/>
      <c r="B3" s="519"/>
      <c r="C3" s="519"/>
      <c r="D3" s="519"/>
      <c r="E3" s="519"/>
      <c r="F3" s="519"/>
      <c r="G3" s="519"/>
      <c r="H3" s="519"/>
      <c r="I3" s="550"/>
    </row>
    <row r="4" spans="1:9">
      <c r="A4" s="1025" t="s">
        <v>362</v>
      </c>
      <c r="B4" s="1026"/>
      <c r="C4" s="1026"/>
      <c r="D4" s="1026"/>
      <c r="E4" s="1026"/>
      <c r="F4" s="1026"/>
      <c r="G4" s="1026"/>
      <c r="H4" s="1026"/>
      <c r="I4" s="1027"/>
    </row>
    <row r="5" spans="1:9">
      <c r="A5" s="544"/>
      <c r="B5" s="519"/>
      <c r="C5" s="519"/>
      <c r="D5" s="519"/>
      <c r="E5" s="519"/>
      <c r="F5" s="519"/>
      <c r="G5" s="519"/>
      <c r="H5" s="519"/>
      <c r="I5" s="550"/>
    </row>
    <row r="6" spans="1:9">
      <c r="A6" s="545" t="s">
        <v>327</v>
      </c>
      <c r="B6" s="519"/>
      <c r="C6" s="519"/>
      <c r="D6" s="519"/>
      <c r="E6" s="519"/>
      <c r="F6" s="519"/>
      <c r="G6" s="519"/>
      <c r="H6" s="519"/>
      <c r="I6" s="550"/>
    </row>
    <row r="7" spans="1:9">
      <c r="A7" s="545"/>
      <c r="B7" s="519"/>
      <c r="C7" s="519"/>
      <c r="D7" s="519"/>
      <c r="E7" s="519"/>
      <c r="F7" s="519"/>
      <c r="G7" s="519"/>
      <c r="H7" s="519"/>
      <c r="I7" s="550"/>
    </row>
    <row r="8" spans="1:9">
      <c r="A8" s="545"/>
      <c r="B8" s="519"/>
      <c r="C8" s="519"/>
      <c r="D8" s="519"/>
      <c r="E8" s="519"/>
      <c r="F8" s="519"/>
      <c r="G8" s="519"/>
      <c r="H8" s="519"/>
      <c r="I8" s="550"/>
    </row>
    <row r="9" spans="1:9">
      <c r="A9" s="545"/>
      <c r="B9" s="519"/>
      <c r="C9" s="519"/>
      <c r="D9" s="519"/>
      <c r="E9" s="519"/>
      <c r="F9" s="519"/>
      <c r="G9" s="519"/>
      <c r="H9" s="519"/>
      <c r="I9" s="550"/>
    </row>
    <row r="10" spans="1:9">
      <c r="A10" s="545"/>
      <c r="B10" s="519"/>
      <c r="C10" s="519"/>
      <c r="D10" s="519"/>
      <c r="E10" s="519"/>
      <c r="F10" s="519"/>
      <c r="G10" s="519"/>
      <c r="H10" s="519"/>
      <c r="I10" s="550"/>
    </row>
    <row r="11" spans="1:9">
      <c r="A11" s="545"/>
      <c r="B11" s="519"/>
      <c r="C11" s="519"/>
      <c r="D11" s="519"/>
      <c r="E11" s="519"/>
      <c r="F11" s="519"/>
      <c r="G11" s="519"/>
      <c r="H11" s="519"/>
      <c r="I11" s="550"/>
    </row>
    <row r="12" spans="1:9">
      <c r="A12" s="545"/>
      <c r="B12" s="519"/>
      <c r="C12" s="519"/>
      <c r="D12" s="519"/>
      <c r="E12" s="519"/>
      <c r="F12" s="519"/>
      <c r="G12" s="519"/>
      <c r="H12" s="519"/>
      <c r="I12" s="550"/>
    </row>
    <row r="13" spans="1:9">
      <c r="A13" s="545" t="s">
        <v>329</v>
      </c>
      <c r="B13" s="519"/>
      <c r="C13" s="519"/>
      <c r="D13" s="519"/>
      <c r="E13" s="519"/>
      <c r="F13" s="519"/>
      <c r="G13" s="519"/>
      <c r="H13" s="519"/>
      <c r="I13" s="550"/>
    </row>
    <row r="14" spans="1:9">
      <c r="A14" s="545"/>
      <c r="B14" s="519"/>
      <c r="C14" s="519"/>
      <c r="D14" s="519"/>
      <c r="E14" s="519"/>
      <c r="F14" s="519"/>
      <c r="G14" s="519"/>
      <c r="H14" s="519"/>
      <c r="I14" s="550"/>
    </row>
    <row r="15" spans="1:9">
      <c r="A15" s="545"/>
      <c r="B15" s="519"/>
      <c r="C15" s="519"/>
      <c r="D15" s="519"/>
      <c r="E15" s="519"/>
      <c r="F15" s="519"/>
      <c r="G15" s="519"/>
      <c r="H15" s="519"/>
      <c r="I15" s="550"/>
    </row>
    <row r="16" spans="1:9">
      <c r="A16" s="545"/>
      <c r="B16" s="519"/>
      <c r="C16" s="519"/>
      <c r="D16" s="519"/>
      <c r="E16" s="519"/>
      <c r="F16" s="519"/>
      <c r="G16" s="519"/>
      <c r="H16" s="519"/>
      <c r="I16" s="550"/>
    </row>
    <row r="17" spans="1:9">
      <c r="A17" s="545"/>
      <c r="B17" s="519"/>
      <c r="C17" s="519"/>
      <c r="D17" s="519"/>
      <c r="E17" s="519"/>
      <c r="F17" s="519"/>
      <c r="G17" s="519"/>
      <c r="H17" s="519"/>
      <c r="I17" s="550"/>
    </row>
    <row r="18" spans="1:9">
      <c r="A18" s="545"/>
      <c r="B18" s="519"/>
      <c r="C18" s="519"/>
      <c r="D18" s="519"/>
      <c r="E18" s="519"/>
      <c r="F18" s="519"/>
      <c r="G18" s="519"/>
      <c r="H18" s="519"/>
      <c r="I18" s="550"/>
    </row>
    <row r="19" spans="1:9">
      <c r="A19" s="545"/>
      <c r="B19" s="519"/>
      <c r="C19" s="519"/>
      <c r="D19" s="519"/>
      <c r="E19" s="519"/>
      <c r="F19" s="519"/>
      <c r="G19" s="519"/>
      <c r="H19" s="519"/>
      <c r="I19" s="550"/>
    </row>
    <row r="20" spans="1:9">
      <c r="A20" s="545" t="s">
        <v>330</v>
      </c>
      <c r="B20" s="519"/>
      <c r="C20" s="519"/>
      <c r="D20" s="519"/>
      <c r="E20" s="519"/>
      <c r="F20" s="519"/>
      <c r="G20" s="519"/>
      <c r="H20" s="519"/>
      <c r="I20" s="550"/>
    </row>
    <row r="21" spans="1:9">
      <c r="A21" s="545"/>
      <c r="B21" s="519"/>
      <c r="C21" s="519"/>
      <c r="D21" s="519"/>
      <c r="E21" s="519"/>
      <c r="F21" s="519"/>
      <c r="G21" s="519"/>
      <c r="H21" s="519"/>
      <c r="I21" s="550"/>
    </row>
    <row r="22" spans="1:9">
      <c r="A22" s="545"/>
      <c r="B22" s="519"/>
      <c r="C22" s="519"/>
      <c r="D22" s="519"/>
      <c r="E22" s="519"/>
      <c r="F22" s="519"/>
      <c r="G22" s="519"/>
      <c r="H22" s="519"/>
      <c r="I22" s="550"/>
    </row>
    <row r="23" spans="1:9">
      <c r="A23" s="545"/>
      <c r="B23" s="519"/>
      <c r="C23" s="519"/>
      <c r="D23" s="519"/>
      <c r="E23" s="519"/>
      <c r="F23" s="519"/>
      <c r="G23" s="519"/>
      <c r="H23" s="519"/>
      <c r="I23" s="550"/>
    </row>
    <row r="24" spans="1:9">
      <c r="A24" s="545"/>
      <c r="B24" s="519"/>
      <c r="C24" s="519"/>
      <c r="D24" s="519"/>
      <c r="E24" s="519"/>
      <c r="F24" s="519"/>
      <c r="G24" s="519"/>
      <c r="H24" s="519"/>
      <c r="I24" s="550"/>
    </row>
    <row r="25" spans="1:9">
      <c r="A25" s="545"/>
      <c r="B25" s="519"/>
      <c r="C25" s="519"/>
      <c r="D25" s="519"/>
      <c r="E25" s="519"/>
      <c r="F25" s="519"/>
      <c r="G25" s="519"/>
      <c r="H25" s="519"/>
      <c r="I25" s="550"/>
    </row>
    <row r="26" spans="1:9">
      <c r="A26" s="545" t="s">
        <v>331</v>
      </c>
      <c r="B26" s="519"/>
      <c r="C26" s="519"/>
      <c r="D26" s="519"/>
      <c r="E26" s="519"/>
      <c r="F26" s="519"/>
      <c r="G26" s="519"/>
      <c r="H26" s="519"/>
      <c r="I26" s="550"/>
    </row>
    <row r="27" spans="1:9">
      <c r="A27" s="545"/>
      <c r="B27" s="519"/>
      <c r="C27" s="519"/>
      <c r="D27" s="519"/>
      <c r="E27" s="519"/>
      <c r="F27" s="519"/>
      <c r="G27" s="519"/>
      <c r="H27" s="519"/>
      <c r="I27" s="550"/>
    </row>
    <row r="28" spans="1:9">
      <c r="A28" s="545"/>
      <c r="B28" s="519"/>
      <c r="C28" s="519"/>
      <c r="D28" s="519"/>
      <c r="E28" s="519"/>
      <c r="F28" s="519"/>
      <c r="G28" s="519"/>
      <c r="H28" s="519"/>
      <c r="I28" s="550"/>
    </row>
    <row r="29" spans="1:9">
      <c r="A29" s="545"/>
      <c r="B29" s="519"/>
      <c r="C29" s="519"/>
      <c r="D29" s="519"/>
      <c r="E29" s="519"/>
      <c r="F29" s="519"/>
      <c r="G29" s="519"/>
      <c r="H29" s="519"/>
      <c r="I29" s="550"/>
    </row>
    <row r="30" spans="1:9">
      <c r="A30" s="545"/>
      <c r="B30" s="519"/>
      <c r="C30" s="519"/>
      <c r="D30" s="519"/>
      <c r="E30" s="519"/>
      <c r="F30" s="519"/>
      <c r="G30" s="519"/>
      <c r="H30" s="519"/>
      <c r="I30" s="550"/>
    </row>
    <row r="31" spans="1:9">
      <c r="A31" s="545"/>
      <c r="B31" s="519"/>
      <c r="C31" s="519"/>
      <c r="D31" s="519"/>
      <c r="E31" s="519"/>
      <c r="F31" s="519"/>
      <c r="G31" s="519"/>
      <c r="H31" s="519"/>
      <c r="I31" s="550"/>
    </row>
    <row r="32" spans="1:9">
      <c r="A32" s="545"/>
      <c r="B32" s="519"/>
      <c r="C32" s="519"/>
      <c r="D32" s="519"/>
      <c r="E32" s="519"/>
      <c r="F32" s="519"/>
      <c r="G32" s="519"/>
      <c r="H32" s="519"/>
      <c r="I32" s="550"/>
    </row>
    <row r="33" spans="1:9">
      <c r="A33" s="545" t="s">
        <v>332</v>
      </c>
      <c r="B33" s="519"/>
      <c r="C33" s="519"/>
      <c r="D33" s="519"/>
      <c r="E33" s="519"/>
      <c r="F33" s="519"/>
      <c r="G33" s="519"/>
      <c r="H33" s="519"/>
      <c r="I33" s="550"/>
    </row>
    <row r="34" spans="1:9">
      <c r="A34" s="545"/>
      <c r="B34" s="519"/>
      <c r="C34" s="519"/>
      <c r="D34" s="519"/>
      <c r="E34" s="519"/>
      <c r="F34" s="519"/>
      <c r="G34" s="519"/>
      <c r="H34" s="519"/>
      <c r="I34" s="550"/>
    </row>
    <row r="35" spans="1:9">
      <c r="A35" s="545"/>
      <c r="B35" s="519"/>
      <c r="C35" s="519"/>
      <c r="D35" s="519"/>
      <c r="E35" s="519"/>
      <c r="F35" s="519"/>
      <c r="G35" s="519"/>
      <c r="H35" s="519"/>
      <c r="I35" s="550"/>
    </row>
    <row r="36" spans="1:9">
      <c r="A36" s="544"/>
      <c r="B36" s="519"/>
      <c r="C36" s="519"/>
      <c r="D36" s="519"/>
      <c r="E36" s="519"/>
      <c r="F36" s="519"/>
      <c r="G36" s="519"/>
      <c r="H36" s="519"/>
      <c r="I36" s="550"/>
    </row>
    <row r="37" spans="1:9">
      <c r="A37" s="546"/>
      <c r="B37" s="519"/>
      <c r="C37" s="519"/>
      <c r="D37" s="519"/>
      <c r="E37" s="519"/>
      <c r="F37" s="519"/>
      <c r="G37" s="519"/>
      <c r="H37" s="519"/>
      <c r="I37" s="550"/>
    </row>
    <row r="38" spans="1:9" ht="13.15" customHeight="1">
      <c r="A38" s="547"/>
      <c r="B38" s="519"/>
      <c r="C38" s="519"/>
      <c r="D38" s="519"/>
      <c r="E38" s="519"/>
      <c r="F38" s="519"/>
      <c r="G38" s="519"/>
      <c r="H38" s="519"/>
      <c r="I38" s="550"/>
    </row>
    <row r="39" spans="1:9" ht="13.9" customHeight="1">
      <c r="A39" s="548"/>
      <c r="B39" s="519"/>
      <c r="C39" s="519"/>
      <c r="D39" s="519"/>
      <c r="E39" s="519"/>
      <c r="F39" s="519"/>
      <c r="G39" s="519"/>
      <c r="H39" s="519"/>
      <c r="I39" s="550"/>
    </row>
    <row r="40" spans="1:9" ht="13.9" customHeight="1">
      <c r="A40" s="1025" t="s">
        <v>363</v>
      </c>
      <c r="B40" s="1026"/>
      <c r="C40" s="1026"/>
      <c r="D40" s="1026"/>
      <c r="E40" s="1026"/>
      <c r="F40" s="1026"/>
      <c r="G40" s="1026"/>
      <c r="H40" s="1026"/>
      <c r="I40" s="1027"/>
    </row>
    <row r="41" spans="1:9" ht="13.9" customHeight="1">
      <c r="A41" s="548"/>
      <c r="B41" s="519"/>
      <c r="C41" s="519"/>
      <c r="D41" s="519"/>
      <c r="E41" s="519"/>
      <c r="F41" s="519"/>
      <c r="G41" s="519"/>
      <c r="H41" s="519"/>
      <c r="I41" s="550"/>
    </row>
    <row r="42" spans="1:9" ht="13.9" customHeight="1">
      <c r="A42" s="551" t="s">
        <v>327</v>
      </c>
      <c r="B42" s="552"/>
      <c r="C42" s="552"/>
      <c r="D42" s="552"/>
      <c r="E42" s="552"/>
      <c r="F42" s="552"/>
      <c r="G42" s="552"/>
      <c r="H42" s="552"/>
      <c r="I42" s="553"/>
    </row>
    <row r="43" spans="1:9" ht="13.9" customHeight="1">
      <c r="A43" s="545"/>
      <c r="B43" s="519"/>
      <c r="C43" s="519"/>
      <c r="D43" s="519"/>
      <c r="E43" s="519"/>
      <c r="F43" s="519"/>
      <c r="G43" s="519"/>
      <c r="H43" s="519"/>
      <c r="I43" s="550"/>
    </row>
    <row r="44" spans="1:9" ht="13.9" customHeight="1">
      <c r="A44" s="545"/>
      <c r="B44" s="519"/>
      <c r="C44" s="519"/>
      <c r="D44" s="519"/>
      <c r="E44" s="519"/>
      <c r="F44" s="519"/>
      <c r="G44" s="519"/>
      <c r="H44" s="519"/>
      <c r="I44" s="550"/>
    </row>
    <row r="45" spans="1:9" ht="13.9" customHeight="1">
      <c r="A45" s="545"/>
      <c r="B45" s="519"/>
      <c r="C45" s="519"/>
      <c r="D45" s="519"/>
      <c r="E45" s="519"/>
      <c r="F45" s="519"/>
      <c r="G45" s="519"/>
      <c r="H45" s="519"/>
      <c r="I45" s="550"/>
    </row>
    <row r="46" spans="1:9" ht="13.9" customHeight="1">
      <c r="A46" s="545"/>
      <c r="B46" s="519"/>
      <c r="C46" s="519"/>
      <c r="D46" s="519"/>
      <c r="E46" s="519"/>
      <c r="F46" s="519"/>
      <c r="G46" s="519"/>
      <c r="H46" s="519"/>
      <c r="I46" s="550"/>
    </row>
    <row r="47" spans="1:9" ht="13.9" customHeight="1">
      <c r="A47" s="545"/>
      <c r="B47" s="519"/>
      <c r="C47" s="519"/>
      <c r="D47" s="519"/>
      <c r="E47" s="519"/>
      <c r="F47" s="519"/>
      <c r="G47" s="519"/>
      <c r="H47" s="519"/>
      <c r="I47" s="550"/>
    </row>
    <row r="48" spans="1:9" ht="13.9" customHeight="1">
      <c r="A48" s="1028" t="s">
        <v>124</v>
      </c>
      <c r="B48" s="1020"/>
      <c r="C48" s="1020"/>
      <c r="D48" s="1020"/>
      <c r="E48" s="1029" t="s">
        <v>168</v>
      </c>
      <c r="F48" s="1020"/>
      <c r="G48" s="1020"/>
      <c r="H48" s="1020"/>
      <c r="I48" s="1021"/>
    </row>
    <row r="49" spans="1:9" ht="13.9" customHeight="1">
      <c r="A49" s="1033" t="e">
        <f>'Frais de personnel'!R133:R134</f>
        <v>#VALUE!</v>
      </c>
      <c r="B49" s="1034"/>
      <c r="C49" s="1034"/>
      <c r="D49" s="1034"/>
      <c r="E49" s="1034"/>
      <c r="F49" s="1034"/>
      <c r="G49" s="1034"/>
      <c r="H49" s="1034" t="e">
        <f>'Frais de personnel'!S133:S134</f>
        <v>#VALUE!</v>
      </c>
      <c r="I49" s="1035"/>
    </row>
    <row r="50" spans="1:9" ht="13.9" customHeight="1">
      <c r="A50" s="551" t="s">
        <v>329</v>
      </c>
      <c r="B50" s="552"/>
      <c r="C50" s="552"/>
      <c r="D50" s="552"/>
      <c r="E50" s="552"/>
      <c r="F50" s="552"/>
      <c r="G50" s="552"/>
      <c r="H50" s="552"/>
      <c r="I50" s="553"/>
    </row>
    <row r="51" spans="1:9" ht="13.9" customHeight="1">
      <c r="A51" s="545"/>
      <c r="B51" s="519"/>
      <c r="C51" s="519"/>
      <c r="D51" s="519"/>
      <c r="E51" s="519"/>
      <c r="F51" s="519"/>
      <c r="G51" s="519"/>
      <c r="H51" s="519"/>
      <c r="I51" s="550"/>
    </row>
    <row r="52" spans="1:9" ht="13.9" customHeight="1">
      <c r="A52" s="545"/>
      <c r="B52" s="519"/>
      <c r="C52" s="519"/>
      <c r="D52" s="519"/>
      <c r="E52" s="519"/>
      <c r="F52" s="519"/>
      <c r="G52" s="519"/>
      <c r="H52" s="519"/>
      <c r="I52" s="550"/>
    </row>
    <row r="53" spans="1:9" ht="13.9" customHeight="1">
      <c r="A53" s="545"/>
      <c r="B53" s="519"/>
      <c r="C53" s="519"/>
      <c r="D53" s="519"/>
      <c r="E53" s="519"/>
      <c r="F53" s="519"/>
      <c r="G53" s="519"/>
      <c r="H53" s="519"/>
      <c r="I53" s="550"/>
    </row>
    <row r="54" spans="1:9" ht="13.9" customHeight="1">
      <c r="A54" s="545"/>
      <c r="B54" s="519"/>
      <c r="C54" s="519"/>
      <c r="D54" s="519"/>
      <c r="E54" s="519"/>
      <c r="F54" s="519"/>
      <c r="G54" s="519"/>
      <c r="H54" s="519"/>
      <c r="I54" s="550"/>
    </row>
    <row r="55" spans="1:9">
      <c r="A55" s="545"/>
      <c r="B55" s="519"/>
      <c r="C55" s="519"/>
      <c r="D55" s="519"/>
      <c r="E55" s="519"/>
      <c r="F55" s="519"/>
      <c r="G55" s="519"/>
      <c r="H55" s="519"/>
      <c r="I55" s="550"/>
    </row>
    <row r="56" spans="1:9">
      <c r="A56" s="1019" t="s">
        <v>125</v>
      </c>
      <c r="B56" s="1020"/>
      <c r="C56" s="1020"/>
      <c r="D56" s="1020"/>
      <c r="E56" s="1020" t="s">
        <v>364</v>
      </c>
      <c r="F56" s="1020"/>
      <c r="G56" s="1020"/>
      <c r="H56" s="1020"/>
      <c r="I56" s="1021"/>
    </row>
    <row r="57" spans="1:9">
      <c r="A57" s="1036" t="e">
        <f>Location!M58:M59</f>
        <v>#VALUE!</v>
      </c>
      <c r="B57" s="1037"/>
      <c r="C57" s="1037"/>
      <c r="D57" s="1037"/>
      <c r="E57" s="1037"/>
      <c r="F57" s="1037"/>
      <c r="G57" s="1037"/>
      <c r="H57" s="1034" t="e">
        <f>Location!N58:N59</f>
        <v>#VALUE!</v>
      </c>
      <c r="I57" s="1035"/>
    </row>
    <row r="58" spans="1:9">
      <c r="A58" s="551" t="s">
        <v>330</v>
      </c>
      <c r="B58" s="552"/>
      <c r="C58" s="552"/>
      <c r="D58" s="552"/>
      <c r="E58" s="552"/>
      <c r="F58" s="552"/>
      <c r="G58" s="552"/>
      <c r="H58" s="552"/>
      <c r="I58" s="553"/>
    </row>
    <row r="59" spans="1:9">
      <c r="A59" s="545"/>
      <c r="B59" s="519"/>
      <c r="C59" s="519"/>
      <c r="D59" s="519"/>
      <c r="E59" s="519"/>
      <c r="F59" s="519"/>
      <c r="G59" s="519"/>
      <c r="H59" s="519"/>
      <c r="I59" s="550"/>
    </row>
    <row r="60" spans="1:9">
      <c r="A60" s="545"/>
      <c r="B60" s="519"/>
      <c r="C60" s="519"/>
      <c r="D60" s="519"/>
      <c r="E60" s="519"/>
      <c r="F60" s="519"/>
      <c r="G60" s="519"/>
      <c r="H60" s="519"/>
      <c r="I60" s="550"/>
    </row>
    <row r="61" spans="1:9">
      <c r="A61" s="545"/>
      <c r="B61" s="519"/>
      <c r="C61" s="519"/>
      <c r="D61" s="519"/>
      <c r="E61" s="519"/>
      <c r="F61" s="519"/>
      <c r="G61" s="519"/>
      <c r="H61" s="519"/>
      <c r="I61" s="550"/>
    </row>
    <row r="62" spans="1:9">
      <c r="A62" s="1019" t="s">
        <v>125</v>
      </c>
      <c r="B62" s="1020"/>
      <c r="C62" s="1020"/>
      <c r="D62" s="1020"/>
      <c r="E62" s="1020" t="s">
        <v>364</v>
      </c>
      <c r="F62" s="1020"/>
      <c r="G62" s="1020"/>
      <c r="H62" s="1020"/>
      <c r="I62" s="1021"/>
    </row>
    <row r="63" spans="1:9">
      <c r="A63" s="1036">
        <f>Investissements!O10</f>
        <v>0</v>
      </c>
      <c r="B63" s="1037"/>
      <c r="C63" s="1037"/>
      <c r="D63" s="1037"/>
      <c r="E63" s="1037"/>
      <c r="F63" s="1037"/>
      <c r="G63" s="1037"/>
      <c r="H63" s="1034">
        <f>Investissements!P10</f>
        <v>0</v>
      </c>
      <c r="I63" s="1035"/>
    </row>
    <row r="64" spans="1:9">
      <c r="A64" s="551" t="s">
        <v>331</v>
      </c>
      <c r="B64" s="552"/>
      <c r="C64" s="552"/>
      <c r="D64" s="552"/>
      <c r="E64" s="552"/>
      <c r="F64" s="552"/>
      <c r="G64" s="552"/>
      <c r="H64" s="552"/>
      <c r="I64" s="553"/>
    </row>
    <row r="65" spans="1:9">
      <c r="A65" s="545"/>
      <c r="B65" s="519"/>
      <c r="C65" s="519"/>
      <c r="D65" s="519"/>
      <c r="E65" s="519"/>
      <c r="F65" s="519"/>
      <c r="G65" s="519"/>
      <c r="H65" s="519"/>
      <c r="I65" s="550"/>
    </row>
    <row r="66" spans="1:9">
      <c r="A66" s="545"/>
      <c r="B66" s="519"/>
      <c r="C66" s="519"/>
      <c r="D66" s="519"/>
      <c r="E66" s="519"/>
      <c r="F66" s="519"/>
      <c r="G66" s="519"/>
      <c r="H66" s="519"/>
      <c r="I66" s="550"/>
    </row>
    <row r="67" spans="1:9">
      <c r="A67" s="545"/>
      <c r="B67" s="519"/>
      <c r="C67" s="519"/>
      <c r="D67" s="519"/>
      <c r="E67" s="519"/>
      <c r="F67" s="519"/>
      <c r="G67" s="519"/>
      <c r="H67" s="519"/>
      <c r="I67" s="550"/>
    </row>
    <row r="68" spans="1:9">
      <c r="A68" s="545"/>
      <c r="B68" s="519"/>
      <c r="C68" s="519"/>
      <c r="D68" s="519"/>
      <c r="E68" s="519"/>
      <c r="F68" s="519"/>
      <c r="G68" s="519"/>
      <c r="H68" s="519"/>
      <c r="I68" s="550"/>
    </row>
    <row r="69" spans="1:9">
      <c r="A69" s="545"/>
      <c r="B69" s="519"/>
      <c r="C69" s="519"/>
      <c r="D69" s="519"/>
      <c r="E69" s="519"/>
      <c r="F69" s="519"/>
      <c r="G69" s="519"/>
      <c r="H69" s="519"/>
      <c r="I69" s="550"/>
    </row>
    <row r="70" spans="1:9">
      <c r="A70" s="1019" t="s">
        <v>125</v>
      </c>
      <c r="B70" s="1020"/>
      <c r="C70" s="1020"/>
      <c r="D70" s="1020"/>
      <c r="E70" s="1029" t="s">
        <v>365</v>
      </c>
      <c r="F70" s="1020"/>
      <c r="G70" s="1020"/>
      <c r="H70" s="1020"/>
      <c r="I70" s="1021"/>
    </row>
    <row r="71" spans="1:9">
      <c r="A71" s="1036" t="e">
        <f>'Frais de fonctionnement directs'!M138:M139</f>
        <v>#VALUE!</v>
      </c>
      <c r="B71" s="1037"/>
      <c r="C71" s="1037"/>
      <c r="D71" s="1037"/>
      <c r="E71" s="1037"/>
      <c r="F71" s="1037"/>
      <c r="G71" s="1037"/>
      <c r="H71" s="1037" t="e">
        <f>'Frais de fonctionnement directs'!N138:N139</f>
        <v>#VALUE!</v>
      </c>
      <c r="I71" s="1038"/>
    </row>
    <row r="72" spans="1:9">
      <c r="A72" s="551" t="s">
        <v>332</v>
      </c>
      <c r="B72" s="552"/>
      <c r="C72" s="552"/>
      <c r="D72" s="552"/>
      <c r="E72" s="552"/>
      <c r="F72" s="552"/>
      <c r="G72" s="552"/>
      <c r="H72" s="552"/>
      <c r="I72" s="553"/>
    </row>
    <row r="73" spans="1:9">
      <c r="A73" s="549"/>
      <c r="B73" s="519"/>
      <c r="C73" s="519"/>
      <c r="D73" s="519"/>
      <c r="E73" s="519"/>
      <c r="F73" s="519"/>
      <c r="G73" s="519"/>
      <c r="H73" s="519"/>
      <c r="I73" s="550"/>
    </row>
    <row r="74" spans="1:9">
      <c r="A74" s="549"/>
      <c r="B74" s="519"/>
      <c r="C74" s="519"/>
      <c r="D74" s="519"/>
      <c r="E74" s="519"/>
      <c r="F74" s="519"/>
      <c r="G74" s="519"/>
      <c r="H74" s="519"/>
      <c r="I74" s="550"/>
    </row>
    <row r="75" spans="1:9">
      <c r="A75" s="549"/>
      <c r="B75" s="519"/>
      <c r="C75" s="519"/>
      <c r="D75" s="519"/>
      <c r="E75" s="519"/>
      <c r="F75" s="519"/>
      <c r="G75" s="519"/>
      <c r="H75" s="519"/>
      <c r="I75" s="550"/>
    </row>
    <row r="76" spans="1:9">
      <c r="A76" s="549"/>
      <c r="B76" s="519"/>
      <c r="C76" s="519"/>
      <c r="D76" s="519"/>
      <c r="E76" s="519"/>
      <c r="F76" s="519"/>
      <c r="G76" s="519"/>
      <c r="H76" s="519"/>
      <c r="I76" s="550"/>
    </row>
    <row r="77" spans="1:9">
      <c r="A77" s="549"/>
      <c r="B77" s="519"/>
      <c r="C77" s="519"/>
      <c r="D77" s="519"/>
      <c r="E77" s="519"/>
      <c r="F77" s="519"/>
      <c r="G77" s="519"/>
      <c r="H77" s="519"/>
      <c r="I77" s="550"/>
    </row>
    <row r="78" spans="1:9">
      <c r="A78" s="1019" t="s">
        <v>125</v>
      </c>
      <c r="B78" s="1020"/>
      <c r="C78" s="1020"/>
      <c r="D78" s="1020"/>
      <c r="E78" s="1029" t="s">
        <v>184</v>
      </c>
      <c r="F78" s="1020"/>
      <c r="G78" s="1020"/>
      <c r="H78" s="1020"/>
      <c r="I78" s="1021"/>
    </row>
    <row r="79" spans="1:9">
      <c r="A79" s="1030" t="e">
        <f>'Frais de fctment indirects'!N138:N139</f>
        <v>#VALUE!</v>
      </c>
      <c r="B79" s="1031"/>
      <c r="C79" s="1031"/>
      <c r="D79" s="1031"/>
      <c r="E79" s="1031"/>
      <c r="F79" s="1031"/>
      <c r="G79" s="1031"/>
      <c r="H79" s="1031" t="e">
        <f>'Frais de fctment indirects'!O138:O139</f>
        <v>#VALUE!</v>
      </c>
      <c r="I79" s="1032"/>
    </row>
  </sheetData>
  <mergeCells count="23">
    <mergeCell ref="A79:G79"/>
    <mergeCell ref="H79:I79"/>
    <mergeCell ref="A78:D78"/>
    <mergeCell ref="E78:I78"/>
    <mergeCell ref="A49:G49"/>
    <mergeCell ref="H49:I49"/>
    <mergeCell ref="A57:G57"/>
    <mergeCell ref="H57:I57"/>
    <mergeCell ref="A70:D70"/>
    <mergeCell ref="E70:I70"/>
    <mergeCell ref="A63:G63"/>
    <mergeCell ref="H63:I63"/>
    <mergeCell ref="A71:G71"/>
    <mergeCell ref="H71:I71"/>
    <mergeCell ref="A56:D56"/>
    <mergeCell ref="E56:I56"/>
    <mergeCell ref="A62:D62"/>
    <mergeCell ref="E62:I62"/>
    <mergeCell ref="A2:I2"/>
    <mergeCell ref="A4:I4"/>
    <mergeCell ref="A40:I40"/>
    <mergeCell ref="A48:D48"/>
    <mergeCell ref="E48:I48"/>
  </mergeCells>
  <pageMargins left="0.70866141732283505" right="0.70866141732283505" top="0.98425196850393704" bottom="0.74803149606299202" header="0.31496062992126" footer="0.31496062992126"/>
  <pageSetup paperSize="9" fitToHeight="0" orientation="landscape" r:id="rId1"/>
  <headerFooter>
    <oddHeader>&amp;L&amp;G</oddHeader>
    <oddFooter>&amp;LFEEDBACK EINDVERSLAG&amp;C&amp;F&amp;RPrint: &amp;D &amp; [Tijd]</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5"/>
  </sheetPr>
  <dimension ref="A1:J184"/>
  <sheetViews>
    <sheetView topLeftCell="A169" zoomScaleSheetLayoutView="90" workbookViewId="0">
      <selection activeCell="H190" sqref="H190"/>
    </sheetView>
  </sheetViews>
  <sheetFormatPr baseColWidth="10" defaultColWidth="8.85546875" defaultRowHeight="12.75"/>
  <cols>
    <col min="1" max="1" width="32.7109375" style="218" customWidth="1"/>
    <col min="2" max="2" width="13" style="218" customWidth="1"/>
    <col min="3" max="3" width="12.5703125" style="218" bestFit="1" customWidth="1"/>
    <col min="4" max="8" width="8.85546875" style="218"/>
    <col min="9" max="9" width="10.140625" style="218" bestFit="1" customWidth="1"/>
    <col min="10" max="10" width="8.85546875" style="218" customWidth="1"/>
    <col min="11" max="16384" width="8.85546875" style="218"/>
  </cols>
  <sheetData>
    <row r="1" spans="1:10">
      <c r="A1" s="257"/>
    </row>
    <row r="2" spans="1:10" ht="20.25">
      <c r="D2" s="1058"/>
      <c r="E2" s="1058"/>
      <c r="F2" s="1058"/>
      <c r="G2" s="437"/>
    </row>
    <row r="4" spans="1:10">
      <c r="D4" s="1059"/>
      <c r="E4" s="1059"/>
    </row>
    <row r="5" spans="1:10" ht="20.25">
      <c r="A5" s="1058" t="s">
        <v>219</v>
      </c>
      <c r="B5" s="1058"/>
      <c r="C5" s="1058"/>
      <c r="D5" s="1058"/>
      <c r="E5" s="1058"/>
      <c r="F5" s="1058"/>
      <c r="G5" s="1058"/>
      <c r="H5" s="1072" t="str">
        <f>RIGHT('BUDGET VS ACTUAL'!C14,4)</f>
        <v>2018</v>
      </c>
      <c r="I5" s="1073"/>
    </row>
    <row r="6" spans="1:10" ht="20.25">
      <c r="A6" s="1058" t="s">
        <v>218</v>
      </c>
      <c r="B6" s="1058"/>
      <c r="C6" s="1058"/>
      <c r="D6" s="1058"/>
      <c r="E6" s="1058"/>
      <c r="F6" s="1058"/>
      <c r="G6" s="1058"/>
      <c r="H6" s="576"/>
      <c r="I6" s="576"/>
      <c r="J6" s="576"/>
    </row>
    <row r="7" spans="1:10" ht="20.25">
      <c r="A7" s="1058">
        <f>'BUDGET AJU APPROUVE'!E10</f>
        <v>0</v>
      </c>
      <c r="B7" s="1058"/>
      <c r="C7" s="1058"/>
      <c r="D7" s="1058"/>
      <c r="E7" s="1058"/>
      <c r="F7" s="1058"/>
      <c r="G7" s="1058"/>
      <c r="H7" s="1058"/>
      <c r="I7" s="1058"/>
      <c r="J7" s="1058"/>
    </row>
    <row r="8" spans="1:10">
      <c r="D8" s="438"/>
      <c r="E8" s="438"/>
    </row>
    <row r="9" spans="1:10">
      <c r="A9" s="221" t="s">
        <v>185</v>
      </c>
      <c r="D9" s="438"/>
      <c r="E9" s="438"/>
      <c r="F9" s="221"/>
      <c r="G9" s="221"/>
      <c r="H9" s="221" t="s">
        <v>172</v>
      </c>
      <c r="I9" s="538">
        <f ca="1">TODAY()</f>
        <v>43081</v>
      </c>
    </row>
    <row r="10" spans="1:10">
      <c r="A10" s="674" t="s">
        <v>171</v>
      </c>
      <c r="H10" s="221" t="s">
        <v>170</v>
      </c>
    </row>
    <row r="11" spans="1:10">
      <c r="A11" s="221"/>
    </row>
    <row r="13" spans="1:10">
      <c r="A13" s="218" t="str">
        <f>'DEMANDE DE BUDGET'!C9</f>
        <v>Bénéficiaire (asbl) :</v>
      </c>
      <c r="B13" s="218" t="e">
        <f>'BUDGET VS ACTUAL'!D9:M9</f>
        <v>#VALUE!</v>
      </c>
      <c r="D13" s="1059"/>
      <c r="E13" s="1059"/>
      <c r="F13" s="1059"/>
      <c r="G13" s="438"/>
    </row>
    <row r="14" spans="1:10">
      <c r="A14" s="218" t="str">
        <f>'DEMANDE DE BUDGET'!C10</f>
        <v>Nom du projet :</v>
      </c>
      <c r="B14" s="218" t="e">
        <f>'BUDGET VS ACTUAL'!D10:M10</f>
        <v>#VALUE!</v>
      </c>
      <c r="D14" s="1059"/>
      <c r="E14" s="1059"/>
      <c r="F14" s="1059"/>
      <c r="G14" s="438"/>
    </row>
    <row r="15" spans="1:10">
      <c r="A15" s="221" t="s">
        <v>173</v>
      </c>
      <c r="B15" s="218" t="e">
        <f>'BUDGET VS ACTUAL'!D11:M11</f>
        <v>#VALUE!</v>
      </c>
      <c r="D15" s="438"/>
      <c r="E15" s="438"/>
      <c r="F15" s="438"/>
      <c r="G15" s="438"/>
    </row>
    <row r="16" spans="1:10">
      <c r="A16" s="218" t="str">
        <f>'DEMANDE DE BUDGET'!C12</f>
        <v>Durée du projet (nombre de mois) :</v>
      </c>
      <c r="B16" s="218" t="e">
        <f>'BUDGET VS ACTUAL'!D12:M12</f>
        <v>#VALUE!</v>
      </c>
      <c r="D16" s="1060"/>
      <c r="E16" s="1060"/>
      <c r="F16" s="1060"/>
      <c r="G16" s="530"/>
    </row>
    <row r="17" spans="1:7">
      <c r="A17" s="577" t="s">
        <v>220</v>
      </c>
      <c r="B17" s="577" t="s">
        <v>221</v>
      </c>
      <c r="D17" s="438"/>
      <c r="E17" s="438"/>
      <c r="F17" s="438"/>
      <c r="G17" s="438"/>
    </row>
    <row r="18" spans="1:7">
      <c r="A18" s="221"/>
      <c r="D18" s="438"/>
      <c r="E18" s="438"/>
      <c r="F18" s="438"/>
      <c r="G18" s="438"/>
    </row>
    <row r="19" spans="1:7">
      <c r="A19" s="223" t="s">
        <v>112</v>
      </c>
      <c r="B19" s="223"/>
      <c r="C19" s="223"/>
      <c r="D19" s="438"/>
      <c r="E19" s="438"/>
      <c r="F19" s="438"/>
      <c r="G19" s="438"/>
    </row>
    <row r="20" spans="1:7">
      <c r="A20" s="221" t="s">
        <v>409</v>
      </c>
      <c r="D20" s="438"/>
      <c r="E20" s="438"/>
      <c r="F20" s="438"/>
      <c r="G20" s="438"/>
    </row>
    <row r="21" spans="1:7">
      <c r="A21" s="221" t="s">
        <v>197</v>
      </c>
      <c r="D21" s="438"/>
      <c r="E21" s="438"/>
      <c r="F21" s="438"/>
      <c r="G21" s="438"/>
    </row>
    <row r="22" spans="1:7">
      <c r="A22" s="221"/>
      <c r="D22" s="438"/>
      <c r="E22" s="438"/>
      <c r="F22" s="438"/>
      <c r="G22" s="438"/>
    </row>
    <row r="23" spans="1:7">
      <c r="A23" s="221"/>
      <c r="D23" s="438"/>
      <c r="E23" s="438"/>
      <c r="F23" s="438"/>
      <c r="G23" s="438"/>
    </row>
    <row r="24" spans="1:7">
      <c r="A24" s="223" t="s">
        <v>113</v>
      </c>
      <c r="D24" s="438"/>
      <c r="E24" s="438"/>
      <c r="F24" s="438"/>
      <c r="G24" s="438"/>
    </row>
    <row r="25" spans="1:7">
      <c r="A25" s="221" t="s">
        <v>176</v>
      </c>
      <c r="D25" s="438"/>
      <c r="E25" s="438"/>
      <c r="F25" s="438"/>
      <c r="G25" s="438"/>
    </row>
    <row r="26" spans="1:7">
      <c r="A26" s="221" t="s">
        <v>174</v>
      </c>
      <c r="D26" s="438"/>
      <c r="E26" s="438"/>
      <c r="F26" s="438"/>
      <c r="G26" s="438"/>
    </row>
    <row r="27" spans="1:7">
      <c r="A27" s="221" t="s">
        <v>175</v>
      </c>
      <c r="D27" s="438"/>
      <c r="E27" s="438"/>
      <c r="F27" s="438"/>
      <c r="G27" s="438"/>
    </row>
    <row r="28" spans="1:7">
      <c r="A28" s="221" t="s">
        <v>114</v>
      </c>
      <c r="D28" s="438"/>
      <c r="E28" s="438"/>
      <c r="F28" s="438"/>
      <c r="G28" s="438"/>
    </row>
    <row r="29" spans="1:7">
      <c r="A29" s="221"/>
      <c r="D29" s="555"/>
      <c r="E29" s="555"/>
      <c r="F29" s="555"/>
      <c r="G29" s="555"/>
    </row>
    <row r="30" spans="1:7">
      <c r="A30" s="221"/>
      <c r="D30" s="438"/>
      <c r="E30" s="438"/>
      <c r="F30" s="438"/>
      <c r="G30" s="438"/>
    </row>
    <row r="31" spans="1:7">
      <c r="A31" s="223" t="s">
        <v>115</v>
      </c>
      <c r="D31" s="438"/>
      <c r="E31" s="438"/>
      <c r="F31" s="438"/>
      <c r="G31" s="438"/>
    </row>
    <row r="32" spans="1:7">
      <c r="A32" s="223"/>
      <c r="D32" s="438"/>
      <c r="E32" s="438"/>
      <c r="F32" s="438"/>
      <c r="G32" s="438"/>
    </row>
    <row r="33" spans="1:10" ht="15">
      <c r="A33" s="641" t="s">
        <v>186</v>
      </c>
      <c r="B33" s="443"/>
      <c r="C33" s="443"/>
      <c r="D33" s="443"/>
      <c r="E33" s="443"/>
      <c r="F33" s="443"/>
      <c r="G33" s="530"/>
      <c r="H33" s="530"/>
      <c r="I33" s="530"/>
      <c r="J33" s="530"/>
    </row>
    <row r="34" spans="1:10" ht="15">
      <c r="A34" s="561"/>
      <c r="B34" s="557"/>
      <c r="C34" s="557"/>
      <c r="D34" s="557"/>
      <c r="E34" s="557"/>
      <c r="F34" s="557"/>
      <c r="G34" s="556"/>
      <c r="H34" s="556"/>
      <c r="I34" s="556"/>
      <c r="J34" s="556"/>
    </row>
    <row r="35" spans="1:10">
      <c r="A35" s="221" t="s">
        <v>177</v>
      </c>
      <c r="D35" s="438"/>
      <c r="E35" s="438"/>
      <c r="F35" s="438"/>
      <c r="G35" s="438"/>
    </row>
    <row r="36" spans="1:10">
      <c r="A36" s="223"/>
      <c r="B36"/>
      <c r="D36" s="438"/>
      <c r="E36" s="438"/>
      <c r="F36" s="438"/>
      <c r="G36" s="438"/>
    </row>
    <row r="37" spans="1:10" ht="14.45" customHeight="1">
      <c r="A37" s="566" t="s">
        <v>183</v>
      </c>
      <c r="B37" s="566" t="s">
        <v>116</v>
      </c>
      <c r="C37" s="567" t="s">
        <v>117</v>
      </c>
      <c r="D37" s="1056" t="s">
        <v>178</v>
      </c>
      <c r="E37" s="1057"/>
      <c r="F37" s="438"/>
      <c r="G37" s="438"/>
      <c r="H37" s="438"/>
    </row>
    <row r="38" spans="1:10">
      <c r="A38" s="522" t="e">
        <f>C38%*A41</f>
        <v>#REF!</v>
      </c>
      <c r="B38" s="539">
        <v>0</v>
      </c>
      <c r="C38" s="523">
        <v>50</v>
      </c>
      <c r="D38" s="1061"/>
      <c r="E38" s="1062"/>
      <c r="F38" s="438"/>
      <c r="G38" s="438"/>
      <c r="H38" s="438"/>
    </row>
    <row r="39" spans="1:10">
      <c r="A39" s="524" t="e">
        <f>C39%*A41</f>
        <v>#REF!</v>
      </c>
      <c r="B39" s="540">
        <v>0</v>
      </c>
      <c r="C39" s="525">
        <v>30</v>
      </c>
      <c r="D39" s="1063"/>
      <c r="E39" s="1064"/>
      <c r="F39" s="438"/>
      <c r="G39" s="438"/>
      <c r="H39" s="438"/>
    </row>
    <row r="40" spans="1:10" ht="13.9" customHeight="1">
      <c r="A40" s="526" t="e">
        <f>20%*A41</f>
        <v>#REF!</v>
      </c>
      <c r="B40" s="541">
        <v>0</v>
      </c>
      <c r="C40" s="527" t="s">
        <v>180</v>
      </c>
      <c r="D40" s="1065" t="s">
        <v>179</v>
      </c>
      <c r="E40" s="1066"/>
      <c r="F40" s="239"/>
      <c r="G40" s="239"/>
      <c r="H40" s="438"/>
    </row>
    <row r="41" spans="1:10">
      <c r="A41" s="528" t="e">
        <f>'BUDGET VS ACTUAL'!W64</f>
        <v>#REF!</v>
      </c>
      <c r="B41" s="542">
        <f>SUM(B38:B40)</f>
        <v>0</v>
      </c>
      <c r="C41" s="529" t="s">
        <v>298</v>
      </c>
      <c r="D41" s="1067"/>
      <c r="E41" s="1068"/>
    </row>
    <row r="42" spans="1:10">
      <c r="A42" s="221"/>
      <c r="C42" s="221"/>
    </row>
    <row r="43" spans="1:10" ht="15.75">
      <c r="A43" s="243"/>
    </row>
    <row r="44" spans="1:10" ht="15">
      <c r="A44" s="641" t="s">
        <v>3</v>
      </c>
      <c r="B44" s="443"/>
      <c r="C44" s="443"/>
      <c r="D44" s="443"/>
      <c r="E44" s="443"/>
      <c r="F44" s="443"/>
      <c r="G44" s="443"/>
      <c r="H44" s="530"/>
      <c r="I44" s="530"/>
      <c r="J44" s="530"/>
    </row>
    <row r="45" spans="1:10">
      <c r="A45" s="534"/>
      <c r="B45" s="531"/>
      <c r="C45" s="531"/>
      <c r="D45" s="531"/>
      <c r="E45" s="531"/>
      <c r="F45" s="531"/>
      <c r="G45" s="531"/>
    </row>
    <row r="46" spans="1:10" ht="13.9" customHeight="1">
      <c r="A46" s="568" t="s">
        <v>118</v>
      </c>
      <c r="B46" s="642" t="s">
        <v>181</v>
      </c>
      <c r="C46" s="642" t="s">
        <v>182</v>
      </c>
      <c r="D46" s="1069" t="s">
        <v>410</v>
      </c>
      <c r="E46" s="1069"/>
      <c r="F46" s="1069" t="s">
        <v>119</v>
      </c>
      <c r="G46" s="1069"/>
      <c r="H46" s="1070" t="s">
        <v>120</v>
      </c>
      <c r="I46" s="1071"/>
    </row>
    <row r="47" spans="1:10" ht="13.15" customHeight="1">
      <c r="A47" s="675" t="s">
        <v>285</v>
      </c>
      <c r="B47" s="532">
        <f>'BUDGET VS ACTUAL'!J24</f>
        <v>0</v>
      </c>
      <c r="C47" s="537">
        <f>'BUDGET VS ACTUAL'!W24</f>
        <v>0</v>
      </c>
      <c r="D47" s="1051">
        <f>'BUDGET VS ACTUAL'!AL24</f>
        <v>0</v>
      </c>
      <c r="E47" s="1051"/>
      <c r="F47" s="1051">
        <f>C47-D47</f>
        <v>0</v>
      </c>
      <c r="G47" s="1051"/>
      <c r="H47" s="1052" t="e">
        <f>D47/C47</f>
        <v>#DIV/0!</v>
      </c>
      <c r="I47" s="1053"/>
    </row>
    <row r="48" spans="1:10" ht="13.15" customHeight="1">
      <c r="A48" s="535" t="s">
        <v>292</v>
      </c>
      <c r="B48" s="532">
        <f>'BUDGET VS ACTUAL'!J30</f>
        <v>0</v>
      </c>
      <c r="C48" s="532">
        <f>'BUDGET VS ACTUAL'!W30</f>
        <v>10000</v>
      </c>
      <c r="D48" s="1051">
        <f>'BUDGET VS ACTUAL'!AL30</f>
        <v>0</v>
      </c>
      <c r="E48" s="1051"/>
      <c r="F48" s="1051">
        <f>C48-D48</f>
        <v>10000</v>
      </c>
      <c r="G48" s="1051"/>
      <c r="H48" s="1052">
        <f>D48/C48</f>
        <v>0</v>
      </c>
      <c r="I48" s="1053"/>
    </row>
    <row r="49" spans="1:10" ht="13.15" customHeight="1">
      <c r="A49" s="535" t="s">
        <v>20</v>
      </c>
      <c r="B49" s="532">
        <f>'BUDGET VS ACTUAL'!J36</f>
        <v>0</v>
      </c>
      <c r="C49" s="532">
        <f>'BUDGET VS ACTUAL'!W36</f>
        <v>500</v>
      </c>
      <c r="D49" s="1051" t="e">
        <f>'BUDGET VS ACTUAL'!AL36</f>
        <v>#DIV/0!</v>
      </c>
      <c r="E49" s="1051"/>
      <c r="F49" s="1051" t="e">
        <f t="shared" ref="F49:F51" si="0">C49-D49</f>
        <v>#DIV/0!</v>
      </c>
      <c r="G49" s="1051"/>
      <c r="H49" s="1052" t="e">
        <f t="shared" ref="H49:H51" si="1">D49/C49</f>
        <v>#DIV/0!</v>
      </c>
      <c r="I49" s="1053"/>
    </row>
    <row r="50" spans="1:10">
      <c r="A50" s="535" t="s">
        <v>344</v>
      </c>
      <c r="B50" s="532" t="e">
        <f>'BUDGET VS ACTUAL'!J49</f>
        <v>#REF!</v>
      </c>
      <c r="C50" s="532" t="e">
        <f>'BUDGET VS ACTUAL'!W49</f>
        <v>#REF!</v>
      </c>
      <c r="D50" s="1051">
        <f>'BUDGET VS ACTUAL'!AL49</f>
        <v>0</v>
      </c>
      <c r="E50" s="1051"/>
      <c r="F50" s="1051" t="e">
        <f t="shared" si="0"/>
        <v>#REF!</v>
      </c>
      <c r="G50" s="1051"/>
      <c r="H50" s="1052" t="e">
        <f t="shared" si="1"/>
        <v>#REF!</v>
      </c>
      <c r="I50" s="1053"/>
    </row>
    <row r="51" spans="1:10">
      <c r="A51" s="676" t="s">
        <v>71</v>
      </c>
      <c r="B51" s="532">
        <f>'BUDGET VS ACTUAL'!J62</f>
        <v>0</v>
      </c>
      <c r="C51" s="532">
        <f>'BUDGET VS ACTUAL'!W62</f>
        <v>200</v>
      </c>
      <c r="D51" s="1051">
        <f>'BUDGET VS ACTUAL'!AL62</f>
        <v>0</v>
      </c>
      <c r="E51" s="1051"/>
      <c r="F51" s="1051">
        <f t="shared" si="0"/>
        <v>200</v>
      </c>
      <c r="G51" s="1051"/>
      <c r="H51" s="1052">
        <f t="shared" si="1"/>
        <v>0</v>
      </c>
      <c r="I51" s="1053"/>
    </row>
    <row r="52" spans="1:10" ht="15">
      <c r="A52" s="536" t="s">
        <v>223</v>
      </c>
      <c r="B52" s="533" t="e">
        <f>SUM(B47:B51)</f>
        <v>#REF!</v>
      </c>
      <c r="C52" s="533" t="e">
        <f>SUM(C47:C51)</f>
        <v>#REF!</v>
      </c>
      <c r="D52" s="1074" t="e">
        <f>SUM(D47:E51)</f>
        <v>#DIV/0!</v>
      </c>
      <c r="E52" s="1074"/>
      <c r="F52" s="1074" t="e">
        <f>SUM(F47:G51)</f>
        <v>#DIV/0!</v>
      </c>
      <c r="G52" s="1074"/>
      <c r="H52" s="1074" t="e">
        <f>D52/C52</f>
        <v>#DIV/0!</v>
      </c>
      <c r="I52" s="1075"/>
    </row>
    <row r="53" spans="1:10">
      <c r="A53" s="244"/>
      <c r="B53" s="244"/>
      <c r="C53" s="244"/>
      <c r="D53" s="244"/>
      <c r="E53" s="244"/>
      <c r="F53" s="244"/>
      <c r="G53" s="244"/>
    </row>
    <row r="54" spans="1:10" ht="13.15" customHeight="1">
      <c r="A54" s="1040" t="s">
        <v>411</v>
      </c>
      <c r="B54" s="1040"/>
      <c r="C54" s="1040"/>
      <c r="D54" s="1040"/>
      <c r="E54" s="1040"/>
      <c r="F54" s="1040"/>
      <c r="G54" s="1040"/>
      <c r="H54" s="1040"/>
      <c r="I54" s="1040"/>
      <c r="J54" s="1040"/>
    </row>
    <row r="55" spans="1:10" ht="13.15" customHeight="1">
      <c r="A55" s="1040" t="s">
        <v>206</v>
      </c>
      <c r="B55" s="1040"/>
      <c r="C55" s="1040"/>
      <c r="D55" s="1040"/>
      <c r="E55" s="1040"/>
      <c r="F55" s="1040"/>
      <c r="G55" s="1040"/>
      <c r="H55" s="1040"/>
      <c r="I55" s="1040"/>
      <c r="J55" s="1040"/>
    </row>
    <row r="56" spans="1:10" ht="13.15" customHeight="1">
      <c r="A56" s="554"/>
      <c r="B56" s="554"/>
      <c r="C56" s="554"/>
      <c r="D56" s="554"/>
      <c r="E56" s="554"/>
      <c r="F56" s="554"/>
      <c r="G56" s="554"/>
      <c r="H56" s="554"/>
      <c r="I56" s="554"/>
      <c r="J56" s="554"/>
    </row>
    <row r="57" spans="1:10">
      <c r="A57" s="1047" t="s">
        <v>198</v>
      </c>
      <c r="B57" s="1047"/>
      <c r="C57" s="1047"/>
      <c r="D57" s="1047"/>
      <c r="E57" s="1047"/>
      <c r="F57" s="1047"/>
      <c r="G57" s="1047"/>
      <c r="H57" s="1047"/>
      <c r="I57" s="1047"/>
      <c r="J57" s="1047"/>
    </row>
    <row r="58" spans="1:10">
      <c r="A58" s="1049"/>
      <c r="B58" s="1049"/>
      <c r="C58" s="1049"/>
      <c r="D58" s="1049"/>
      <c r="E58" s="1049"/>
      <c r="F58" s="1049"/>
      <c r="G58" s="1049"/>
      <c r="H58" s="1049"/>
      <c r="I58" s="1049"/>
      <c r="J58" s="1049"/>
    </row>
    <row r="59" spans="1:10">
      <c r="A59" s="1049"/>
      <c r="B59" s="1049"/>
      <c r="C59" s="1049"/>
      <c r="D59" s="1049"/>
      <c r="E59" s="1049"/>
      <c r="F59" s="1049"/>
      <c r="G59" s="1049"/>
      <c r="H59" s="1049"/>
      <c r="I59" s="1049"/>
      <c r="J59" s="1049"/>
    </row>
    <row r="60" spans="1:10">
      <c r="A60" s="1048"/>
      <c r="B60" s="1048"/>
      <c r="C60" s="1048"/>
      <c r="D60" s="1048"/>
      <c r="E60" s="1048"/>
      <c r="F60" s="1048"/>
      <c r="G60" s="1048"/>
      <c r="H60" s="1048"/>
      <c r="I60" s="1048"/>
      <c r="J60" s="1048"/>
    </row>
    <row r="61" spans="1:10">
      <c r="A61" s="1046" t="s">
        <v>27</v>
      </c>
      <c r="B61" s="1047"/>
      <c r="C61" s="1047"/>
      <c r="D61" s="1047"/>
      <c r="E61" s="1047"/>
      <c r="F61" s="1047"/>
      <c r="G61" s="1047"/>
      <c r="H61" s="1047"/>
      <c r="I61" s="1047"/>
      <c r="J61" s="1047"/>
    </row>
    <row r="62" spans="1:10">
      <c r="A62" s="1049"/>
      <c r="B62" s="1049"/>
      <c r="C62" s="1049"/>
      <c r="D62" s="1049"/>
      <c r="E62" s="1049"/>
      <c r="F62" s="1049"/>
      <c r="G62" s="1049"/>
      <c r="H62" s="1049"/>
      <c r="I62" s="1049"/>
      <c r="J62" s="1049"/>
    </row>
    <row r="63" spans="1:10">
      <c r="A63" s="560"/>
      <c r="B63" s="560"/>
      <c r="C63" s="560"/>
      <c r="D63" s="560"/>
      <c r="E63" s="560"/>
      <c r="F63" s="560"/>
      <c r="G63" s="560"/>
      <c r="H63" s="560"/>
      <c r="I63" s="560"/>
      <c r="J63" s="560"/>
    </row>
    <row r="64" spans="1:10">
      <c r="A64" s="1050"/>
      <c r="B64" s="1050"/>
      <c r="C64" s="1050"/>
      <c r="D64" s="1050"/>
      <c r="E64" s="1050"/>
      <c r="F64" s="1050"/>
      <c r="G64" s="1050"/>
      <c r="H64" s="1050"/>
      <c r="I64" s="1050"/>
      <c r="J64" s="1050"/>
    </row>
    <row r="65" spans="1:10">
      <c r="A65" s="1047" t="s">
        <v>207</v>
      </c>
      <c r="B65" s="1047"/>
      <c r="C65" s="1047"/>
      <c r="D65" s="1047"/>
      <c r="E65" s="1047"/>
      <c r="F65" s="1047"/>
      <c r="G65" s="1047"/>
      <c r="H65" s="1047"/>
      <c r="I65" s="1047"/>
      <c r="J65" s="1047"/>
    </row>
    <row r="66" spans="1:10">
      <c r="A66" s="559"/>
      <c r="B66" s="559"/>
      <c r="C66" s="559"/>
      <c r="D66" s="559"/>
      <c r="E66" s="559"/>
      <c r="F66" s="559"/>
      <c r="G66" s="559"/>
      <c r="H66" s="559"/>
      <c r="I66" s="559"/>
      <c r="J66" s="559"/>
    </row>
    <row r="67" spans="1:10" ht="15">
      <c r="A67" s="1043" t="s">
        <v>199</v>
      </c>
      <c r="B67" s="1044"/>
      <c r="C67" s="1044"/>
      <c r="D67" s="1044"/>
      <c r="E67" s="1044"/>
      <c r="F67" s="1044"/>
      <c r="G67" s="1055"/>
      <c r="H67" s="1055"/>
      <c r="I67" s="1055"/>
      <c r="J67" s="1055"/>
    </row>
    <row r="68" spans="1:10" ht="15">
      <c r="A68" s="443"/>
      <c r="B68" s="443"/>
      <c r="C68" s="443"/>
      <c r="D68" s="443"/>
      <c r="E68" s="443"/>
      <c r="F68" s="443"/>
      <c r="G68" s="443"/>
      <c r="H68" s="443"/>
      <c r="I68" s="443"/>
      <c r="J68" s="443"/>
    </row>
    <row r="69" spans="1:10">
      <c r="A69" s="1040" t="s">
        <v>208</v>
      </c>
      <c r="B69" s="1041"/>
      <c r="C69" s="1041"/>
      <c r="D69" s="1041"/>
      <c r="E69" s="1041"/>
      <c r="F69" s="1041"/>
      <c r="G69" s="1041"/>
      <c r="H69" s="1041"/>
      <c r="I69" s="1041"/>
      <c r="J69" s="1041"/>
    </row>
    <row r="70" spans="1:10">
      <c r="A70" s="242"/>
    </row>
    <row r="71" spans="1:10">
      <c r="A71" s="1040" t="s">
        <v>200</v>
      </c>
      <c r="B71" s="1040"/>
      <c r="C71" s="1040"/>
      <c r="D71" s="1040"/>
      <c r="E71" s="1040"/>
      <c r="F71" s="1040"/>
      <c r="G71" s="1040"/>
      <c r="H71" s="1040"/>
      <c r="I71" s="1040"/>
      <c r="J71" s="1040"/>
    </row>
    <row r="72" spans="1:10">
      <c r="A72" s="1043"/>
      <c r="B72" s="1043"/>
      <c r="C72" s="1043"/>
      <c r="D72" s="1043"/>
      <c r="E72" s="1043"/>
      <c r="F72" s="1043"/>
      <c r="G72" s="1043"/>
      <c r="H72" s="1043"/>
      <c r="I72" s="1043"/>
      <c r="J72" s="1043"/>
    </row>
    <row r="73" spans="1:10">
      <c r="A73" s="1040"/>
      <c r="B73" s="1040"/>
      <c r="C73" s="1040"/>
      <c r="D73" s="1040"/>
      <c r="E73" s="1040"/>
      <c r="F73" s="1040"/>
      <c r="G73" s="1040"/>
      <c r="H73" s="1040"/>
      <c r="I73" s="1040"/>
      <c r="J73" s="1040"/>
    </row>
    <row r="74" spans="1:10">
      <c r="A74" s="1040"/>
      <c r="B74" s="1040"/>
      <c r="C74" s="1040"/>
      <c r="D74" s="1040"/>
      <c r="E74" s="1040"/>
      <c r="F74" s="1040"/>
      <c r="G74" s="1040"/>
      <c r="H74" s="1040"/>
      <c r="I74" s="1040"/>
      <c r="J74" s="1040"/>
    </row>
    <row r="75" spans="1:10">
      <c r="A75" s="1040"/>
      <c r="B75" s="1040"/>
      <c r="C75" s="1040"/>
      <c r="D75" s="1040"/>
      <c r="E75" s="1040"/>
      <c r="F75" s="1040"/>
      <c r="G75" s="1040"/>
      <c r="H75" s="1040"/>
      <c r="I75" s="1040"/>
      <c r="J75" s="1040"/>
    </row>
    <row r="76" spans="1:10">
      <c r="A76" s="1040"/>
      <c r="B76" s="1040"/>
      <c r="C76" s="1040"/>
      <c r="D76" s="1040"/>
      <c r="E76" s="1040"/>
      <c r="F76" s="1040"/>
      <c r="G76" s="1040"/>
      <c r="H76" s="1040"/>
      <c r="I76" s="1040"/>
      <c r="J76" s="1040"/>
    </row>
    <row r="77" spans="1:10">
      <c r="A77" s="1076"/>
      <c r="B77" s="1076"/>
      <c r="C77" s="1076"/>
      <c r="D77" s="1076"/>
      <c r="E77" s="1076"/>
      <c r="F77" s="1076"/>
      <c r="G77" s="1076"/>
      <c r="H77" s="1076"/>
      <c r="I77" s="1076"/>
      <c r="J77" s="1076"/>
    </row>
    <row r="78" spans="1:10">
      <c r="A78" s="1040"/>
      <c r="B78" s="1040"/>
      <c r="C78" s="1040"/>
      <c r="D78" s="1040"/>
      <c r="E78" s="1040"/>
      <c r="F78" s="1040"/>
      <c r="G78" s="1040"/>
      <c r="H78" s="1040"/>
      <c r="I78" s="1040"/>
      <c r="J78" s="1040"/>
    </row>
    <row r="79" spans="1:10">
      <c r="A79" s="1040"/>
      <c r="B79" s="1040"/>
      <c r="C79" s="1040"/>
      <c r="D79" s="1040"/>
      <c r="E79" s="1040"/>
      <c r="F79" s="1040"/>
      <c r="G79" s="1040"/>
      <c r="H79" s="1040"/>
      <c r="I79" s="1040"/>
      <c r="J79" s="1040"/>
    </row>
    <row r="80" spans="1:10">
      <c r="A80" s="1040"/>
      <c r="B80" s="1040"/>
      <c r="C80" s="1040"/>
      <c r="D80" s="1040"/>
      <c r="E80" s="1040"/>
      <c r="F80" s="1040"/>
      <c r="G80" s="1040"/>
      <c r="H80" s="1040"/>
      <c r="I80" s="1040"/>
      <c r="J80" s="1040"/>
    </row>
    <row r="81" spans="1:10">
      <c r="A81" s="1040"/>
      <c r="B81" s="1040"/>
      <c r="C81" s="1040"/>
      <c r="D81" s="1040"/>
      <c r="E81" s="1040"/>
      <c r="F81" s="1040"/>
      <c r="G81" s="1040"/>
      <c r="H81" s="1040"/>
      <c r="I81" s="1040"/>
      <c r="J81" s="1040"/>
    </row>
    <row r="82" spans="1:10">
      <c r="A82" s="1040"/>
      <c r="B82" s="1040"/>
      <c r="C82" s="1040"/>
      <c r="D82" s="1040"/>
      <c r="E82" s="1040"/>
      <c r="F82" s="1040"/>
      <c r="G82" s="1040"/>
      <c r="H82" s="1040"/>
      <c r="I82" s="1040"/>
      <c r="J82" s="1040"/>
    </row>
    <row r="83" spans="1:10">
      <c r="A83" s="1040"/>
      <c r="B83" s="1040"/>
      <c r="C83" s="1040"/>
      <c r="D83" s="1040"/>
      <c r="E83" s="1040"/>
      <c r="F83" s="1040"/>
      <c r="G83" s="1040"/>
      <c r="H83" s="1040"/>
      <c r="I83" s="1040"/>
      <c r="J83" s="1040"/>
    </row>
    <row r="84" spans="1:10">
      <c r="A84" s="1041" t="s">
        <v>412</v>
      </c>
      <c r="B84" s="1041"/>
      <c r="C84" s="1041"/>
      <c r="D84" s="1041"/>
      <c r="E84" s="1041"/>
      <c r="F84" s="1041"/>
      <c r="G84" s="1041"/>
      <c r="H84" s="1041"/>
      <c r="I84" s="1041"/>
      <c r="J84" s="1041"/>
    </row>
    <row r="85" spans="1:10">
      <c r="A85" s="242"/>
    </row>
    <row r="86" spans="1:10">
      <c r="A86" s="1040" t="s">
        <v>209</v>
      </c>
      <c r="B86" s="1041"/>
      <c r="C86" s="1041"/>
      <c r="D86" s="1041"/>
      <c r="E86" s="1041"/>
      <c r="F86" s="1041"/>
      <c r="G86" s="1041"/>
      <c r="H86" s="1041"/>
      <c r="I86" s="1041"/>
      <c r="J86" s="1041"/>
    </row>
    <row r="87" spans="1:10">
      <c r="A87" s="245"/>
    </row>
    <row r="88" spans="1:10">
      <c r="A88" s="1040" t="s">
        <v>201</v>
      </c>
      <c r="B88" s="1040"/>
      <c r="C88" s="1040"/>
      <c r="D88" s="1040"/>
      <c r="E88" s="1040"/>
      <c r="F88" s="1040"/>
      <c r="G88" s="1040"/>
      <c r="H88" s="1040"/>
      <c r="I88" s="1040"/>
      <c r="J88" s="1040"/>
    </row>
    <row r="89" spans="1:10">
      <c r="A89" s="1043"/>
      <c r="B89" s="1043"/>
      <c r="C89" s="1043"/>
      <c r="D89" s="1043"/>
      <c r="E89" s="1043"/>
      <c r="F89" s="1043"/>
      <c r="G89" s="1043"/>
      <c r="H89" s="1043"/>
      <c r="I89" s="1043"/>
      <c r="J89" s="1043"/>
    </row>
    <row r="90" spans="1:10">
      <c r="A90" s="1043"/>
      <c r="B90" s="1043"/>
      <c r="C90" s="1043"/>
      <c r="D90" s="1043"/>
      <c r="E90" s="1043"/>
      <c r="F90" s="1043"/>
      <c r="G90" s="1043"/>
      <c r="H90" s="1043"/>
      <c r="I90" s="1043"/>
      <c r="J90" s="1043"/>
    </row>
    <row r="91" spans="1:10">
      <c r="A91" s="1043"/>
      <c r="B91" s="1043"/>
      <c r="C91" s="1043"/>
      <c r="D91" s="1043"/>
      <c r="E91" s="1043"/>
      <c r="F91" s="1043"/>
      <c r="G91" s="1043"/>
      <c r="H91" s="1043"/>
      <c r="I91" s="1043"/>
      <c r="J91" s="1043"/>
    </row>
    <row r="92" spans="1:10">
      <c r="A92" s="1043"/>
      <c r="B92" s="1043"/>
      <c r="C92" s="1043"/>
      <c r="D92" s="1043"/>
      <c r="E92" s="1043"/>
      <c r="F92" s="1043"/>
      <c r="G92" s="1043"/>
      <c r="H92" s="1043"/>
      <c r="I92" s="1043"/>
      <c r="J92" s="1043"/>
    </row>
    <row r="93" spans="1:10">
      <c r="A93" s="1043"/>
      <c r="B93" s="1043"/>
      <c r="C93" s="1043"/>
      <c r="D93" s="1043"/>
      <c r="E93" s="1043"/>
      <c r="F93" s="1043"/>
      <c r="G93" s="1043"/>
      <c r="H93" s="1043"/>
      <c r="I93" s="1043"/>
      <c r="J93" s="1043"/>
    </row>
    <row r="94" spans="1:10">
      <c r="A94" s="1043"/>
      <c r="B94" s="1043"/>
      <c r="C94" s="1043"/>
      <c r="D94" s="1043"/>
      <c r="E94" s="1043"/>
      <c r="F94" s="1043"/>
      <c r="G94" s="1043"/>
      <c r="H94" s="1043"/>
      <c r="I94" s="1043"/>
      <c r="J94" s="1043"/>
    </row>
    <row r="95" spans="1:10">
      <c r="A95" s="1043"/>
      <c r="B95" s="1043"/>
      <c r="C95" s="1043"/>
      <c r="D95" s="1043"/>
      <c r="E95" s="1043"/>
      <c r="F95" s="1043"/>
      <c r="G95" s="1043"/>
      <c r="H95" s="1043"/>
      <c r="I95" s="1043"/>
      <c r="J95" s="1043"/>
    </row>
    <row r="96" spans="1:10">
      <c r="A96" s="1043"/>
      <c r="B96" s="1043"/>
      <c r="C96" s="1043"/>
      <c r="D96" s="1043"/>
      <c r="E96" s="1043"/>
      <c r="F96" s="1043"/>
      <c r="G96" s="1043"/>
      <c r="H96" s="1043"/>
      <c r="I96" s="1043"/>
      <c r="J96" s="1043"/>
    </row>
    <row r="97" spans="1:10">
      <c r="A97" s="1043"/>
      <c r="B97" s="1043"/>
      <c r="C97" s="1043"/>
      <c r="D97" s="1043"/>
      <c r="E97" s="1043"/>
      <c r="F97" s="1043"/>
      <c r="G97" s="1043"/>
      <c r="H97" s="1043"/>
      <c r="I97" s="1043"/>
      <c r="J97" s="1043"/>
    </row>
    <row r="98" spans="1:10">
      <c r="A98" s="1043"/>
      <c r="B98" s="1043"/>
      <c r="C98" s="1043"/>
      <c r="D98" s="1043"/>
      <c r="E98" s="1043"/>
      <c r="F98" s="1043"/>
      <c r="G98" s="1043"/>
      <c r="H98" s="1043"/>
      <c r="I98" s="1043"/>
      <c r="J98" s="1043"/>
    </row>
    <row r="99" spans="1:10">
      <c r="A99" s="1043"/>
      <c r="B99" s="1043"/>
      <c r="C99" s="1043"/>
      <c r="D99" s="1043"/>
      <c r="E99" s="1043"/>
      <c r="F99" s="1043"/>
      <c r="G99" s="1043"/>
      <c r="H99" s="1043"/>
      <c r="I99" s="1043"/>
      <c r="J99" s="1043"/>
    </row>
    <row r="100" spans="1:10">
      <c r="A100" s="1043"/>
      <c r="B100" s="1043"/>
      <c r="C100" s="1043"/>
      <c r="D100" s="1043"/>
      <c r="E100" s="1043"/>
      <c r="F100" s="1043"/>
      <c r="G100" s="1043"/>
      <c r="H100" s="1043"/>
      <c r="I100" s="1043"/>
      <c r="J100" s="1043"/>
    </row>
    <row r="101" spans="1:10">
      <c r="A101" s="1041" t="s">
        <v>413</v>
      </c>
      <c r="B101" s="1041"/>
      <c r="C101" s="1041"/>
      <c r="D101" s="1041"/>
      <c r="E101" s="1041"/>
      <c r="F101" s="1041"/>
      <c r="G101" s="1041"/>
      <c r="H101" s="1041"/>
      <c r="I101" s="1041"/>
      <c r="J101" s="1041"/>
    </row>
    <row r="102" spans="1:10">
      <c r="A102" s="558"/>
      <c r="B102" s="558"/>
      <c r="C102" s="558"/>
      <c r="D102" s="558"/>
      <c r="E102" s="558"/>
      <c r="F102" s="558"/>
      <c r="G102" s="558"/>
      <c r="H102" s="558"/>
      <c r="I102" s="558"/>
      <c r="J102" s="558"/>
    </row>
    <row r="103" spans="1:10">
      <c r="A103" s="1040" t="s">
        <v>210</v>
      </c>
      <c r="B103" s="1041"/>
      <c r="C103" s="1041"/>
      <c r="D103" s="1041"/>
      <c r="E103" s="1041"/>
      <c r="F103" s="1041"/>
      <c r="G103" s="1041"/>
      <c r="H103" s="1041"/>
      <c r="I103" s="1041"/>
      <c r="J103" s="1041"/>
    </row>
    <row r="104" spans="1:10">
      <c r="A104" s="245"/>
    </row>
    <row r="105" spans="1:10">
      <c r="A105" s="1040" t="s">
        <v>202</v>
      </c>
      <c r="B105" s="1040"/>
      <c r="C105" s="1040"/>
      <c r="D105" s="1040"/>
      <c r="E105" s="1040"/>
      <c r="F105" s="1040"/>
      <c r="G105" s="1040"/>
      <c r="H105" s="1040"/>
      <c r="I105" s="1040"/>
      <c r="J105" s="1040"/>
    </row>
    <row r="106" spans="1:10">
      <c r="A106" s="245"/>
    </row>
    <row r="107" spans="1:10">
      <c r="A107" s="245"/>
    </row>
    <row r="108" spans="1:10">
      <c r="A108" s="245"/>
    </row>
    <row r="109" spans="1:10">
      <c r="A109" s="245"/>
    </row>
    <row r="110" spans="1:10">
      <c r="A110" s="245"/>
    </row>
    <row r="111" spans="1:10">
      <c r="A111" s="245"/>
    </row>
    <row r="112" spans="1:10">
      <c r="A112" s="245"/>
    </row>
    <row r="113" spans="1:10">
      <c r="A113" s="245"/>
    </row>
    <row r="114" spans="1:10">
      <c r="A114" s="245"/>
    </row>
    <row r="115" spans="1:10">
      <c r="A115" s="242"/>
    </row>
    <row r="116" spans="1:10">
      <c r="A116" s="242"/>
    </row>
    <row r="117" spans="1:10">
      <c r="A117" s="1041" t="s">
        <v>414</v>
      </c>
      <c r="B117" s="1041"/>
      <c r="C117" s="1041"/>
      <c r="D117" s="1041"/>
      <c r="E117" s="1041"/>
      <c r="F117" s="1041"/>
      <c r="G117" s="1041"/>
      <c r="H117" s="1041"/>
      <c r="I117" s="1041"/>
      <c r="J117" s="1041"/>
    </row>
    <row r="118" spans="1:10">
      <c r="A118" s="242"/>
    </row>
    <row r="119" spans="1:10">
      <c r="A119" s="1040" t="s">
        <v>211</v>
      </c>
      <c r="B119" s="1041"/>
      <c r="C119" s="1041"/>
      <c r="D119" s="1041"/>
      <c r="E119" s="1041"/>
      <c r="F119" s="1041"/>
      <c r="G119" s="1041"/>
      <c r="H119" s="1041"/>
      <c r="I119" s="1041"/>
      <c r="J119" s="1041"/>
    </row>
    <row r="120" spans="1:10">
      <c r="A120" s="242"/>
    </row>
    <row r="121" spans="1:10">
      <c r="A121" s="1054" t="s">
        <v>415</v>
      </c>
      <c r="B121" s="1040"/>
      <c r="C121" s="1040"/>
      <c r="D121" s="1040"/>
      <c r="E121" s="1040"/>
      <c r="F121" s="1040"/>
      <c r="G121" s="1040"/>
      <c r="H121" s="1040"/>
      <c r="I121" s="1040"/>
      <c r="J121" s="1040"/>
    </row>
    <row r="122" spans="1:10">
      <c r="A122" s="1043"/>
      <c r="B122" s="1043"/>
      <c r="C122" s="1043"/>
      <c r="D122" s="1043"/>
      <c r="E122" s="1043"/>
      <c r="F122" s="1043"/>
      <c r="G122" s="1043"/>
      <c r="H122" s="1043"/>
      <c r="I122" s="1043"/>
      <c r="J122" s="1043"/>
    </row>
    <row r="123" spans="1:10">
      <c r="A123" s="1043"/>
      <c r="B123" s="1043"/>
      <c r="C123" s="1043"/>
      <c r="D123" s="1043"/>
      <c r="E123" s="1043"/>
      <c r="F123" s="1043"/>
      <c r="G123" s="1043"/>
      <c r="H123" s="1043"/>
      <c r="I123" s="1043"/>
      <c r="J123" s="1043"/>
    </row>
    <row r="124" spans="1:10">
      <c r="A124" s="1043"/>
      <c r="B124" s="1043"/>
      <c r="C124" s="1043"/>
      <c r="D124" s="1043"/>
      <c r="E124" s="1043"/>
      <c r="F124" s="1043"/>
      <c r="G124" s="1043"/>
      <c r="H124" s="1043"/>
      <c r="I124" s="1043"/>
      <c r="J124" s="1043"/>
    </row>
    <row r="125" spans="1:10">
      <c r="A125" s="1043"/>
      <c r="B125" s="1043"/>
      <c r="C125" s="1043"/>
      <c r="D125" s="1043"/>
      <c r="E125" s="1043"/>
      <c r="F125" s="1043"/>
      <c r="G125" s="1043"/>
      <c r="H125" s="1043"/>
      <c r="I125" s="1043"/>
      <c r="J125" s="1043"/>
    </row>
    <row r="126" spans="1:10">
      <c r="A126" s="1043"/>
      <c r="B126" s="1043"/>
      <c r="C126" s="1043"/>
      <c r="D126" s="1043"/>
      <c r="E126" s="1043"/>
      <c r="F126" s="1043"/>
      <c r="G126" s="1043"/>
      <c r="H126" s="1043"/>
      <c r="I126" s="1043"/>
      <c r="J126" s="1043"/>
    </row>
    <row r="127" spans="1:10">
      <c r="A127" s="1043"/>
      <c r="B127" s="1043"/>
      <c r="C127" s="1043"/>
      <c r="D127" s="1043"/>
      <c r="E127" s="1043"/>
      <c r="F127" s="1043"/>
      <c r="G127" s="1043"/>
      <c r="H127" s="1043"/>
      <c r="I127" s="1043"/>
      <c r="J127" s="1043"/>
    </row>
    <row r="128" spans="1:10">
      <c r="A128" s="1043"/>
      <c r="B128" s="1043"/>
      <c r="C128" s="1043"/>
      <c r="D128" s="1043"/>
      <c r="E128" s="1043"/>
      <c r="F128" s="1043"/>
      <c r="G128" s="1043"/>
      <c r="H128" s="1043"/>
      <c r="I128" s="1043"/>
      <c r="J128" s="1043"/>
    </row>
    <row r="129" spans="1:10">
      <c r="A129" s="1043"/>
      <c r="B129" s="1043"/>
      <c r="C129" s="1043"/>
      <c r="D129" s="1043"/>
      <c r="E129" s="1043"/>
      <c r="F129" s="1043"/>
      <c r="G129" s="1043"/>
      <c r="H129" s="1043"/>
      <c r="I129" s="1043"/>
      <c r="J129" s="1043"/>
    </row>
    <row r="130" spans="1:10">
      <c r="A130" s="1043"/>
      <c r="B130" s="1043"/>
      <c r="C130" s="1043"/>
      <c r="D130" s="1043"/>
      <c r="E130" s="1043"/>
      <c r="F130" s="1043"/>
      <c r="G130" s="1043"/>
      <c r="H130" s="1043"/>
      <c r="I130" s="1043"/>
      <c r="J130" s="1043"/>
    </row>
    <row r="131" spans="1:10">
      <c r="A131" s="1043"/>
      <c r="B131" s="1043"/>
      <c r="C131" s="1043"/>
      <c r="D131" s="1043"/>
      <c r="E131" s="1043"/>
      <c r="F131" s="1043"/>
      <c r="G131" s="1043"/>
      <c r="H131" s="1043"/>
      <c r="I131" s="1043"/>
      <c r="J131" s="1043"/>
    </row>
    <row r="132" spans="1:10">
      <c r="A132" s="1043"/>
      <c r="B132" s="1043"/>
      <c r="C132" s="1043"/>
      <c r="D132" s="1043"/>
      <c r="E132" s="1043"/>
      <c r="F132" s="1043"/>
      <c r="G132" s="1043"/>
      <c r="H132" s="1043"/>
      <c r="I132" s="1043"/>
      <c r="J132" s="1043"/>
    </row>
    <row r="133" spans="1:10">
      <c r="A133" s="1043"/>
      <c r="B133" s="1043"/>
      <c r="C133" s="1043"/>
      <c r="D133" s="1043"/>
      <c r="E133" s="1043"/>
      <c r="F133" s="1043"/>
      <c r="G133" s="1043"/>
      <c r="H133" s="1043"/>
      <c r="I133" s="1043"/>
      <c r="J133" s="1043"/>
    </row>
    <row r="134" spans="1:10">
      <c r="A134" s="1041" t="s">
        <v>416</v>
      </c>
      <c r="B134" s="1041"/>
      <c r="C134" s="1041"/>
      <c r="D134" s="1041"/>
      <c r="E134" s="1041"/>
      <c r="F134" s="1041"/>
      <c r="G134" s="1041"/>
      <c r="H134" s="1041"/>
      <c r="I134" s="1041"/>
      <c r="J134" s="1041"/>
    </row>
    <row r="135" spans="1:10">
      <c r="A135" s="242"/>
    </row>
    <row r="136" spans="1:10">
      <c r="A136" s="1043" t="s">
        <v>212</v>
      </c>
      <c r="B136" s="1044"/>
      <c r="C136" s="1044"/>
      <c r="D136" s="1044"/>
      <c r="E136" s="1044"/>
      <c r="F136" s="1044"/>
      <c r="G136" s="1044"/>
      <c r="H136" s="1044"/>
      <c r="I136" s="1044"/>
      <c r="J136" s="1044"/>
    </row>
    <row r="137" spans="1:10">
      <c r="A137" s="245"/>
    </row>
    <row r="138" spans="1:10">
      <c r="A138" s="1054" t="s">
        <v>417</v>
      </c>
      <c r="B138" s="1040"/>
      <c r="C138" s="1040"/>
      <c r="D138" s="1040"/>
      <c r="E138" s="1040"/>
      <c r="F138" s="1040"/>
      <c r="G138" s="1040"/>
      <c r="H138" s="1040"/>
      <c r="I138" s="1040"/>
      <c r="J138" s="1040"/>
    </row>
    <row r="139" spans="1:10">
      <c r="A139" s="245"/>
    </row>
    <row r="140" spans="1:10">
      <c r="A140" s="245"/>
    </row>
    <row r="141" spans="1:10">
      <c r="A141" s="245"/>
    </row>
    <row r="142" spans="1:10">
      <c r="A142" s="245"/>
    </row>
    <row r="143" spans="1:10">
      <c r="A143" s="245"/>
    </row>
    <row r="144" spans="1:10">
      <c r="A144" s="245"/>
    </row>
    <row r="145" spans="1:10">
      <c r="A145" s="242"/>
    </row>
    <row r="146" spans="1:10">
      <c r="A146" s="242"/>
    </row>
    <row r="147" spans="1:10">
      <c r="A147" s="242"/>
    </row>
    <row r="148" spans="1:10">
      <c r="A148" s="242"/>
    </row>
    <row r="149" spans="1:10">
      <c r="A149" s="1041" t="s">
        <v>418</v>
      </c>
      <c r="B149" s="1041"/>
      <c r="C149" s="1041"/>
      <c r="D149" s="1041"/>
      <c r="E149" s="1041"/>
      <c r="F149" s="1041"/>
      <c r="G149" s="1041"/>
      <c r="H149" s="1041"/>
      <c r="I149" s="1041"/>
      <c r="J149" s="1041"/>
    </row>
    <row r="150" spans="1:10">
      <c r="A150" s="242"/>
    </row>
    <row r="151" spans="1:10">
      <c r="A151" s="242"/>
    </row>
    <row r="152" spans="1:10">
      <c r="A152" s="1043" t="s">
        <v>213</v>
      </c>
      <c r="B152" s="1044"/>
      <c r="C152" s="1044"/>
      <c r="D152" s="1044"/>
      <c r="E152" s="1044"/>
      <c r="F152" s="1044"/>
      <c r="G152" s="1044"/>
      <c r="H152" s="1044"/>
      <c r="I152" s="1044"/>
      <c r="J152" s="1044"/>
    </row>
    <row r="153" spans="1:10">
      <c r="A153" s="242"/>
    </row>
    <row r="154" spans="1:10">
      <c r="A154" s="1045" t="s">
        <v>419</v>
      </c>
      <c r="B154" s="1046"/>
      <c r="C154" s="1046"/>
      <c r="D154" s="1046"/>
      <c r="E154" s="1046"/>
      <c r="F154" s="1046"/>
      <c r="G154" s="1046"/>
      <c r="H154" s="1046"/>
      <c r="I154" s="1046"/>
      <c r="J154" s="1046"/>
    </row>
    <row r="155" spans="1:10">
      <c r="A155" s="1040"/>
      <c r="B155" s="1040"/>
      <c r="C155" s="1040"/>
      <c r="D155" s="1040"/>
      <c r="E155" s="1040"/>
      <c r="F155" s="1040"/>
      <c r="G155" s="1040"/>
      <c r="H155" s="1040"/>
      <c r="I155" s="1040"/>
      <c r="J155" s="1040"/>
    </row>
    <row r="156" spans="1:10">
      <c r="A156" s="1040"/>
      <c r="B156" s="1040"/>
      <c r="C156" s="1040"/>
      <c r="D156" s="1040"/>
      <c r="E156" s="1040"/>
      <c r="F156" s="1040"/>
      <c r="G156" s="1040"/>
      <c r="H156" s="1040"/>
      <c r="I156" s="1040"/>
      <c r="J156" s="1040"/>
    </row>
    <row r="157" spans="1:10">
      <c r="A157" s="1040"/>
      <c r="B157" s="1040"/>
      <c r="C157" s="1040"/>
      <c r="D157" s="1040"/>
      <c r="E157" s="1040"/>
      <c r="F157" s="1040"/>
      <c r="G157" s="1040"/>
      <c r="H157" s="1040"/>
      <c r="I157" s="1040"/>
      <c r="J157" s="1040"/>
    </row>
    <row r="158" spans="1:10">
      <c r="A158" s="1040"/>
      <c r="B158" s="1040"/>
      <c r="C158" s="1040"/>
      <c r="D158" s="1040"/>
      <c r="E158" s="1040"/>
      <c r="F158" s="1040"/>
      <c r="G158" s="1040"/>
      <c r="H158" s="1040"/>
      <c r="I158" s="1040"/>
      <c r="J158" s="1040"/>
    </row>
    <row r="159" spans="1:10">
      <c r="A159" s="1040"/>
      <c r="B159" s="1040"/>
      <c r="C159" s="1040"/>
      <c r="D159" s="1040"/>
      <c r="E159" s="1040"/>
      <c r="F159" s="1040"/>
      <c r="G159" s="1040"/>
      <c r="H159" s="1040"/>
      <c r="I159" s="1040"/>
      <c r="J159" s="1040"/>
    </row>
    <row r="160" spans="1:10">
      <c r="A160" s="1042" t="s">
        <v>366</v>
      </c>
      <c r="B160" s="1042"/>
      <c r="C160" s="1042"/>
      <c r="D160" s="1042"/>
      <c r="E160" s="1042"/>
      <c r="F160" s="1042"/>
      <c r="G160" s="1042"/>
      <c r="H160" s="1042"/>
      <c r="I160" s="1042"/>
      <c r="J160" s="1042"/>
    </row>
    <row r="161" spans="1:10" ht="14.25">
      <c r="A161" s="240"/>
    </row>
    <row r="162" spans="1:10">
      <c r="A162" s="1054" t="s">
        <v>420</v>
      </c>
      <c r="B162" s="1040"/>
      <c r="C162" s="1040"/>
      <c r="D162" s="1040"/>
      <c r="E162" s="1040"/>
      <c r="F162" s="1040"/>
      <c r="G162" s="1040"/>
      <c r="H162" s="1040"/>
      <c r="I162" s="1040"/>
      <c r="J162" s="1040"/>
    </row>
    <row r="163" spans="1:10">
      <c r="A163" s="1040" t="s">
        <v>214</v>
      </c>
      <c r="B163" s="1040"/>
      <c r="C163" s="1040"/>
      <c r="D163" s="1040"/>
      <c r="E163" s="1040"/>
      <c r="F163" s="1040"/>
      <c r="G163" s="1040"/>
      <c r="H163" s="1040"/>
      <c r="I163" s="1040"/>
      <c r="J163" s="1040"/>
    </row>
    <row r="164" spans="1:10">
      <c r="A164" s="1040" t="s">
        <v>421</v>
      </c>
      <c r="B164" s="1040"/>
      <c r="C164" s="1040"/>
      <c r="D164" s="1040"/>
      <c r="E164" s="1040"/>
      <c r="F164" s="1040"/>
      <c r="G164" s="1040"/>
      <c r="H164" s="1040"/>
      <c r="I164" s="1040"/>
      <c r="J164" s="1040"/>
    </row>
    <row r="165" spans="1:10">
      <c r="A165" s="1043"/>
      <c r="B165" s="1043"/>
      <c r="C165" s="1043"/>
      <c r="D165" s="1043"/>
      <c r="E165" s="1043"/>
      <c r="F165" s="1043"/>
      <c r="G165" s="1043"/>
      <c r="H165" s="1043"/>
      <c r="I165" s="1043"/>
      <c r="J165" s="1043"/>
    </row>
    <row r="166" spans="1:10">
      <c r="A166" s="1043"/>
      <c r="B166" s="1043"/>
      <c r="C166" s="1043"/>
      <c r="D166" s="1043"/>
      <c r="E166" s="1043"/>
      <c r="F166" s="1043"/>
      <c r="G166" s="1043"/>
      <c r="H166" s="1043"/>
      <c r="I166" s="1043"/>
      <c r="J166" s="1043"/>
    </row>
    <row r="167" spans="1:10">
      <c r="A167" s="1043"/>
      <c r="B167" s="1043"/>
      <c r="C167" s="1043"/>
      <c r="D167" s="1043"/>
      <c r="E167" s="1043"/>
      <c r="F167" s="1043"/>
      <c r="G167" s="1043"/>
      <c r="H167" s="1043"/>
      <c r="I167" s="1043"/>
      <c r="J167" s="1043"/>
    </row>
    <row r="168" spans="1:10">
      <c r="A168" s="1043"/>
      <c r="B168" s="1043"/>
      <c r="C168" s="1043"/>
      <c r="D168" s="1043"/>
      <c r="E168" s="1043"/>
      <c r="F168" s="1043"/>
      <c r="G168" s="1043"/>
      <c r="H168" s="1043"/>
      <c r="I168" s="1043"/>
      <c r="J168" s="1043"/>
    </row>
    <row r="169" spans="1:10">
      <c r="A169" s="1043"/>
      <c r="B169" s="1043"/>
      <c r="C169" s="1043"/>
      <c r="D169" s="1043"/>
      <c r="E169" s="1043"/>
      <c r="F169" s="1043"/>
      <c r="G169" s="1043"/>
      <c r="H169" s="1043"/>
      <c r="I169" s="1043"/>
      <c r="J169" s="1043"/>
    </row>
    <row r="170" spans="1:10">
      <c r="A170" s="1043"/>
      <c r="B170" s="1043"/>
      <c r="C170" s="1043"/>
      <c r="D170" s="1043"/>
      <c r="E170" s="1043"/>
      <c r="F170" s="1043"/>
      <c r="G170" s="1043"/>
      <c r="H170" s="1043"/>
      <c r="I170" s="1043"/>
      <c r="J170" s="1043"/>
    </row>
    <row r="171" spans="1:10">
      <c r="A171" s="1043"/>
      <c r="B171" s="1043"/>
      <c r="C171" s="1043"/>
      <c r="D171" s="1043"/>
      <c r="E171" s="1043"/>
      <c r="F171" s="1043"/>
      <c r="G171" s="1043"/>
      <c r="H171" s="1043"/>
      <c r="I171" s="1043"/>
      <c r="J171" s="1043"/>
    </row>
    <row r="172" spans="1:10">
      <c r="A172" s="1043"/>
      <c r="B172" s="1043"/>
      <c r="C172" s="1043"/>
      <c r="D172" s="1043"/>
      <c r="E172" s="1043"/>
      <c r="F172" s="1043"/>
      <c r="G172" s="1043"/>
      <c r="H172" s="1043"/>
      <c r="I172" s="1043"/>
      <c r="J172" s="1043"/>
    </row>
    <row r="173" spans="1:10">
      <c r="A173" s="1043"/>
      <c r="B173" s="1043"/>
      <c r="C173" s="1043"/>
      <c r="D173" s="1043"/>
      <c r="E173" s="1043"/>
      <c r="F173" s="1043"/>
      <c r="G173" s="1043"/>
      <c r="H173" s="1043"/>
      <c r="I173" s="1043"/>
      <c r="J173" s="1043"/>
    </row>
    <row r="174" spans="1:10">
      <c r="A174" s="1043"/>
      <c r="B174" s="1043"/>
      <c r="C174" s="1043"/>
      <c r="D174" s="1043"/>
      <c r="E174" s="1043"/>
      <c r="F174" s="1043"/>
      <c r="G174" s="1043"/>
      <c r="H174" s="1043"/>
      <c r="I174" s="1043"/>
      <c r="J174" s="1043"/>
    </row>
    <row r="175" spans="1:10">
      <c r="A175" s="1043"/>
      <c r="B175" s="1043"/>
      <c r="C175" s="1043"/>
      <c r="D175" s="1043"/>
      <c r="E175" s="1043"/>
      <c r="F175" s="1043"/>
      <c r="G175" s="1043"/>
      <c r="H175" s="1043"/>
      <c r="I175" s="1043"/>
      <c r="J175" s="1043"/>
    </row>
    <row r="176" spans="1:10">
      <c r="A176" s="1043"/>
      <c r="B176" s="1043"/>
      <c r="C176" s="1043"/>
      <c r="D176" s="1043"/>
      <c r="E176" s="1043"/>
      <c r="F176" s="1043"/>
      <c r="G176" s="1043"/>
      <c r="H176" s="1043"/>
      <c r="I176" s="1043"/>
      <c r="J176" s="1043"/>
    </row>
    <row r="177" spans="1:10" ht="15">
      <c r="A177" s="241"/>
    </row>
    <row r="178" spans="1:10">
      <c r="A178" s="1041" t="s">
        <v>121</v>
      </c>
      <c r="B178" s="1041"/>
      <c r="C178" s="1041"/>
      <c r="D178" s="1041"/>
      <c r="E178" s="1041"/>
      <c r="F178" s="1041"/>
      <c r="G178" s="1041"/>
      <c r="H178" s="1041"/>
      <c r="I178" s="1041"/>
      <c r="J178" s="1041"/>
    </row>
    <row r="179" spans="1:10">
      <c r="A179" s="245"/>
    </row>
    <row r="180" spans="1:10">
      <c r="A180" s="1040" t="s">
        <v>422</v>
      </c>
      <c r="B180" s="1040"/>
      <c r="C180" s="1040"/>
      <c r="D180" s="1040"/>
      <c r="E180" s="1040"/>
      <c r="F180" s="1040"/>
      <c r="G180" s="1040"/>
      <c r="H180" s="1040"/>
      <c r="I180" s="1040"/>
      <c r="J180" s="1040"/>
    </row>
    <row r="181" spans="1:10">
      <c r="A181" s="221" t="s">
        <v>423</v>
      </c>
    </row>
    <row r="182" spans="1:10">
      <c r="A182" s="1039" t="s">
        <v>424</v>
      </c>
      <c r="B182" s="1039"/>
      <c r="C182" s="1039"/>
      <c r="D182" s="1039"/>
      <c r="E182" s="1039"/>
      <c r="F182" s="1039"/>
      <c r="G182" s="1039"/>
      <c r="H182" s="1039"/>
      <c r="I182" s="1039"/>
      <c r="J182" s="1039"/>
    </row>
    <row r="183" spans="1:10">
      <c r="A183" s="221" t="s">
        <v>215</v>
      </c>
    </row>
    <row r="184" spans="1:10">
      <c r="A184" s="221" t="s">
        <v>216</v>
      </c>
    </row>
  </sheetData>
  <mergeCells count="124">
    <mergeCell ref="A6:G6"/>
    <mergeCell ref="A7:J7"/>
    <mergeCell ref="A138:J138"/>
    <mergeCell ref="H52:I52"/>
    <mergeCell ref="A72:J72"/>
    <mergeCell ref="A73:J73"/>
    <mergeCell ref="A74:J74"/>
    <mergeCell ref="A75:J75"/>
    <mergeCell ref="A76:J76"/>
    <mergeCell ref="A78:J78"/>
    <mergeCell ref="A79:J79"/>
    <mergeCell ref="A65:J65"/>
    <mergeCell ref="A77:J77"/>
    <mergeCell ref="A71:J71"/>
    <mergeCell ref="D52:E52"/>
    <mergeCell ref="F52:G52"/>
    <mergeCell ref="A134:J134"/>
    <mergeCell ref="A100:J100"/>
    <mergeCell ref="A122:J122"/>
    <mergeCell ref="A123:J123"/>
    <mergeCell ref="A124:J124"/>
    <mergeCell ref="A125:J125"/>
    <mergeCell ref="A126:J126"/>
    <mergeCell ref="A127:J127"/>
    <mergeCell ref="A128:J128"/>
    <mergeCell ref="A129:J129"/>
    <mergeCell ref="D37:E37"/>
    <mergeCell ref="D2:F2"/>
    <mergeCell ref="D13:F13"/>
    <mergeCell ref="D14:F14"/>
    <mergeCell ref="D16:F16"/>
    <mergeCell ref="D4:E4"/>
    <mergeCell ref="H47:I47"/>
    <mergeCell ref="H48:I48"/>
    <mergeCell ref="D38:E38"/>
    <mergeCell ref="D39:E39"/>
    <mergeCell ref="D40:E40"/>
    <mergeCell ref="D41:E41"/>
    <mergeCell ref="D46:E46"/>
    <mergeCell ref="F46:G46"/>
    <mergeCell ref="H46:I46"/>
    <mergeCell ref="D47:E47"/>
    <mergeCell ref="F47:G47"/>
    <mergeCell ref="D48:E48"/>
    <mergeCell ref="F48:G48"/>
    <mergeCell ref="A5:G5"/>
    <mergeCell ref="H5:I5"/>
    <mergeCell ref="D50:E50"/>
    <mergeCell ref="F50:G50"/>
    <mergeCell ref="H50:I50"/>
    <mergeCell ref="D49:E49"/>
    <mergeCell ref="F49:G49"/>
    <mergeCell ref="H49:I49"/>
    <mergeCell ref="D51:E51"/>
    <mergeCell ref="F51:G51"/>
    <mergeCell ref="H51:I51"/>
    <mergeCell ref="A162:J162"/>
    <mergeCell ref="A130:J130"/>
    <mergeCell ref="A121:J121"/>
    <mergeCell ref="A105:J105"/>
    <mergeCell ref="A67:F67"/>
    <mergeCell ref="G67:J67"/>
    <mergeCell ref="A80:J80"/>
    <mergeCell ref="A81:J81"/>
    <mergeCell ref="A82:J82"/>
    <mergeCell ref="A83:J83"/>
    <mergeCell ref="A101:J101"/>
    <mergeCell ref="A89:J89"/>
    <mergeCell ref="A90:J90"/>
    <mergeCell ref="A91:J91"/>
    <mergeCell ref="A92:J92"/>
    <mergeCell ref="A93:J93"/>
    <mergeCell ref="A163:J163"/>
    <mergeCell ref="A165:J165"/>
    <mergeCell ref="A174:J174"/>
    <mergeCell ref="A166:J166"/>
    <mergeCell ref="A167:J167"/>
    <mergeCell ref="A168:J168"/>
    <mergeCell ref="A169:J169"/>
    <mergeCell ref="A170:J170"/>
    <mergeCell ref="A171:J171"/>
    <mergeCell ref="A172:J172"/>
    <mergeCell ref="A173:J173"/>
    <mergeCell ref="A94:J94"/>
    <mergeCell ref="A95:J95"/>
    <mergeCell ref="A96:J96"/>
    <mergeCell ref="A97:J97"/>
    <mergeCell ref="A98:J98"/>
    <mergeCell ref="A99:J99"/>
    <mergeCell ref="A84:J84"/>
    <mergeCell ref="A88:J88"/>
    <mergeCell ref="A54:J54"/>
    <mergeCell ref="A55:J55"/>
    <mergeCell ref="A57:J57"/>
    <mergeCell ref="A60:J60"/>
    <mergeCell ref="A61:J61"/>
    <mergeCell ref="A62:J62"/>
    <mergeCell ref="A64:J64"/>
    <mergeCell ref="A58:J58"/>
    <mergeCell ref="A59:J59"/>
    <mergeCell ref="A182:J182"/>
    <mergeCell ref="A157:J157"/>
    <mergeCell ref="A158:J158"/>
    <mergeCell ref="A159:J159"/>
    <mergeCell ref="A178:J178"/>
    <mergeCell ref="A160:J160"/>
    <mergeCell ref="A69:J69"/>
    <mergeCell ref="A152:J152"/>
    <mergeCell ref="A154:J154"/>
    <mergeCell ref="A155:J155"/>
    <mergeCell ref="A156:J156"/>
    <mergeCell ref="A117:J117"/>
    <mergeCell ref="A136:J136"/>
    <mergeCell ref="A119:J119"/>
    <mergeCell ref="A103:J103"/>
    <mergeCell ref="A86:J86"/>
    <mergeCell ref="A131:J131"/>
    <mergeCell ref="A132:J132"/>
    <mergeCell ref="A133:J133"/>
    <mergeCell ref="A149:J149"/>
    <mergeCell ref="A175:J175"/>
    <mergeCell ref="A176:J176"/>
    <mergeCell ref="A164:J164"/>
    <mergeCell ref="A180:J180"/>
  </mergeCells>
  <pageMargins left="0.70866141732283505" right="0.70866141732283505" top="0.74803149606299202" bottom="0.74803149606299202" header="0.31496062992126" footer="0.31496062992126"/>
  <pageSetup paperSize="9" scale="76" orientation="portrait" r:id="rId1"/>
  <headerFooter>
    <oddHeader xml:space="preserve">&amp;L&amp;G&amp;CFinancieel Rapport - Controle uitgaven XXXX </oddHeader>
    <oddFooter>&amp;CPagina &amp;P van &amp;N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 Dropdown'!$H$3:$H$14</xm:f>
          </x14:formula1>
          <xm:sqref>A165:J176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0070C0"/>
    <pageSetUpPr fitToPage="1"/>
  </sheetPr>
  <dimension ref="A1:X420"/>
  <sheetViews>
    <sheetView zoomScaleNormal="100" zoomScaleSheetLayoutView="100" workbookViewId="0">
      <selection activeCell="A21" sqref="A21"/>
    </sheetView>
  </sheetViews>
  <sheetFormatPr baseColWidth="10" defaultColWidth="9.140625" defaultRowHeight="12.75"/>
  <cols>
    <col min="1" max="1" width="138.7109375" customWidth="1"/>
    <col min="2" max="2" width="61.42578125" customWidth="1"/>
    <col min="3" max="24" width="9.140625" customWidth="1"/>
  </cols>
  <sheetData>
    <row r="1" spans="1:23" ht="18">
      <c r="A1" s="382" t="s">
        <v>254</v>
      </c>
      <c r="B1" s="218"/>
      <c r="C1" s="218"/>
      <c r="D1" s="218"/>
      <c r="E1" s="218"/>
      <c r="F1" s="218"/>
      <c r="G1" s="218"/>
      <c r="H1" s="218"/>
      <c r="I1" s="218"/>
      <c r="J1" s="218"/>
      <c r="K1" s="218"/>
      <c r="L1" s="218"/>
      <c r="M1" s="218"/>
      <c r="N1" s="218"/>
      <c r="O1" s="218"/>
      <c r="P1" s="218"/>
      <c r="Q1" s="218"/>
      <c r="R1" s="218"/>
      <c r="S1" s="218"/>
      <c r="T1" s="218"/>
      <c r="U1" s="218"/>
      <c r="V1" s="218"/>
      <c r="W1" s="218"/>
    </row>
    <row r="2" spans="1:23" ht="13.15" customHeight="1">
      <c r="A2" s="379"/>
      <c r="B2" s="218"/>
      <c r="C2" s="218"/>
      <c r="D2" s="218"/>
      <c r="E2" s="218"/>
      <c r="F2" s="218"/>
      <c r="G2" s="218"/>
      <c r="H2" s="218"/>
      <c r="I2" s="218"/>
      <c r="J2" s="218"/>
      <c r="K2" s="218"/>
      <c r="L2" s="218"/>
      <c r="M2" s="218"/>
      <c r="N2" s="218"/>
      <c r="O2" s="218"/>
      <c r="P2" s="218"/>
      <c r="Q2" s="218"/>
      <c r="R2" s="218"/>
      <c r="S2" s="218"/>
      <c r="T2" s="218"/>
      <c r="U2" s="218"/>
      <c r="V2" s="218"/>
      <c r="W2" s="218"/>
    </row>
    <row r="3" spans="1:23">
      <c r="A3" s="381" t="s">
        <v>431</v>
      </c>
      <c r="B3" s="221"/>
      <c r="C3" s="218"/>
      <c r="D3" s="218"/>
      <c r="E3" s="218"/>
      <c r="F3" s="218"/>
      <c r="G3" s="218"/>
      <c r="H3" s="218"/>
      <c r="I3" s="218"/>
      <c r="J3" s="218"/>
      <c r="K3" s="218"/>
      <c r="L3" s="218"/>
      <c r="M3" s="218"/>
      <c r="N3" s="218"/>
      <c r="O3" s="218"/>
      <c r="P3" s="218"/>
      <c r="Q3" s="218"/>
      <c r="R3" s="218"/>
      <c r="S3" s="218"/>
      <c r="T3" s="218"/>
      <c r="U3" s="218"/>
      <c r="V3" s="218"/>
      <c r="W3" s="218"/>
    </row>
    <row r="4" spans="1:23">
      <c r="A4" s="380" t="s">
        <v>437</v>
      </c>
      <c r="B4" s="221"/>
      <c r="C4" s="218"/>
      <c r="D4" s="218"/>
      <c r="E4" s="218"/>
      <c r="F4" s="218"/>
      <c r="G4" s="218"/>
      <c r="H4" s="218"/>
      <c r="I4" s="218"/>
      <c r="J4" s="218"/>
      <c r="K4" s="218"/>
      <c r="L4" s="218"/>
      <c r="M4" s="218"/>
      <c r="N4" s="218"/>
      <c r="O4" s="218"/>
      <c r="P4" s="218"/>
      <c r="Q4" s="218"/>
      <c r="R4" s="218"/>
      <c r="S4" s="218"/>
      <c r="T4" s="218"/>
      <c r="U4" s="218"/>
      <c r="V4" s="218"/>
      <c r="W4" s="218"/>
    </row>
    <row r="5" spans="1:23">
      <c r="A5" s="384" t="s">
        <v>432</v>
      </c>
      <c r="B5" s="221"/>
      <c r="C5" s="218"/>
      <c r="D5" s="218"/>
      <c r="E5" s="218"/>
      <c r="F5" s="218"/>
      <c r="G5" s="218"/>
      <c r="H5" s="218"/>
      <c r="I5" s="218"/>
      <c r="J5" s="218"/>
      <c r="K5" s="218"/>
      <c r="L5" s="218"/>
      <c r="M5" s="218"/>
      <c r="N5" s="218"/>
      <c r="O5" s="218"/>
      <c r="P5" s="218"/>
      <c r="Q5" s="218"/>
      <c r="R5" s="218"/>
      <c r="S5" s="218"/>
      <c r="T5" s="218"/>
      <c r="U5" s="218"/>
      <c r="V5" s="218"/>
      <c r="W5" s="218"/>
    </row>
    <row r="6" spans="1:23">
      <c r="A6" s="384" t="s">
        <v>433</v>
      </c>
      <c r="B6" s="221"/>
      <c r="C6" s="218"/>
      <c r="D6" s="218"/>
      <c r="E6" s="218"/>
      <c r="F6" s="218"/>
      <c r="G6" s="218"/>
      <c r="H6" s="218"/>
      <c r="I6" s="218"/>
      <c r="J6" s="218"/>
      <c r="K6" s="218"/>
      <c r="L6" s="218"/>
      <c r="M6" s="218"/>
      <c r="N6" s="218"/>
      <c r="O6" s="218"/>
      <c r="P6" s="218"/>
      <c r="Q6" s="218"/>
      <c r="R6" s="218"/>
      <c r="S6" s="218"/>
      <c r="T6" s="218"/>
      <c r="U6" s="218"/>
      <c r="V6" s="218"/>
      <c r="W6" s="218"/>
    </row>
    <row r="7" spans="1:23" ht="13.15" customHeight="1">
      <c r="A7" s="383"/>
      <c r="B7" s="221"/>
      <c r="C7" s="218"/>
      <c r="D7" s="218"/>
      <c r="E7" s="218"/>
      <c r="F7" s="218"/>
      <c r="G7" s="218"/>
      <c r="H7" s="218"/>
      <c r="I7" s="218"/>
      <c r="J7" s="218"/>
      <c r="K7" s="218"/>
      <c r="L7" s="218"/>
      <c r="M7" s="218"/>
      <c r="N7" s="218"/>
      <c r="O7" s="218"/>
      <c r="P7" s="218"/>
      <c r="Q7" s="218"/>
      <c r="R7" s="218"/>
      <c r="S7" s="218"/>
      <c r="T7" s="218"/>
      <c r="U7" s="218"/>
      <c r="V7" s="218"/>
      <c r="W7" s="218"/>
    </row>
    <row r="8" spans="1:23" ht="13.15" customHeight="1">
      <c r="A8" s="380" t="s">
        <v>438</v>
      </c>
      <c r="B8" s="221"/>
      <c r="C8" s="218"/>
      <c r="D8" s="218"/>
      <c r="E8" s="218"/>
      <c r="F8" s="218"/>
      <c r="G8" s="218"/>
      <c r="H8" s="218"/>
      <c r="I8" s="218"/>
      <c r="J8" s="218"/>
      <c r="K8" s="218"/>
      <c r="L8" s="218"/>
      <c r="M8" s="218"/>
      <c r="N8" s="218"/>
      <c r="O8" s="218"/>
      <c r="P8" s="218"/>
      <c r="Q8" s="218"/>
      <c r="R8" s="218"/>
      <c r="S8" s="218"/>
      <c r="T8" s="218"/>
      <c r="U8" s="218"/>
      <c r="V8" s="218"/>
      <c r="W8" s="218"/>
    </row>
    <row r="9" spans="1:23" ht="13.9" customHeight="1">
      <c r="A9" s="384" t="s">
        <v>458</v>
      </c>
      <c r="B9" s="221"/>
      <c r="C9" s="218"/>
      <c r="D9" s="218"/>
      <c r="E9" s="218"/>
      <c r="F9" s="218"/>
      <c r="G9" s="218"/>
      <c r="H9" s="218"/>
      <c r="I9" s="218"/>
      <c r="J9" s="218"/>
      <c r="K9" s="218"/>
      <c r="L9" s="218"/>
      <c r="M9" s="218"/>
      <c r="N9" s="218"/>
      <c r="O9" s="218"/>
      <c r="P9" s="218"/>
      <c r="Q9" s="218"/>
      <c r="R9" s="218"/>
      <c r="S9" s="218"/>
      <c r="T9" s="218"/>
      <c r="U9" s="218"/>
      <c r="V9" s="218"/>
      <c r="W9" s="218"/>
    </row>
    <row r="10" spans="1:23" ht="13.9" customHeight="1">
      <c r="A10" s="384" t="s">
        <v>459</v>
      </c>
      <c r="B10" s="221"/>
      <c r="C10" s="218"/>
      <c r="D10" s="218"/>
      <c r="E10" s="218"/>
      <c r="F10" s="218"/>
      <c r="G10" s="218"/>
      <c r="H10" s="218"/>
      <c r="I10" s="218"/>
      <c r="J10" s="218"/>
      <c r="K10" s="218"/>
      <c r="L10" s="218"/>
      <c r="M10" s="218"/>
      <c r="N10" s="218"/>
      <c r="O10" s="218"/>
      <c r="P10" s="218"/>
      <c r="Q10" s="218"/>
      <c r="R10" s="218"/>
      <c r="S10" s="218"/>
      <c r="T10" s="218"/>
      <c r="U10" s="218"/>
      <c r="V10" s="218"/>
      <c r="W10" s="218"/>
    </row>
    <row r="11" spans="1:23" ht="13.9" customHeight="1">
      <c r="A11" s="384" t="s">
        <v>373</v>
      </c>
      <c r="B11" s="221"/>
      <c r="C11" s="218"/>
      <c r="D11" s="218"/>
      <c r="E11" s="218"/>
      <c r="F11" s="218"/>
      <c r="G11" s="218"/>
      <c r="H11" s="218"/>
      <c r="I11" s="218"/>
      <c r="J11" s="218"/>
      <c r="K11" s="218"/>
      <c r="L11" s="218"/>
      <c r="M11" s="218"/>
      <c r="N11" s="218"/>
      <c r="O11" s="218"/>
      <c r="P11" s="218"/>
      <c r="Q11" s="218"/>
      <c r="R11" s="218"/>
      <c r="S11" s="218"/>
      <c r="T11" s="218"/>
      <c r="U11" s="218"/>
      <c r="V11" s="218"/>
      <c r="W11" s="218"/>
    </row>
    <row r="12" spans="1:23" ht="13.9" customHeight="1">
      <c r="A12" s="384"/>
      <c r="B12" s="221"/>
      <c r="C12" s="218"/>
      <c r="D12" s="218"/>
      <c r="E12" s="218"/>
      <c r="F12" s="218"/>
      <c r="G12" s="218"/>
      <c r="H12" s="218"/>
      <c r="I12" s="218"/>
      <c r="J12" s="218"/>
      <c r="K12" s="218"/>
      <c r="L12" s="218"/>
      <c r="M12" s="218"/>
      <c r="N12" s="218"/>
      <c r="O12" s="218"/>
      <c r="P12" s="218"/>
      <c r="Q12" s="218"/>
      <c r="R12" s="218"/>
      <c r="S12" s="218"/>
      <c r="T12" s="218"/>
      <c r="U12" s="218"/>
      <c r="V12" s="218"/>
      <c r="W12" s="218"/>
    </row>
    <row r="13" spans="1:23" ht="13.9" customHeight="1">
      <c r="A13" s="380" t="s">
        <v>439</v>
      </c>
      <c r="B13" s="221"/>
      <c r="C13" s="218"/>
      <c r="D13" s="218"/>
      <c r="E13" s="218"/>
      <c r="F13" s="218"/>
      <c r="G13" s="218"/>
      <c r="H13" s="218"/>
      <c r="I13" s="218"/>
      <c r="J13" s="218"/>
      <c r="K13" s="218"/>
      <c r="L13" s="218"/>
      <c r="M13" s="218"/>
      <c r="N13" s="218"/>
      <c r="O13" s="218"/>
      <c r="P13" s="218"/>
      <c r="Q13" s="218"/>
      <c r="R13" s="218"/>
      <c r="S13" s="218"/>
      <c r="T13" s="218"/>
      <c r="U13" s="218"/>
      <c r="V13" s="218"/>
      <c r="W13" s="218"/>
    </row>
    <row r="14" spans="1:23" ht="13.9" customHeight="1">
      <c r="A14" s="384" t="s">
        <v>257</v>
      </c>
      <c r="B14" s="221"/>
      <c r="C14" s="218"/>
      <c r="D14" s="218"/>
      <c r="E14" s="218"/>
      <c r="F14" s="218"/>
      <c r="G14" s="218"/>
      <c r="H14" s="218"/>
      <c r="I14" s="218"/>
      <c r="J14" s="218"/>
      <c r="K14" s="218"/>
      <c r="L14" s="218"/>
      <c r="M14" s="218"/>
      <c r="N14" s="218"/>
      <c r="O14" s="218"/>
      <c r="P14" s="218"/>
      <c r="Q14" s="218"/>
      <c r="R14" s="218"/>
      <c r="S14" s="218"/>
      <c r="T14" s="218"/>
      <c r="U14" s="218"/>
      <c r="V14" s="218"/>
      <c r="W14" s="218"/>
    </row>
    <row r="15" spans="1:23" ht="13.9" customHeight="1">
      <c r="A15" s="384"/>
      <c r="B15" s="221"/>
      <c r="C15" s="218"/>
      <c r="D15" s="218"/>
      <c r="E15" s="218"/>
      <c r="F15" s="218"/>
      <c r="G15" s="218"/>
      <c r="H15" s="218"/>
      <c r="I15" s="218"/>
      <c r="J15" s="218"/>
      <c r="K15" s="218"/>
      <c r="L15" s="218"/>
      <c r="M15" s="218"/>
      <c r="N15" s="218"/>
      <c r="O15" s="218"/>
      <c r="P15" s="218"/>
      <c r="Q15" s="218"/>
      <c r="R15" s="218"/>
      <c r="S15" s="218"/>
      <c r="T15" s="218"/>
      <c r="U15" s="218"/>
      <c r="V15" s="218"/>
      <c r="W15" s="218"/>
    </row>
    <row r="16" spans="1:23" ht="13.9" customHeight="1">
      <c r="A16" s="380" t="s">
        <v>440</v>
      </c>
      <c r="B16" s="221"/>
      <c r="C16" s="218"/>
      <c r="D16" s="218"/>
      <c r="E16" s="218"/>
      <c r="F16" s="218"/>
      <c r="G16" s="218"/>
      <c r="H16" s="218"/>
      <c r="I16" s="218"/>
      <c r="J16" s="218"/>
      <c r="K16" s="218"/>
      <c r="L16" s="218"/>
      <c r="M16" s="218"/>
      <c r="N16" s="218"/>
      <c r="O16" s="218"/>
      <c r="P16" s="218"/>
      <c r="Q16" s="218"/>
      <c r="R16" s="218"/>
      <c r="S16" s="218"/>
      <c r="T16" s="218"/>
      <c r="U16" s="218"/>
      <c r="V16" s="218"/>
      <c r="W16" s="218"/>
    </row>
    <row r="17" spans="1:23" ht="13.9" customHeight="1">
      <c r="A17" s="693" t="s">
        <v>435</v>
      </c>
      <c r="B17" s="221"/>
      <c r="C17" s="218"/>
      <c r="D17" s="218"/>
      <c r="E17" s="218"/>
      <c r="F17" s="218"/>
      <c r="G17" s="218"/>
      <c r="H17" s="218"/>
      <c r="I17" s="218"/>
      <c r="J17" s="218"/>
      <c r="K17" s="218"/>
      <c r="L17" s="218"/>
      <c r="M17" s="218"/>
      <c r="N17" s="218"/>
      <c r="O17" s="218"/>
      <c r="P17" s="218"/>
      <c r="Q17" s="218"/>
      <c r="R17" s="218"/>
      <c r="S17" s="218"/>
      <c r="T17" s="218"/>
      <c r="U17" s="218"/>
      <c r="V17" s="218"/>
      <c r="W17" s="218"/>
    </row>
    <row r="18" spans="1:23" ht="13.9" customHeight="1">
      <c r="A18" s="384" t="s">
        <v>436</v>
      </c>
      <c r="B18" s="221"/>
      <c r="C18" s="218"/>
      <c r="D18" s="218"/>
      <c r="E18" s="218"/>
      <c r="F18" s="218"/>
      <c r="G18" s="218"/>
      <c r="H18" s="218"/>
      <c r="I18" s="218"/>
      <c r="J18" s="218"/>
      <c r="K18" s="218"/>
      <c r="L18" s="218"/>
      <c r="M18" s="218"/>
      <c r="N18" s="218"/>
      <c r="O18" s="218"/>
      <c r="P18" s="218"/>
      <c r="Q18" s="218"/>
      <c r="R18" s="218"/>
      <c r="S18" s="218"/>
      <c r="T18" s="218"/>
      <c r="U18" s="218"/>
      <c r="V18" s="218"/>
      <c r="W18" s="218"/>
    </row>
    <row r="19" spans="1:23" ht="13.9" customHeight="1">
      <c r="A19" s="384" t="s">
        <v>441</v>
      </c>
      <c r="B19" s="221"/>
      <c r="C19" s="218"/>
      <c r="D19" s="218"/>
      <c r="E19" s="218"/>
      <c r="F19" s="218"/>
      <c r="G19" s="218"/>
      <c r="H19" s="218"/>
      <c r="I19" s="218"/>
      <c r="J19" s="218"/>
      <c r="K19" s="218"/>
      <c r="L19" s="218"/>
      <c r="M19" s="218"/>
      <c r="N19" s="218"/>
      <c r="O19" s="218"/>
      <c r="P19" s="218"/>
      <c r="Q19" s="218"/>
      <c r="R19" s="218"/>
      <c r="S19" s="218"/>
      <c r="T19" s="218"/>
      <c r="U19" s="218"/>
      <c r="V19" s="218"/>
      <c r="W19" s="218"/>
    </row>
    <row r="20" spans="1:23" ht="13.9" customHeight="1">
      <c r="A20" s="694"/>
      <c r="B20" s="221"/>
      <c r="C20" s="218"/>
      <c r="D20" s="218"/>
      <c r="E20" s="218"/>
      <c r="F20" s="218"/>
      <c r="G20" s="218"/>
      <c r="H20" s="218"/>
      <c r="I20" s="218"/>
      <c r="J20" s="218"/>
      <c r="K20" s="218"/>
      <c r="L20" s="218"/>
      <c r="M20" s="218"/>
      <c r="N20" s="218"/>
      <c r="O20" s="218"/>
      <c r="P20" s="218"/>
      <c r="Q20" s="218"/>
      <c r="R20" s="218"/>
      <c r="S20" s="218"/>
      <c r="T20" s="218"/>
      <c r="U20" s="218"/>
      <c r="V20" s="218"/>
      <c r="W20" s="218"/>
    </row>
    <row r="21" spans="1:23" ht="27" customHeight="1">
      <c r="A21" s="613"/>
      <c r="B21" s="221"/>
      <c r="C21" s="218"/>
      <c r="D21" s="218"/>
      <c r="E21" s="218"/>
      <c r="F21" s="218"/>
      <c r="G21" s="218"/>
      <c r="H21" s="218"/>
      <c r="I21" s="218"/>
      <c r="J21" s="218"/>
      <c r="K21" s="218"/>
      <c r="L21" s="218"/>
      <c r="M21" s="218"/>
      <c r="N21" s="218"/>
      <c r="O21" s="218"/>
      <c r="P21" s="218"/>
      <c r="Q21" s="218"/>
      <c r="R21" s="218"/>
      <c r="S21" s="218"/>
      <c r="T21" s="218"/>
      <c r="U21" s="218"/>
      <c r="V21" s="218"/>
      <c r="W21" s="218"/>
    </row>
    <row r="22" spans="1:23" ht="13.9" hidden="1" customHeight="1">
      <c r="A22" s="381" t="s">
        <v>78</v>
      </c>
      <c r="B22" s="221"/>
      <c r="C22" s="218"/>
      <c r="D22" s="218"/>
      <c r="E22" s="218"/>
      <c r="F22" s="218"/>
      <c r="G22" s="218"/>
      <c r="H22" s="218"/>
      <c r="I22" s="218"/>
      <c r="J22" s="218"/>
      <c r="K22" s="218"/>
      <c r="L22" s="218"/>
      <c r="M22" s="218"/>
      <c r="N22" s="218"/>
      <c r="O22" s="218"/>
      <c r="P22" s="218"/>
      <c r="Q22" s="218"/>
      <c r="R22" s="218"/>
      <c r="S22" s="218"/>
      <c r="T22" s="218"/>
      <c r="U22" s="218"/>
      <c r="V22" s="218"/>
      <c r="W22" s="218"/>
    </row>
    <row r="23" spans="1:23" ht="13.9" hidden="1" customHeight="1">
      <c r="A23" s="380" t="s">
        <v>79</v>
      </c>
      <c r="B23" s="221"/>
      <c r="C23" s="218"/>
      <c r="D23" s="218"/>
      <c r="E23" s="218"/>
      <c r="F23" s="218"/>
      <c r="G23" s="218"/>
      <c r="H23" s="218"/>
      <c r="I23" s="218"/>
      <c r="J23" s="218"/>
      <c r="K23" s="218"/>
      <c r="L23" s="218"/>
      <c r="M23" s="218"/>
      <c r="N23" s="218"/>
      <c r="O23" s="218"/>
      <c r="P23" s="218"/>
      <c r="Q23" s="218"/>
      <c r="R23" s="218"/>
      <c r="S23" s="218"/>
      <c r="T23" s="218"/>
      <c r="U23" s="218"/>
      <c r="V23" s="218"/>
      <c r="W23" s="218"/>
    </row>
    <row r="24" spans="1:23" ht="47.45" hidden="1" customHeight="1">
      <c r="A24" s="387" t="s">
        <v>131</v>
      </c>
      <c r="B24" s="221"/>
      <c r="C24" s="218"/>
      <c r="D24" s="218"/>
      <c r="E24" s="218"/>
      <c r="F24" s="218"/>
      <c r="G24" s="218"/>
      <c r="H24" s="218"/>
      <c r="I24" s="218"/>
      <c r="J24" s="218"/>
      <c r="K24" s="218"/>
      <c r="L24" s="218"/>
      <c r="M24" s="218"/>
      <c r="N24" s="218"/>
      <c r="O24" s="218"/>
      <c r="P24" s="218"/>
      <c r="Q24" s="218"/>
      <c r="R24" s="218"/>
      <c r="S24" s="218"/>
      <c r="T24" s="218"/>
      <c r="U24" s="218"/>
      <c r="V24" s="218"/>
      <c r="W24" s="218"/>
    </row>
    <row r="25" spans="1:23" ht="13.9" hidden="1" customHeight="1">
      <c r="A25" s="380" t="s">
        <v>80</v>
      </c>
      <c r="B25" s="221"/>
      <c r="C25" s="218"/>
      <c r="D25" s="218"/>
      <c r="E25" s="218"/>
      <c r="F25" s="218"/>
      <c r="G25" s="218"/>
      <c r="H25" s="218"/>
      <c r="I25" s="218"/>
      <c r="J25" s="218"/>
      <c r="K25" s="218"/>
      <c r="L25" s="218"/>
      <c r="M25" s="218"/>
      <c r="N25" s="218"/>
      <c r="O25" s="218"/>
      <c r="P25" s="218"/>
      <c r="Q25" s="218"/>
      <c r="R25" s="218"/>
      <c r="S25" s="218"/>
      <c r="T25" s="218"/>
      <c r="U25" s="218"/>
      <c r="V25" s="218"/>
      <c r="W25" s="218"/>
    </row>
    <row r="26" spans="1:23" ht="13.9" hidden="1" customHeight="1">
      <c r="A26" s="754" t="s">
        <v>233</v>
      </c>
      <c r="B26" s="221"/>
      <c r="C26" s="218"/>
      <c r="D26" s="218"/>
      <c r="E26" s="218"/>
      <c r="F26" s="218"/>
      <c r="G26" s="218"/>
      <c r="H26" s="218"/>
      <c r="I26" s="218"/>
      <c r="J26" s="218"/>
      <c r="K26" s="218"/>
      <c r="L26" s="218"/>
      <c r="M26" s="218"/>
      <c r="N26" s="218"/>
      <c r="O26" s="218"/>
      <c r="P26" s="218"/>
      <c r="Q26" s="218"/>
      <c r="R26" s="218"/>
      <c r="S26" s="218"/>
      <c r="T26" s="218"/>
      <c r="U26" s="218"/>
      <c r="V26" s="218"/>
      <c r="W26" s="218"/>
    </row>
    <row r="27" spans="1:23" ht="13.9" hidden="1" customHeight="1">
      <c r="A27" s="754"/>
      <c r="B27" s="221"/>
      <c r="C27" s="218"/>
      <c r="D27" s="218"/>
      <c r="E27" s="218"/>
      <c r="F27" s="218"/>
      <c r="G27" s="218"/>
      <c r="H27" s="218"/>
      <c r="I27" s="218"/>
      <c r="J27" s="218"/>
      <c r="K27" s="218"/>
      <c r="L27" s="218"/>
      <c r="M27" s="218"/>
      <c r="N27" s="218"/>
      <c r="O27" s="218"/>
      <c r="P27" s="218"/>
      <c r="Q27" s="218"/>
      <c r="R27" s="218"/>
      <c r="S27" s="218"/>
      <c r="T27" s="218"/>
      <c r="U27" s="218"/>
      <c r="V27" s="218"/>
      <c r="W27" s="218"/>
    </row>
    <row r="28" spans="1:23" ht="13.9" hidden="1" customHeight="1">
      <c r="A28" s="754"/>
      <c r="B28" s="221"/>
      <c r="C28" s="218"/>
      <c r="D28" s="218"/>
      <c r="E28" s="218"/>
      <c r="F28" s="218"/>
      <c r="G28" s="218"/>
      <c r="H28" s="218"/>
      <c r="I28" s="218"/>
      <c r="J28" s="218"/>
      <c r="K28" s="218"/>
      <c r="L28" s="218"/>
      <c r="M28" s="218"/>
      <c r="N28" s="218"/>
      <c r="O28" s="218"/>
      <c r="P28" s="218"/>
      <c r="Q28" s="218"/>
      <c r="R28" s="218"/>
      <c r="S28" s="218"/>
      <c r="T28" s="218"/>
      <c r="U28" s="218"/>
      <c r="V28" s="218"/>
      <c r="W28" s="218"/>
    </row>
    <row r="29" spans="1:23" ht="22.15" hidden="1" customHeight="1">
      <c r="A29" s="754"/>
      <c r="B29" s="221"/>
      <c r="C29" s="218"/>
      <c r="D29" s="218"/>
      <c r="E29" s="218"/>
      <c r="F29" s="218"/>
      <c r="G29" s="218"/>
      <c r="H29" s="218"/>
      <c r="I29" s="218"/>
      <c r="J29" s="218"/>
      <c r="K29" s="218"/>
      <c r="L29" s="218"/>
      <c r="M29" s="218"/>
      <c r="N29" s="218"/>
      <c r="O29" s="218"/>
      <c r="P29" s="218"/>
      <c r="Q29" s="218"/>
      <c r="R29" s="218"/>
      <c r="S29" s="218"/>
      <c r="T29" s="218"/>
      <c r="U29" s="218"/>
      <c r="V29" s="218"/>
      <c r="W29" s="218"/>
    </row>
    <row r="30" spans="1:23" ht="14.45" hidden="1" customHeight="1">
      <c r="A30" s="692"/>
      <c r="B30" s="221"/>
      <c r="C30" s="218"/>
      <c r="D30" s="218"/>
      <c r="E30" s="218"/>
      <c r="F30" s="218"/>
      <c r="G30" s="218"/>
      <c r="H30" s="218"/>
      <c r="I30" s="218"/>
      <c r="J30" s="218"/>
      <c r="K30" s="218"/>
      <c r="L30" s="218"/>
      <c r="M30" s="218"/>
      <c r="N30" s="218"/>
      <c r="O30" s="218"/>
      <c r="P30" s="218"/>
      <c r="Q30" s="218"/>
      <c r="R30" s="218"/>
      <c r="S30" s="218"/>
      <c r="T30" s="218"/>
      <c r="U30" s="218"/>
      <c r="V30" s="218"/>
      <c r="W30" s="218"/>
    </row>
    <row r="31" spans="1:23" ht="13.9" hidden="1" customHeight="1">
      <c r="A31" s="380" t="s">
        <v>235</v>
      </c>
      <c r="B31" s="221"/>
      <c r="C31" s="218"/>
      <c r="D31" s="218"/>
      <c r="E31" s="218"/>
      <c r="F31" s="218"/>
      <c r="G31" s="218"/>
      <c r="H31" s="218"/>
      <c r="I31" s="218"/>
      <c r="J31" s="218"/>
      <c r="K31" s="218"/>
      <c r="L31" s="218"/>
      <c r="M31" s="218"/>
      <c r="N31" s="218"/>
      <c r="O31" s="218"/>
      <c r="P31" s="218"/>
      <c r="Q31" s="218"/>
      <c r="R31" s="218"/>
      <c r="S31" s="218"/>
      <c r="T31" s="218"/>
      <c r="U31" s="218"/>
      <c r="V31" s="218"/>
      <c r="W31" s="218"/>
    </row>
    <row r="32" spans="1:23" ht="13.9" hidden="1" customHeight="1">
      <c r="A32" s="623" t="s">
        <v>236</v>
      </c>
      <c r="B32" s="221"/>
      <c r="C32" s="218"/>
      <c r="D32" s="218"/>
      <c r="E32" s="218"/>
      <c r="F32" s="218"/>
      <c r="G32" s="218"/>
      <c r="H32" s="218"/>
      <c r="I32" s="218"/>
      <c r="J32" s="218"/>
      <c r="K32" s="218"/>
      <c r="L32" s="218"/>
      <c r="M32" s="218"/>
      <c r="N32" s="218"/>
      <c r="O32" s="218"/>
      <c r="P32" s="218"/>
      <c r="Q32" s="218"/>
      <c r="R32" s="218"/>
      <c r="S32" s="218"/>
      <c r="T32" s="218"/>
      <c r="U32" s="218"/>
      <c r="V32" s="218"/>
      <c r="W32" s="218"/>
    </row>
    <row r="33" spans="1:23" ht="17.45" hidden="1" customHeight="1">
      <c r="A33" s="384" t="s">
        <v>237</v>
      </c>
      <c r="B33" s="221"/>
      <c r="C33" s="218"/>
      <c r="D33" s="218"/>
      <c r="E33" s="218"/>
      <c r="F33" s="218"/>
      <c r="G33" s="218"/>
      <c r="H33" s="218"/>
      <c r="I33" s="218"/>
      <c r="J33" s="218"/>
      <c r="K33" s="218"/>
      <c r="L33" s="218"/>
      <c r="M33" s="218"/>
      <c r="N33" s="218"/>
      <c r="O33" s="218"/>
      <c r="P33" s="218"/>
      <c r="Q33" s="218"/>
      <c r="R33" s="218"/>
      <c r="S33" s="218"/>
      <c r="T33" s="218"/>
      <c r="U33" s="218"/>
      <c r="V33" s="218"/>
      <c r="W33" s="218"/>
    </row>
    <row r="34" spans="1:23" ht="27" hidden="1" customHeight="1">
      <c r="A34" s="384"/>
      <c r="B34" s="221"/>
      <c r="C34" s="218"/>
      <c r="D34" s="218"/>
      <c r="E34" s="218"/>
      <c r="F34" s="218"/>
      <c r="G34" s="218"/>
      <c r="H34" s="218"/>
      <c r="I34" s="218"/>
      <c r="J34" s="218"/>
      <c r="K34" s="218"/>
      <c r="L34" s="218"/>
      <c r="M34" s="218"/>
      <c r="N34" s="218"/>
      <c r="O34" s="218"/>
      <c r="P34" s="218"/>
      <c r="Q34" s="218"/>
      <c r="R34" s="218"/>
      <c r="S34" s="218"/>
      <c r="T34" s="218"/>
      <c r="U34" s="218"/>
      <c r="V34" s="218"/>
      <c r="W34" s="218"/>
    </row>
    <row r="35" spans="1:23" ht="17.45" hidden="1" customHeight="1">
      <c r="A35" s="614"/>
      <c r="B35" s="221"/>
      <c r="C35" s="218"/>
      <c r="D35" s="218"/>
      <c r="E35" s="218"/>
      <c r="F35" s="218"/>
      <c r="G35" s="218"/>
      <c r="H35" s="218"/>
      <c r="I35" s="218"/>
      <c r="J35" s="218"/>
      <c r="K35" s="218"/>
      <c r="L35" s="218"/>
      <c r="M35" s="218"/>
      <c r="N35" s="218"/>
      <c r="O35" s="218"/>
      <c r="P35" s="218"/>
      <c r="Q35" s="218"/>
      <c r="R35" s="218"/>
      <c r="S35" s="218"/>
      <c r="T35" s="218"/>
      <c r="U35" s="218"/>
      <c r="V35" s="218"/>
      <c r="W35" s="218"/>
    </row>
    <row r="36" spans="1:23" ht="13.9" hidden="1" customHeight="1">
      <c r="A36" s="381" t="s">
        <v>99</v>
      </c>
      <c r="B36" s="221"/>
      <c r="C36" s="218"/>
      <c r="D36" s="218"/>
      <c r="E36" s="218"/>
      <c r="F36" s="218"/>
      <c r="G36" s="218"/>
      <c r="H36" s="218"/>
      <c r="I36" s="218"/>
      <c r="J36" s="218"/>
      <c r="K36" s="218"/>
      <c r="L36" s="218"/>
      <c r="M36" s="218"/>
      <c r="N36" s="218"/>
      <c r="O36" s="218"/>
      <c r="P36" s="218"/>
      <c r="Q36" s="218"/>
      <c r="R36" s="218"/>
      <c r="S36" s="218"/>
      <c r="T36" s="218"/>
      <c r="U36" s="218"/>
      <c r="V36" s="218"/>
      <c r="W36" s="218"/>
    </row>
    <row r="37" spans="1:23" ht="16.149999999999999" hidden="1" customHeight="1">
      <c r="A37" s="604" t="s">
        <v>228</v>
      </c>
      <c r="B37" s="257"/>
      <c r="C37" s="218"/>
      <c r="D37" s="218"/>
      <c r="E37" s="218"/>
      <c r="F37" s="218"/>
      <c r="G37" s="218"/>
      <c r="H37" s="218"/>
      <c r="I37" s="218"/>
      <c r="J37" s="218"/>
      <c r="K37" s="218"/>
      <c r="L37" s="218"/>
      <c r="M37" s="218"/>
      <c r="N37" s="218"/>
      <c r="O37" s="218"/>
      <c r="P37" s="218"/>
      <c r="Q37" s="218"/>
      <c r="R37" s="218"/>
      <c r="S37" s="218"/>
      <c r="T37" s="218"/>
      <c r="U37" s="218"/>
      <c r="V37" s="218"/>
      <c r="W37" s="218"/>
    </row>
    <row r="38" spans="1:23" ht="16.899999999999999" hidden="1" customHeight="1">
      <c r="A38" s="604" t="s">
        <v>228</v>
      </c>
      <c r="B38" s="257"/>
      <c r="C38" s="218"/>
      <c r="D38" s="218"/>
      <c r="E38" s="218"/>
      <c r="F38" s="218"/>
      <c r="G38" s="218"/>
      <c r="H38" s="218"/>
      <c r="I38" s="218"/>
      <c r="J38" s="218"/>
      <c r="K38" s="218"/>
      <c r="L38" s="218"/>
      <c r="M38" s="218"/>
      <c r="N38" s="218"/>
      <c r="O38" s="218"/>
      <c r="P38" s="218"/>
      <c r="Q38" s="218"/>
      <c r="R38" s="218"/>
      <c r="S38" s="218"/>
      <c r="T38" s="218"/>
      <c r="U38" s="218"/>
      <c r="V38" s="218"/>
      <c r="W38" s="218"/>
    </row>
    <row r="39" spans="1:23" ht="16.899999999999999" hidden="1" customHeight="1">
      <c r="A39" s="604" t="s">
        <v>228</v>
      </c>
      <c r="B39" s="386"/>
      <c r="C39" s="218"/>
      <c r="D39" s="218"/>
      <c r="E39" s="218"/>
      <c r="F39" s="218"/>
      <c r="G39" s="218"/>
      <c r="H39" s="218"/>
      <c r="I39" s="218"/>
      <c r="J39" s="218"/>
      <c r="K39" s="218"/>
      <c r="L39" s="218"/>
      <c r="M39" s="218"/>
      <c r="N39" s="218"/>
      <c r="O39" s="218"/>
      <c r="P39" s="218"/>
      <c r="Q39" s="218"/>
      <c r="R39" s="218"/>
      <c r="S39" s="218"/>
      <c r="T39" s="218"/>
      <c r="U39" s="218"/>
      <c r="V39" s="218"/>
      <c r="W39" s="218"/>
    </row>
    <row r="40" spans="1:23" ht="18" hidden="1" customHeight="1">
      <c r="A40" s="605" t="s">
        <v>229</v>
      </c>
      <c r="B40" s="386"/>
      <c r="C40" s="218"/>
      <c r="D40" s="218"/>
      <c r="E40" s="218"/>
      <c r="F40" s="218"/>
      <c r="G40" s="218"/>
      <c r="H40" s="218"/>
      <c r="I40" s="218"/>
      <c r="J40" s="218"/>
      <c r="K40" s="218"/>
      <c r="L40" s="218"/>
      <c r="M40" s="218"/>
      <c r="N40" s="218"/>
      <c r="O40" s="218"/>
      <c r="P40" s="218"/>
      <c r="Q40" s="218"/>
      <c r="R40" s="218"/>
      <c r="S40" s="218"/>
      <c r="T40" s="218"/>
      <c r="U40" s="218"/>
      <c r="V40" s="218"/>
      <c r="W40" s="218"/>
    </row>
    <row r="41" spans="1:23" ht="13.9" hidden="1" customHeight="1">
      <c r="A41" s="697"/>
      <c r="B41" s="218"/>
      <c r="C41" s="218"/>
      <c r="D41" s="218"/>
      <c r="E41" s="218"/>
      <c r="F41" s="218"/>
      <c r="G41" s="218"/>
      <c r="H41" s="218"/>
      <c r="I41" s="218"/>
      <c r="J41" s="218"/>
      <c r="K41" s="218"/>
      <c r="L41" s="218"/>
      <c r="M41" s="218"/>
      <c r="N41" s="218"/>
      <c r="O41" s="218"/>
      <c r="P41" s="218"/>
      <c r="Q41" s="218"/>
      <c r="R41" s="218"/>
      <c r="S41" s="218"/>
      <c r="T41" s="218"/>
      <c r="U41" s="218"/>
      <c r="V41" s="218"/>
      <c r="W41" s="218"/>
    </row>
    <row r="42" spans="1:23" ht="13.9" hidden="1" customHeight="1">
      <c r="A42" s="571" t="s">
        <v>99</v>
      </c>
      <c r="B42" s="221"/>
      <c r="C42" s="218"/>
      <c r="D42" s="218"/>
      <c r="E42" s="218"/>
      <c r="F42" s="218"/>
      <c r="G42" s="218"/>
      <c r="H42" s="218"/>
      <c r="I42" s="218"/>
      <c r="J42" s="218"/>
      <c r="K42" s="218"/>
      <c r="L42" s="218"/>
      <c r="M42" s="218"/>
      <c r="N42" s="218"/>
      <c r="O42" s="218"/>
      <c r="P42" s="218"/>
      <c r="Q42" s="218"/>
      <c r="R42" s="218"/>
      <c r="S42" s="218"/>
      <c r="T42" s="218"/>
      <c r="U42" s="218"/>
      <c r="V42" s="218"/>
      <c r="W42" s="218"/>
    </row>
    <row r="43" spans="1:23" ht="15" hidden="1" customHeight="1">
      <c r="A43" s="607"/>
      <c r="B43" s="257"/>
      <c r="C43" s="218"/>
      <c r="D43" s="218"/>
      <c r="E43" s="218"/>
      <c r="F43" s="218"/>
      <c r="G43" s="218"/>
      <c r="H43" s="218"/>
      <c r="I43" s="218"/>
      <c r="J43" s="218"/>
      <c r="K43" s="218"/>
      <c r="L43" s="218"/>
      <c r="M43" s="218"/>
      <c r="N43" s="218"/>
      <c r="O43" s="218"/>
      <c r="P43" s="218"/>
      <c r="Q43" s="218"/>
      <c r="R43" s="218"/>
      <c r="S43" s="218"/>
      <c r="T43" s="218"/>
      <c r="U43" s="218"/>
      <c r="V43" s="218"/>
      <c r="W43" s="218"/>
    </row>
    <row r="44" spans="1:23" ht="18.600000000000001" hidden="1" customHeight="1">
      <c r="A44" s="572"/>
      <c r="B44" s="257"/>
      <c r="C44" s="218"/>
      <c r="D44" s="218"/>
      <c r="E44" s="218"/>
      <c r="F44" s="218"/>
      <c r="G44" s="218"/>
      <c r="H44" s="218"/>
      <c r="I44" s="218"/>
      <c r="J44" s="218"/>
      <c r="K44" s="218"/>
      <c r="L44" s="218"/>
      <c r="M44" s="218"/>
      <c r="N44" s="218"/>
      <c r="O44" s="218"/>
      <c r="P44" s="218"/>
      <c r="Q44" s="218"/>
      <c r="R44" s="218"/>
      <c r="S44" s="218"/>
      <c r="T44" s="218"/>
      <c r="U44" s="218"/>
      <c r="V44" s="218"/>
      <c r="W44" s="218"/>
    </row>
    <row r="45" spans="1:23" ht="17.45" hidden="1" customHeight="1">
      <c r="A45" s="572"/>
      <c r="B45" s="257"/>
      <c r="C45" s="218"/>
      <c r="D45" s="218"/>
      <c r="E45" s="218"/>
      <c r="F45" s="218"/>
      <c r="G45" s="218"/>
      <c r="H45" s="218"/>
      <c r="I45" s="218"/>
      <c r="J45" s="218"/>
      <c r="K45" s="218"/>
      <c r="L45" s="218"/>
      <c r="M45" s="218"/>
      <c r="N45" s="218"/>
      <c r="O45" s="218"/>
      <c r="P45" s="218"/>
      <c r="Q45" s="218"/>
      <c r="R45" s="218"/>
      <c r="S45" s="218"/>
      <c r="T45" s="218"/>
      <c r="U45" s="218"/>
      <c r="V45" s="218"/>
      <c r="W45" s="218"/>
    </row>
    <row r="46" spans="1:23" ht="17.45" hidden="1" customHeight="1">
      <c r="A46" s="572"/>
      <c r="B46" s="257"/>
      <c r="C46" s="218"/>
      <c r="D46" s="218"/>
      <c r="E46" s="218"/>
      <c r="F46" s="218"/>
      <c r="G46" s="218"/>
      <c r="H46" s="218"/>
      <c r="I46" s="218"/>
      <c r="J46" s="218"/>
      <c r="K46" s="218"/>
      <c r="L46" s="218"/>
      <c r="M46" s="218"/>
      <c r="N46" s="218"/>
      <c r="O46" s="218"/>
      <c r="P46" s="218"/>
      <c r="Q46" s="218"/>
      <c r="R46" s="218"/>
      <c r="S46" s="218"/>
      <c r="T46" s="218"/>
      <c r="U46" s="218"/>
      <c r="V46" s="218"/>
      <c r="W46" s="218"/>
    </row>
    <row r="47" spans="1:23" ht="15.6" hidden="1" customHeight="1">
      <c r="A47" s="572"/>
      <c r="B47" s="257"/>
      <c r="C47" s="218"/>
      <c r="D47" s="218"/>
      <c r="E47" s="218"/>
      <c r="F47" s="218"/>
      <c r="G47" s="218"/>
      <c r="H47" s="218"/>
      <c r="I47" s="218"/>
      <c r="J47" s="218"/>
      <c r="K47" s="218"/>
      <c r="L47" s="218"/>
      <c r="M47" s="218"/>
      <c r="N47" s="218"/>
      <c r="O47" s="218"/>
      <c r="P47" s="218"/>
      <c r="Q47" s="218"/>
      <c r="R47" s="218"/>
      <c r="S47" s="218"/>
      <c r="T47" s="218"/>
      <c r="U47" s="218"/>
      <c r="V47" s="218"/>
      <c r="W47" s="218"/>
    </row>
    <row r="48" spans="1:23" ht="18" hidden="1" customHeight="1">
      <c r="A48" s="572"/>
      <c r="B48" s="257"/>
      <c r="C48" s="218"/>
      <c r="D48" s="218"/>
      <c r="E48" s="218"/>
      <c r="F48" s="218"/>
      <c r="G48" s="218"/>
      <c r="H48" s="218"/>
      <c r="I48" s="218"/>
      <c r="J48" s="218"/>
      <c r="K48" s="218"/>
      <c r="L48" s="218"/>
      <c r="M48" s="218"/>
      <c r="N48" s="218"/>
      <c r="O48" s="218"/>
      <c r="P48" s="218"/>
      <c r="Q48" s="218"/>
      <c r="R48" s="218"/>
      <c r="S48" s="218"/>
      <c r="T48" s="218"/>
      <c r="U48" s="218"/>
      <c r="V48" s="218"/>
      <c r="W48" s="218"/>
    </row>
    <row r="49" spans="1:23" ht="21" hidden="1" customHeight="1">
      <c r="A49" s="608"/>
      <c r="B49" s="218"/>
      <c r="C49" s="218"/>
      <c r="D49" s="218"/>
      <c r="E49" s="218"/>
      <c r="F49" s="218"/>
      <c r="G49" s="218"/>
      <c r="H49" s="218"/>
      <c r="I49" s="218"/>
      <c r="J49" s="218"/>
      <c r="K49" s="218"/>
      <c r="L49" s="218"/>
      <c r="M49" s="218"/>
      <c r="N49" s="218"/>
      <c r="O49" s="218"/>
      <c r="P49" s="218"/>
      <c r="Q49" s="218"/>
      <c r="R49" s="218"/>
      <c r="S49" s="218"/>
      <c r="T49" s="218"/>
      <c r="U49" s="218"/>
      <c r="V49" s="218"/>
      <c r="W49" s="218"/>
    </row>
    <row r="50" spans="1:23">
      <c r="A50" s="698"/>
      <c r="B50" s="218"/>
      <c r="C50" s="218"/>
      <c r="D50" s="218"/>
      <c r="E50" s="218"/>
      <c r="F50" s="218"/>
      <c r="G50" s="218"/>
      <c r="H50" s="218"/>
      <c r="I50" s="218"/>
      <c r="J50" s="218"/>
      <c r="K50" s="218"/>
      <c r="L50" s="218"/>
      <c r="M50" s="218"/>
      <c r="N50" s="218"/>
      <c r="O50" s="218"/>
      <c r="P50" s="218"/>
      <c r="Q50" s="218"/>
      <c r="R50" s="218"/>
      <c r="S50" s="218"/>
      <c r="T50" s="218"/>
      <c r="U50" s="218"/>
      <c r="V50" s="218"/>
      <c r="W50" s="218"/>
    </row>
    <row r="51" spans="1:23">
      <c r="A51" s="698"/>
      <c r="B51" s="218"/>
      <c r="C51" s="218"/>
      <c r="D51" s="218"/>
      <c r="E51" s="218"/>
      <c r="F51" s="218"/>
      <c r="G51" s="218"/>
      <c r="H51" s="218"/>
      <c r="I51" s="218"/>
      <c r="J51" s="218"/>
      <c r="K51" s="218"/>
      <c r="L51" s="218"/>
      <c r="M51" s="218"/>
      <c r="N51" s="218"/>
      <c r="O51" s="218"/>
      <c r="P51" s="218"/>
      <c r="Q51" s="218"/>
      <c r="R51" s="218"/>
      <c r="S51" s="218"/>
      <c r="T51" s="218"/>
      <c r="U51" s="218"/>
      <c r="V51" s="218"/>
      <c r="W51" s="218"/>
    </row>
    <row r="52" spans="1:23">
      <c r="A52" s="698"/>
      <c r="B52" s="218"/>
      <c r="C52" s="218"/>
      <c r="D52" s="218"/>
      <c r="E52" s="218"/>
      <c r="F52" s="218"/>
      <c r="G52" s="218"/>
      <c r="H52" s="218"/>
      <c r="I52" s="218"/>
      <c r="J52" s="218"/>
      <c r="K52" s="218"/>
      <c r="L52" s="218"/>
      <c r="M52" s="218"/>
      <c r="N52" s="218"/>
      <c r="O52" s="218"/>
      <c r="P52" s="218"/>
      <c r="Q52" s="218"/>
      <c r="R52" s="218"/>
      <c r="S52" s="218"/>
      <c r="T52" s="218"/>
      <c r="U52" s="218"/>
      <c r="V52" s="218"/>
      <c r="W52" s="218"/>
    </row>
    <row r="53" spans="1:23" ht="20.25">
      <c r="A53" s="715"/>
      <c r="B53" s="218"/>
      <c r="C53" s="218"/>
      <c r="D53" s="218"/>
      <c r="E53" s="218"/>
      <c r="F53" s="218"/>
      <c r="G53" s="218"/>
      <c r="H53" s="218"/>
      <c r="I53" s="218"/>
      <c r="J53" s="218"/>
      <c r="K53" s="218"/>
      <c r="L53" s="218"/>
      <c r="M53" s="218"/>
      <c r="N53" s="218"/>
      <c r="O53" s="218"/>
      <c r="P53" s="218"/>
      <c r="Q53" s="218"/>
      <c r="R53" s="218"/>
      <c r="S53" s="218"/>
      <c r="T53" s="218"/>
      <c r="U53" s="218"/>
      <c r="V53" s="218"/>
      <c r="W53" s="218"/>
    </row>
    <row r="54" spans="1:23">
      <c r="A54" s="698"/>
      <c r="B54" s="218"/>
      <c r="C54" s="218"/>
      <c r="D54" s="218"/>
      <c r="E54" s="218"/>
      <c r="F54" s="218"/>
      <c r="G54" s="218"/>
      <c r="H54" s="218"/>
      <c r="I54" s="218"/>
      <c r="J54" s="218"/>
      <c r="K54" s="218"/>
      <c r="L54" s="218"/>
      <c r="M54" s="218"/>
      <c r="N54" s="218"/>
      <c r="O54" s="218"/>
      <c r="P54" s="218"/>
      <c r="Q54" s="218"/>
      <c r="R54" s="218"/>
      <c r="S54" s="218"/>
      <c r="T54" s="218"/>
      <c r="U54" s="218"/>
      <c r="V54" s="218"/>
      <c r="W54" s="218"/>
    </row>
    <row r="55" spans="1:23">
      <c r="A55" s="698"/>
      <c r="B55" s="218"/>
      <c r="C55" s="218"/>
      <c r="D55" s="218"/>
      <c r="E55" s="218"/>
      <c r="F55" s="218"/>
      <c r="G55" s="218"/>
      <c r="H55" s="218"/>
      <c r="I55" s="218"/>
      <c r="J55" s="218"/>
      <c r="K55" s="218"/>
      <c r="L55" s="218"/>
      <c r="M55" s="218"/>
      <c r="N55" s="218"/>
      <c r="O55" s="218"/>
      <c r="P55" s="218"/>
      <c r="Q55" s="218"/>
      <c r="R55" s="218"/>
      <c r="S55" s="218"/>
      <c r="T55" s="218"/>
      <c r="U55" s="218"/>
      <c r="V55" s="218"/>
      <c r="W55" s="218"/>
    </row>
    <row r="56" spans="1:23">
      <c r="A56" s="698"/>
      <c r="B56" s="218"/>
      <c r="C56" s="218"/>
      <c r="D56" s="218"/>
      <c r="E56" s="218"/>
      <c r="F56" s="218"/>
      <c r="G56" s="218"/>
      <c r="H56" s="218"/>
      <c r="I56" s="218"/>
      <c r="J56" s="218"/>
      <c r="K56" s="218"/>
      <c r="L56" s="218"/>
      <c r="M56" s="218"/>
      <c r="N56" s="218"/>
      <c r="O56" s="218"/>
      <c r="P56" s="218"/>
      <c r="Q56" s="218"/>
      <c r="R56" s="218"/>
      <c r="S56" s="218"/>
      <c r="T56" s="218"/>
      <c r="U56" s="218"/>
      <c r="V56" s="218"/>
      <c r="W56" s="218"/>
    </row>
    <row r="57" spans="1:23">
      <c r="A57" s="698"/>
      <c r="B57" s="218"/>
      <c r="C57" s="218"/>
      <c r="D57" s="218"/>
      <c r="E57" s="218"/>
      <c r="F57" s="218"/>
      <c r="G57" s="218"/>
      <c r="H57" s="218"/>
      <c r="I57" s="218"/>
      <c r="J57" s="218"/>
      <c r="K57" s="218"/>
      <c r="L57" s="218"/>
      <c r="M57" s="218"/>
      <c r="N57" s="218"/>
      <c r="O57" s="218"/>
      <c r="P57" s="218"/>
      <c r="Q57" s="218"/>
      <c r="R57" s="218"/>
      <c r="S57" s="218"/>
      <c r="T57" s="218"/>
      <c r="U57" s="218"/>
      <c r="V57" s="218"/>
      <c r="W57" s="218"/>
    </row>
    <row r="58" spans="1:23">
      <c r="A58" s="698"/>
      <c r="B58" s="689"/>
      <c r="C58" s="218"/>
      <c r="D58" s="218"/>
      <c r="E58" s="218"/>
      <c r="F58" s="218"/>
      <c r="G58" s="218"/>
      <c r="H58" s="218"/>
      <c r="I58" s="218"/>
      <c r="J58" s="218"/>
      <c r="K58" s="218"/>
      <c r="L58" s="218"/>
      <c r="M58" s="218"/>
      <c r="N58" s="218"/>
      <c r="O58" s="218"/>
      <c r="P58" s="218"/>
      <c r="Q58" s="218"/>
      <c r="R58" s="218"/>
      <c r="S58" s="218"/>
      <c r="T58" s="218"/>
      <c r="U58" s="218"/>
      <c r="V58" s="218"/>
      <c r="W58" s="218"/>
    </row>
    <row r="59" spans="1:23">
      <c r="A59" s="698"/>
      <c r="B59" s="218"/>
      <c r="C59" s="218"/>
      <c r="D59" s="218"/>
      <c r="E59" s="218"/>
      <c r="F59" s="218"/>
      <c r="G59" s="218"/>
      <c r="H59" s="218"/>
      <c r="I59" s="218"/>
      <c r="J59" s="218"/>
      <c r="K59" s="218"/>
      <c r="L59" s="218"/>
      <c r="M59" s="218"/>
      <c r="N59" s="218"/>
      <c r="O59" s="218"/>
      <c r="P59" s="218"/>
      <c r="Q59" s="218"/>
      <c r="R59" s="218"/>
      <c r="S59" s="218"/>
      <c r="T59" s="218"/>
      <c r="U59" s="218"/>
      <c r="V59" s="218"/>
      <c r="W59" s="218"/>
    </row>
    <row r="60" spans="1:23">
      <c r="A60" s="698"/>
      <c r="B60" s="218"/>
      <c r="C60" s="218"/>
      <c r="D60" s="218"/>
      <c r="E60" s="218"/>
      <c r="F60" s="218"/>
      <c r="G60" s="218"/>
      <c r="H60" s="218"/>
      <c r="I60" s="218"/>
      <c r="J60" s="218"/>
      <c r="K60" s="218"/>
      <c r="L60" s="218"/>
      <c r="M60" s="218"/>
      <c r="N60" s="218"/>
      <c r="O60" s="218"/>
      <c r="P60" s="218"/>
      <c r="Q60" s="218"/>
      <c r="R60" s="218"/>
      <c r="S60" s="218"/>
      <c r="T60" s="218"/>
      <c r="U60" s="218"/>
      <c r="V60" s="218"/>
      <c r="W60" s="218"/>
    </row>
    <row r="61" spans="1:23">
      <c r="A61" s="698"/>
      <c r="B61" s="218"/>
      <c r="C61" s="218"/>
      <c r="D61" s="218"/>
      <c r="E61" s="218"/>
      <c r="F61" s="218"/>
      <c r="G61" s="218"/>
      <c r="H61" s="218"/>
      <c r="I61" s="218"/>
      <c r="J61" s="218"/>
      <c r="K61" s="218"/>
      <c r="L61" s="218"/>
      <c r="M61" s="218"/>
      <c r="N61" s="218"/>
      <c r="O61" s="218"/>
      <c r="P61" s="218"/>
      <c r="Q61" s="218"/>
      <c r="R61" s="218"/>
      <c r="S61" s="218"/>
      <c r="T61" s="218"/>
      <c r="U61" s="218"/>
      <c r="V61" s="218"/>
      <c r="W61" s="218"/>
    </row>
    <row r="62" spans="1:23">
      <c r="A62" s="698"/>
      <c r="B62" s="218"/>
      <c r="C62" s="218"/>
      <c r="D62" s="218"/>
      <c r="E62" s="218"/>
      <c r="F62" s="218"/>
      <c r="G62" s="218"/>
      <c r="H62" s="218"/>
      <c r="I62" s="218"/>
      <c r="J62" s="218"/>
      <c r="K62" s="218"/>
      <c r="L62" s="218"/>
      <c r="M62" s="218"/>
      <c r="N62" s="218"/>
      <c r="O62" s="218"/>
      <c r="P62" s="218"/>
      <c r="Q62" s="218"/>
      <c r="R62" s="218"/>
      <c r="S62" s="218"/>
      <c r="T62" s="218"/>
      <c r="U62" s="218"/>
      <c r="V62" s="218"/>
      <c r="W62" s="218"/>
    </row>
    <row r="63" spans="1:23">
      <c r="A63" s="698"/>
      <c r="B63" s="218"/>
      <c r="C63" s="218"/>
      <c r="D63" s="218"/>
      <c r="E63" s="218"/>
      <c r="F63" s="218"/>
      <c r="G63" s="218"/>
      <c r="H63" s="218"/>
      <c r="I63" s="218"/>
      <c r="J63" s="218"/>
      <c r="K63" s="218"/>
      <c r="L63" s="218"/>
      <c r="M63" s="218"/>
      <c r="N63" s="218"/>
      <c r="O63" s="218"/>
      <c r="P63" s="218"/>
      <c r="Q63" s="218"/>
      <c r="R63" s="218"/>
      <c r="S63" s="218"/>
      <c r="T63" s="218"/>
      <c r="U63" s="218"/>
      <c r="V63" s="218"/>
      <c r="W63" s="218"/>
    </row>
    <row r="64" spans="1:23">
      <c r="A64" s="698"/>
      <c r="B64" s="218"/>
      <c r="C64" s="218"/>
      <c r="D64" s="218"/>
      <c r="E64" s="218"/>
      <c r="F64" s="218"/>
      <c r="G64" s="218"/>
      <c r="H64" s="218"/>
      <c r="I64" s="218"/>
      <c r="J64" s="218"/>
      <c r="K64" s="218"/>
      <c r="L64" s="218"/>
      <c r="M64" s="218"/>
      <c r="N64" s="218"/>
      <c r="O64" s="218"/>
      <c r="P64" s="218"/>
      <c r="Q64" s="218"/>
      <c r="R64" s="218"/>
      <c r="S64" s="218"/>
      <c r="T64" s="218"/>
      <c r="U64" s="218"/>
      <c r="V64" s="218"/>
      <c r="W64" s="218"/>
    </row>
    <row r="65" spans="1:24">
      <c r="A65" s="698"/>
      <c r="B65" s="218"/>
      <c r="C65" s="218"/>
      <c r="D65" s="218"/>
      <c r="E65" s="218"/>
      <c r="F65" s="218"/>
      <c r="G65" s="218"/>
      <c r="H65" s="218"/>
      <c r="I65" s="218"/>
      <c r="J65" s="218"/>
      <c r="K65" s="218"/>
      <c r="L65" s="218"/>
      <c r="M65" s="218"/>
      <c r="N65" s="218"/>
      <c r="O65" s="218"/>
      <c r="P65" s="218"/>
      <c r="Q65" s="218"/>
      <c r="R65" s="218"/>
      <c r="S65" s="218"/>
      <c r="T65" s="218"/>
      <c r="U65" s="218"/>
      <c r="V65" s="218"/>
      <c r="W65" s="218"/>
    </row>
    <row r="66" spans="1:24">
      <c r="A66" s="698"/>
      <c r="B66" s="218"/>
      <c r="C66" s="218"/>
      <c r="D66" s="218"/>
      <c r="E66" s="218"/>
      <c r="F66" s="218"/>
      <c r="G66" s="218"/>
      <c r="H66" s="218"/>
      <c r="I66" s="218"/>
      <c r="J66" s="218"/>
      <c r="K66" s="218"/>
      <c r="L66" s="218"/>
      <c r="M66" s="218"/>
      <c r="N66" s="218"/>
      <c r="O66" s="218"/>
      <c r="P66" s="218"/>
      <c r="Q66" s="218"/>
      <c r="R66" s="218"/>
      <c r="S66" s="218"/>
      <c r="T66" s="218"/>
      <c r="U66" s="218"/>
      <c r="V66" s="218"/>
      <c r="W66" s="218"/>
    </row>
    <row r="67" spans="1:24">
      <c r="A67" s="698"/>
      <c r="B67" s="689"/>
      <c r="C67" s="218"/>
      <c r="D67" s="218"/>
      <c r="E67" s="218"/>
      <c r="F67" s="218"/>
      <c r="G67" s="218"/>
      <c r="H67" s="218"/>
      <c r="I67" s="218"/>
      <c r="J67" s="218"/>
      <c r="K67" s="218"/>
      <c r="L67" s="218"/>
      <c r="M67" s="218"/>
      <c r="N67" s="218"/>
      <c r="O67" s="218"/>
      <c r="P67" s="218"/>
      <c r="Q67" s="218"/>
      <c r="R67" s="218"/>
      <c r="S67" s="218"/>
      <c r="T67" s="218"/>
      <c r="U67" s="218"/>
      <c r="V67" s="218"/>
      <c r="W67" s="218"/>
    </row>
    <row r="68" spans="1:24">
      <c r="A68" s="698"/>
      <c r="B68" s="218"/>
      <c r="C68" s="218"/>
      <c r="D68" s="218"/>
      <c r="E68" s="218"/>
      <c r="F68" s="218"/>
      <c r="G68" s="218"/>
      <c r="H68" s="218"/>
      <c r="I68" s="218"/>
      <c r="J68" s="218"/>
      <c r="K68" s="218"/>
      <c r="L68" s="218"/>
      <c r="M68" s="218"/>
      <c r="N68" s="218"/>
      <c r="O68" s="218"/>
      <c r="P68" s="218"/>
      <c r="Q68" s="218"/>
      <c r="R68" s="218"/>
      <c r="S68" s="218"/>
      <c r="T68" s="218"/>
      <c r="U68" s="218"/>
      <c r="V68" s="218"/>
      <c r="W68" s="218"/>
    </row>
    <row r="69" spans="1:24">
      <c r="A69" s="698"/>
      <c r="B69" s="218"/>
      <c r="C69" s="218"/>
      <c r="D69" s="218"/>
      <c r="E69" s="218"/>
      <c r="F69" s="218"/>
      <c r="G69" s="218"/>
      <c r="H69" s="218"/>
      <c r="I69" s="218"/>
      <c r="J69" s="218"/>
      <c r="K69" s="218"/>
      <c r="L69" s="218"/>
      <c r="M69" s="218"/>
      <c r="N69" s="218"/>
      <c r="O69" s="218"/>
      <c r="P69" s="218"/>
      <c r="Q69" s="218"/>
      <c r="R69" s="218"/>
      <c r="S69" s="218"/>
      <c r="T69" s="218"/>
      <c r="U69" s="218"/>
      <c r="V69" s="218"/>
      <c r="W69" s="218"/>
    </row>
    <row r="70" spans="1:24">
      <c r="A70" s="698"/>
      <c r="B70" s="218"/>
      <c r="C70" s="218"/>
      <c r="D70" s="218"/>
      <c r="E70" s="218"/>
      <c r="F70" s="218"/>
      <c r="G70" s="218"/>
      <c r="H70" s="218"/>
      <c r="I70" s="218"/>
      <c r="J70" s="218"/>
      <c r="K70" s="218"/>
      <c r="L70" s="218"/>
      <c r="M70" s="218"/>
      <c r="N70" s="218"/>
      <c r="O70" s="218"/>
      <c r="P70" s="218"/>
      <c r="Q70" s="218"/>
      <c r="R70" s="218"/>
      <c r="S70" s="218"/>
      <c r="T70" s="218"/>
      <c r="U70" s="218"/>
      <c r="V70" s="218"/>
      <c r="W70" s="218"/>
    </row>
    <row r="71" spans="1:24">
      <c r="A71" s="698"/>
      <c r="B71" s="218"/>
      <c r="C71" s="218"/>
      <c r="D71" s="218"/>
      <c r="E71" s="218"/>
      <c r="F71" s="218"/>
      <c r="G71" s="218"/>
      <c r="H71" s="218"/>
      <c r="I71" s="218"/>
      <c r="J71" s="218"/>
      <c r="K71" s="218"/>
      <c r="L71" s="218"/>
      <c r="M71" s="218"/>
      <c r="N71" s="218"/>
      <c r="O71" s="218"/>
      <c r="P71" s="218"/>
      <c r="Q71" s="218"/>
      <c r="R71" s="218"/>
      <c r="S71" s="218"/>
      <c r="T71" s="218"/>
      <c r="U71" s="218"/>
      <c r="V71" s="218"/>
      <c r="W71" s="218"/>
    </row>
    <row r="72" spans="1:24">
      <c r="A72" s="698"/>
      <c r="B72" s="218"/>
      <c r="C72" s="218"/>
      <c r="D72" s="218"/>
      <c r="E72" s="218"/>
      <c r="F72" s="218"/>
      <c r="G72" s="218"/>
      <c r="H72" s="218"/>
      <c r="I72" s="218"/>
      <c r="J72" s="218"/>
      <c r="K72" s="218"/>
      <c r="L72" s="218"/>
      <c r="M72" s="218"/>
      <c r="N72" s="218"/>
      <c r="O72" s="218"/>
      <c r="P72" s="218"/>
      <c r="Q72" s="218"/>
      <c r="R72" s="218"/>
      <c r="S72" s="218"/>
      <c r="T72" s="218"/>
      <c r="U72" s="218"/>
      <c r="V72" s="218"/>
      <c r="W72" s="218"/>
    </row>
    <row r="73" spans="1:24">
      <c r="A73" s="700"/>
      <c r="B73" s="218"/>
      <c r="C73" s="218"/>
      <c r="D73" s="218"/>
      <c r="E73" s="218"/>
      <c r="F73" s="218"/>
      <c r="G73" s="218"/>
      <c r="H73" s="218"/>
      <c r="I73" s="218"/>
      <c r="J73" s="218"/>
      <c r="K73" s="218"/>
      <c r="L73" s="218"/>
      <c r="M73" s="218"/>
      <c r="N73" s="218"/>
      <c r="O73" s="218"/>
      <c r="P73" s="218"/>
      <c r="Q73" s="218"/>
      <c r="R73" s="218"/>
      <c r="S73" s="218"/>
      <c r="T73" s="218"/>
      <c r="U73" s="218"/>
      <c r="V73" s="218"/>
      <c r="W73" s="218"/>
    </row>
    <row r="74" spans="1:24">
      <c r="A74" s="700"/>
      <c r="B74" s="218"/>
      <c r="C74" s="218"/>
      <c r="D74" s="218"/>
      <c r="E74" s="218"/>
      <c r="F74" s="218"/>
      <c r="G74" s="218"/>
      <c r="H74" s="218"/>
      <c r="I74" s="218"/>
      <c r="J74" s="218"/>
      <c r="K74" s="218"/>
      <c r="L74" s="218"/>
      <c r="M74" s="218"/>
      <c r="N74" s="218"/>
      <c r="O74" s="218"/>
      <c r="P74" s="218"/>
      <c r="Q74" s="218"/>
      <c r="R74" s="218"/>
      <c r="S74" s="218"/>
      <c r="T74" s="218"/>
      <c r="U74" s="218"/>
      <c r="V74" s="218"/>
      <c r="W74" s="218"/>
    </row>
    <row r="75" spans="1:24">
      <c r="A75" s="700"/>
      <c r="B75" s="218"/>
      <c r="C75" s="218"/>
      <c r="D75" s="218"/>
      <c r="E75" s="218"/>
      <c r="F75" s="218"/>
      <c r="G75" s="218"/>
      <c r="H75" s="218"/>
      <c r="I75" s="218"/>
      <c r="J75" s="218"/>
      <c r="K75" s="218"/>
      <c r="L75" s="218"/>
      <c r="M75" s="218"/>
      <c r="N75" s="218"/>
      <c r="O75" s="218"/>
      <c r="P75" s="218"/>
      <c r="Q75" s="218"/>
      <c r="R75" s="218"/>
      <c r="S75" s="218"/>
      <c r="T75" s="218"/>
      <c r="U75" s="218"/>
      <c r="V75" s="218"/>
      <c r="W75" s="218"/>
    </row>
    <row r="76" spans="1:24" ht="11.45" customHeight="1" thickBot="1">
      <c r="A76" s="608"/>
      <c r="B76" s="218"/>
      <c r="C76" s="218"/>
      <c r="D76" s="218"/>
      <c r="E76" s="218"/>
      <c r="F76" s="218"/>
      <c r="G76" s="218"/>
      <c r="H76" s="218"/>
      <c r="I76" s="218"/>
      <c r="J76" s="218"/>
      <c r="K76" s="218"/>
      <c r="L76" s="218"/>
      <c r="M76" s="218"/>
      <c r="N76" s="218"/>
      <c r="O76" s="218"/>
      <c r="P76" s="218"/>
      <c r="Q76" s="218"/>
      <c r="R76" s="218"/>
      <c r="S76" s="218"/>
      <c r="T76" s="218"/>
      <c r="U76" s="218"/>
      <c r="V76" s="218"/>
      <c r="W76" s="218"/>
    </row>
    <row r="77" spans="1:24">
      <c r="A77" s="218"/>
      <c r="B77" s="218"/>
      <c r="C77" s="218"/>
      <c r="D77" s="218"/>
      <c r="E77" s="218"/>
      <c r="F77" s="218"/>
      <c r="G77" s="218"/>
      <c r="H77" s="218"/>
      <c r="I77" s="218"/>
      <c r="J77" s="218"/>
      <c r="K77" s="218"/>
      <c r="L77" s="218"/>
      <c r="M77" s="218"/>
      <c r="N77" s="218"/>
      <c r="O77" s="218"/>
      <c r="P77" s="218"/>
      <c r="Q77" s="218"/>
      <c r="R77" s="218"/>
      <c r="S77" s="218"/>
      <c r="T77" s="218"/>
      <c r="U77" s="218"/>
      <c r="V77" s="218"/>
      <c r="W77" s="218"/>
    </row>
    <row r="78" spans="1:24">
      <c r="A78" s="218"/>
      <c r="B78" s="218"/>
      <c r="C78" s="218"/>
      <c r="D78" s="218"/>
      <c r="E78" s="218"/>
      <c r="F78" s="218"/>
      <c r="G78" s="218"/>
      <c r="H78" s="218"/>
      <c r="I78" s="218"/>
      <c r="J78" s="218"/>
      <c r="K78" s="218"/>
      <c r="L78" s="218"/>
      <c r="M78" s="218"/>
      <c r="N78" s="218"/>
      <c r="O78" s="218"/>
      <c r="P78" s="218"/>
      <c r="Q78" s="218"/>
      <c r="R78" s="218"/>
      <c r="S78" s="218"/>
      <c r="T78" s="218"/>
      <c r="U78" s="218"/>
      <c r="V78" s="218"/>
      <c r="W78" s="218"/>
    </row>
    <row r="79" spans="1:24">
      <c r="A79" s="218"/>
      <c r="B79" s="218"/>
      <c r="C79" s="218"/>
      <c r="D79" s="218"/>
      <c r="E79" s="218"/>
      <c r="F79" s="218"/>
      <c r="G79" s="218"/>
      <c r="H79" s="218"/>
      <c r="I79" s="218"/>
      <c r="J79" s="218"/>
      <c r="K79" s="218"/>
      <c r="L79" s="218"/>
      <c r="M79" s="218"/>
      <c r="N79" s="218"/>
      <c r="O79" s="218"/>
      <c r="P79" s="218"/>
      <c r="Q79" s="218"/>
      <c r="R79" s="218"/>
      <c r="S79" s="218"/>
      <c r="T79" s="218"/>
      <c r="U79" s="218"/>
      <c r="V79" s="218"/>
      <c r="W79" s="218"/>
    </row>
    <row r="80" spans="1:24">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row>
    <row r="81" spans="1:24">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row>
    <row r="82" spans="1:24">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row>
    <row r="83" spans="1:24">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row>
    <row r="84" spans="1:24">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row>
    <row r="85" spans="1:24">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row>
    <row r="86" spans="1:24">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4">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row>
    <row r="88" spans="1:24">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row>
    <row r="89" spans="1:24">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row>
    <row r="90" spans="1:24">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row>
    <row r="91" spans="1:24">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row>
    <row r="92" spans="1:24">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row>
    <row r="93" spans="1:24">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row>
    <row r="94" spans="1:24">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row>
    <row r="95" spans="1:24">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row>
    <row r="96" spans="1:24">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row>
    <row r="97" spans="1:24">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row>
    <row r="98" spans="1:24">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row>
    <row r="99" spans="1:24">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row>
    <row r="100" spans="1:24">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row>
    <row r="101" spans="1:24">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row>
    <row r="102" spans="1:24">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row>
    <row r="103" spans="1:24">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row>
    <row r="104" spans="1:24">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row>
    <row r="105" spans="1:24">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row>
    <row r="106" spans="1:24">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row>
    <row r="107" spans="1:24">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row>
    <row r="108" spans="1:24">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row>
    <row r="109" spans="1:24">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row>
    <row r="110" spans="1:24">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row>
    <row r="111" spans="1:24">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row>
    <row r="112" spans="1:24">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row>
    <row r="113" spans="1:24">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row>
    <row r="114" spans="1:24">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row>
    <row r="115" spans="1:24">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row>
    <row r="116" spans="1:24">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row>
    <row r="117" spans="1:24">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row>
    <row r="118" spans="1:24">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row>
    <row r="119" spans="1:24">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row>
    <row r="120" spans="1:24">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row>
    <row r="121" spans="1:24">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row>
    <row r="122" spans="1:24">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row>
    <row r="123" spans="1:24">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row>
    <row r="124" spans="1:24">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row>
    <row r="125" spans="1:24">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row>
    <row r="126" spans="1:24">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row>
    <row r="127" spans="1:24">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row>
    <row r="128" spans="1:24">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row>
    <row r="129" spans="1:24">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row>
    <row r="130" spans="1:24">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row>
    <row r="131" spans="1:24">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row>
    <row r="132" spans="1:24">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row>
    <row r="133" spans="1:24">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row>
    <row r="134" spans="1:24">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row>
    <row r="135" spans="1:24">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row>
    <row r="136" spans="1:24">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row>
    <row r="137" spans="1:24">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row>
    <row r="138" spans="1:24">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row>
    <row r="139" spans="1:24">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row>
    <row r="140" spans="1:24">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row>
    <row r="141" spans="1:24">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row>
    <row r="142" spans="1:24">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row>
    <row r="143" spans="1:24">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row>
    <row r="144" spans="1:24">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row>
    <row r="145" spans="1:24">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row>
    <row r="146" spans="1:24">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row>
    <row r="147" spans="1:24">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row>
    <row r="148" spans="1:24">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row>
    <row r="149" spans="1:24">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row>
    <row r="150" spans="1:24">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row>
    <row r="151" spans="1:24">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row>
    <row r="152" spans="1:24">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row>
    <row r="153" spans="1:24">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row>
    <row r="154" spans="1:24">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row>
    <row r="155" spans="1:24">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row>
    <row r="156" spans="1:24">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row>
    <row r="157" spans="1:24">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row>
    <row r="158" spans="1:24">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row>
    <row r="159" spans="1:24">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row>
    <row r="160" spans="1:24">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row>
    <row r="161" spans="1:24">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row>
    <row r="162" spans="1:24">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row>
    <row r="163" spans="1:24">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row>
    <row r="164" spans="1:24">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row>
    <row r="165" spans="1:24">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row>
    <row r="166" spans="1:24">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row>
    <row r="167" spans="1:24">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row>
    <row r="168" spans="1:24">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row>
    <row r="169" spans="1:24">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row>
    <row r="170" spans="1:24">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row>
    <row r="171" spans="1:24">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row>
    <row r="172" spans="1:24">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row>
    <row r="173" spans="1:24">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row>
    <row r="174" spans="1:24">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row>
    <row r="175" spans="1:24">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row>
    <row r="176" spans="1:24">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row>
    <row r="177" spans="1:24">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row>
    <row r="178" spans="1:24">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row>
    <row r="179" spans="1:24">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row>
    <row r="180" spans="1:24">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row>
    <row r="181" spans="1:24">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row>
    <row r="182" spans="1:24">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row>
    <row r="183" spans="1:24">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row>
    <row r="184" spans="1:24">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row>
    <row r="185" spans="1:24">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row>
    <row r="186" spans="1:24">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row>
    <row r="187" spans="1:24">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row>
    <row r="188" spans="1:24">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row>
    <row r="189" spans="1:24">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row>
    <row r="190" spans="1:24">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row>
    <row r="191" spans="1:24">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row>
    <row r="192" spans="1:24">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row>
    <row r="193" spans="1:24">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row>
    <row r="194" spans="1:24">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row>
    <row r="195" spans="1:24">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row>
    <row r="196" spans="1:24">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row>
    <row r="197" spans="1:24">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row>
    <row r="198" spans="1:24">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row>
    <row r="199" spans="1:24">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row>
    <row r="200" spans="1:24">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row>
    <row r="201" spans="1:24">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row>
    <row r="202" spans="1:24">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row>
    <row r="203" spans="1:24">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row>
    <row r="204" spans="1:24">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row>
    <row r="205" spans="1:24">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row>
    <row r="206" spans="1:24">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row>
    <row r="207" spans="1:24">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row>
    <row r="208" spans="1:24">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row>
    <row r="209" spans="1:24">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row>
    <row r="210" spans="1:24">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row>
    <row r="211" spans="1:24">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row>
    <row r="212" spans="1:24">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row>
    <row r="213" spans="1:24">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row>
    <row r="214" spans="1:24">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row>
    <row r="215" spans="1:24">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row>
    <row r="216" spans="1:24">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row>
    <row r="217" spans="1:24">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row>
    <row r="218" spans="1:24">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row>
    <row r="219" spans="1:24">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row>
    <row r="220" spans="1:24">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row>
    <row r="221" spans="1:24">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row>
    <row r="222" spans="1:24">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row>
    <row r="223" spans="1:24">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row>
    <row r="224" spans="1:24">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row>
    <row r="225" spans="1:24">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row>
    <row r="226" spans="1:24">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row>
    <row r="227" spans="1:24">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row>
    <row r="228" spans="1:24">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row>
    <row r="229" spans="1:24">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row>
    <row r="230" spans="1:24">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row>
    <row r="231" spans="1:24">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row>
    <row r="232" spans="1:24">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row>
    <row r="233" spans="1:24">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row>
    <row r="234" spans="1:24">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row>
    <row r="235" spans="1:24">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row>
    <row r="236" spans="1:24">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row>
    <row r="237" spans="1:24">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row>
    <row r="238" spans="1:24">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row>
    <row r="239" spans="1:24">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row>
    <row r="240" spans="1:24">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row>
    <row r="241" spans="1:24">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row>
    <row r="242" spans="1:24">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row>
    <row r="243" spans="1:24">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row>
    <row r="244" spans="1:24">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row>
    <row r="245" spans="1:24">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row>
    <row r="246" spans="1:24">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row>
    <row r="247" spans="1:24">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row>
    <row r="248" spans="1:24">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row>
    <row r="249" spans="1:24">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row>
    <row r="250" spans="1:24">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row>
    <row r="251" spans="1:24">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row>
    <row r="252" spans="1:24">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row>
    <row r="253" spans="1:24">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row>
    <row r="254" spans="1:24">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row>
    <row r="255" spans="1:24">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row>
    <row r="256" spans="1:24">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row>
    <row r="257" spans="1:24">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row>
    <row r="258" spans="1:24">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row>
    <row r="259" spans="1:24">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row>
    <row r="260" spans="1:24">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row>
    <row r="261" spans="1:24">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row>
    <row r="262" spans="1:24">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row>
    <row r="263" spans="1:24">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row>
    <row r="264" spans="1:24">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row>
    <row r="265" spans="1:24">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row>
    <row r="266" spans="1:24">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row>
    <row r="267" spans="1:24">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row>
    <row r="268" spans="1:24">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row>
    <row r="269" spans="1:24">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row>
    <row r="270" spans="1:24">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row>
    <row r="271" spans="1:24">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row>
    <row r="272" spans="1:24">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row>
    <row r="273" spans="1:24">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row>
    <row r="274" spans="1:24">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row>
    <row r="275" spans="1:24">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row>
    <row r="276" spans="1:24">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row>
    <row r="277" spans="1:24">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row>
    <row r="278" spans="1:24">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row>
    <row r="279" spans="1:24">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row>
    <row r="280" spans="1:24">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row>
    <row r="281" spans="1:24">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row>
    <row r="282" spans="1:24">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row>
    <row r="283" spans="1:24">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row>
    <row r="284" spans="1:24">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row>
    <row r="285" spans="1:24">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row>
    <row r="286" spans="1:24">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row>
    <row r="287" spans="1:24">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row>
    <row r="288" spans="1:24">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row>
    <row r="289" spans="1:24">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row>
    <row r="290" spans="1:24">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row>
    <row r="291" spans="1:24">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row>
    <row r="292" spans="1:24">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row>
    <row r="293" spans="1:24">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row>
    <row r="294" spans="1:24">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row>
    <row r="295" spans="1:24">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row>
    <row r="296" spans="1:24">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row>
    <row r="297" spans="1:24">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row>
    <row r="298" spans="1:24">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row>
    <row r="299" spans="1:24">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row>
    <row r="300" spans="1:24">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row>
    <row r="301" spans="1:24">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row>
    <row r="302" spans="1:24">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row>
    <row r="303" spans="1:24">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row>
    <row r="304" spans="1:24">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row>
    <row r="305" spans="1:24">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row>
    <row r="306" spans="1:24">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row>
    <row r="307" spans="1:24">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row>
    <row r="308" spans="1:24">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row>
    <row r="309" spans="1:24">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row>
    <row r="310" spans="1:24">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row>
    <row r="311" spans="1:24">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row>
    <row r="312" spans="1:24">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row>
    <row r="313" spans="1:24">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row>
    <row r="314" spans="1:24">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row>
    <row r="315" spans="1:24">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row>
    <row r="316" spans="1:24">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row>
    <row r="317" spans="1:24">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row>
    <row r="318" spans="1:24">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row>
    <row r="319" spans="1:24">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row>
    <row r="320" spans="1:24">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row>
    <row r="321" spans="1:24">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row>
    <row r="322" spans="1:24">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row>
    <row r="323" spans="1:24">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row>
    <row r="324" spans="1:24">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row>
    <row r="325" spans="1:24">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row>
    <row r="326" spans="1:24">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row>
    <row r="327" spans="1:24">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row>
    <row r="328" spans="1:24">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row>
    <row r="329" spans="1:24">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row>
    <row r="330" spans="1:24">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row>
    <row r="331" spans="1:24">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row>
    <row r="332" spans="1:24">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row>
    <row r="333" spans="1:24">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row>
    <row r="334" spans="1:24">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row>
    <row r="335" spans="1:24">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row>
    <row r="336" spans="1:24">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row>
    <row r="337" spans="1:24">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row>
    <row r="338" spans="1:24">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row>
    <row r="339" spans="1:24">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row>
    <row r="340" spans="1:24">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row>
    <row r="341" spans="1:24">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row>
    <row r="342" spans="1:24">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row>
    <row r="343" spans="1:24">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row>
    <row r="344" spans="1:24">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row>
    <row r="345" spans="1:24">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row>
    <row r="346" spans="1:24">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row>
    <row r="347" spans="1:24">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row>
    <row r="348" spans="1:24">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row>
    <row r="349" spans="1:24">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row>
    <row r="350" spans="1:24">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row>
    <row r="351" spans="1:24">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row>
    <row r="352" spans="1:24">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row>
    <row r="353" spans="1:24">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row>
    <row r="354" spans="1:24">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row>
    <row r="355" spans="1:24">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row>
    <row r="356" spans="1:24">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row>
    <row r="357" spans="1:24">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row>
    <row r="358" spans="1:24">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row>
    <row r="359" spans="1:24">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row>
    <row r="360" spans="1:24">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row>
    <row r="361" spans="1:24">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row>
    <row r="362" spans="1:24">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row>
    <row r="363" spans="1:24">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row>
    <row r="364" spans="1:24">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row>
    <row r="365" spans="1:24">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row>
    <row r="366" spans="1:24">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row>
    <row r="367" spans="1:24">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row>
    <row r="368" spans="1:24">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row>
    <row r="369" spans="1:24">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row>
    <row r="370" spans="1:24">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row>
    <row r="371" spans="1:24">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row>
    <row r="372" spans="1:24">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row>
    <row r="373" spans="1:24">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row>
    <row r="374" spans="1:24">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row>
    <row r="375" spans="1:24">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row>
    <row r="376" spans="1:24">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row>
    <row r="377" spans="1:24">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row>
    <row r="378" spans="1:24">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row>
    <row r="379" spans="1:24">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row>
    <row r="380" spans="1:24">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row>
    <row r="381" spans="1:24">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row>
    <row r="382" spans="1:24">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row>
    <row r="383" spans="1:24">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row>
    <row r="384" spans="1:24">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row>
    <row r="385" spans="1:24">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row>
    <row r="386" spans="1:24">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row>
    <row r="387" spans="1:24">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row>
    <row r="388" spans="1:24">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row>
    <row r="389" spans="1:24">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row>
    <row r="390" spans="1:24">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row>
    <row r="391" spans="1:24">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row>
    <row r="392" spans="1:24">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row>
    <row r="393" spans="1:24">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row>
    <row r="394" spans="1:24">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row>
    <row r="395" spans="1:24">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row>
    <row r="396" spans="1:24">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row>
    <row r="397" spans="1:24">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row>
    <row r="398" spans="1:24">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row>
    <row r="399" spans="1:24">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row>
    <row r="400" spans="1:24">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row>
    <row r="401" spans="1:24">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row>
    <row r="402" spans="1:24">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row>
    <row r="403" spans="1:24">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row>
    <row r="404" spans="1:24">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row>
    <row r="405" spans="1:24">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row>
    <row r="406" spans="1:24">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row>
    <row r="407" spans="1:24">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row>
    <row r="408" spans="1:24">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row>
    <row r="409" spans="1:24">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row>
    <row r="410" spans="1:24">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row>
    <row r="411" spans="1:24">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row>
    <row r="412" spans="1:24">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row>
    <row r="413" spans="1:24">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row>
    <row r="414" spans="1:24">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row>
    <row r="415" spans="1:24">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row>
    <row r="416" spans="1:24">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row>
    <row r="417" spans="1:24">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row>
    <row r="418" spans="1:24">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row>
    <row r="419" spans="1:24">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row>
    <row r="420" spans="1:24">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row>
  </sheetData>
  <mergeCells count="1">
    <mergeCell ref="A26:A29"/>
  </mergeCells>
  <pageMargins left="0.70866141732283472" right="0.43307086614173229" top="0.86614173228346458" bottom="0.35433070866141736" header="0.31496062992125984" footer="0.15748031496062992"/>
  <pageSetup paperSize="9" scale="83" orientation="landscape" r:id="rId1"/>
  <headerFooter>
    <oddHeader>&amp;L&amp;G</oddHeader>
    <oddFooter>&amp;LINSTRUCTIE BUDGETAANVRAAG&amp;C&amp;F&amp;R&amp;D</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tint="-0.24994659260841701"/>
  </sheetPr>
  <dimension ref="B2:H15"/>
  <sheetViews>
    <sheetView workbookViewId="0">
      <selection activeCell="B2" sqref="B2"/>
    </sheetView>
  </sheetViews>
  <sheetFormatPr baseColWidth="10" defaultColWidth="9.140625" defaultRowHeight="12.75"/>
  <cols>
    <col min="2" max="2" width="22.7109375" bestFit="1" customWidth="1"/>
    <col min="3" max="3" width="11.85546875" bestFit="1" customWidth="1"/>
    <col min="4" max="4" width="9.140625" customWidth="1"/>
    <col min="5" max="5" width="4.7109375" bestFit="1" customWidth="1"/>
    <col min="6" max="6" width="28.5703125" bestFit="1" customWidth="1"/>
    <col min="7" max="7" width="28.85546875" bestFit="1" customWidth="1"/>
    <col min="8" max="8" width="183.140625" bestFit="1" customWidth="1"/>
  </cols>
  <sheetData>
    <row r="2" spans="2:8">
      <c r="B2" s="254" t="s">
        <v>265</v>
      </c>
      <c r="C2" s="255" t="s">
        <v>303</v>
      </c>
      <c r="D2" s="256"/>
      <c r="E2" s="256" t="s">
        <v>326</v>
      </c>
      <c r="F2" s="256" t="s">
        <v>267</v>
      </c>
      <c r="G2" s="256" t="s">
        <v>290</v>
      </c>
      <c r="H2" s="256" t="s">
        <v>366</v>
      </c>
    </row>
    <row r="3" spans="2:8">
      <c r="B3" s="29" t="s">
        <v>59</v>
      </c>
      <c r="C3" s="55" t="s">
        <v>304</v>
      </c>
      <c r="E3" s="518" t="s">
        <v>128</v>
      </c>
      <c r="F3" s="517" t="s">
        <v>140</v>
      </c>
      <c r="G3" s="520" t="s">
        <v>151</v>
      </c>
      <c r="H3" s="660" t="s">
        <v>187</v>
      </c>
    </row>
    <row r="4" spans="2:8">
      <c r="B4" s="29" t="s">
        <v>31</v>
      </c>
      <c r="C4" s="55" t="s">
        <v>122</v>
      </c>
      <c r="E4" s="518" t="s">
        <v>129</v>
      </c>
      <c r="F4" s="517" t="s">
        <v>141</v>
      </c>
      <c r="G4" s="520" t="s">
        <v>152</v>
      </c>
      <c r="H4" s="660" t="s">
        <v>188</v>
      </c>
    </row>
    <row r="5" spans="2:8">
      <c r="B5" s="29" t="s">
        <v>372</v>
      </c>
      <c r="C5" s="55" t="s">
        <v>123</v>
      </c>
      <c r="E5" s="519"/>
      <c r="F5" s="517" t="s">
        <v>142</v>
      </c>
      <c r="G5" s="520" t="s">
        <v>153</v>
      </c>
      <c r="H5" s="660" t="s">
        <v>189</v>
      </c>
    </row>
    <row r="6" spans="2:8" ht="63.75">
      <c r="C6" s="29" t="s">
        <v>372</v>
      </c>
      <c r="E6" s="519"/>
      <c r="F6" s="517" t="s">
        <v>143</v>
      </c>
      <c r="G6" s="520" t="s">
        <v>154</v>
      </c>
      <c r="H6" s="661" t="s">
        <v>28</v>
      </c>
    </row>
    <row r="7" spans="2:8" ht="38.25">
      <c r="E7" s="519"/>
      <c r="F7" s="516" t="s">
        <v>144</v>
      </c>
      <c r="G7" s="520" t="s">
        <v>155</v>
      </c>
      <c r="H7" s="662" t="s">
        <v>190</v>
      </c>
    </row>
    <row r="8" spans="2:8">
      <c r="E8" s="519"/>
      <c r="F8" s="517" t="s">
        <v>145</v>
      </c>
      <c r="G8" s="520" t="s">
        <v>156</v>
      </c>
      <c r="H8" s="660" t="s">
        <v>425</v>
      </c>
    </row>
    <row r="9" spans="2:8">
      <c r="E9" s="519"/>
      <c r="F9" s="517" t="s">
        <v>146</v>
      </c>
      <c r="G9" s="520" t="s">
        <v>157</v>
      </c>
      <c r="H9" s="660" t="s">
        <v>191</v>
      </c>
    </row>
    <row r="10" spans="2:8">
      <c r="E10" s="519"/>
      <c r="F10" s="517" t="s">
        <v>147</v>
      </c>
      <c r="G10" s="521" t="s">
        <v>158</v>
      </c>
      <c r="H10" s="660" t="s">
        <v>192</v>
      </c>
    </row>
    <row r="11" spans="2:8" ht="25.5">
      <c r="E11" s="519"/>
      <c r="F11" s="517" t="s">
        <v>148</v>
      </c>
      <c r="G11" s="521" t="s">
        <v>159</v>
      </c>
      <c r="H11" s="660" t="s">
        <v>193</v>
      </c>
    </row>
    <row r="12" spans="2:8">
      <c r="E12" s="519"/>
      <c r="F12" s="517" t="s">
        <v>150</v>
      </c>
      <c r="G12" s="521" t="s">
        <v>160</v>
      </c>
      <c r="H12" s="660" t="s">
        <v>194</v>
      </c>
    </row>
    <row r="13" spans="2:8">
      <c r="E13" s="519"/>
      <c r="F13" s="516" t="s">
        <v>149</v>
      </c>
      <c r="G13" s="521" t="s">
        <v>161</v>
      </c>
      <c r="H13" s="660" t="s">
        <v>195</v>
      </c>
    </row>
    <row r="14" spans="2:8">
      <c r="E14" s="519"/>
      <c r="F14" s="517"/>
      <c r="G14" s="515" t="s">
        <v>162</v>
      </c>
      <c r="H14" s="660" t="s">
        <v>196</v>
      </c>
    </row>
    <row r="15" spans="2:8">
      <c r="F15" s="519"/>
      <c r="G15" s="515"/>
    </row>
  </sheetData>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0070C0"/>
    <pageSetUpPr fitToPage="1"/>
  </sheetPr>
  <dimension ref="A1:P132"/>
  <sheetViews>
    <sheetView showGridLines="0" topLeftCell="B28" zoomScale="80" zoomScaleNormal="80" workbookViewId="0">
      <selection activeCell="R69" sqref="R69"/>
    </sheetView>
  </sheetViews>
  <sheetFormatPr baseColWidth="10" defaultColWidth="9.140625" defaultRowHeight="12.75"/>
  <cols>
    <col min="1" max="1" width="9.140625" style="250" hidden="1" customWidth="1"/>
    <col min="2" max="2" width="3.42578125" style="250" customWidth="1"/>
    <col min="3" max="3" width="37.5703125" style="85" customWidth="1"/>
    <col min="4" max="4" width="25.28515625" style="233" customWidth="1"/>
    <col min="5" max="5" width="2.42578125" style="233" customWidth="1"/>
    <col min="6" max="6" width="9.5703125" style="55" customWidth="1"/>
    <col min="7" max="7" width="18.28515625" style="29" customWidth="1"/>
    <col min="8" max="8" width="16.7109375" style="29" customWidth="1"/>
    <col min="9" max="9" width="13.42578125" style="55" customWidth="1"/>
    <col min="10" max="10" width="13.7109375" style="55" customWidth="1"/>
    <col min="11" max="12" width="16.7109375" style="29" customWidth="1"/>
    <col min="13" max="13" width="8.7109375" style="87" customWidth="1"/>
    <col min="14" max="14" width="17" style="29" customWidth="1"/>
    <col min="15" max="15" width="10" style="87" customWidth="1"/>
    <col min="16" max="17" width="10.28515625" style="29" bestFit="1" customWidth="1"/>
    <col min="18" max="18" width="13.28515625" style="29" bestFit="1" customWidth="1"/>
    <col min="19" max="260" width="8.85546875" style="29"/>
    <col min="261" max="261" width="42.42578125" style="29" customWidth="1"/>
    <col min="262" max="262" width="9.5703125" style="29" customWidth="1"/>
    <col min="263" max="264" width="16.7109375" style="29" customWidth="1"/>
    <col min="265" max="265" width="13.42578125" style="29" customWidth="1"/>
    <col min="266" max="266" width="13.7109375" style="29" customWidth="1"/>
    <col min="267" max="268" width="16.7109375" style="29" customWidth="1"/>
    <col min="269" max="269" width="8.7109375" style="29" customWidth="1"/>
    <col min="270" max="270" width="17" style="29" customWidth="1"/>
    <col min="271" max="271" width="10" style="29" customWidth="1"/>
    <col min="272" max="273" width="10.28515625" style="29" bestFit="1" customWidth="1"/>
    <col min="274" max="274" width="13.28515625" style="29" bestFit="1" customWidth="1"/>
    <col min="275" max="516" width="8.85546875" style="29"/>
    <col min="517" max="517" width="42.42578125" style="29" customWidth="1"/>
    <col min="518" max="518" width="9.5703125" style="29" customWidth="1"/>
    <col min="519" max="520" width="16.7109375" style="29" customWidth="1"/>
    <col min="521" max="521" width="13.42578125" style="29" customWidth="1"/>
    <col min="522" max="522" width="13.7109375" style="29" customWidth="1"/>
    <col min="523" max="524" width="16.7109375" style="29" customWidth="1"/>
    <col min="525" max="525" width="8.7109375" style="29" customWidth="1"/>
    <col min="526" max="526" width="17" style="29" customWidth="1"/>
    <col min="527" max="527" width="10" style="29" customWidth="1"/>
    <col min="528" max="529" width="10.28515625" style="29" bestFit="1" customWidth="1"/>
    <col min="530" max="530" width="13.28515625" style="29" bestFit="1" customWidth="1"/>
    <col min="531" max="772" width="8.85546875" style="29"/>
    <col min="773" max="773" width="42.42578125" style="29" customWidth="1"/>
    <col min="774" max="774" width="9.5703125" style="29" customWidth="1"/>
    <col min="775" max="776" width="16.7109375" style="29" customWidth="1"/>
    <col min="777" max="777" width="13.42578125" style="29" customWidth="1"/>
    <col min="778" max="778" width="13.7109375" style="29" customWidth="1"/>
    <col min="779" max="780" width="16.7109375" style="29" customWidth="1"/>
    <col min="781" max="781" width="8.7109375" style="29" customWidth="1"/>
    <col min="782" max="782" width="17" style="29" customWidth="1"/>
    <col min="783" max="783" width="10" style="29" customWidth="1"/>
    <col min="784" max="785" width="10.28515625" style="29" bestFit="1" customWidth="1"/>
    <col min="786" max="786" width="13.28515625" style="29" bestFit="1" customWidth="1"/>
    <col min="787" max="1028" width="8.85546875" style="29"/>
    <col min="1029" max="1029" width="42.42578125" style="29" customWidth="1"/>
    <col min="1030" max="1030" width="9.5703125" style="29" customWidth="1"/>
    <col min="1031" max="1032" width="16.7109375" style="29" customWidth="1"/>
    <col min="1033" max="1033" width="13.42578125" style="29" customWidth="1"/>
    <col min="1034" max="1034" width="13.7109375" style="29" customWidth="1"/>
    <col min="1035" max="1036" width="16.7109375" style="29" customWidth="1"/>
    <col min="1037" max="1037" width="8.7109375" style="29" customWidth="1"/>
    <col min="1038" max="1038" width="17" style="29" customWidth="1"/>
    <col min="1039" max="1039" width="10" style="29" customWidth="1"/>
    <col min="1040" max="1041" width="10.28515625" style="29" bestFit="1" customWidth="1"/>
    <col min="1042" max="1042" width="13.28515625" style="29" bestFit="1" customWidth="1"/>
    <col min="1043" max="1284" width="8.85546875" style="29"/>
    <col min="1285" max="1285" width="42.42578125" style="29" customWidth="1"/>
    <col min="1286" max="1286" width="9.5703125" style="29" customWidth="1"/>
    <col min="1287" max="1288" width="16.7109375" style="29" customWidth="1"/>
    <col min="1289" max="1289" width="13.42578125" style="29" customWidth="1"/>
    <col min="1290" max="1290" width="13.7109375" style="29" customWidth="1"/>
    <col min="1291" max="1292" width="16.7109375" style="29" customWidth="1"/>
    <col min="1293" max="1293" width="8.7109375" style="29" customWidth="1"/>
    <col min="1294" max="1294" width="17" style="29" customWidth="1"/>
    <col min="1295" max="1295" width="10" style="29" customWidth="1"/>
    <col min="1296" max="1297" width="10.28515625" style="29" bestFit="1" customWidth="1"/>
    <col min="1298" max="1298" width="13.28515625" style="29" bestFit="1" customWidth="1"/>
    <col min="1299" max="1540" width="8.85546875" style="29"/>
    <col min="1541" max="1541" width="42.42578125" style="29" customWidth="1"/>
    <col min="1542" max="1542" width="9.5703125" style="29" customWidth="1"/>
    <col min="1543" max="1544" width="16.7109375" style="29" customWidth="1"/>
    <col min="1545" max="1545" width="13.42578125" style="29" customWidth="1"/>
    <col min="1546" max="1546" width="13.7109375" style="29" customWidth="1"/>
    <col min="1547" max="1548" width="16.7109375" style="29" customWidth="1"/>
    <col min="1549" max="1549" width="8.7109375" style="29" customWidth="1"/>
    <col min="1550" max="1550" width="17" style="29" customWidth="1"/>
    <col min="1551" max="1551" width="10" style="29" customWidth="1"/>
    <col min="1552" max="1553" width="10.28515625" style="29" bestFit="1" customWidth="1"/>
    <col min="1554" max="1554" width="13.28515625" style="29" bestFit="1" customWidth="1"/>
    <col min="1555" max="1796" width="8.85546875" style="29"/>
    <col min="1797" max="1797" width="42.42578125" style="29" customWidth="1"/>
    <col min="1798" max="1798" width="9.5703125" style="29" customWidth="1"/>
    <col min="1799" max="1800" width="16.7109375" style="29" customWidth="1"/>
    <col min="1801" max="1801" width="13.42578125" style="29" customWidth="1"/>
    <col min="1802" max="1802" width="13.7109375" style="29" customWidth="1"/>
    <col min="1803" max="1804" width="16.7109375" style="29" customWidth="1"/>
    <col min="1805" max="1805" width="8.7109375" style="29" customWidth="1"/>
    <col min="1806" max="1806" width="17" style="29" customWidth="1"/>
    <col min="1807" max="1807" width="10" style="29" customWidth="1"/>
    <col min="1808" max="1809" width="10.28515625" style="29" bestFit="1" customWidth="1"/>
    <col min="1810" max="1810" width="13.28515625" style="29" bestFit="1" customWidth="1"/>
    <col min="1811" max="2052" width="8.85546875" style="29"/>
    <col min="2053" max="2053" width="42.42578125" style="29" customWidth="1"/>
    <col min="2054" max="2054" width="9.5703125" style="29" customWidth="1"/>
    <col min="2055" max="2056" width="16.7109375" style="29" customWidth="1"/>
    <col min="2057" max="2057" width="13.42578125" style="29" customWidth="1"/>
    <col min="2058" max="2058" width="13.7109375" style="29" customWidth="1"/>
    <col min="2059" max="2060" width="16.7109375" style="29" customWidth="1"/>
    <col min="2061" max="2061" width="8.7109375" style="29" customWidth="1"/>
    <col min="2062" max="2062" width="17" style="29" customWidth="1"/>
    <col min="2063" max="2063" width="10" style="29" customWidth="1"/>
    <col min="2064" max="2065" width="10.28515625" style="29" bestFit="1" customWidth="1"/>
    <col min="2066" max="2066" width="13.28515625" style="29" bestFit="1" customWidth="1"/>
    <col min="2067" max="2308" width="8.85546875" style="29"/>
    <col min="2309" max="2309" width="42.42578125" style="29" customWidth="1"/>
    <col min="2310" max="2310" width="9.5703125" style="29" customWidth="1"/>
    <col min="2311" max="2312" width="16.7109375" style="29" customWidth="1"/>
    <col min="2313" max="2313" width="13.42578125" style="29" customWidth="1"/>
    <col min="2314" max="2314" width="13.7109375" style="29" customWidth="1"/>
    <col min="2315" max="2316" width="16.7109375" style="29" customWidth="1"/>
    <col min="2317" max="2317" width="8.7109375" style="29" customWidth="1"/>
    <col min="2318" max="2318" width="17" style="29" customWidth="1"/>
    <col min="2319" max="2319" width="10" style="29" customWidth="1"/>
    <col min="2320" max="2321" width="10.28515625" style="29" bestFit="1" customWidth="1"/>
    <col min="2322" max="2322" width="13.28515625" style="29" bestFit="1" customWidth="1"/>
    <col min="2323" max="2564" width="8.85546875" style="29"/>
    <col min="2565" max="2565" width="42.42578125" style="29" customWidth="1"/>
    <col min="2566" max="2566" width="9.5703125" style="29" customWidth="1"/>
    <col min="2567" max="2568" width="16.7109375" style="29" customWidth="1"/>
    <col min="2569" max="2569" width="13.42578125" style="29" customWidth="1"/>
    <col min="2570" max="2570" width="13.7109375" style="29" customWidth="1"/>
    <col min="2571" max="2572" width="16.7109375" style="29" customWidth="1"/>
    <col min="2573" max="2573" width="8.7109375" style="29" customWidth="1"/>
    <col min="2574" max="2574" width="17" style="29" customWidth="1"/>
    <col min="2575" max="2575" width="10" style="29" customWidth="1"/>
    <col min="2576" max="2577" width="10.28515625" style="29" bestFit="1" customWidth="1"/>
    <col min="2578" max="2578" width="13.28515625" style="29" bestFit="1" customWidth="1"/>
    <col min="2579" max="2820" width="8.85546875" style="29"/>
    <col min="2821" max="2821" width="42.42578125" style="29" customWidth="1"/>
    <col min="2822" max="2822" width="9.5703125" style="29" customWidth="1"/>
    <col min="2823" max="2824" width="16.7109375" style="29" customWidth="1"/>
    <col min="2825" max="2825" width="13.42578125" style="29" customWidth="1"/>
    <col min="2826" max="2826" width="13.7109375" style="29" customWidth="1"/>
    <col min="2827" max="2828" width="16.7109375" style="29" customWidth="1"/>
    <col min="2829" max="2829" width="8.7109375" style="29" customWidth="1"/>
    <col min="2830" max="2830" width="17" style="29" customWidth="1"/>
    <col min="2831" max="2831" width="10" style="29" customWidth="1"/>
    <col min="2832" max="2833" width="10.28515625" style="29" bestFit="1" customWidth="1"/>
    <col min="2834" max="2834" width="13.28515625" style="29" bestFit="1" customWidth="1"/>
    <col min="2835" max="3076" width="8.85546875" style="29"/>
    <col min="3077" max="3077" width="42.42578125" style="29" customWidth="1"/>
    <col min="3078" max="3078" width="9.5703125" style="29" customWidth="1"/>
    <col min="3079" max="3080" width="16.7109375" style="29" customWidth="1"/>
    <col min="3081" max="3081" width="13.42578125" style="29" customWidth="1"/>
    <col min="3082" max="3082" width="13.7109375" style="29" customWidth="1"/>
    <col min="3083" max="3084" width="16.7109375" style="29" customWidth="1"/>
    <col min="3085" max="3085" width="8.7109375" style="29" customWidth="1"/>
    <col min="3086" max="3086" width="17" style="29" customWidth="1"/>
    <col min="3087" max="3087" width="10" style="29" customWidth="1"/>
    <col min="3088" max="3089" width="10.28515625" style="29" bestFit="1" customWidth="1"/>
    <col min="3090" max="3090" width="13.28515625" style="29" bestFit="1" customWidth="1"/>
    <col min="3091" max="3332" width="8.85546875" style="29"/>
    <col min="3333" max="3333" width="42.42578125" style="29" customWidth="1"/>
    <col min="3334" max="3334" width="9.5703125" style="29" customWidth="1"/>
    <col min="3335" max="3336" width="16.7109375" style="29" customWidth="1"/>
    <col min="3337" max="3337" width="13.42578125" style="29" customWidth="1"/>
    <col min="3338" max="3338" width="13.7109375" style="29" customWidth="1"/>
    <col min="3339" max="3340" width="16.7109375" style="29" customWidth="1"/>
    <col min="3341" max="3341" width="8.7109375" style="29" customWidth="1"/>
    <col min="3342" max="3342" width="17" style="29" customWidth="1"/>
    <col min="3343" max="3343" width="10" style="29" customWidth="1"/>
    <col min="3344" max="3345" width="10.28515625" style="29" bestFit="1" customWidth="1"/>
    <col min="3346" max="3346" width="13.28515625" style="29" bestFit="1" customWidth="1"/>
    <col min="3347" max="3588" width="8.85546875" style="29"/>
    <col min="3589" max="3589" width="42.42578125" style="29" customWidth="1"/>
    <col min="3590" max="3590" width="9.5703125" style="29" customWidth="1"/>
    <col min="3591" max="3592" width="16.7109375" style="29" customWidth="1"/>
    <col min="3593" max="3593" width="13.42578125" style="29" customWidth="1"/>
    <col min="3594" max="3594" width="13.7109375" style="29" customWidth="1"/>
    <col min="3595" max="3596" width="16.7109375" style="29" customWidth="1"/>
    <col min="3597" max="3597" width="8.7109375" style="29" customWidth="1"/>
    <col min="3598" max="3598" width="17" style="29" customWidth="1"/>
    <col min="3599" max="3599" width="10" style="29" customWidth="1"/>
    <col min="3600" max="3601" width="10.28515625" style="29" bestFit="1" customWidth="1"/>
    <col min="3602" max="3602" width="13.28515625" style="29" bestFit="1" customWidth="1"/>
    <col min="3603" max="3844" width="8.85546875" style="29"/>
    <col min="3845" max="3845" width="42.42578125" style="29" customWidth="1"/>
    <col min="3846" max="3846" width="9.5703125" style="29" customWidth="1"/>
    <col min="3847" max="3848" width="16.7109375" style="29" customWidth="1"/>
    <col min="3849" max="3849" width="13.42578125" style="29" customWidth="1"/>
    <col min="3850" max="3850" width="13.7109375" style="29" customWidth="1"/>
    <col min="3851" max="3852" width="16.7109375" style="29" customWidth="1"/>
    <col min="3853" max="3853" width="8.7109375" style="29" customWidth="1"/>
    <col min="3854" max="3854" width="17" style="29" customWidth="1"/>
    <col min="3855" max="3855" width="10" style="29" customWidth="1"/>
    <col min="3856" max="3857" width="10.28515625" style="29" bestFit="1" customWidth="1"/>
    <col min="3858" max="3858" width="13.28515625" style="29" bestFit="1" customWidth="1"/>
    <col min="3859" max="4100" width="8.85546875" style="29"/>
    <col min="4101" max="4101" width="42.42578125" style="29" customWidth="1"/>
    <col min="4102" max="4102" width="9.5703125" style="29" customWidth="1"/>
    <col min="4103" max="4104" width="16.7109375" style="29" customWidth="1"/>
    <col min="4105" max="4105" width="13.42578125" style="29" customWidth="1"/>
    <col min="4106" max="4106" width="13.7109375" style="29" customWidth="1"/>
    <col min="4107" max="4108" width="16.7109375" style="29" customWidth="1"/>
    <col min="4109" max="4109" width="8.7109375" style="29" customWidth="1"/>
    <col min="4110" max="4110" width="17" style="29" customWidth="1"/>
    <col min="4111" max="4111" width="10" style="29" customWidth="1"/>
    <col min="4112" max="4113" width="10.28515625" style="29" bestFit="1" customWidth="1"/>
    <col min="4114" max="4114" width="13.28515625" style="29" bestFit="1" customWidth="1"/>
    <col min="4115" max="4356" width="8.85546875" style="29"/>
    <col min="4357" max="4357" width="42.42578125" style="29" customWidth="1"/>
    <col min="4358" max="4358" width="9.5703125" style="29" customWidth="1"/>
    <col min="4359" max="4360" width="16.7109375" style="29" customWidth="1"/>
    <col min="4361" max="4361" width="13.42578125" style="29" customWidth="1"/>
    <col min="4362" max="4362" width="13.7109375" style="29" customWidth="1"/>
    <col min="4363" max="4364" width="16.7109375" style="29" customWidth="1"/>
    <col min="4365" max="4365" width="8.7109375" style="29" customWidth="1"/>
    <col min="4366" max="4366" width="17" style="29" customWidth="1"/>
    <col min="4367" max="4367" width="10" style="29" customWidth="1"/>
    <col min="4368" max="4369" width="10.28515625" style="29" bestFit="1" customWidth="1"/>
    <col min="4370" max="4370" width="13.28515625" style="29" bestFit="1" customWidth="1"/>
    <col min="4371" max="4612" width="8.85546875" style="29"/>
    <col min="4613" max="4613" width="42.42578125" style="29" customWidth="1"/>
    <col min="4614" max="4614" width="9.5703125" style="29" customWidth="1"/>
    <col min="4615" max="4616" width="16.7109375" style="29" customWidth="1"/>
    <col min="4617" max="4617" width="13.42578125" style="29" customWidth="1"/>
    <col min="4618" max="4618" width="13.7109375" style="29" customWidth="1"/>
    <col min="4619" max="4620" width="16.7109375" style="29" customWidth="1"/>
    <col min="4621" max="4621" width="8.7109375" style="29" customWidth="1"/>
    <col min="4622" max="4622" width="17" style="29" customWidth="1"/>
    <col min="4623" max="4623" width="10" style="29" customWidth="1"/>
    <col min="4624" max="4625" width="10.28515625" style="29" bestFit="1" customWidth="1"/>
    <col min="4626" max="4626" width="13.28515625" style="29" bestFit="1" customWidth="1"/>
    <col min="4627" max="4868" width="8.85546875" style="29"/>
    <col min="4869" max="4869" width="42.42578125" style="29" customWidth="1"/>
    <col min="4870" max="4870" width="9.5703125" style="29" customWidth="1"/>
    <col min="4871" max="4872" width="16.7109375" style="29" customWidth="1"/>
    <col min="4873" max="4873" width="13.42578125" style="29" customWidth="1"/>
    <col min="4874" max="4874" width="13.7109375" style="29" customWidth="1"/>
    <col min="4875" max="4876" width="16.7109375" style="29" customWidth="1"/>
    <col min="4877" max="4877" width="8.7109375" style="29" customWidth="1"/>
    <col min="4878" max="4878" width="17" style="29" customWidth="1"/>
    <col min="4879" max="4879" width="10" style="29" customWidth="1"/>
    <col min="4880" max="4881" width="10.28515625" style="29" bestFit="1" customWidth="1"/>
    <col min="4882" max="4882" width="13.28515625" style="29" bestFit="1" customWidth="1"/>
    <col min="4883" max="5124" width="8.85546875" style="29"/>
    <col min="5125" max="5125" width="42.42578125" style="29" customWidth="1"/>
    <col min="5126" max="5126" width="9.5703125" style="29" customWidth="1"/>
    <col min="5127" max="5128" width="16.7109375" style="29" customWidth="1"/>
    <col min="5129" max="5129" width="13.42578125" style="29" customWidth="1"/>
    <col min="5130" max="5130" width="13.7109375" style="29" customWidth="1"/>
    <col min="5131" max="5132" width="16.7109375" style="29" customWidth="1"/>
    <col min="5133" max="5133" width="8.7109375" style="29" customWidth="1"/>
    <col min="5134" max="5134" width="17" style="29" customWidth="1"/>
    <col min="5135" max="5135" width="10" style="29" customWidth="1"/>
    <col min="5136" max="5137" width="10.28515625" style="29" bestFit="1" customWidth="1"/>
    <col min="5138" max="5138" width="13.28515625" style="29" bestFit="1" customWidth="1"/>
    <col min="5139" max="5380" width="8.85546875" style="29"/>
    <col min="5381" max="5381" width="42.42578125" style="29" customWidth="1"/>
    <col min="5382" max="5382" width="9.5703125" style="29" customWidth="1"/>
    <col min="5383" max="5384" width="16.7109375" style="29" customWidth="1"/>
    <col min="5385" max="5385" width="13.42578125" style="29" customWidth="1"/>
    <col min="5386" max="5386" width="13.7109375" style="29" customWidth="1"/>
    <col min="5387" max="5388" width="16.7109375" style="29" customWidth="1"/>
    <col min="5389" max="5389" width="8.7109375" style="29" customWidth="1"/>
    <col min="5390" max="5390" width="17" style="29" customWidth="1"/>
    <col min="5391" max="5391" width="10" style="29" customWidth="1"/>
    <col min="5392" max="5393" width="10.28515625" style="29" bestFit="1" customWidth="1"/>
    <col min="5394" max="5394" width="13.28515625" style="29" bestFit="1" customWidth="1"/>
    <col min="5395" max="5636" width="8.85546875" style="29"/>
    <col min="5637" max="5637" width="42.42578125" style="29" customWidth="1"/>
    <col min="5638" max="5638" width="9.5703125" style="29" customWidth="1"/>
    <col min="5639" max="5640" width="16.7109375" style="29" customWidth="1"/>
    <col min="5641" max="5641" width="13.42578125" style="29" customWidth="1"/>
    <col min="5642" max="5642" width="13.7109375" style="29" customWidth="1"/>
    <col min="5643" max="5644" width="16.7109375" style="29" customWidth="1"/>
    <col min="5645" max="5645" width="8.7109375" style="29" customWidth="1"/>
    <col min="5646" max="5646" width="17" style="29" customWidth="1"/>
    <col min="5647" max="5647" width="10" style="29" customWidth="1"/>
    <col min="5648" max="5649" width="10.28515625" style="29" bestFit="1" customWidth="1"/>
    <col min="5650" max="5650" width="13.28515625" style="29" bestFit="1" customWidth="1"/>
    <col min="5651" max="5892" width="8.85546875" style="29"/>
    <col min="5893" max="5893" width="42.42578125" style="29" customWidth="1"/>
    <col min="5894" max="5894" width="9.5703125" style="29" customWidth="1"/>
    <col min="5895" max="5896" width="16.7109375" style="29" customWidth="1"/>
    <col min="5897" max="5897" width="13.42578125" style="29" customWidth="1"/>
    <col min="5898" max="5898" width="13.7109375" style="29" customWidth="1"/>
    <col min="5899" max="5900" width="16.7109375" style="29" customWidth="1"/>
    <col min="5901" max="5901" width="8.7109375" style="29" customWidth="1"/>
    <col min="5902" max="5902" width="17" style="29" customWidth="1"/>
    <col min="5903" max="5903" width="10" style="29" customWidth="1"/>
    <col min="5904" max="5905" width="10.28515625" style="29" bestFit="1" customWidth="1"/>
    <col min="5906" max="5906" width="13.28515625" style="29" bestFit="1" customWidth="1"/>
    <col min="5907" max="6148" width="8.85546875" style="29"/>
    <col min="6149" max="6149" width="42.42578125" style="29" customWidth="1"/>
    <col min="6150" max="6150" width="9.5703125" style="29" customWidth="1"/>
    <col min="6151" max="6152" width="16.7109375" style="29" customWidth="1"/>
    <col min="6153" max="6153" width="13.42578125" style="29" customWidth="1"/>
    <col min="6154" max="6154" width="13.7109375" style="29" customWidth="1"/>
    <col min="6155" max="6156" width="16.7109375" style="29" customWidth="1"/>
    <col min="6157" max="6157" width="8.7109375" style="29" customWidth="1"/>
    <col min="6158" max="6158" width="17" style="29" customWidth="1"/>
    <col min="6159" max="6159" width="10" style="29" customWidth="1"/>
    <col min="6160" max="6161" width="10.28515625" style="29" bestFit="1" customWidth="1"/>
    <col min="6162" max="6162" width="13.28515625" style="29" bestFit="1" customWidth="1"/>
    <col min="6163" max="6404" width="8.85546875" style="29"/>
    <col min="6405" max="6405" width="42.42578125" style="29" customWidth="1"/>
    <col min="6406" max="6406" width="9.5703125" style="29" customWidth="1"/>
    <col min="6407" max="6408" width="16.7109375" style="29" customWidth="1"/>
    <col min="6409" max="6409" width="13.42578125" style="29" customWidth="1"/>
    <col min="6410" max="6410" width="13.7109375" style="29" customWidth="1"/>
    <col min="6411" max="6412" width="16.7109375" style="29" customWidth="1"/>
    <col min="6413" max="6413" width="8.7109375" style="29" customWidth="1"/>
    <col min="6414" max="6414" width="17" style="29" customWidth="1"/>
    <col min="6415" max="6415" width="10" style="29" customWidth="1"/>
    <col min="6416" max="6417" width="10.28515625" style="29" bestFit="1" customWidth="1"/>
    <col min="6418" max="6418" width="13.28515625" style="29" bestFit="1" customWidth="1"/>
    <col min="6419" max="6660" width="8.85546875" style="29"/>
    <col min="6661" max="6661" width="42.42578125" style="29" customWidth="1"/>
    <col min="6662" max="6662" width="9.5703125" style="29" customWidth="1"/>
    <col min="6663" max="6664" width="16.7109375" style="29" customWidth="1"/>
    <col min="6665" max="6665" width="13.42578125" style="29" customWidth="1"/>
    <col min="6666" max="6666" width="13.7109375" style="29" customWidth="1"/>
    <col min="6667" max="6668" width="16.7109375" style="29" customWidth="1"/>
    <col min="6669" max="6669" width="8.7109375" style="29" customWidth="1"/>
    <col min="6670" max="6670" width="17" style="29" customWidth="1"/>
    <col min="6671" max="6671" width="10" style="29" customWidth="1"/>
    <col min="6672" max="6673" width="10.28515625" style="29" bestFit="1" customWidth="1"/>
    <col min="6674" max="6674" width="13.28515625" style="29" bestFit="1" customWidth="1"/>
    <col min="6675" max="6916" width="8.85546875" style="29"/>
    <col min="6917" max="6917" width="42.42578125" style="29" customWidth="1"/>
    <col min="6918" max="6918" width="9.5703125" style="29" customWidth="1"/>
    <col min="6919" max="6920" width="16.7109375" style="29" customWidth="1"/>
    <col min="6921" max="6921" width="13.42578125" style="29" customWidth="1"/>
    <col min="6922" max="6922" width="13.7109375" style="29" customWidth="1"/>
    <col min="6923" max="6924" width="16.7109375" style="29" customWidth="1"/>
    <col min="6925" max="6925" width="8.7109375" style="29" customWidth="1"/>
    <col min="6926" max="6926" width="17" style="29" customWidth="1"/>
    <col min="6927" max="6927" width="10" style="29" customWidth="1"/>
    <col min="6928" max="6929" width="10.28515625" style="29" bestFit="1" customWidth="1"/>
    <col min="6930" max="6930" width="13.28515625" style="29" bestFit="1" customWidth="1"/>
    <col min="6931" max="7172" width="8.85546875" style="29"/>
    <col min="7173" max="7173" width="42.42578125" style="29" customWidth="1"/>
    <col min="7174" max="7174" width="9.5703125" style="29" customWidth="1"/>
    <col min="7175" max="7176" width="16.7109375" style="29" customWidth="1"/>
    <col min="7177" max="7177" width="13.42578125" style="29" customWidth="1"/>
    <col min="7178" max="7178" width="13.7109375" style="29" customWidth="1"/>
    <col min="7179" max="7180" width="16.7109375" style="29" customWidth="1"/>
    <col min="7181" max="7181" width="8.7109375" style="29" customWidth="1"/>
    <col min="7182" max="7182" width="17" style="29" customWidth="1"/>
    <col min="7183" max="7183" width="10" style="29" customWidth="1"/>
    <col min="7184" max="7185" width="10.28515625" style="29" bestFit="1" customWidth="1"/>
    <col min="7186" max="7186" width="13.28515625" style="29" bestFit="1" customWidth="1"/>
    <col min="7187" max="7428" width="8.85546875" style="29"/>
    <col min="7429" max="7429" width="42.42578125" style="29" customWidth="1"/>
    <col min="7430" max="7430" width="9.5703125" style="29" customWidth="1"/>
    <col min="7431" max="7432" width="16.7109375" style="29" customWidth="1"/>
    <col min="7433" max="7433" width="13.42578125" style="29" customWidth="1"/>
    <col min="7434" max="7434" width="13.7109375" style="29" customWidth="1"/>
    <col min="7435" max="7436" width="16.7109375" style="29" customWidth="1"/>
    <col min="7437" max="7437" width="8.7109375" style="29" customWidth="1"/>
    <col min="7438" max="7438" width="17" style="29" customWidth="1"/>
    <col min="7439" max="7439" width="10" style="29" customWidth="1"/>
    <col min="7440" max="7441" width="10.28515625" style="29" bestFit="1" customWidth="1"/>
    <col min="7442" max="7442" width="13.28515625" style="29" bestFit="1" customWidth="1"/>
    <col min="7443" max="7684" width="8.85546875" style="29"/>
    <col min="7685" max="7685" width="42.42578125" style="29" customWidth="1"/>
    <col min="7686" max="7686" width="9.5703125" style="29" customWidth="1"/>
    <col min="7687" max="7688" width="16.7109375" style="29" customWidth="1"/>
    <col min="7689" max="7689" width="13.42578125" style="29" customWidth="1"/>
    <col min="7690" max="7690" width="13.7109375" style="29" customWidth="1"/>
    <col min="7691" max="7692" width="16.7109375" style="29" customWidth="1"/>
    <col min="7693" max="7693" width="8.7109375" style="29" customWidth="1"/>
    <col min="7694" max="7694" width="17" style="29" customWidth="1"/>
    <col min="7695" max="7695" width="10" style="29" customWidth="1"/>
    <col min="7696" max="7697" width="10.28515625" style="29" bestFit="1" customWidth="1"/>
    <col min="7698" max="7698" width="13.28515625" style="29" bestFit="1" customWidth="1"/>
    <col min="7699" max="7940" width="8.85546875" style="29"/>
    <col min="7941" max="7941" width="42.42578125" style="29" customWidth="1"/>
    <col min="7942" max="7942" width="9.5703125" style="29" customWidth="1"/>
    <col min="7943" max="7944" width="16.7109375" style="29" customWidth="1"/>
    <col min="7945" max="7945" width="13.42578125" style="29" customWidth="1"/>
    <col min="7946" max="7946" width="13.7109375" style="29" customWidth="1"/>
    <col min="7947" max="7948" width="16.7109375" style="29" customWidth="1"/>
    <col min="7949" max="7949" width="8.7109375" style="29" customWidth="1"/>
    <col min="7950" max="7950" width="17" style="29" customWidth="1"/>
    <col min="7951" max="7951" width="10" style="29" customWidth="1"/>
    <col min="7952" max="7953" width="10.28515625" style="29" bestFit="1" customWidth="1"/>
    <col min="7954" max="7954" width="13.28515625" style="29" bestFit="1" customWidth="1"/>
    <col min="7955" max="8196" width="8.85546875" style="29"/>
    <col min="8197" max="8197" width="42.42578125" style="29" customWidth="1"/>
    <col min="8198" max="8198" width="9.5703125" style="29" customWidth="1"/>
    <col min="8199" max="8200" width="16.7109375" style="29" customWidth="1"/>
    <col min="8201" max="8201" width="13.42578125" style="29" customWidth="1"/>
    <col min="8202" max="8202" width="13.7109375" style="29" customWidth="1"/>
    <col min="8203" max="8204" width="16.7109375" style="29" customWidth="1"/>
    <col min="8205" max="8205" width="8.7109375" style="29" customWidth="1"/>
    <col min="8206" max="8206" width="17" style="29" customWidth="1"/>
    <col min="8207" max="8207" width="10" style="29" customWidth="1"/>
    <col min="8208" max="8209" width="10.28515625" style="29" bestFit="1" customWidth="1"/>
    <col min="8210" max="8210" width="13.28515625" style="29" bestFit="1" customWidth="1"/>
    <col min="8211" max="8452" width="8.85546875" style="29"/>
    <col min="8453" max="8453" width="42.42578125" style="29" customWidth="1"/>
    <col min="8454" max="8454" width="9.5703125" style="29" customWidth="1"/>
    <col min="8455" max="8456" width="16.7109375" style="29" customWidth="1"/>
    <col min="8457" max="8457" width="13.42578125" style="29" customWidth="1"/>
    <col min="8458" max="8458" width="13.7109375" style="29" customWidth="1"/>
    <col min="8459" max="8460" width="16.7109375" style="29" customWidth="1"/>
    <col min="8461" max="8461" width="8.7109375" style="29" customWidth="1"/>
    <col min="8462" max="8462" width="17" style="29" customWidth="1"/>
    <col min="8463" max="8463" width="10" style="29" customWidth="1"/>
    <col min="8464" max="8465" width="10.28515625" style="29" bestFit="1" customWidth="1"/>
    <col min="8466" max="8466" width="13.28515625" style="29" bestFit="1" customWidth="1"/>
    <col min="8467" max="8708" width="8.85546875" style="29"/>
    <col min="8709" max="8709" width="42.42578125" style="29" customWidth="1"/>
    <col min="8710" max="8710" width="9.5703125" style="29" customWidth="1"/>
    <col min="8711" max="8712" width="16.7109375" style="29" customWidth="1"/>
    <col min="8713" max="8713" width="13.42578125" style="29" customWidth="1"/>
    <col min="8714" max="8714" width="13.7109375" style="29" customWidth="1"/>
    <col min="8715" max="8716" width="16.7109375" style="29" customWidth="1"/>
    <col min="8717" max="8717" width="8.7109375" style="29" customWidth="1"/>
    <col min="8718" max="8718" width="17" style="29" customWidth="1"/>
    <col min="8719" max="8719" width="10" style="29" customWidth="1"/>
    <col min="8720" max="8721" width="10.28515625" style="29" bestFit="1" customWidth="1"/>
    <col min="8722" max="8722" width="13.28515625" style="29" bestFit="1" customWidth="1"/>
    <col min="8723" max="8964" width="8.85546875" style="29"/>
    <col min="8965" max="8965" width="42.42578125" style="29" customWidth="1"/>
    <col min="8966" max="8966" width="9.5703125" style="29" customWidth="1"/>
    <col min="8967" max="8968" width="16.7109375" style="29" customWidth="1"/>
    <col min="8969" max="8969" width="13.42578125" style="29" customWidth="1"/>
    <col min="8970" max="8970" width="13.7109375" style="29" customWidth="1"/>
    <col min="8971" max="8972" width="16.7109375" style="29" customWidth="1"/>
    <col min="8973" max="8973" width="8.7109375" style="29" customWidth="1"/>
    <col min="8974" max="8974" width="17" style="29" customWidth="1"/>
    <col min="8975" max="8975" width="10" style="29" customWidth="1"/>
    <col min="8976" max="8977" width="10.28515625" style="29" bestFit="1" customWidth="1"/>
    <col min="8978" max="8978" width="13.28515625" style="29" bestFit="1" customWidth="1"/>
    <col min="8979" max="9220" width="8.85546875" style="29"/>
    <col min="9221" max="9221" width="42.42578125" style="29" customWidth="1"/>
    <col min="9222" max="9222" width="9.5703125" style="29" customWidth="1"/>
    <col min="9223" max="9224" width="16.7109375" style="29" customWidth="1"/>
    <col min="9225" max="9225" width="13.42578125" style="29" customWidth="1"/>
    <col min="9226" max="9226" width="13.7109375" style="29" customWidth="1"/>
    <col min="9227" max="9228" width="16.7109375" style="29" customWidth="1"/>
    <col min="9229" max="9229" width="8.7109375" style="29" customWidth="1"/>
    <col min="9230" max="9230" width="17" style="29" customWidth="1"/>
    <col min="9231" max="9231" width="10" style="29" customWidth="1"/>
    <col min="9232" max="9233" width="10.28515625" style="29" bestFit="1" customWidth="1"/>
    <col min="9234" max="9234" width="13.28515625" style="29" bestFit="1" customWidth="1"/>
    <col min="9235" max="9476" width="8.85546875" style="29"/>
    <col min="9477" max="9477" width="42.42578125" style="29" customWidth="1"/>
    <col min="9478" max="9478" width="9.5703125" style="29" customWidth="1"/>
    <col min="9479" max="9480" width="16.7109375" style="29" customWidth="1"/>
    <col min="9481" max="9481" width="13.42578125" style="29" customWidth="1"/>
    <col min="9482" max="9482" width="13.7109375" style="29" customWidth="1"/>
    <col min="9483" max="9484" width="16.7109375" style="29" customWidth="1"/>
    <col min="9485" max="9485" width="8.7109375" style="29" customWidth="1"/>
    <col min="9486" max="9486" width="17" style="29" customWidth="1"/>
    <col min="9487" max="9487" width="10" style="29" customWidth="1"/>
    <col min="9488" max="9489" width="10.28515625" style="29" bestFit="1" customWidth="1"/>
    <col min="9490" max="9490" width="13.28515625" style="29" bestFit="1" customWidth="1"/>
    <col min="9491" max="9732" width="8.85546875" style="29"/>
    <col min="9733" max="9733" width="42.42578125" style="29" customWidth="1"/>
    <col min="9734" max="9734" width="9.5703125" style="29" customWidth="1"/>
    <col min="9735" max="9736" width="16.7109375" style="29" customWidth="1"/>
    <col min="9737" max="9737" width="13.42578125" style="29" customWidth="1"/>
    <col min="9738" max="9738" width="13.7109375" style="29" customWidth="1"/>
    <col min="9739" max="9740" width="16.7109375" style="29" customWidth="1"/>
    <col min="9741" max="9741" width="8.7109375" style="29" customWidth="1"/>
    <col min="9742" max="9742" width="17" style="29" customWidth="1"/>
    <col min="9743" max="9743" width="10" style="29" customWidth="1"/>
    <col min="9744" max="9745" width="10.28515625" style="29" bestFit="1" customWidth="1"/>
    <col min="9746" max="9746" width="13.28515625" style="29" bestFit="1" customWidth="1"/>
    <col min="9747" max="9988" width="8.85546875" style="29"/>
    <col min="9989" max="9989" width="42.42578125" style="29" customWidth="1"/>
    <col min="9990" max="9990" width="9.5703125" style="29" customWidth="1"/>
    <col min="9991" max="9992" width="16.7109375" style="29" customWidth="1"/>
    <col min="9993" max="9993" width="13.42578125" style="29" customWidth="1"/>
    <col min="9994" max="9994" width="13.7109375" style="29" customWidth="1"/>
    <col min="9995" max="9996" width="16.7109375" style="29" customWidth="1"/>
    <col min="9997" max="9997" width="8.7109375" style="29" customWidth="1"/>
    <col min="9998" max="9998" width="17" style="29" customWidth="1"/>
    <col min="9999" max="9999" width="10" style="29" customWidth="1"/>
    <col min="10000" max="10001" width="10.28515625" style="29" bestFit="1" customWidth="1"/>
    <col min="10002" max="10002" width="13.28515625" style="29" bestFit="1" customWidth="1"/>
    <col min="10003" max="10244" width="8.85546875" style="29"/>
    <col min="10245" max="10245" width="42.42578125" style="29" customWidth="1"/>
    <col min="10246" max="10246" width="9.5703125" style="29" customWidth="1"/>
    <col min="10247" max="10248" width="16.7109375" style="29" customWidth="1"/>
    <col min="10249" max="10249" width="13.42578125" style="29" customWidth="1"/>
    <col min="10250" max="10250" width="13.7109375" style="29" customWidth="1"/>
    <col min="10251" max="10252" width="16.7109375" style="29" customWidth="1"/>
    <col min="10253" max="10253" width="8.7109375" style="29" customWidth="1"/>
    <col min="10254" max="10254" width="17" style="29" customWidth="1"/>
    <col min="10255" max="10255" width="10" style="29" customWidth="1"/>
    <col min="10256" max="10257" width="10.28515625" style="29" bestFit="1" customWidth="1"/>
    <col min="10258" max="10258" width="13.28515625" style="29" bestFit="1" customWidth="1"/>
    <col min="10259" max="10500" width="8.85546875" style="29"/>
    <col min="10501" max="10501" width="42.42578125" style="29" customWidth="1"/>
    <col min="10502" max="10502" width="9.5703125" style="29" customWidth="1"/>
    <col min="10503" max="10504" width="16.7109375" style="29" customWidth="1"/>
    <col min="10505" max="10505" width="13.42578125" style="29" customWidth="1"/>
    <col min="10506" max="10506" width="13.7109375" style="29" customWidth="1"/>
    <col min="10507" max="10508" width="16.7109375" style="29" customWidth="1"/>
    <col min="10509" max="10509" width="8.7109375" style="29" customWidth="1"/>
    <col min="10510" max="10510" width="17" style="29" customWidth="1"/>
    <col min="10511" max="10511" width="10" style="29" customWidth="1"/>
    <col min="10512" max="10513" width="10.28515625" style="29" bestFit="1" customWidth="1"/>
    <col min="10514" max="10514" width="13.28515625" style="29" bestFit="1" customWidth="1"/>
    <col min="10515" max="10756" width="8.85546875" style="29"/>
    <col min="10757" max="10757" width="42.42578125" style="29" customWidth="1"/>
    <col min="10758" max="10758" width="9.5703125" style="29" customWidth="1"/>
    <col min="10759" max="10760" width="16.7109375" style="29" customWidth="1"/>
    <col min="10761" max="10761" width="13.42578125" style="29" customWidth="1"/>
    <col min="10762" max="10762" width="13.7109375" style="29" customWidth="1"/>
    <col min="10763" max="10764" width="16.7109375" style="29" customWidth="1"/>
    <col min="10765" max="10765" width="8.7109375" style="29" customWidth="1"/>
    <col min="10766" max="10766" width="17" style="29" customWidth="1"/>
    <col min="10767" max="10767" width="10" style="29" customWidth="1"/>
    <col min="10768" max="10769" width="10.28515625" style="29" bestFit="1" customWidth="1"/>
    <col min="10770" max="10770" width="13.28515625" style="29" bestFit="1" customWidth="1"/>
    <col min="10771" max="11012" width="8.85546875" style="29"/>
    <col min="11013" max="11013" width="42.42578125" style="29" customWidth="1"/>
    <col min="11014" max="11014" width="9.5703125" style="29" customWidth="1"/>
    <col min="11015" max="11016" width="16.7109375" style="29" customWidth="1"/>
    <col min="11017" max="11017" width="13.42578125" style="29" customWidth="1"/>
    <col min="11018" max="11018" width="13.7109375" style="29" customWidth="1"/>
    <col min="11019" max="11020" width="16.7109375" style="29" customWidth="1"/>
    <col min="11021" max="11021" width="8.7109375" style="29" customWidth="1"/>
    <col min="11022" max="11022" width="17" style="29" customWidth="1"/>
    <col min="11023" max="11023" width="10" style="29" customWidth="1"/>
    <col min="11024" max="11025" width="10.28515625" style="29" bestFit="1" customWidth="1"/>
    <col min="11026" max="11026" width="13.28515625" style="29" bestFit="1" customWidth="1"/>
    <col min="11027" max="11268" width="8.85546875" style="29"/>
    <col min="11269" max="11269" width="42.42578125" style="29" customWidth="1"/>
    <col min="11270" max="11270" width="9.5703125" style="29" customWidth="1"/>
    <col min="11271" max="11272" width="16.7109375" style="29" customWidth="1"/>
    <col min="11273" max="11273" width="13.42578125" style="29" customWidth="1"/>
    <col min="11274" max="11274" width="13.7109375" style="29" customWidth="1"/>
    <col min="11275" max="11276" width="16.7109375" style="29" customWidth="1"/>
    <col min="11277" max="11277" width="8.7109375" style="29" customWidth="1"/>
    <col min="11278" max="11278" width="17" style="29" customWidth="1"/>
    <col min="11279" max="11279" width="10" style="29" customWidth="1"/>
    <col min="11280" max="11281" width="10.28515625" style="29" bestFit="1" customWidth="1"/>
    <col min="11282" max="11282" width="13.28515625" style="29" bestFit="1" customWidth="1"/>
    <col min="11283" max="11524" width="8.85546875" style="29"/>
    <col min="11525" max="11525" width="42.42578125" style="29" customWidth="1"/>
    <col min="11526" max="11526" width="9.5703125" style="29" customWidth="1"/>
    <col min="11527" max="11528" width="16.7109375" style="29" customWidth="1"/>
    <col min="11529" max="11529" width="13.42578125" style="29" customWidth="1"/>
    <col min="11530" max="11530" width="13.7109375" style="29" customWidth="1"/>
    <col min="11531" max="11532" width="16.7109375" style="29" customWidth="1"/>
    <col min="11533" max="11533" width="8.7109375" style="29" customWidth="1"/>
    <col min="11534" max="11534" width="17" style="29" customWidth="1"/>
    <col min="11535" max="11535" width="10" style="29" customWidth="1"/>
    <col min="11536" max="11537" width="10.28515625" style="29" bestFit="1" customWidth="1"/>
    <col min="11538" max="11538" width="13.28515625" style="29" bestFit="1" customWidth="1"/>
    <col min="11539" max="11780" width="8.85546875" style="29"/>
    <col min="11781" max="11781" width="42.42578125" style="29" customWidth="1"/>
    <col min="11782" max="11782" width="9.5703125" style="29" customWidth="1"/>
    <col min="11783" max="11784" width="16.7109375" style="29" customWidth="1"/>
    <col min="11785" max="11785" width="13.42578125" style="29" customWidth="1"/>
    <col min="11786" max="11786" width="13.7109375" style="29" customWidth="1"/>
    <col min="11787" max="11788" width="16.7109375" style="29" customWidth="1"/>
    <col min="11789" max="11789" width="8.7109375" style="29" customWidth="1"/>
    <col min="11790" max="11790" width="17" style="29" customWidth="1"/>
    <col min="11791" max="11791" width="10" style="29" customWidth="1"/>
    <col min="11792" max="11793" width="10.28515625" style="29" bestFit="1" customWidth="1"/>
    <col min="11794" max="11794" width="13.28515625" style="29" bestFit="1" customWidth="1"/>
    <col min="11795" max="12036" width="8.85546875" style="29"/>
    <col min="12037" max="12037" width="42.42578125" style="29" customWidth="1"/>
    <col min="12038" max="12038" width="9.5703125" style="29" customWidth="1"/>
    <col min="12039" max="12040" width="16.7109375" style="29" customWidth="1"/>
    <col min="12041" max="12041" width="13.42578125" style="29" customWidth="1"/>
    <col min="12042" max="12042" width="13.7109375" style="29" customWidth="1"/>
    <col min="12043" max="12044" width="16.7109375" style="29" customWidth="1"/>
    <col min="12045" max="12045" width="8.7109375" style="29" customWidth="1"/>
    <col min="12046" max="12046" width="17" style="29" customWidth="1"/>
    <col min="12047" max="12047" width="10" style="29" customWidth="1"/>
    <col min="12048" max="12049" width="10.28515625" style="29" bestFit="1" customWidth="1"/>
    <col min="12050" max="12050" width="13.28515625" style="29" bestFit="1" customWidth="1"/>
    <col min="12051" max="12292" width="8.85546875" style="29"/>
    <col min="12293" max="12293" width="42.42578125" style="29" customWidth="1"/>
    <col min="12294" max="12294" width="9.5703125" style="29" customWidth="1"/>
    <col min="12295" max="12296" width="16.7109375" style="29" customWidth="1"/>
    <col min="12297" max="12297" width="13.42578125" style="29" customWidth="1"/>
    <col min="12298" max="12298" width="13.7109375" style="29" customWidth="1"/>
    <col min="12299" max="12300" width="16.7109375" style="29" customWidth="1"/>
    <col min="12301" max="12301" width="8.7109375" style="29" customWidth="1"/>
    <col min="12302" max="12302" width="17" style="29" customWidth="1"/>
    <col min="12303" max="12303" width="10" style="29" customWidth="1"/>
    <col min="12304" max="12305" width="10.28515625" style="29" bestFit="1" customWidth="1"/>
    <col min="12306" max="12306" width="13.28515625" style="29" bestFit="1" customWidth="1"/>
    <col min="12307" max="12548" width="8.85546875" style="29"/>
    <col min="12549" max="12549" width="42.42578125" style="29" customWidth="1"/>
    <col min="12550" max="12550" width="9.5703125" style="29" customWidth="1"/>
    <col min="12551" max="12552" width="16.7109375" style="29" customWidth="1"/>
    <col min="12553" max="12553" width="13.42578125" style="29" customWidth="1"/>
    <col min="12554" max="12554" width="13.7109375" style="29" customWidth="1"/>
    <col min="12555" max="12556" width="16.7109375" style="29" customWidth="1"/>
    <col min="12557" max="12557" width="8.7109375" style="29" customWidth="1"/>
    <col min="12558" max="12558" width="17" style="29" customWidth="1"/>
    <col min="12559" max="12559" width="10" style="29" customWidth="1"/>
    <col min="12560" max="12561" width="10.28515625" style="29" bestFit="1" customWidth="1"/>
    <col min="12562" max="12562" width="13.28515625" style="29" bestFit="1" customWidth="1"/>
    <col min="12563" max="12804" width="8.85546875" style="29"/>
    <col min="12805" max="12805" width="42.42578125" style="29" customWidth="1"/>
    <col min="12806" max="12806" width="9.5703125" style="29" customWidth="1"/>
    <col min="12807" max="12808" width="16.7109375" style="29" customWidth="1"/>
    <col min="12809" max="12809" width="13.42578125" style="29" customWidth="1"/>
    <col min="12810" max="12810" width="13.7109375" style="29" customWidth="1"/>
    <col min="12811" max="12812" width="16.7109375" style="29" customWidth="1"/>
    <col min="12813" max="12813" width="8.7109375" style="29" customWidth="1"/>
    <col min="12814" max="12814" width="17" style="29" customWidth="1"/>
    <col min="12815" max="12815" width="10" style="29" customWidth="1"/>
    <col min="12816" max="12817" width="10.28515625" style="29" bestFit="1" customWidth="1"/>
    <col min="12818" max="12818" width="13.28515625" style="29" bestFit="1" customWidth="1"/>
    <col min="12819" max="13060" width="8.85546875" style="29"/>
    <col min="13061" max="13061" width="42.42578125" style="29" customWidth="1"/>
    <col min="13062" max="13062" width="9.5703125" style="29" customWidth="1"/>
    <col min="13063" max="13064" width="16.7109375" style="29" customWidth="1"/>
    <col min="13065" max="13065" width="13.42578125" style="29" customWidth="1"/>
    <col min="13066" max="13066" width="13.7109375" style="29" customWidth="1"/>
    <col min="13067" max="13068" width="16.7109375" style="29" customWidth="1"/>
    <col min="13069" max="13069" width="8.7109375" style="29" customWidth="1"/>
    <col min="13070" max="13070" width="17" style="29" customWidth="1"/>
    <col min="13071" max="13071" width="10" style="29" customWidth="1"/>
    <col min="13072" max="13073" width="10.28515625" style="29" bestFit="1" customWidth="1"/>
    <col min="13074" max="13074" width="13.28515625" style="29" bestFit="1" customWidth="1"/>
    <col min="13075" max="13316" width="8.85546875" style="29"/>
    <col min="13317" max="13317" width="42.42578125" style="29" customWidth="1"/>
    <col min="13318" max="13318" width="9.5703125" style="29" customWidth="1"/>
    <col min="13319" max="13320" width="16.7109375" style="29" customWidth="1"/>
    <col min="13321" max="13321" width="13.42578125" style="29" customWidth="1"/>
    <col min="13322" max="13322" width="13.7109375" style="29" customWidth="1"/>
    <col min="13323" max="13324" width="16.7109375" style="29" customWidth="1"/>
    <col min="13325" max="13325" width="8.7109375" style="29" customWidth="1"/>
    <col min="13326" max="13326" width="17" style="29" customWidth="1"/>
    <col min="13327" max="13327" width="10" style="29" customWidth="1"/>
    <col min="13328" max="13329" width="10.28515625" style="29" bestFit="1" customWidth="1"/>
    <col min="13330" max="13330" width="13.28515625" style="29" bestFit="1" customWidth="1"/>
    <col min="13331" max="13572" width="8.85546875" style="29"/>
    <col min="13573" max="13573" width="42.42578125" style="29" customWidth="1"/>
    <col min="13574" max="13574" width="9.5703125" style="29" customWidth="1"/>
    <col min="13575" max="13576" width="16.7109375" style="29" customWidth="1"/>
    <col min="13577" max="13577" width="13.42578125" style="29" customWidth="1"/>
    <col min="13578" max="13578" width="13.7109375" style="29" customWidth="1"/>
    <col min="13579" max="13580" width="16.7109375" style="29" customWidth="1"/>
    <col min="13581" max="13581" width="8.7109375" style="29" customWidth="1"/>
    <col min="13582" max="13582" width="17" style="29" customWidth="1"/>
    <col min="13583" max="13583" width="10" style="29" customWidth="1"/>
    <col min="13584" max="13585" width="10.28515625" style="29" bestFit="1" customWidth="1"/>
    <col min="13586" max="13586" width="13.28515625" style="29" bestFit="1" customWidth="1"/>
    <col min="13587" max="13828" width="8.85546875" style="29"/>
    <col min="13829" max="13829" width="42.42578125" style="29" customWidth="1"/>
    <col min="13830" max="13830" width="9.5703125" style="29" customWidth="1"/>
    <col min="13831" max="13832" width="16.7109375" style="29" customWidth="1"/>
    <col min="13833" max="13833" width="13.42578125" style="29" customWidth="1"/>
    <col min="13834" max="13834" width="13.7109375" style="29" customWidth="1"/>
    <col min="13835" max="13836" width="16.7109375" style="29" customWidth="1"/>
    <col min="13837" max="13837" width="8.7109375" style="29" customWidth="1"/>
    <col min="13838" max="13838" width="17" style="29" customWidth="1"/>
    <col min="13839" max="13839" width="10" style="29" customWidth="1"/>
    <col min="13840" max="13841" width="10.28515625" style="29" bestFit="1" customWidth="1"/>
    <col min="13842" max="13842" width="13.28515625" style="29" bestFit="1" customWidth="1"/>
    <col min="13843" max="14084" width="8.85546875" style="29"/>
    <col min="14085" max="14085" width="42.42578125" style="29" customWidth="1"/>
    <col min="14086" max="14086" width="9.5703125" style="29" customWidth="1"/>
    <col min="14087" max="14088" width="16.7109375" style="29" customWidth="1"/>
    <col min="14089" max="14089" width="13.42578125" style="29" customWidth="1"/>
    <col min="14090" max="14090" width="13.7109375" style="29" customWidth="1"/>
    <col min="14091" max="14092" width="16.7109375" style="29" customWidth="1"/>
    <col min="14093" max="14093" width="8.7109375" style="29" customWidth="1"/>
    <col min="14094" max="14094" width="17" style="29" customWidth="1"/>
    <col min="14095" max="14095" width="10" style="29" customWidth="1"/>
    <col min="14096" max="14097" width="10.28515625" style="29" bestFit="1" customWidth="1"/>
    <col min="14098" max="14098" width="13.28515625" style="29" bestFit="1" customWidth="1"/>
    <col min="14099" max="14340" width="8.85546875" style="29"/>
    <col min="14341" max="14341" width="42.42578125" style="29" customWidth="1"/>
    <col min="14342" max="14342" width="9.5703125" style="29" customWidth="1"/>
    <col min="14343" max="14344" width="16.7109375" style="29" customWidth="1"/>
    <col min="14345" max="14345" width="13.42578125" style="29" customWidth="1"/>
    <col min="14346" max="14346" width="13.7109375" style="29" customWidth="1"/>
    <col min="14347" max="14348" width="16.7109375" style="29" customWidth="1"/>
    <col min="14349" max="14349" width="8.7109375" style="29" customWidth="1"/>
    <col min="14350" max="14350" width="17" style="29" customWidth="1"/>
    <col min="14351" max="14351" width="10" style="29" customWidth="1"/>
    <col min="14352" max="14353" width="10.28515625" style="29" bestFit="1" customWidth="1"/>
    <col min="14354" max="14354" width="13.28515625" style="29" bestFit="1" customWidth="1"/>
    <col min="14355" max="14596" width="8.85546875" style="29"/>
    <col min="14597" max="14597" width="42.42578125" style="29" customWidth="1"/>
    <col min="14598" max="14598" width="9.5703125" style="29" customWidth="1"/>
    <col min="14599" max="14600" width="16.7109375" style="29" customWidth="1"/>
    <col min="14601" max="14601" width="13.42578125" style="29" customWidth="1"/>
    <col min="14602" max="14602" width="13.7109375" style="29" customWidth="1"/>
    <col min="14603" max="14604" width="16.7109375" style="29" customWidth="1"/>
    <col min="14605" max="14605" width="8.7109375" style="29" customWidth="1"/>
    <col min="14606" max="14606" width="17" style="29" customWidth="1"/>
    <col min="14607" max="14607" width="10" style="29" customWidth="1"/>
    <col min="14608" max="14609" width="10.28515625" style="29" bestFit="1" customWidth="1"/>
    <col min="14610" max="14610" width="13.28515625" style="29" bestFit="1" customWidth="1"/>
    <col min="14611" max="14852" width="8.85546875" style="29"/>
    <col min="14853" max="14853" width="42.42578125" style="29" customWidth="1"/>
    <col min="14854" max="14854" width="9.5703125" style="29" customWidth="1"/>
    <col min="14855" max="14856" width="16.7109375" style="29" customWidth="1"/>
    <col min="14857" max="14857" width="13.42578125" style="29" customWidth="1"/>
    <col min="14858" max="14858" width="13.7109375" style="29" customWidth="1"/>
    <col min="14859" max="14860" width="16.7109375" style="29" customWidth="1"/>
    <col min="14861" max="14861" width="8.7109375" style="29" customWidth="1"/>
    <col min="14862" max="14862" width="17" style="29" customWidth="1"/>
    <col min="14863" max="14863" width="10" style="29" customWidth="1"/>
    <col min="14864" max="14865" width="10.28515625" style="29" bestFit="1" customWidth="1"/>
    <col min="14866" max="14866" width="13.28515625" style="29" bestFit="1" customWidth="1"/>
    <col min="14867" max="15108" width="8.85546875" style="29"/>
    <col min="15109" max="15109" width="42.42578125" style="29" customWidth="1"/>
    <col min="15110" max="15110" width="9.5703125" style="29" customWidth="1"/>
    <col min="15111" max="15112" width="16.7109375" style="29" customWidth="1"/>
    <col min="15113" max="15113" width="13.42578125" style="29" customWidth="1"/>
    <col min="15114" max="15114" width="13.7109375" style="29" customWidth="1"/>
    <col min="15115" max="15116" width="16.7109375" style="29" customWidth="1"/>
    <col min="15117" max="15117" width="8.7109375" style="29" customWidth="1"/>
    <col min="15118" max="15118" width="17" style="29" customWidth="1"/>
    <col min="15119" max="15119" width="10" style="29" customWidth="1"/>
    <col min="15120" max="15121" width="10.28515625" style="29" bestFit="1" customWidth="1"/>
    <col min="15122" max="15122" width="13.28515625" style="29" bestFit="1" customWidth="1"/>
    <col min="15123" max="15364" width="8.85546875" style="29"/>
    <col min="15365" max="15365" width="42.42578125" style="29" customWidth="1"/>
    <col min="15366" max="15366" width="9.5703125" style="29" customWidth="1"/>
    <col min="15367" max="15368" width="16.7109375" style="29" customWidth="1"/>
    <col min="15369" max="15369" width="13.42578125" style="29" customWidth="1"/>
    <col min="15370" max="15370" width="13.7109375" style="29" customWidth="1"/>
    <col min="15371" max="15372" width="16.7109375" style="29" customWidth="1"/>
    <col min="15373" max="15373" width="8.7109375" style="29" customWidth="1"/>
    <col min="15374" max="15374" width="17" style="29" customWidth="1"/>
    <col min="15375" max="15375" width="10" style="29" customWidth="1"/>
    <col min="15376" max="15377" width="10.28515625" style="29" bestFit="1" customWidth="1"/>
    <col min="15378" max="15378" width="13.28515625" style="29" bestFit="1" customWidth="1"/>
    <col min="15379" max="15620" width="8.85546875" style="29"/>
    <col min="15621" max="15621" width="42.42578125" style="29" customWidth="1"/>
    <col min="15622" max="15622" width="9.5703125" style="29" customWidth="1"/>
    <col min="15623" max="15624" width="16.7109375" style="29" customWidth="1"/>
    <col min="15625" max="15625" width="13.42578125" style="29" customWidth="1"/>
    <col min="15626" max="15626" width="13.7109375" style="29" customWidth="1"/>
    <col min="15627" max="15628" width="16.7109375" style="29" customWidth="1"/>
    <col min="15629" max="15629" width="8.7109375" style="29" customWidth="1"/>
    <col min="15630" max="15630" width="17" style="29" customWidth="1"/>
    <col min="15631" max="15631" width="10" style="29" customWidth="1"/>
    <col min="15632" max="15633" width="10.28515625" style="29" bestFit="1" customWidth="1"/>
    <col min="15634" max="15634" width="13.28515625" style="29" bestFit="1" customWidth="1"/>
    <col min="15635" max="15876" width="8.85546875" style="29"/>
    <col min="15877" max="15877" width="42.42578125" style="29" customWidth="1"/>
    <col min="15878" max="15878" width="9.5703125" style="29" customWidth="1"/>
    <col min="15879" max="15880" width="16.7109375" style="29" customWidth="1"/>
    <col min="15881" max="15881" width="13.42578125" style="29" customWidth="1"/>
    <col min="15882" max="15882" width="13.7109375" style="29" customWidth="1"/>
    <col min="15883" max="15884" width="16.7109375" style="29" customWidth="1"/>
    <col min="15885" max="15885" width="8.7109375" style="29" customWidth="1"/>
    <col min="15886" max="15886" width="17" style="29" customWidth="1"/>
    <col min="15887" max="15887" width="10" style="29" customWidth="1"/>
    <col min="15888" max="15889" width="10.28515625" style="29" bestFit="1" customWidth="1"/>
    <col min="15890" max="15890" width="13.28515625" style="29" bestFit="1" customWidth="1"/>
    <col min="15891" max="16132" width="8.85546875" style="29"/>
    <col min="16133" max="16133" width="42.42578125" style="29" customWidth="1"/>
    <col min="16134" max="16134" width="9.5703125" style="29" customWidth="1"/>
    <col min="16135" max="16136" width="16.7109375" style="29" customWidth="1"/>
    <col min="16137" max="16137" width="13.42578125" style="29" customWidth="1"/>
    <col min="16138" max="16138" width="13.7109375" style="29" customWidth="1"/>
    <col min="16139" max="16140" width="16.7109375" style="29" customWidth="1"/>
    <col min="16141" max="16141" width="8.7109375" style="29" customWidth="1"/>
    <col min="16142" max="16142" width="17" style="29" customWidth="1"/>
    <col min="16143" max="16143" width="10" style="29" customWidth="1"/>
    <col min="16144" max="16145" width="10.28515625" style="29" bestFit="1" customWidth="1"/>
    <col min="16146" max="16146" width="13.28515625" style="29" bestFit="1" customWidth="1"/>
    <col min="16147" max="16384" width="8.85546875" style="29"/>
  </cols>
  <sheetData>
    <row r="1" spans="1:16" s="233" customFormat="1">
      <c r="A1" s="250"/>
      <c r="B1" s="250"/>
      <c r="F1" s="246"/>
      <c r="I1" s="246"/>
      <c r="J1" s="246"/>
      <c r="M1" s="231"/>
      <c r="O1" s="231"/>
    </row>
    <row r="2" spans="1:16" s="233" customFormat="1" ht="6.6" customHeight="1">
      <c r="A2" s="250"/>
      <c r="B2" s="250"/>
      <c r="F2" s="246"/>
      <c r="I2" s="246"/>
      <c r="J2" s="246"/>
      <c r="M2" s="231"/>
      <c r="O2" s="231"/>
    </row>
    <row r="3" spans="1:16" s="233" customFormat="1" ht="21" customHeight="1">
      <c r="A3" s="250"/>
      <c r="B3" s="250"/>
      <c r="F3" s="246"/>
      <c r="I3" s="246"/>
      <c r="J3" s="246"/>
      <c r="M3" s="231"/>
      <c r="O3" s="231"/>
    </row>
    <row r="4" spans="1:16" s="233" customFormat="1" ht="44.45" customHeight="1">
      <c r="A4" s="250"/>
      <c r="B4" s="250"/>
      <c r="F4" s="238"/>
      <c r="I4" s="238"/>
      <c r="J4" s="238"/>
      <c r="M4" s="764" t="s">
        <v>74</v>
      </c>
      <c r="N4" s="764"/>
      <c r="O4" s="764"/>
    </row>
    <row r="5" spans="1:16" s="233" customFormat="1">
      <c r="A5" s="250"/>
      <c r="B5" s="250"/>
      <c r="F5" s="238"/>
      <c r="I5" s="238"/>
      <c r="J5" s="238"/>
      <c r="M5" s="231"/>
      <c r="O5" s="231"/>
    </row>
    <row r="6" spans="1:16" s="233" customFormat="1">
      <c r="F6" s="238"/>
      <c r="I6" s="238"/>
      <c r="J6" s="238"/>
      <c r="M6" s="231"/>
      <c r="O6" s="231"/>
    </row>
    <row r="7" spans="1:16" s="233" customFormat="1">
      <c r="F7" s="238"/>
      <c r="I7" s="238"/>
      <c r="J7" s="238"/>
      <c r="M7" s="231"/>
      <c r="O7" s="231"/>
    </row>
    <row r="8" spans="1:16" s="233" customFormat="1" ht="14.25">
      <c r="C8" s="784" t="s">
        <v>260</v>
      </c>
      <c r="D8" s="785"/>
      <c r="E8" s="786"/>
      <c r="F8" s="787">
        <f ca="1">TODAY()</f>
        <v>43081</v>
      </c>
      <c r="G8" s="788"/>
      <c r="H8" s="788"/>
      <c r="I8" s="788"/>
      <c r="J8" s="788"/>
      <c r="K8" s="788"/>
      <c r="L8" s="788"/>
      <c r="M8" s="788"/>
      <c r="N8" s="788"/>
      <c r="O8" s="789"/>
    </row>
    <row r="9" spans="1:16" s="28" customFormat="1" ht="14.25">
      <c r="A9" s="233"/>
      <c r="B9" s="233"/>
      <c r="C9" s="799" t="str">
        <f>'ETAPE 1'!A11</f>
        <v>Bénéficiaire (asbl) :</v>
      </c>
      <c r="D9" s="800"/>
      <c r="E9" s="801"/>
      <c r="F9" s="768">
        <f>'ETAPE 1'!D11</f>
        <v>0</v>
      </c>
      <c r="G9" s="768"/>
      <c r="H9" s="768"/>
      <c r="I9" s="768"/>
      <c r="J9" s="768"/>
      <c r="K9" s="768"/>
      <c r="L9" s="768"/>
      <c r="M9" s="768"/>
      <c r="N9" s="768"/>
      <c r="O9" s="769"/>
      <c r="P9" s="247"/>
    </row>
    <row r="10" spans="1:16" ht="14.25">
      <c r="A10" s="233"/>
      <c r="B10" s="233"/>
      <c r="C10" s="799" t="str">
        <f>'ETAPE 1'!A12</f>
        <v>Nom du projet :</v>
      </c>
      <c r="D10" s="802"/>
      <c r="E10" s="803"/>
      <c r="F10" s="768">
        <f>'ETAPE 1'!D12</f>
        <v>0</v>
      </c>
      <c r="G10" s="768"/>
      <c r="H10" s="768"/>
      <c r="I10" s="768"/>
      <c r="J10" s="768"/>
      <c r="K10" s="768"/>
      <c r="L10" s="768"/>
      <c r="M10" s="768"/>
      <c r="N10" s="768"/>
      <c r="O10" s="769"/>
      <c r="P10" s="233"/>
    </row>
    <row r="11" spans="1:16" s="233" customFormat="1" ht="14.25">
      <c r="C11" s="799" t="str">
        <f>'ETAPE 1'!A14</f>
        <v xml:space="preserve">Gestionnaire financièr du projet : </v>
      </c>
      <c r="D11" s="802"/>
      <c r="E11" s="803"/>
      <c r="F11" s="768">
        <f>'ETAPE 1'!D14</f>
        <v>0</v>
      </c>
      <c r="G11" s="768"/>
      <c r="H11" s="768"/>
      <c r="I11" s="768"/>
      <c r="J11" s="768"/>
      <c r="K11" s="768"/>
      <c r="L11" s="768"/>
      <c r="M11" s="768"/>
      <c r="N11" s="768"/>
      <c r="O11" s="769"/>
    </row>
    <row r="12" spans="1:16" ht="15">
      <c r="A12" s="233"/>
      <c r="B12" s="233"/>
      <c r="C12" s="804" t="s">
        <v>279</v>
      </c>
      <c r="D12" s="805"/>
      <c r="E12" s="806"/>
      <c r="F12" s="569">
        <v>0</v>
      </c>
      <c r="G12" s="778" t="str">
        <f>IF(OR(F12=0,F12&gt;=13),"Veuillez indiquer une durée"," ")</f>
        <v>Veuillez indiquer une durée</v>
      </c>
      <c r="H12" s="779"/>
      <c r="I12" s="779"/>
      <c r="J12" s="779"/>
      <c r="K12" s="779"/>
      <c r="L12" s="779"/>
      <c r="M12" s="779"/>
      <c r="N12" s="779"/>
      <c r="O12" s="780"/>
      <c r="P12" s="233"/>
    </row>
    <row r="13" spans="1:16" ht="15">
      <c r="A13" s="233"/>
      <c r="B13" s="233"/>
      <c r="C13" s="364"/>
      <c r="D13" s="309"/>
      <c r="E13" s="309"/>
      <c r="F13" s="770" t="s">
        <v>262</v>
      </c>
      <c r="G13" s="771"/>
      <c r="H13" s="771"/>
      <c r="I13" s="771"/>
      <c r="J13" s="771"/>
      <c r="K13" s="771"/>
      <c r="L13" s="771"/>
      <c r="M13" s="771"/>
      <c r="N13" s="771"/>
      <c r="O13" s="772"/>
    </row>
    <row r="14" spans="1:16" ht="15">
      <c r="A14" s="233"/>
      <c r="B14" s="233"/>
      <c r="C14" s="364"/>
      <c r="D14" s="309"/>
      <c r="E14" s="309"/>
      <c r="F14" s="773" t="s">
        <v>374</v>
      </c>
      <c r="G14" s="774"/>
      <c r="H14" s="774"/>
      <c r="I14" s="774"/>
      <c r="J14" s="774"/>
      <c r="K14" s="774"/>
      <c r="L14" s="774"/>
      <c r="M14" s="774"/>
      <c r="N14" s="774"/>
      <c r="O14" s="775"/>
      <c r="P14" s="236"/>
    </row>
    <row r="15" spans="1:16" ht="15">
      <c r="A15" s="233"/>
      <c r="B15" s="233"/>
      <c r="C15" s="364"/>
      <c r="D15" s="309"/>
      <c r="E15" s="309"/>
      <c r="F15" s="776" t="s">
        <v>263</v>
      </c>
      <c r="G15" s="776"/>
      <c r="H15" s="776"/>
      <c r="I15" s="776"/>
      <c r="J15" s="776"/>
      <c r="K15" s="776"/>
      <c r="L15" s="776"/>
      <c r="M15" s="776"/>
      <c r="N15" s="776"/>
      <c r="O15" s="777"/>
    </row>
    <row r="16" spans="1:16" ht="63" customHeight="1">
      <c r="A16" s="233"/>
      <c r="B16" s="233"/>
      <c r="C16" s="807" t="s">
        <v>217</v>
      </c>
      <c r="D16" s="808"/>
      <c r="E16" s="809"/>
      <c r="F16" s="258" t="s">
        <v>280</v>
      </c>
      <c r="G16" s="258" t="s">
        <v>281</v>
      </c>
      <c r="H16" s="259" t="s">
        <v>282</v>
      </c>
      <c r="I16" s="260" t="s">
        <v>283</v>
      </c>
      <c r="J16" s="663" t="s">
        <v>275</v>
      </c>
      <c r="K16" s="261" t="s">
        <v>264</v>
      </c>
      <c r="L16" s="664" t="s">
        <v>284</v>
      </c>
      <c r="M16" s="262" t="s">
        <v>255</v>
      </c>
      <c r="N16" s="263" t="s">
        <v>368</v>
      </c>
      <c r="O16" s="365" t="s">
        <v>369</v>
      </c>
    </row>
    <row r="17" spans="1:15" ht="13.15" customHeight="1">
      <c r="C17" s="796" t="s">
        <v>285</v>
      </c>
      <c r="D17" s="797"/>
      <c r="E17" s="798"/>
      <c r="F17" s="665" t="s">
        <v>286</v>
      </c>
      <c r="G17" s="665" t="s">
        <v>287</v>
      </c>
      <c r="H17" s="265"/>
      <c r="I17" s="665" t="s">
        <v>288</v>
      </c>
      <c r="J17" s="665" t="s">
        <v>289</v>
      </c>
      <c r="K17" s="265"/>
      <c r="L17" s="665" t="s">
        <v>266</v>
      </c>
      <c r="M17" s="266"/>
      <c r="N17" s="267"/>
      <c r="O17" s="266"/>
    </row>
    <row r="18" spans="1:15" ht="13.15" customHeight="1">
      <c r="C18" s="677" t="s">
        <v>370</v>
      </c>
      <c r="D18" s="794" t="s">
        <v>371</v>
      </c>
      <c r="E18" s="795"/>
      <c r="F18" s="268">
        <v>0</v>
      </c>
      <c r="G18" s="269">
        <v>0</v>
      </c>
      <c r="H18" s="270">
        <f t="shared" ref="H18" si="0">G18*12</f>
        <v>0</v>
      </c>
      <c r="I18" s="271">
        <v>0</v>
      </c>
      <c r="J18" s="272">
        <v>0</v>
      </c>
      <c r="K18" s="270">
        <f t="shared" ref="K18" si="1">J18*I18*G18</f>
        <v>0</v>
      </c>
      <c r="L18" s="273">
        <v>0</v>
      </c>
      <c r="M18" s="266">
        <f>IF(K18=0,0,L18/K18)</f>
        <v>0</v>
      </c>
      <c r="N18" s="274">
        <f t="shared" ref="N18" si="2">K18-L18</f>
        <v>0</v>
      </c>
      <c r="O18" s="266">
        <f>IF(K18=0,0,N18/K18)</f>
        <v>0</v>
      </c>
    </row>
    <row r="19" spans="1:15" ht="13.15" customHeight="1">
      <c r="C19" s="677" t="s">
        <v>370</v>
      </c>
      <c r="D19" s="794" t="s">
        <v>371</v>
      </c>
      <c r="E19" s="795"/>
      <c r="F19" s="268">
        <v>0</v>
      </c>
      <c r="G19" s="269">
        <v>0</v>
      </c>
      <c r="H19" s="270">
        <f t="shared" ref="H19:H24" si="3">G19*12</f>
        <v>0</v>
      </c>
      <c r="I19" s="271">
        <v>0</v>
      </c>
      <c r="J19" s="272">
        <v>0</v>
      </c>
      <c r="K19" s="270">
        <f t="shared" ref="K19:K25" si="4">J19*I19*G19</f>
        <v>0</v>
      </c>
      <c r="L19" s="273">
        <v>0</v>
      </c>
      <c r="M19" s="266">
        <f>IF(K19=0,0,L19/K19)</f>
        <v>0</v>
      </c>
      <c r="N19" s="274">
        <f t="shared" ref="N19:N25" si="5">K19-L19</f>
        <v>0</v>
      </c>
      <c r="O19" s="266">
        <f>IF(K19=0,0,N19/K19)</f>
        <v>0</v>
      </c>
    </row>
    <row r="20" spans="1:15" ht="13.15" customHeight="1">
      <c r="C20" s="677" t="s">
        <v>370</v>
      </c>
      <c r="D20" s="794" t="s">
        <v>371</v>
      </c>
      <c r="E20" s="795"/>
      <c r="F20" s="268">
        <v>0</v>
      </c>
      <c r="G20" s="269">
        <v>0</v>
      </c>
      <c r="H20" s="270">
        <f t="shared" si="3"/>
        <v>0</v>
      </c>
      <c r="I20" s="271">
        <v>0</v>
      </c>
      <c r="J20" s="272">
        <v>0</v>
      </c>
      <c r="K20" s="270">
        <f t="shared" si="4"/>
        <v>0</v>
      </c>
      <c r="L20" s="273">
        <v>0</v>
      </c>
      <c r="M20" s="266">
        <f t="shared" ref="M20:M67" si="6">IF(K20=0,0,L20/K20)</f>
        <v>0</v>
      </c>
      <c r="N20" s="274">
        <f t="shared" si="5"/>
        <v>0</v>
      </c>
      <c r="O20" s="266">
        <f t="shared" ref="O20:O67" si="7">IF(K20=0,0,N20/K20)</f>
        <v>0</v>
      </c>
    </row>
    <row r="21" spans="1:15" ht="13.15" customHeight="1">
      <c r="C21" s="677" t="s">
        <v>370</v>
      </c>
      <c r="D21" s="794" t="s">
        <v>371</v>
      </c>
      <c r="E21" s="795"/>
      <c r="F21" s="268">
        <v>0</v>
      </c>
      <c r="G21" s="269">
        <v>0</v>
      </c>
      <c r="H21" s="270">
        <f t="shared" si="3"/>
        <v>0</v>
      </c>
      <c r="I21" s="271">
        <v>0</v>
      </c>
      <c r="J21" s="272">
        <v>0</v>
      </c>
      <c r="K21" s="270">
        <f t="shared" si="4"/>
        <v>0</v>
      </c>
      <c r="L21" s="273">
        <v>0</v>
      </c>
      <c r="M21" s="266">
        <f t="shared" si="6"/>
        <v>0</v>
      </c>
      <c r="N21" s="274">
        <f t="shared" si="5"/>
        <v>0</v>
      </c>
      <c r="O21" s="266">
        <f t="shared" si="7"/>
        <v>0</v>
      </c>
    </row>
    <row r="22" spans="1:15" ht="13.15" customHeight="1">
      <c r="C22" s="677" t="s">
        <v>370</v>
      </c>
      <c r="D22" s="794" t="s">
        <v>371</v>
      </c>
      <c r="E22" s="795"/>
      <c r="F22" s="268">
        <v>0</v>
      </c>
      <c r="G22" s="269">
        <v>0</v>
      </c>
      <c r="H22" s="270">
        <f t="shared" si="3"/>
        <v>0</v>
      </c>
      <c r="I22" s="271">
        <v>0</v>
      </c>
      <c r="J22" s="272">
        <v>0</v>
      </c>
      <c r="K22" s="270">
        <f t="shared" si="4"/>
        <v>0</v>
      </c>
      <c r="L22" s="273">
        <v>0</v>
      </c>
      <c r="M22" s="266">
        <f t="shared" si="6"/>
        <v>0</v>
      </c>
      <c r="N22" s="274">
        <f t="shared" si="5"/>
        <v>0</v>
      </c>
      <c r="O22" s="266">
        <f t="shared" si="7"/>
        <v>0</v>
      </c>
    </row>
    <row r="23" spans="1:15" ht="13.15" customHeight="1">
      <c r="C23" s="677" t="s">
        <v>370</v>
      </c>
      <c r="D23" s="794" t="s">
        <v>371</v>
      </c>
      <c r="E23" s="795"/>
      <c r="F23" s="268">
        <v>0</v>
      </c>
      <c r="G23" s="269">
        <v>0</v>
      </c>
      <c r="H23" s="270">
        <f t="shared" si="3"/>
        <v>0</v>
      </c>
      <c r="I23" s="271">
        <v>0</v>
      </c>
      <c r="J23" s="272">
        <v>0</v>
      </c>
      <c r="K23" s="270">
        <f t="shared" si="4"/>
        <v>0</v>
      </c>
      <c r="L23" s="273">
        <v>0</v>
      </c>
      <c r="M23" s="266">
        <f t="shared" si="6"/>
        <v>0</v>
      </c>
      <c r="N23" s="274">
        <f t="shared" si="5"/>
        <v>0</v>
      </c>
      <c r="O23" s="266">
        <f t="shared" si="7"/>
        <v>0</v>
      </c>
    </row>
    <row r="24" spans="1:15" ht="13.15" customHeight="1">
      <c r="C24" s="677" t="s">
        <v>370</v>
      </c>
      <c r="D24" s="794" t="s">
        <v>371</v>
      </c>
      <c r="E24" s="795"/>
      <c r="F24" s="268">
        <v>0</v>
      </c>
      <c r="G24" s="269">
        <v>0</v>
      </c>
      <c r="H24" s="270">
        <f t="shared" si="3"/>
        <v>0</v>
      </c>
      <c r="I24" s="271">
        <v>0</v>
      </c>
      <c r="J24" s="272">
        <v>0</v>
      </c>
      <c r="K24" s="270">
        <f t="shared" si="4"/>
        <v>0</v>
      </c>
      <c r="L24" s="273">
        <v>0</v>
      </c>
      <c r="M24" s="266">
        <f t="shared" si="6"/>
        <v>0</v>
      </c>
      <c r="N24" s="274">
        <f t="shared" si="5"/>
        <v>0</v>
      </c>
      <c r="O24" s="266">
        <f t="shared" si="7"/>
        <v>0</v>
      </c>
    </row>
    <row r="25" spans="1:15" ht="13.15" customHeight="1">
      <c r="C25" s="677" t="s">
        <v>370</v>
      </c>
      <c r="D25" s="794" t="s">
        <v>371</v>
      </c>
      <c r="E25" s="795"/>
      <c r="F25" s="268">
        <v>0</v>
      </c>
      <c r="G25" s="269">
        <v>0</v>
      </c>
      <c r="H25" s="270">
        <f>G25*12</f>
        <v>0</v>
      </c>
      <c r="I25" s="271">
        <v>0</v>
      </c>
      <c r="J25" s="272">
        <v>0</v>
      </c>
      <c r="K25" s="270">
        <f t="shared" si="4"/>
        <v>0</v>
      </c>
      <c r="L25" s="273">
        <v>0</v>
      </c>
      <c r="M25" s="266">
        <f t="shared" si="6"/>
        <v>0</v>
      </c>
      <c r="N25" s="274">
        <f t="shared" si="5"/>
        <v>0</v>
      </c>
      <c r="O25" s="266">
        <f t="shared" si="7"/>
        <v>0</v>
      </c>
    </row>
    <row r="26" spans="1:15" ht="13.15" customHeight="1">
      <c r="C26" s="758" t="s">
        <v>223</v>
      </c>
      <c r="D26" s="759"/>
      <c r="E26" s="760"/>
      <c r="F26" s="275">
        <f>SUM(F18:F25)</f>
        <v>0</v>
      </c>
      <c r="G26" s="276"/>
      <c r="H26" s="277">
        <f>SUM(H18:H25)</f>
        <v>0</v>
      </c>
      <c r="I26" s="278"/>
      <c r="J26" s="279"/>
      <c r="K26" s="277">
        <f>SUM(K18:K25)</f>
        <v>0</v>
      </c>
      <c r="L26" s="280">
        <f>SUM(L18:L25)</f>
        <v>0</v>
      </c>
      <c r="M26" s="281">
        <f>IF(K26=0,0,L26/K26)</f>
        <v>0</v>
      </c>
      <c r="N26" s="280">
        <f>SUM(N18:N25)</f>
        <v>0</v>
      </c>
      <c r="O26" s="368">
        <f>IF(K26=0,0,N26/K26)</f>
        <v>0</v>
      </c>
    </row>
    <row r="27" spans="1:15" ht="13.15" customHeight="1">
      <c r="C27" s="793" t="s">
        <v>292</v>
      </c>
      <c r="D27" s="762"/>
      <c r="E27" s="763"/>
      <c r="F27" s="282"/>
      <c r="G27" s="283"/>
      <c r="H27" s="284"/>
      <c r="I27" s="285"/>
      <c r="J27" s="286"/>
      <c r="K27" s="287"/>
      <c r="L27" s="288"/>
      <c r="M27" s="289"/>
      <c r="N27" s="288"/>
      <c r="O27" s="289"/>
    </row>
    <row r="28" spans="1:15" ht="13.15" customHeight="1">
      <c r="C28" s="790" t="s">
        <v>222</v>
      </c>
      <c r="D28" s="791"/>
      <c r="E28" s="792"/>
      <c r="F28" s="290"/>
      <c r="G28" s="269">
        <v>0</v>
      </c>
      <c r="H28" s="270">
        <f>+G28*12</f>
        <v>0</v>
      </c>
      <c r="I28" s="271">
        <v>0</v>
      </c>
      <c r="J28" s="272">
        <v>0</v>
      </c>
      <c r="K28" s="270">
        <f>J28*I28*G28</f>
        <v>0</v>
      </c>
      <c r="L28" s="273">
        <v>0</v>
      </c>
      <c r="M28" s="266">
        <f t="shared" ref="M28" si="8">IF(K28=0,0,L28/K28)</f>
        <v>0</v>
      </c>
      <c r="N28" s="291">
        <f>K28-L28</f>
        <v>0</v>
      </c>
      <c r="O28" s="266">
        <f t="shared" ref="O28" si="9">IF(K28=0,0,N28/K28)</f>
        <v>0</v>
      </c>
    </row>
    <row r="29" spans="1:15" s="233" customFormat="1" ht="13.15" customHeight="1">
      <c r="A29" s="250"/>
      <c r="B29" s="250"/>
      <c r="C29" s="790" t="s">
        <v>222</v>
      </c>
      <c r="D29" s="791"/>
      <c r="E29" s="792"/>
      <c r="F29" s="290"/>
      <c r="G29" s="269">
        <v>0</v>
      </c>
      <c r="H29" s="270">
        <f>+G29*12</f>
        <v>0</v>
      </c>
      <c r="I29" s="271">
        <v>0</v>
      </c>
      <c r="J29" s="272">
        <v>0</v>
      </c>
      <c r="K29" s="270">
        <f>J29*I29*G29</f>
        <v>0</v>
      </c>
      <c r="L29" s="273">
        <v>0</v>
      </c>
      <c r="M29" s="266">
        <f t="shared" ref="M29:M30" si="10">IF(K29=0,0,L29/K29)</f>
        <v>0</v>
      </c>
      <c r="N29" s="291">
        <f>K29-L29</f>
        <v>0</v>
      </c>
      <c r="O29" s="266">
        <f t="shared" ref="O29:O30" si="11">IF(K29=0,0,N29/K29)</f>
        <v>0</v>
      </c>
    </row>
    <row r="30" spans="1:15" s="233" customFormat="1" ht="13.15" customHeight="1">
      <c r="A30" s="250"/>
      <c r="B30" s="250"/>
      <c r="C30" s="790" t="s">
        <v>222</v>
      </c>
      <c r="D30" s="791"/>
      <c r="E30" s="792"/>
      <c r="F30" s="290"/>
      <c r="G30" s="269">
        <v>0</v>
      </c>
      <c r="H30" s="270">
        <f>+G30*12</f>
        <v>0</v>
      </c>
      <c r="I30" s="271">
        <v>0</v>
      </c>
      <c r="J30" s="272">
        <v>0</v>
      </c>
      <c r="K30" s="270">
        <f>J30*I30*G30</f>
        <v>0</v>
      </c>
      <c r="L30" s="273">
        <v>0</v>
      </c>
      <c r="M30" s="266">
        <f t="shared" si="10"/>
        <v>0</v>
      </c>
      <c r="N30" s="291">
        <f>K30-L30</f>
        <v>0</v>
      </c>
      <c r="O30" s="266">
        <f t="shared" si="11"/>
        <v>0</v>
      </c>
    </row>
    <row r="31" spans="1:15" ht="13.15" customHeight="1">
      <c r="C31" s="790" t="s">
        <v>222</v>
      </c>
      <c r="D31" s="791"/>
      <c r="E31" s="792"/>
      <c r="F31" s="290"/>
      <c r="G31" s="269">
        <v>0</v>
      </c>
      <c r="H31" s="270">
        <f>+G31*12</f>
        <v>0</v>
      </c>
      <c r="I31" s="271">
        <v>0</v>
      </c>
      <c r="J31" s="272">
        <v>0</v>
      </c>
      <c r="K31" s="270">
        <f>J31*I31*G31</f>
        <v>0</v>
      </c>
      <c r="L31" s="273">
        <v>0</v>
      </c>
      <c r="M31" s="266">
        <f t="shared" si="6"/>
        <v>0</v>
      </c>
      <c r="N31" s="291">
        <f>K31-L31</f>
        <v>0</v>
      </c>
      <c r="O31" s="266">
        <f t="shared" si="7"/>
        <v>0</v>
      </c>
    </row>
    <row r="32" spans="1:15" ht="13.15" customHeight="1">
      <c r="C32" s="758" t="s">
        <v>223</v>
      </c>
      <c r="D32" s="759"/>
      <c r="E32" s="760"/>
      <c r="F32" s="292"/>
      <c r="G32" s="293"/>
      <c r="H32" s="294">
        <f>SUM(H28:H31)</f>
        <v>0</v>
      </c>
      <c r="I32" s="295"/>
      <c r="J32" s="279"/>
      <c r="K32" s="294">
        <f>SUM(K28:K31)</f>
        <v>0</v>
      </c>
      <c r="L32" s="296">
        <f>SUM(L28:L31)</f>
        <v>0</v>
      </c>
      <c r="M32" s="281">
        <f>IF(K32=0,0,L32/K32)</f>
        <v>0</v>
      </c>
      <c r="N32" s="296">
        <f>SUM(N28:N31)</f>
        <v>0</v>
      </c>
      <c r="O32" s="281">
        <f>IF(K32=0,0,N32/K32)</f>
        <v>0</v>
      </c>
    </row>
    <row r="33" spans="3:16" ht="13.15" customHeight="1">
      <c r="C33" s="761" t="s">
        <v>434</v>
      </c>
      <c r="D33" s="762"/>
      <c r="E33" s="763"/>
      <c r="F33" s="282"/>
      <c r="G33" s="283"/>
      <c r="H33" s="284"/>
      <c r="I33" s="283"/>
      <c r="J33" s="297"/>
      <c r="K33" s="287"/>
      <c r="L33" s="288"/>
      <c r="M33" s="289"/>
      <c r="N33" s="288"/>
      <c r="O33" s="289"/>
    </row>
    <row r="34" spans="3:16" ht="13.15" customHeight="1">
      <c r="C34" s="755" t="s">
        <v>268</v>
      </c>
      <c r="D34" s="756"/>
      <c r="E34" s="757"/>
      <c r="F34" s="290"/>
      <c r="G34" s="290"/>
      <c r="H34" s="298">
        <v>0</v>
      </c>
      <c r="I34" s="290"/>
      <c r="J34" s="272">
        <v>0</v>
      </c>
      <c r="K34" s="270">
        <f>H34*J34</f>
        <v>0</v>
      </c>
      <c r="L34" s="273">
        <v>0</v>
      </c>
      <c r="M34" s="266">
        <f t="shared" si="6"/>
        <v>0</v>
      </c>
      <c r="N34" s="274">
        <f>K34-L34</f>
        <v>0</v>
      </c>
      <c r="O34" s="266">
        <f t="shared" si="7"/>
        <v>0</v>
      </c>
    </row>
    <row r="35" spans="3:16" ht="13.15" customHeight="1">
      <c r="C35" s="755" t="s">
        <v>293</v>
      </c>
      <c r="D35" s="756"/>
      <c r="E35" s="757"/>
      <c r="F35" s="290"/>
      <c r="G35" s="290"/>
      <c r="H35" s="298">
        <v>0</v>
      </c>
      <c r="I35" s="290"/>
      <c r="J35" s="272">
        <v>0</v>
      </c>
      <c r="K35" s="270">
        <f>H35*J35</f>
        <v>0</v>
      </c>
      <c r="L35" s="273">
        <v>0</v>
      </c>
      <c r="M35" s="266">
        <f t="shared" si="6"/>
        <v>0</v>
      </c>
      <c r="N35" s="274">
        <f>K35-L35</f>
        <v>0</v>
      </c>
      <c r="O35" s="266">
        <f t="shared" si="7"/>
        <v>0</v>
      </c>
    </row>
    <row r="36" spans="3:16" ht="13.15" customHeight="1">
      <c r="C36" s="755" t="s">
        <v>293</v>
      </c>
      <c r="D36" s="756"/>
      <c r="E36" s="757"/>
      <c r="F36" s="290"/>
      <c r="G36" s="290"/>
      <c r="H36" s="298">
        <v>0</v>
      </c>
      <c r="I36" s="290"/>
      <c r="J36" s="272">
        <v>0</v>
      </c>
      <c r="K36" s="270">
        <f>H36*J36</f>
        <v>0</v>
      </c>
      <c r="L36" s="273">
        <v>0</v>
      </c>
      <c r="M36" s="266">
        <f t="shared" si="6"/>
        <v>0</v>
      </c>
      <c r="N36" s="274">
        <f>K36-L36</f>
        <v>0</v>
      </c>
      <c r="O36" s="266">
        <f t="shared" si="7"/>
        <v>0</v>
      </c>
    </row>
    <row r="37" spans="3:16" ht="13.15" customHeight="1">
      <c r="C37" s="755" t="s">
        <v>293</v>
      </c>
      <c r="D37" s="756"/>
      <c r="E37" s="757"/>
      <c r="F37" s="290"/>
      <c r="G37" s="290"/>
      <c r="H37" s="298">
        <v>0</v>
      </c>
      <c r="I37" s="290"/>
      <c r="J37" s="272">
        <v>0</v>
      </c>
      <c r="K37" s="270">
        <f>H37*J37</f>
        <v>0</v>
      </c>
      <c r="L37" s="273">
        <v>0</v>
      </c>
      <c r="M37" s="266">
        <f t="shared" si="6"/>
        <v>0</v>
      </c>
      <c r="N37" s="274">
        <f>K37-L37</f>
        <v>0</v>
      </c>
      <c r="O37" s="266">
        <f t="shared" si="7"/>
        <v>0</v>
      </c>
    </row>
    <row r="38" spans="3:16" ht="13.15" customHeight="1">
      <c r="C38" s="758" t="s">
        <v>223</v>
      </c>
      <c r="D38" s="759"/>
      <c r="E38" s="760"/>
      <c r="F38" s="292"/>
      <c r="G38" s="299"/>
      <c r="H38" s="294">
        <f>SUM(H34:H37)</f>
        <v>0</v>
      </c>
      <c r="I38" s="299"/>
      <c r="J38" s="279"/>
      <c r="K38" s="294">
        <f>SUM(K34:K37)</f>
        <v>0</v>
      </c>
      <c r="L38" s="296">
        <f>SUM(L34:L37)</f>
        <v>0</v>
      </c>
      <c r="M38" s="281">
        <f t="shared" si="6"/>
        <v>0</v>
      </c>
      <c r="N38" s="296">
        <f>SUM(N34:N37)</f>
        <v>0</v>
      </c>
      <c r="O38" s="281">
        <f t="shared" si="7"/>
        <v>0</v>
      </c>
    </row>
    <row r="39" spans="3:16" ht="13.15" customHeight="1">
      <c r="C39" s="812" t="s">
        <v>295</v>
      </c>
      <c r="D39" s="814"/>
      <c r="E39" s="580"/>
      <c r="F39" s="264"/>
      <c r="G39" s="300"/>
      <c r="H39" s="265"/>
      <c r="I39" s="300"/>
      <c r="J39" s="297"/>
      <c r="K39" s="265"/>
      <c r="L39" s="267"/>
      <c r="M39" s="266"/>
      <c r="N39" s="267"/>
      <c r="O39" s="266"/>
    </row>
    <row r="40" spans="3:16" ht="13.15" customHeight="1">
      <c r="C40" s="810" t="s">
        <v>267</v>
      </c>
      <c r="D40" s="811"/>
      <c r="E40" s="582" t="s">
        <v>294</v>
      </c>
      <c r="F40" s="581"/>
      <c r="G40" s="290"/>
      <c r="H40" s="298">
        <v>0</v>
      </c>
      <c r="I40" s="352"/>
      <c r="J40" s="272">
        <v>0</v>
      </c>
      <c r="K40" s="270">
        <f t="shared" ref="K40" si="12">H40</f>
        <v>0</v>
      </c>
      <c r="L40" s="273">
        <f t="shared" ref="L40" si="13">K40</f>
        <v>0</v>
      </c>
      <c r="M40" s="266">
        <f t="shared" ref="M40" si="14">IF(K40=0,0,L40/K40)</f>
        <v>0</v>
      </c>
      <c r="N40" s="274">
        <f t="shared" ref="N40:N48" si="15">K40-L40</f>
        <v>0</v>
      </c>
      <c r="O40" s="266">
        <f t="shared" ref="O40" si="16">IF(K40=0,0,N40/K40)</f>
        <v>0</v>
      </c>
    </row>
    <row r="41" spans="3:16" ht="13.15" customHeight="1">
      <c r="C41" s="810" t="s">
        <v>267</v>
      </c>
      <c r="D41" s="811"/>
      <c r="E41" s="583" t="s">
        <v>294</v>
      </c>
      <c r="F41" s="301"/>
      <c r="G41" s="290"/>
      <c r="H41" s="298">
        <v>0</v>
      </c>
      <c r="I41" s="352"/>
      <c r="J41" s="272">
        <v>0</v>
      </c>
      <c r="K41" s="270">
        <f t="shared" ref="K41" si="17">H41</f>
        <v>0</v>
      </c>
      <c r="L41" s="273">
        <f t="shared" ref="L41" si="18">K41</f>
        <v>0</v>
      </c>
      <c r="M41" s="266">
        <f t="shared" ref="M41" si="19">IF(K41=0,0,L41/K41)</f>
        <v>0</v>
      </c>
      <c r="N41" s="274">
        <f t="shared" si="15"/>
        <v>0</v>
      </c>
      <c r="O41" s="266">
        <f t="shared" ref="O41" si="20">IF(K41=0,0,N41/K41)</f>
        <v>0</v>
      </c>
      <c r="P41" s="233"/>
    </row>
    <row r="42" spans="3:16" ht="13.15" customHeight="1">
      <c r="C42" s="810" t="s">
        <v>267</v>
      </c>
      <c r="D42" s="811"/>
      <c r="E42" s="583" t="s">
        <v>294</v>
      </c>
      <c r="F42" s="301"/>
      <c r="G42" s="290"/>
      <c r="H42" s="298">
        <v>0</v>
      </c>
      <c r="I42" s="352"/>
      <c r="J42" s="272">
        <v>0</v>
      </c>
      <c r="K42" s="270">
        <f t="shared" ref="K42" si="21">H42</f>
        <v>0</v>
      </c>
      <c r="L42" s="273">
        <f t="shared" ref="L42" si="22">K42</f>
        <v>0</v>
      </c>
      <c r="M42" s="266">
        <f t="shared" ref="M42" si="23">IF(K42=0,0,L42/K42)</f>
        <v>0</v>
      </c>
      <c r="N42" s="274">
        <f t="shared" si="15"/>
        <v>0</v>
      </c>
      <c r="O42" s="266">
        <f t="shared" ref="O42" si="24">IF(K42=0,0,N42/K42)</f>
        <v>0</v>
      </c>
      <c r="P42" s="233"/>
    </row>
    <row r="43" spans="3:16" ht="13.15" customHeight="1">
      <c r="C43" s="810" t="s">
        <v>267</v>
      </c>
      <c r="D43" s="811"/>
      <c r="E43" s="583" t="s">
        <v>294</v>
      </c>
      <c r="F43" s="301"/>
      <c r="G43" s="290"/>
      <c r="H43" s="298">
        <v>0</v>
      </c>
      <c r="I43" s="352"/>
      <c r="J43" s="272">
        <v>0</v>
      </c>
      <c r="K43" s="270">
        <f t="shared" ref="K43" si="25">H43</f>
        <v>0</v>
      </c>
      <c r="L43" s="273">
        <f t="shared" ref="L43" si="26">K43</f>
        <v>0</v>
      </c>
      <c r="M43" s="266">
        <f t="shared" ref="M43" si="27">IF(K43=0,0,L43/K43)</f>
        <v>0</v>
      </c>
      <c r="N43" s="274">
        <f t="shared" si="15"/>
        <v>0</v>
      </c>
      <c r="O43" s="266">
        <f t="shared" ref="O43" si="28">IF(K43=0,0,N43/K43)</f>
        <v>0</v>
      </c>
      <c r="P43" s="233"/>
    </row>
    <row r="44" spans="3:16" ht="13.15" customHeight="1">
      <c r="C44" s="810" t="s">
        <v>267</v>
      </c>
      <c r="D44" s="811"/>
      <c r="E44" s="583" t="s">
        <v>294</v>
      </c>
      <c r="F44" s="301"/>
      <c r="G44" s="290"/>
      <c r="H44" s="298">
        <v>0</v>
      </c>
      <c r="I44" s="352"/>
      <c r="J44" s="272">
        <v>0</v>
      </c>
      <c r="K44" s="270">
        <f t="shared" ref="K44" si="29">H44</f>
        <v>0</v>
      </c>
      <c r="L44" s="273">
        <f t="shared" ref="L44" si="30">K44</f>
        <v>0</v>
      </c>
      <c r="M44" s="266">
        <f t="shared" ref="M44" si="31">IF(K44=0,0,L44/K44)</f>
        <v>0</v>
      </c>
      <c r="N44" s="274">
        <f t="shared" si="15"/>
        <v>0</v>
      </c>
      <c r="O44" s="266">
        <f t="shared" ref="O44" si="32">IF(K44=0,0,N44/K44)</f>
        <v>0</v>
      </c>
      <c r="P44" s="233"/>
    </row>
    <row r="45" spans="3:16" ht="13.15" customHeight="1">
      <c r="C45" s="810" t="s">
        <v>267</v>
      </c>
      <c r="D45" s="811"/>
      <c r="E45" s="583" t="s">
        <v>294</v>
      </c>
      <c r="F45" s="301"/>
      <c r="G45" s="290"/>
      <c r="H45" s="298">
        <v>0</v>
      </c>
      <c r="I45" s="290"/>
      <c r="J45" s="272">
        <v>0</v>
      </c>
      <c r="K45" s="270">
        <f t="shared" ref="K45:K48" si="33">H45</f>
        <v>0</v>
      </c>
      <c r="L45" s="273">
        <f t="shared" ref="L45:L48" si="34">K45</f>
        <v>0</v>
      </c>
      <c r="M45" s="266">
        <f t="shared" si="6"/>
        <v>0</v>
      </c>
      <c r="N45" s="274">
        <f t="shared" si="15"/>
        <v>0</v>
      </c>
      <c r="O45" s="266">
        <f t="shared" si="7"/>
        <v>0</v>
      </c>
      <c r="P45" s="233"/>
    </row>
    <row r="46" spans="3:16" ht="13.15" customHeight="1">
      <c r="C46" s="810" t="s">
        <v>267</v>
      </c>
      <c r="D46" s="811"/>
      <c r="E46" s="583" t="s">
        <v>294</v>
      </c>
      <c r="F46" s="301"/>
      <c r="G46" s="290"/>
      <c r="H46" s="298">
        <v>0</v>
      </c>
      <c r="I46" s="290"/>
      <c r="J46" s="272">
        <v>0</v>
      </c>
      <c r="K46" s="270">
        <f t="shared" si="33"/>
        <v>0</v>
      </c>
      <c r="L46" s="273">
        <f t="shared" si="34"/>
        <v>0</v>
      </c>
      <c r="M46" s="266">
        <f t="shared" si="6"/>
        <v>0</v>
      </c>
      <c r="N46" s="274">
        <f t="shared" si="15"/>
        <v>0</v>
      </c>
      <c r="O46" s="266">
        <f t="shared" si="7"/>
        <v>0</v>
      </c>
      <c r="P46" s="233"/>
    </row>
    <row r="47" spans="3:16" ht="13.15" customHeight="1">
      <c r="C47" s="810" t="s">
        <v>267</v>
      </c>
      <c r="D47" s="811"/>
      <c r="E47" s="583" t="s">
        <v>294</v>
      </c>
      <c r="F47" s="301"/>
      <c r="G47" s="290"/>
      <c r="H47" s="298">
        <v>0</v>
      </c>
      <c r="I47" s="290"/>
      <c r="J47" s="272">
        <v>0</v>
      </c>
      <c r="K47" s="270">
        <f t="shared" si="33"/>
        <v>0</v>
      </c>
      <c r="L47" s="273">
        <f t="shared" si="34"/>
        <v>0</v>
      </c>
      <c r="M47" s="266">
        <f t="shared" si="6"/>
        <v>0</v>
      </c>
      <c r="N47" s="274">
        <f t="shared" si="15"/>
        <v>0</v>
      </c>
      <c r="O47" s="266">
        <f t="shared" si="7"/>
        <v>0</v>
      </c>
      <c r="P47" s="233"/>
    </row>
    <row r="48" spans="3:16" ht="13.15" customHeight="1">
      <c r="C48" s="810" t="s">
        <v>267</v>
      </c>
      <c r="D48" s="811"/>
      <c r="E48" s="583" t="s">
        <v>294</v>
      </c>
      <c r="F48" s="301"/>
      <c r="G48" s="290"/>
      <c r="H48" s="298">
        <v>0</v>
      </c>
      <c r="I48" s="290"/>
      <c r="J48" s="272">
        <v>0</v>
      </c>
      <c r="K48" s="270">
        <f t="shared" si="33"/>
        <v>0</v>
      </c>
      <c r="L48" s="273">
        <f t="shared" si="34"/>
        <v>0</v>
      </c>
      <c r="M48" s="266">
        <f t="shared" si="6"/>
        <v>0</v>
      </c>
      <c r="N48" s="274">
        <f t="shared" si="15"/>
        <v>0</v>
      </c>
      <c r="O48" s="266">
        <f t="shared" si="7"/>
        <v>0</v>
      </c>
      <c r="P48" s="233"/>
    </row>
    <row r="49" spans="1:16" ht="13.15" customHeight="1">
      <c r="C49" s="816" t="s">
        <v>291</v>
      </c>
      <c r="D49" s="817"/>
      <c r="E49" s="818"/>
      <c r="F49" s="301"/>
      <c r="G49" s="290"/>
      <c r="H49" s="298">
        <v>0</v>
      </c>
      <c r="I49" s="352"/>
      <c r="J49" s="272">
        <v>0</v>
      </c>
      <c r="K49" s="270">
        <f t="shared" ref="K49" si="35">H49</f>
        <v>0</v>
      </c>
      <c r="L49" s="273">
        <f t="shared" ref="L49" si="36">K49</f>
        <v>0</v>
      </c>
      <c r="M49" s="266">
        <f t="shared" ref="M49" si="37">IF(K49=0,0,L49/K49)</f>
        <v>0</v>
      </c>
      <c r="N49" s="274">
        <f>K49-L49</f>
        <v>0</v>
      </c>
      <c r="O49" s="266">
        <f t="shared" ref="O49" si="38">IF(K49=0,0,N49/K49)</f>
        <v>0</v>
      </c>
      <c r="P49" s="690"/>
    </row>
    <row r="50" spans="1:16" s="233" customFormat="1" ht="13.15" customHeight="1">
      <c r="A50" s="250"/>
      <c r="B50" s="250"/>
      <c r="C50" s="816" t="s">
        <v>291</v>
      </c>
      <c r="D50" s="817"/>
      <c r="E50" s="818"/>
      <c r="F50" s="370"/>
      <c r="G50" s="352"/>
      <c r="H50" s="298">
        <v>0</v>
      </c>
      <c r="I50" s="352"/>
      <c r="J50" s="272">
        <v>0</v>
      </c>
      <c r="K50" s="270">
        <f t="shared" ref="K50" si="39">H50</f>
        <v>0</v>
      </c>
      <c r="L50" s="273">
        <f t="shared" ref="L50" si="40">K50</f>
        <v>0</v>
      </c>
      <c r="M50" s="266">
        <f t="shared" ref="M50" si="41">IF(K50=0,0,L50/K50)</f>
        <v>0</v>
      </c>
      <c r="N50" s="274">
        <f t="shared" ref="N50" si="42">K50-L50</f>
        <v>0</v>
      </c>
      <c r="O50" s="266">
        <f t="shared" ref="O50" si="43">IF(K50=0,0,N50/K50)</f>
        <v>0</v>
      </c>
      <c r="P50" s="690"/>
    </row>
    <row r="51" spans="1:16" ht="13.15" customHeight="1">
      <c r="C51" s="758" t="s">
        <v>223</v>
      </c>
      <c r="D51" s="759"/>
      <c r="E51" s="760"/>
      <c r="F51" s="292"/>
      <c r="G51" s="293"/>
      <c r="H51" s="294">
        <f>SUM(H40:H49)</f>
        <v>0</v>
      </c>
      <c r="I51" s="293"/>
      <c r="J51" s="279"/>
      <c r="K51" s="294">
        <f>SUM(K40:K49)</f>
        <v>0</v>
      </c>
      <c r="L51" s="296">
        <f>SUM(L40:L49)</f>
        <v>0</v>
      </c>
      <c r="M51" s="281">
        <f>IF(K51=0,0,L51/K51)</f>
        <v>0</v>
      </c>
      <c r="N51" s="296">
        <f>SUM(N40:N49)</f>
        <v>0</v>
      </c>
      <c r="O51" s="281">
        <f t="shared" si="7"/>
        <v>0</v>
      </c>
    </row>
    <row r="52" spans="1:16" ht="13.15" customHeight="1">
      <c r="C52" s="812" t="s">
        <v>297</v>
      </c>
      <c r="D52" s="813"/>
      <c r="E52" s="814"/>
      <c r="F52" s="264"/>
      <c r="G52" s="303"/>
      <c r="H52" s="270"/>
      <c r="I52" s="303"/>
      <c r="J52" s="297"/>
      <c r="K52" s="270"/>
      <c r="L52" s="274"/>
      <c r="M52" s="266"/>
      <c r="N52" s="274"/>
      <c r="O52" s="266"/>
    </row>
    <row r="53" spans="1:16" ht="13.15" customHeight="1">
      <c r="C53" s="810" t="s">
        <v>290</v>
      </c>
      <c r="D53" s="811"/>
      <c r="E53" s="582" t="s">
        <v>294</v>
      </c>
      <c r="F53" s="264"/>
      <c r="G53" s="303"/>
      <c r="H53" s="298">
        <v>0</v>
      </c>
      <c r="I53" s="303"/>
      <c r="J53" s="272">
        <v>0</v>
      </c>
      <c r="K53" s="270">
        <f t="shared" ref="K53" si="44">H53*J53</f>
        <v>0</v>
      </c>
      <c r="L53" s="273">
        <v>0</v>
      </c>
      <c r="M53" s="266">
        <f t="shared" ref="M53" si="45">IF(K53=0,0,L53/K53)</f>
        <v>0</v>
      </c>
      <c r="N53" s="274">
        <f t="shared" ref="N53" si="46">K53-L53</f>
        <v>0</v>
      </c>
      <c r="O53" s="266">
        <f t="shared" ref="O53" si="47">IF(K53=0,0,N53/K53)</f>
        <v>0</v>
      </c>
    </row>
    <row r="54" spans="1:16" ht="13.15" customHeight="1">
      <c r="C54" s="810" t="s">
        <v>290</v>
      </c>
      <c r="D54" s="811"/>
      <c r="E54" s="583" t="s">
        <v>294</v>
      </c>
      <c r="F54" s="264"/>
      <c r="G54" s="303"/>
      <c r="H54" s="298">
        <v>0</v>
      </c>
      <c r="I54" s="303"/>
      <c r="J54" s="272">
        <v>0</v>
      </c>
      <c r="K54" s="270">
        <f t="shared" ref="K54" si="48">H54*J54</f>
        <v>0</v>
      </c>
      <c r="L54" s="273">
        <v>0</v>
      </c>
      <c r="M54" s="266">
        <f t="shared" ref="M54" si="49">IF(K54=0,0,L54/K54)</f>
        <v>0</v>
      </c>
      <c r="N54" s="274">
        <f t="shared" ref="N54" si="50">K54-L54</f>
        <v>0</v>
      </c>
      <c r="O54" s="266">
        <f t="shared" ref="O54" si="51">IF(K54=0,0,N54/K54)</f>
        <v>0</v>
      </c>
    </row>
    <row r="55" spans="1:16" ht="13.15" customHeight="1">
      <c r="C55" s="810" t="s">
        <v>290</v>
      </c>
      <c r="D55" s="811"/>
      <c r="E55" s="583" t="s">
        <v>294</v>
      </c>
      <c r="F55" s="264"/>
      <c r="G55" s="303"/>
      <c r="H55" s="298">
        <v>0</v>
      </c>
      <c r="I55" s="303"/>
      <c r="J55" s="272">
        <v>0</v>
      </c>
      <c r="K55" s="270">
        <f t="shared" ref="K55" si="52">H55*J55</f>
        <v>0</v>
      </c>
      <c r="L55" s="273">
        <v>0</v>
      </c>
      <c r="M55" s="266">
        <f t="shared" ref="M55" si="53">IF(K55=0,0,L55/K55)</f>
        <v>0</v>
      </c>
      <c r="N55" s="274">
        <f t="shared" ref="N55" si="54">K55-L55</f>
        <v>0</v>
      </c>
      <c r="O55" s="266">
        <f t="shared" ref="O55" si="55">IF(K55=0,0,N55/K55)</f>
        <v>0</v>
      </c>
    </row>
    <row r="56" spans="1:16" ht="13.15" customHeight="1">
      <c r="C56" s="810" t="s">
        <v>290</v>
      </c>
      <c r="D56" s="811"/>
      <c r="E56" s="583" t="s">
        <v>294</v>
      </c>
      <c r="F56" s="264"/>
      <c r="G56" s="303"/>
      <c r="H56" s="298">
        <v>0</v>
      </c>
      <c r="I56" s="303"/>
      <c r="J56" s="272">
        <v>0</v>
      </c>
      <c r="K56" s="270">
        <f t="shared" ref="K56" si="56">H56*J56</f>
        <v>0</v>
      </c>
      <c r="L56" s="273">
        <v>0</v>
      </c>
      <c r="M56" s="266">
        <f t="shared" si="6"/>
        <v>0</v>
      </c>
      <c r="N56" s="274">
        <f t="shared" ref="N56" si="57">K56-L56</f>
        <v>0</v>
      </c>
      <c r="O56" s="266">
        <f t="shared" si="7"/>
        <v>0</v>
      </c>
    </row>
    <row r="57" spans="1:16" ht="13.15" customHeight="1">
      <c r="C57" s="810" t="s">
        <v>290</v>
      </c>
      <c r="D57" s="811"/>
      <c r="E57" s="583" t="s">
        <v>294</v>
      </c>
      <c r="F57" s="304"/>
      <c r="G57" s="290"/>
      <c r="H57" s="298">
        <v>0</v>
      </c>
      <c r="I57" s="290"/>
      <c r="J57" s="272">
        <v>0</v>
      </c>
      <c r="K57" s="270">
        <f>H57*J57</f>
        <v>0</v>
      </c>
      <c r="L57" s="273">
        <v>0</v>
      </c>
      <c r="M57" s="266">
        <f t="shared" si="6"/>
        <v>0</v>
      </c>
      <c r="N57" s="274">
        <f>K57-L57</f>
        <v>0</v>
      </c>
      <c r="O57" s="266">
        <f t="shared" si="7"/>
        <v>0</v>
      </c>
    </row>
    <row r="58" spans="1:16" ht="13.15" customHeight="1">
      <c r="C58" s="810" t="s">
        <v>290</v>
      </c>
      <c r="D58" s="811"/>
      <c r="E58" s="583" t="s">
        <v>294</v>
      </c>
      <c r="F58" s="304"/>
      <c r="G58" s="290"/>
      <c r="H58" s="298">
        <v>0</v>
      </c>
      <c r="I58" s="290"/>
      <c r="J58" s="272">
        <v>0</v>
      </c>
      <c r="K58" s="270">
        <f t="shared" ref="K58:K63" si="58">H58*J58</f>
        <v>0</v>
      </c>
      <c r="L58" s="273">
        <v>0</v>
      </c>
      <c r="M58" s="266">
        <f t="shared" si="6"/>
        <v>0</v>
      </c>
      <c r="N58" s="274">
        <f t="shared" ref="N58:N63" si="59">K58-L58</f>
        <v>0</v>
      </c>
      <c r="O58" s="266">
        <f t="shared" si="7"/>
        <v>0</v>
      </c>
    </row>
    <row r="59" spans="1:16" ht="13.15" customHeight="1">
      <c r="C59" s="810" t="s">
        <v>290</v>
      </c>
      <c r="D59" s="811"/>
      <c r="E59" s="583" t="s">
        <v>294</v>
      </c>
      <c r="F59" s="304"/>
      <c r="G59" s="290"/>
      <c r="H59" s="298">
        <v>0</v>
      </c>
      <c r="I59" s="290"/>
      <c r="J59" s="272">
        <v>0</v>
      </c>
      <c r="K59" s="270">
        <f t="shared" si="58"/>
        <v>0</v>
      </c>
      <c r="L59" s="273">
        <v>0</v>
      </c>
      <c r="M59" s="266">
        <f t="shared" si="6"/>
        <v>0</v>
      </c>
      <c r="N59" s="274">
        <f t="shared" si="59"/>
        <v>0</v>
      </c>
      <c r="O59" s="266">
        <f t="shared" si="7"/>
        <v>0</v>
      </c>
    </row>
    <row r="60" spans="1:16" ht="13.15" customHeight="1">
      <c r="C60" s="810" t="s">
        <v>290</v>
      </c>
      <c r="D60" s="811"/>
      <c r="E60" s="583" t="s">
        <v>294</v>
      </c>
      <c r="F60" s="304"/>
      <c r="G60" s="290"/>
      <c r="H60" s="298">
        <v>0</v>
      </c>
      <c r="I60" s="290"/>
      <c r="J60" s="272">
        <v>0</v>
      </c>
      <c r="K60" s="270">
        <f t="shared" si="58"/>
        <v>0</v>
      </c>
      <c r="L60" s="273">
        <v>0</v>
      </c>
      <c r="M60" s="266">
        <f t="shared" si="6"/>
        <v>0</v>
      </c>
      <c r="N60" s="274">
        <f t="shared" si="59"/>
        <v>0</v>
      </c>
      <c r="O60" s="266">
        <f t="shared" si="7"/>
        <v>0</v>
      </c>
    </row>
    <row r="61" spans="1:16" ht="13.15" customHeight="1">
      <c r="C61" s="810" t="s">
        <v>290</v>
      </c>
      <c r="D61" s="811"/>
      <c r="E61" s="583" t="s">
        <v>294</v>
      </c>
      <c r="F61" s="304"/>
      <c r="G61" s="290"/>
      <c r="H61" s="298">
        <v>0</v>
      </c>
      <c r="I61" s="290"/>
      <c r="J61" s="272">
        <v>0</v>
      </c>
      <c r="K61" s="270">
        <f t="shared" si="58"/>
        <v>0</v>
      </c>
      <c r="L61" s="273">
        <v>0</v>
      </c>
      <c r="M61" s="266">
        <f t="shared" si="6"/>
        <v>0</v>
      </c>
      <c r="N61" s="274">
        <f t="shared" si="59"/>
        <v>0</v>
      </c>
      <c r="O61" s="266">
        <f t="shared" si="7"/>
        <v>0</v>
      </c>
    </row>
    <row r="62" spans="1:16" ht="13.15" customHeight="1">
      <c r="C62" s="810" t="s">
        <v>290</v>
      </c>
      <c r="D62" s="811"/>
      <c r="E62" s="584" t="s">
        <v>294</v>
      </c>
      <c r="F62" s="304"/>
      <c r="G62" s="290"/>
      <c r="H62" s="298">
        <v>0</v>
      </c>
      <c r="I62" s="290"/>
      <c r="J62" s="272">
        <v>0</v>
      </c>
      <c r="K62" s="270">
        <f t="shared" si="58"/>
        <v>0</v>
      </c>
      <c r="L62" s="273">
        <v>0</v>
      </c>
      <c r="M62" s="266">
        <f t="shared" si="6"/>
        <v>0</v>
      </c>
      <c r="N62" s="274">
        <f t="shared" si="59"/>
        <v>0</v>
      </c>
      <c r="O62" s="266">
        <f t="shared" si="7"/>
        <v>0</v>
      </c>
    </row>
    <row r="63" spans="1:16" ht="13.15" customHeight="1">
      <c r="C63" s="810" t="s">
        <v>291</v>
      </c>
      <c r="D63" s="811"/>
      <c r="E63" s="815"/>
      <c r="F63" s="304"/>
      <c r="G63" s="290"/>
      <c r="H63" s="298">
        <v>0</v>
      </c>
      <c r="I63" s="290"/>
      <c r="J63" s="272">
        <v>0</v>
      </c>
      <c r="K63" s="270">
        <f t="shared" si="58"/>
        <v>0</v>
      </c>
      <c r="L63" s="273">
        <v>0</v>
      </c>
      <c r="M63" s="266">
        <f t="shared" si="6"/>
        <v>0</v>
      </c>
      <c r="N63" s="274">
        <f t="shared" si="59"/>
        <v>0</v>
      </c>
      <c r="O63" s="266">
        <f t="shared" si="7"/>
        <v>0</v>
      </c>
      <c r="P63" s="233"/>
    </row>
    <row r="64" spans="1:16" s="233" customFormat="1" ht="13.15" customHeight="1">
      <c r="A64" s="250"/>
      <c r="B64" s="250"/>
      <c r="C64" s="816" t="s">
        <v>291</v>
      </c>
      <c r="D64" s="817"/>
      <c r="E64" s="818"/>
      <c r="F64" s="371"/>
      <c r="G64" s="352"/>
      <c r="H64" s="298">
        <v>0</v>
      </c>
      <c r="I64" s="352"/>
      <c r="J64" s="272">
        <v>0</v>
      </c>
      <c r="K64" s="270">
        <f t="shared" ref="K64" si="60">H64*J64</f>
        <v>0</v>
      </c>
      <c r="L64" s="273">
        <v>0</v>
      </c>
      <c r="M64" s="266">
        <f t="shared" ref="M64" si="61">IF(K64=0,0,L64/K64)</f>
        <v>0</v>
      </c>
      <c r="N64" s="274">
        <f t="shared" ref="N64" si="62">K64-L64</f>
        <v>0</v>
      </c>
      <c r="O64" s="266">
        <f t="shared" ref="O64" si="63">IF(K64=0,0,N64/K64)</f>
        <v>0</v>
      </c>
    </row>
    <row r="65" spans="3:15" ht="13.15" customHeight="1">
      <c r="C65" s="758" t="s">
        <v>223</v>
      </c>
      <c r="D65" s="759"/>
      <c r="E65" s="760"/>
      <c r="F65" s="292"/>
      <c r="G65" s="299"/>
      <c r="H65" s="277">
        <f>SUM(H53:H63)</f>
        <v>0</v>
      </c>
      <c r="I65" s="278"/>
      <c r="J65" s="279"/>
      <c r="K65" s="277">
        <f>SUM(K53:K63)</f>
        <v>0</v>
      </c>
      <c r="L65" s="280">
        <f>SUM(L53:L63)</f>
        <v>0</v>
      </c>
      <c r="M65" s="281">
        <f>IF(K65=0,0,L65/K65)</f>
        <v>0</v>
      </c>
      <c r="N65" s="280">
        <f>SUM(N53:N63)</f>
        <v>0</v>
      </c>
      <c r="O65" s="281">
        <f>IF(K65=0,0,N65/K65)</f>
        <v>0</v>
      </c>
    </row>
    <row r="66" spans="3:15" ht="15">
      <c r="C66" s="363"/>
      <c r="D66" s="578"/>
      <c r="E66" s="578"/>
      <c r="F66" s="305"/>
      <c r="G66" s="765" t="s">
        <v>375</v>
      </c>
      <c r="H66" s="766"/>
      <c r="I66" s="766"/>
      <c r="J66" s="766"/>
      <c r="K66" s="766"/>
      <c r="L66" s="306">
        <f>(L26+L32+L38+L51)*0.07</f>
        <v>0</v>
      </c>
      <c r="M66" s="307"/>
      <c r="N66" s="308"/>
      <c r="O66" s="307"/>
    </row>
    <row r="67" spans="3:15" ht="13.15" customHeight="1">
      <c r="C67" s="781" t="s">
        <v>298</v>
      </c>
      <c r="D67" s="782"/>
      <c r="E67" s="782"/>
      <c r="F67" s="782"/>
      <c r="G67" s="782"/>
      <c r="H67" s="782"/>
      <c r="I67" s="782"/>
      <c r="J67" s="783"/>
      <c r="K67" s="359">
        <f>K65+K51+K38+K32+K26</f>
        <v>0</v>
      </c>
      <c r="L67" s="360">
        <f>L65+L51+L38+L32+L26</f>
        <v>0</v>
      </c>
      <c r="M67" s="361">
        <f t="shared" si="6"/>
        <v>0</v>
      </c>
      <c r="N67" s="360">
        <f>N65+N51+N38+N32+N26</f>
        <v>0</v>
      </c>
      <c r="O67" s="361">
        <f t="shared" si="7"/>
        <v>0</v>
      </c>
    </row>
    <row r="68" spans="3:15" ht="13.15" customHeight="1">
      <c r="C68" s="644" t="s">
        <v>299</v>
      </c>
      <c r="D68" s="309"/>
      <c r="E68" s="309"/>
      <c r="F68" s="310"/>
      <c r="G68" s="309"/>
      <c r="H68" s="309"/>
      <c r="I68" s="310"/>
      <c r="J68" s="310"/>
      <c r="K68" s="311"/>
      <c r="L68" s="311"/>
      <c r="M68" s="312"/>
      <c r="N68" s="311"/>
      <c r="O68" s="312"/>
    </row>
    <row r="69" spans="3:15" ht="13.15" customHeight="1">
      <c r="C69" s="309" t="s">
        <v>376</v>
      </c>
      <c r="D69" s="309"/>
      <c r="E69" s="309"/>
      <c r="F69" s="310"/>
      <c r="G69" s="313"/>
      <c r="H69" s="313"/>
      <c r="I69" s="314"/>
      <c r="J69" s="314"/>
      <c r="K69" s="311"/>
      <c r="L69" s="311"/>
      <c r="M69" s="312"/>
      <c r="N69" s="311"/>
      <c r="O69" s="312"/>
    </row>
    <row r="70" spans="3:15" ht="12.75" customHeight="1">
      <c r="C70" s="309" t="s">
        <v>300</v>
      </c>
      <c r="D70" s="309"/>
      <c r="E70" s="309"/>
      <c r="F70" s="315"/>
      <c r="G70" s="313"/>
      <c r="H70" s="313"/>
      <c r="I70" s="314"/>
      <c r="J70" s="314"/>
      <c r="K70" s="311"/>
      <c r="L70" s="311"/>
      <c r="M70" s="312"/>
      <c r="N70" s="311"/>
      <c r="O70" s="312"/>
    </row>
    <row r="71" spans="3:15" ht="12.75" customHeight="1">
      <c r="C71" s="309" t="s">
        <v>442</v>
      </c>
      <c r="D71" s="309"/>
      <c r="E71" s="309"/>
      <c r="F71" s="315"/>
      <c r="G71" s="313"/>
      <c r="H71" s="313"/>
      <c r="I71" s="314"/>
      <c r="J71" s="314"/>
      <c r="K71" s="311"/>
      <c r="L71" s="311"/>
      <c r="M71" s="312"/>
      <c r="N71" s="311"/>
      <c r="O71" s="312"/>
    </row>
    <row r="72" spans="3:15" ht="12.75" customHeight="1">
      <c r="C72" s="309" t="s">
        <v>377</v>
      </c>
      <c r="D72" s="309"/>
      <c r="E72" s="309"/>
      <c r="F72" s="315"/>
      <c r="G72" s="313"/>
      <c r="H72" s="313"/>
      <c r="I72" s="314"/>
      <c r="J72" s="314"/>
      <c r="K72" s="311"/>
      <c r="L72" s="311"/>
      <c r="M72" s="312"/>
      <c r="N72" s="311"/>
      <c r="O72" s="312"/>
    </row>
    <row r="73" spans="3:15" ht="12.75" customHeight="1">
      <c r="C73" s="309"/>
      <c r="D73" s="309"/>
      <c r="E73" s="309"/>
      <c r="F73" s="315"/>
      <c r="G73" s="313"/>
      <c r="H73" s="313"/>
      <c r="I73" s="314"/>
      <c r="J73" s="314"/>
      <c r="K73" s="311"/>
      <c r="L73" s="311"/>
      <c r="M73" s="312"/>
      <c r="N73" s="311"/>
      <c r="O73" s="312"/>
    </row>
    <row r="74" spans="3:15" ht="60.75" customHeight="1">
      <c r="C74" s="819" t="s">
        <v>302</v>
      </c>
      <c r="D74" s="820"/>
      <c r="E74" s="821"/>
      <c r="F74" s="335"/>
      <c r="G74" s="335" t="s">
        <v>443</v>
      </c>
      <c r="H74" s="337" t="s">
        <v>303</v>
      </c>
      <c r="I74" s="338"/>
      <c r="J74" s="339"/>
      <c r="K74" s="340" t="s">
        <v>264</v>
      </c>
      <c r="L74" s="664" t="s">
        <v>284</v>
      </c>
      <c r="M74" s="341" t="s">
        <v>255</v>
      </c>
      <c r="N74" s="263" t="s">
        <v>368</v>
      </c>
      <c r="O74" s="365" t="s">
        <v>369</v>
      </c>
    </row>
    <row r="75" spans="3:15" ht="14.25">
      <c r="C75" s="822" t="s">
        <v>30</v>
      </c>
      <c r="D75" s="823"/>
      <c r="E75" s="824"/>
      <c r="F75" s="316"/>
      <c r="G75" s="317"/>
      <c r="H75" s="318" t="s">
        <v>304</v>
      </c>
      <c r="I75" s="319"/>
      <c r="J75" s="320"/>
      <c r="K75" s="321">
        <f>L75</f>
        <v>0</v>
      </c>
      <c r="L75" s="322">
        <f>L67</f>
        <v>0</v>
      </c>
      <c r="M75" s="323">
        <f>IF($K$67=0,0,L75/$K$67)</f>
        <v>0</v>
      </c>
      <c r="N75" s="324"/>
      <c r="O75" s="346"/>
    </row>
    <row r="76" spans="3:15" ht="14.25">
      <c r="C76" s="825" t="s">
        <v>31</v>
      </c>
      <c r="D76" s="826"/>
      <c r="E76" s="827"/>
      <c r="F76" s="325"/>
      <c r="G76" s="717" t="s">
        <v>372</v>
      </c>
      <c r="H76" s="716" t="s">
        <v>372</v>
      </c>
      <c r="I76" s="326"/>
      <c r="J76" s="327"/>
      <c r="K76" s="321">
        <f>N76</f>
        <v>0</v>
      </c>
      <c r="L76" s="328"/>
      <c r="M76" s="329"/>
      <c r="N76" s="273">
        <v>0</v>
      </c>
      <c r="O76" s="266">
        <f t="shared" ref="O76:O80" si="64">IF($K$67=0,0,N76/$K$67)</f>
        <v>0</v>
      </c>
    </row>
    <row r="77" spans="3:15" ht="14.25">
      <c r="C77" s="825" t="s">
        <v>457</v>
      </c>
      <c r="D77" s="826"/>
      <c r="E77" s="827"/>
      <c r="F77" s="316"/>
      <c r="G77" s="717" t="s">
        <v>372</v>
      </c>
      <c r="H77" s="716" t="s">
        <v>372</v>
      </c>
      <c r="I77" s="326"/>
      <c r="J77" s="290"/>
      <c r="K77" s="321">
        <f>N77</f>
        <v>0</v>
      </c>
      <c r="L77" s="328"/>
      <c r="M77" s="329"/>
      <c r="N77" s="273">
        <v>0</v>
      </c>
      <c r="O77" s="266">
        <f t="shared" si="64"/>
        <v>0</v>
      </c>
    </row>
    <row r="78" spans="3:15" ht="14.25">
      <c r="C78" s="825" t="s">
        <v>457</v>
      </c>
      <c r="D78" s="826"/>
      <c r="E78" s="827"/>
      <c r="F78" s="316"/>
      <c r="G78" s="717" t="s">
        <v>372</v>
      </c>
      <c r="H78" s="716" t="s">
        <v>372</v>
      </c>
      <c r="I78" s="326"/>
      <c r="J78" s="290"/>
      <c r="K78" s="321">
        <f>N78</f>
        <v>0</v>
      </c>
      <c r="L78" s="328"/>
      <c r="M78" s="329"/>
      <c r="N78" s="273">
        <v>0</v>
      </c>
      <c r="O78" s="266">
        <f t="shared" si="64"/>
        <v>0</v>
      </c>
    </row>
    <row r="79" spans="3:15" ht="14.25">
      <c r="C79" s="825" t="s">
        <v>457</v>
      </c>
      <c r="D79" s="826"/>
      <c r="E79" s="827"/>
      <c r="F79" s="316"/>
      <c r="G79" s="717" t="s">
        <v>372</v>
      </c>
      <c r="H79" s="716" t="s">
        <v>372</v>
      </c>
      <c r="I79" s="326"/>
      <c r="J79" s="290"/>
      <c r="K79" s="321">
        <f>N79</f>
        <v>0</v>
      </c>
      <c r="L79" s="328"/>
      <c r="M79" s="329"/>
      <c r="N79" s="273">
        <v>0</v>
      </c>
      <c r="O79" s="266">
        <f t="shared" si="64"/>
        <v>0</v>
      </c>
    </row>
    <row r="80" spans="3:15" ht="14.25">
      <c r="C80" s="825" t="s">
        <v>457</v>
      </c>
      <c r="D80" s="826"/>
      <c r="E80" s="827"/>
      <c r="F80" s="316"/>
      <c r="G80" s="718" t="s">
        <v>372</v>
      </c>
      <c r="H80" s="716" t="s">
        <v>372</v>
      </c>
      <c r="I80" s="326"/>
      <c r="J80" s="290"/>
      <c r="K80" s="321">
        <f t="shared" ref="K80" si="65">N80</f>
        <v>0</v>
      </c>
      <c r="L80" s="328"/>
      <c r="M80" s="329"/>
      <c r="N80" s="273">
        <v>0</v>
      </c>
      <c r="O80" s="266">
        <f t="shared" si="64"/>
        <v>0</v>
      </c>
    </row>
    <row r="81" spans="3:15" ht="15.75" thickBot="1">
      <c r="C81" s="781" t="s">
        <v>298</v>
      </c>
      <c r="D81" s="782"/>
      <c r="E81" s="782"/>
      <c r="F81" s="782"/>
      <c r="G81" s="782"/>
      <c r="H81" s="782"/>
      <c r="I81" s="782"/>
      <c r="J81" s="783"/>
      <c r="K81" s="359">
        <f>SUM(K75:K80)</f>
        <v>0</v>
      </c>
      <c r="L81" s="360">
        <f>SUM(L75:L80)</f>
        <v>0</v>
      </c>
      <c r="M81" s="361">
        <f>IF($K$67=0,0,L81/$K$67)</f>
        <v>0</v>
      </c>
      <c r="N81" s="360">
        <f>SUM(N76:N80)</f>
        <v>0</v>
      </c>
      <c r="O81" s="362">
        <f>IF($K$67=0,0,N81/$K$67)</f>
        <v>0</v>
      </c>
    </row>
    <row r="82" spans="3:15">
      <c r="C82" s="233"/>
    </row>
    <row r="83" spans="3:15" ht="15">
      <c r="C83" s="233"/>
      <c r="G83" s="767" t="s">
        <v>306</v>
      </c>
      <c r="H83" s="767"/>
      <c r="I83" s="767"/>
      <c r="J83" s="767"/>
      <c r="K83" s="90">
        <f>K67-K81</f>
        <v>0</v>
      </c>
      <c r="L83" s="232"/>
      <c r="M83" s="10"/>
      <c r="N83" s="86">
        <f>N67-N81</f>
        <v>0</v>
      </c>
      <c r="O83" s="10"/>
    </row>
    <row r="84" spans="3:15">
      <c r="C84" s="233"/>
    </row>
    <row r="85" spans="3:15">
      <c r="C85" s="233"/>
    </row>
    <row r="86" spans="3:15">
      <c r="C86" s="233"/>
      <c r="N86" s="252"/>
    </row>
    <row r="87" spans="3:15">
      <c r="C87" s="233"/>
    </row>
    <row r="88" spans="3:15">
      <c r="C88" s="233"/>
    </row>
    <row r="89" spans="3:15">
      <c r="C89" s="233"/>
    </row>
    <row r="90" spans="3:15">
      <c r="C90" s="233"/>
    </row>
    <row r="91" spans="3:15">
      <c r="C91" s="233"/>
    </row>
    <row r="92" spans="3:15">
      <c r="C92" s="233"/>
    </row>
    <row r="93" spans="3:15">
      <c r="C93" s="233"/>
    </row>
    <row r="94" spans="3:15">
      <c r="C94" s="233"/>
    </row>
    <row r="95" spans="3:15">
      <c r="C95" s="233"/>
    </row>
    <row r="96" spans="3:15">
      <c r="C96" s="233"/>
    </row>
    <row r="97" spans="3:3">
      <c r="C97" s="233"/>
    </row>
    <row r="98" spans="3:3">
      <c r="C98" s="233"/>
    </row>
    <row r="99" spans="3:3">
      <c r="C99" s="233"/>
    </row>
    <row r="100" spans="3:3">
      <c r="C100" s="233"/>
    </row>
    <row r="101" spans="3:3">
      <c r="C101" s="233"/>
    </row>
    <row r="102" spans="3:3">
      <c r="C102" s="233"/>
    </row>
    <row r="103" spans="3:3">
      <c r="C103" s="233"/>
    </row>
    <row r="104" spans="3:3">
      <c r="C104" s="233"/>
    </row>
    <row r="105" spans="3:3">
      <c r="C105" s="233"/>
    </row>
    <row r="106" spans="3:3">
      <c r="C106" s="233"/>
    </row>
    <row r="107" spans="3:3">
      <c r="C107" s="233"/>
    </row>
    <row r="108" spans="3:3">
      <c r="C108" s="233"/>
    </row>
    <row r="109" spans="3:3">
      <c r="C109" s="233"/>
    </row>
    <row r="110" spans="3:3">
      <c r="C110" s="233"/>
    </row>
    <row r="111" spans="3:3">
      <c r="C111" s="233"/>
    </row>
    <row r="112" spans="3:3">
      <c r="C112" s="233"/>
    </row>
    <row r="113" spans="3:6">
      <c r="C113" s="233"/>
    </row>
    <row r="114" spans="3:6">
      <c r="C114" s="233"/>
      <c r="F114" s="233"/>
    </row>
    <row r="115" spans="3:6">
      <c r="C115" s="233"/>
    </row>
    <row r="116" spans="3:6">
      <c r="C116" s="233"/>
    </row>
    <row r="117" spans="3:6">
      <c r="C117" s="233"/>
    </row>
    <row r="118" spans="3:6">
      <c r="C118" s="233"/>
    </row>
    <row r="119" spans="3:6">
      <c r="C119" s="233"/>
    </row>
    <row r="120" spans="3:6">
      <c r="C120" s="233"/>
    </row>
    <row r="121" spans="3:6">
      <c r="C121" s="233"/>
    </row>
    <row r="122" spans="3:6">
      <c r="C122" s="233"/>
    </row>
    <row r="123" spans="3:6">
      <c r="C123" s="233"/>
    </row>
    <row r="124" spans="3:6">
      <c r="C124" s="233"/>
    </row>
    <row r="125" spans="3:6">
      <c r="C125" s="233"/>
    </row>
    <row r="126" spans="3:6">
      <c r="C126" s="233"/>
    </row>
    <row r="127" spans="3:6">
      <c r="C127" s="233"/>
    </row>
    <row r="128" spans="3:6">
      <c r="C128" s="233"/>
    </row>
    <row r="129" spans="3:3">
      <c r="C129" s="233"/>
    </row>
    <row r="130" spans="3:3">
      <c r="C130" s="233"/>
    </row>
    <row r="131" spans="3:3">
      <c r="C131" s="233"/>
    </row>
    <row r="132" spans="3:3">
      <c r="C132" s="233"/>
    </row>
  </sheetData>
  <mergeCells count="75">
    <mergeCell ref="C64:E64"/>
    <mergeCell ref="C74:E74"/>
    <mergeCell ref="C75:E75"/>
    <mergeCell ref="C80:E80"/>
    <mergeCell ref="C65:E65"/>
    <mergeCell ref="C76:E76"/>
    <mergeCell ref="C77:E77"/>
    <mergeCell ref="C78:E78"/>
    <mergeCell ref="C79:E79"/>
    <mergeCell ref="C38:E38"/>
    <mergeCell ref="C51:E51"/>
    <mergeCell ref="C39:D39"/>
    <mergeCell ref="C40:D40"/>
    <mergeCell ref="C41:D41"/>
    <mergeCell ref="C50:E50"/>
    <mergeCell ref="C42:D42"/>
    <mergeCell ref="C43:D43"/>
    <mergeCell ref="C44:D44"/>
    <mergeCell ref="C45:D45"/>
    <mergeCell ref="C46:D46"/>
    <mergeCell ref="C47:D47"/>
    <mergeCell ref="C48:D48"/>
    <mergeCell ref="C49:E49"/>
    <mergeCell ref="C63:E63"/>
    <mergeCell ref="C55:D55"/>
    <mergeCell ref="C56:D56"/>
    <mergeCell ref="C57:D57"/>
    <mergeCell ref="C58:D58"/>
    <mergeCell ref="C59:D59"/>
    <mergeCell ref="C62:D62"/>
    <mergeCell ref="C53:D53"/>
    <mergeCell ref="C52:E52"/>
    <mergeCell ref="C54:D54"/>
    <mergeCell ref="C60:D60"/>
    <mergeCell ref="C61:D61"/>
    <mergeCell ref="C9:E9"/>
    <mergeCell ref="C10:E10"/>
    <mergeCell ref="C11:E11"/>
    <mergeCell ref="C12:E12"/>
    <mergeCell ref="C16:E16"/>
    <mergeCell ref="D18:E18"/>
    <mergeCell ref="C17:E17"/>
    <mergeCell ref="D19:E19"/>
    <mergeCell ref="D20:E20"/>
    <mergeCell ref="D21:E21"/>
    <mergeCell ref="C31:E31"/>
    <mergeCell ref="C26:E26"/>
    <mergeCell ref="C27:E27"/>
    <mergeCell ref="D22:E22"/>
    <mergeCell ref="D23:E23"/>
    <mergeCell ref="D24:E24"/>
    <mergeCell ref="D25:E25"/>
    <mergeCell ref="C28:E28"/>
    <mergeCell ref="M4:O4"/>
    <mergeCell ref="G66:K66"/>
    <mergeCell ref="G83:J83"/>
    <mergeCell ref="F9:O9"/>
    <mergeCell ref="F10:O10"/>
    <mergeCell ref="F13:O13"/>
    <mergeCell ref="F14:O14"/>
    <mergeCell ref="F15:O15"/>
    <mergeCell ref="F11:O11"/>
    <mergeCell ref="G12:O12"/>
    <mergeCell ref="C67:J67"/>
    <mergeCell ref="C81:J81"/>
    <mergeCell ref="C8:E8"/>
    <mergeCell ref="F8:O8"/>
    <mergeCell ref="C29:E29"/>
    <mergeCell ref="C30:E30"/>
    <mergeCell ref="C35:E35"/>
    <mergeCell ref="C36:E36"/>
    <mergeCell ref="C37:E37"/>
    <mergeCell ref="C32:E32"/>
    <mergeCell ref="C33:E33"/>
    <mergeCell ref="C34:E34"/>
  </mergeCells>
  <conditionalFormatting sqref="K81">
    <cfRule type="cellIs" dxfId="945" priority="1322" stopIfTrue="1" operator="notEqual">
      <formula>$K$67</formula>
    </cfRule>
    <cfRule type="cellIs" dxfId="944" priority="1323" stopIfTrue="1" operator="equal">
      <formula>$K$67</formula>
    </cfRule>
  </conditionalFormatting>
  <conditionalFormatting sqref="L65">
    <cfRule type="expression" dxfId="943" priority="730">
      <formula>$L$65&lt;((($L$26+$L$32+$L$38+$L$51)/100)*7)</formula>
    </cfRule>
    <cfRule type="expression" dxfId="942" priority="1326" stopIfTrue="1">
      <formula>$L$65&gt;((($L$26+$L$32+$L$38+$L$51)/100)*7)</formula>
    </cfRule>
  </conditionalFormatting>
  <conditionalFormatting sqref="F12:G12">
    <cfRule type="expression" dxfId="941" priority="1236">
      <formula>$F$12&lt;13</formula>
    </cfRule>
    <cfRule type="expression" dxfId="940" priority="1237">
      <formula>$F$12= " "</formula>
    </cfRule>
  </conditionalFormatting>
  <conditionalFormatting sqref="F21">
    <cfRule type="cellIs" dxfId="939" priority="1206" stopIfTrue="1" operator="greaterThanOrEqual">
      <formula>0.1</formula>
    </cfRule>
    <cfRule type="expression" dxfId="938" priority="1207" stopIfTrue="1">
      <formula>$H21&gt;1</formula>
    </cfRule>
  </conditionalFormatting>
  <conditionalFormatting sqref="G21">
    <cfRule type="expression" dxfId="937" priority="1204">
      <formula>$G$21="0"</formula>
    </cfRule>
    <cfRule type="expression" dxfId="936" priority="1205">
      <formula>$G$21&lt;&gt;0</formula>
    </cfRule>
  </conditionalFormatting>
  <conditionalFormatting sqref="F22">
    <cfRule type="cellIs" dxfId="935" priority="1202" stopIfTrue="1" operator="greaterThanOrEqual">
      <formula>0.1</formula>
    </cfRule>
    <cfRule type="expression" dxfId="934" priority="1203" stopIfTrue="1">
      <formula>$H22&gt;1</formula>
    </cfRule>
  </conditionalFormatting>
  <conditionalFormatting sqref="G22">
    <cfRule type="expression" dxfId="933" priority="1200">
      <formula>$G$22="0"</formula>
    </cfRule>
    <cfRule type="expression" dxfId="932" priority="1201">
      <formula>$G$22&lt;&gt;0</formula>
    </cfRule>
  </conditionalFormatting>
  <conditionalFormatting sqref="F23">
    <cfRule type="cellIs" dxfId="931" priority="1198" stopIfTrue="1" operator="greaterThanOrEqual">
      <formula>0.1</formula>
    </cfRule>
    <cfRule type="expression" dxfId="930" priority="1199" stopIfTrue="1">
      <formula>$H23&gt;1</formula>
    </cfRule>
  </conditionalFormatting>
  <conditionalFormatting sqref="G23">
    <cfRule type="expression" dxfId="929" priority="1196">
      <formula>$G$23="0"</formula>
    </cfRule>
    <cfRule type="expression" dxfId="928" priority="1197">
      <formula>$G$23&lt;&gt;0</formula>
    </cfRule>
  </conditionalFormatting>
  <conditionalFormatting sqref="F24">
    <cfRule type="cellIs" dxfId="927" priority="1194" stopIfTrue="1" operator="greaterThanOrEqual">
      <formula>0.1</formula>
    </cfRule>
    <cfRule type="expression" dxfId="926" priority="1195" stopIfTrue="1">
      <formula>$H24&gt;1</formula>
    </cfRule>
  </conditionalFormatting>
  <conditionalFormatting sqref="G24">
    <cfRule type="expression" dxfId="925" priority="1192">
      <formula>$G$24="0"</formula>
    </cfRule>
    <cfRule type="expression" dxfId="924" priority="1193">
      <formula>$G$24&lt;&gt;0</formula>
    </cfRule>
  </conditionalFormatting>
  <conditionalFormatting sqref="F25">
    <cfRule type="cellIs" dxfId="923" priority="1190" stopIfTrue="1" operator="greaterThanOrEqual">
      <formula>0.1</formula>
    </cfRule>
    <cfRule type="expression" dxfId="922" priority="1191" stopIfTrue="1">
      <formula>$H25&gt;1</formula>
    </cfRule>
  </conditionalFormatting>
  <conditionalFormatting sqref="G25">
    <cfRule type="expression" dxfId="921" priority="1188">
      <formula>$G$25="0"</formula>
    </cfRule>
    <cfRule type="expression" dxfId="920" priority="1189">
      <formula>$G$25&lt;&gt;0</formula>
    </cfRule>
  </conditionalFormatting>
  <conditionalFormatting sqref="I21">
    <cfRule type="expression" dxfId="919" priority="1152">
      <formula>I21&gt;F12</formula>
    </cfRule>
    <cfRule type="expression" dxfId="918" priority="1153">
      <formula>$I$21="0"</formula>
    </cfRule>
    <cfRule type="expression" dxfId="917" priority="1154">
      <formula>$I$21&gt;0.5</formula>
    </cfRule>
    <cfRule type="cellIs" dxfId="916" priority="1157" stopIfTrue="1" operator="greaterThan">
      <formula>12</formula>
    </cfRule>
  </conditionalFormatting>
  <conditionalFormatting sqref="I22">
    <cfRule type="expression" dxfId="915" priority="1143">
      <formula>I22&gt;F16</formula>
    </cfRule>
    <cfRule type="expression" dxfId="914" priority="1144">
      <formula>$I$22="0"</formula>
    </cfRule>
    <cfRule type="expression" dxfId="913" priority="1145">
      <formula>$I$22&gt;0.5</formula>
    </cfRule>
    <cfRule type="cellIs" dxfId="912" priority="1148" stopIfTrue="1" operator="greaterThan">
      <formula>12</formula>
    </cfRule>
  </conditionalFormatting>
  <conditionalFormatting sqref="I23">
    <cfRule type="expression" dxfId="911" priority="1134">
      <formula>I23&gt;F12</formula>
    </cfRule>
    <cfRule type="expression" dxfId="910" priority="1135">
      <formula>$I$23="0"</formula>
    </cfRule>
    <cfRule type="expression" dxfId="909" priority="1136">
      <formula>$I$23&gt;0.5</formula>
    </cfRule>
    <cfRule type="cellIs" dxfId="908" priority="1139" stopIfTrue="1" operator="greaterThan">
      <formula>12</formula>
    </cfRule>
  </conditionalFormatting>
  <conditionalFormatting sqref="I24">
    <cfRule type="expression" dxfId="907" priority="1125">
      <formula>I24&gt;F12</formula>
    </cfRule>
    <cfRule type="expression" dxfId="906" priority="1126">
      <formula>$I$24="0"</formula>
    </cfRule>
    <cfRule type="expression" dxfId="905" priority="1127">
      <formula>$I$24&gt;0.5</formula>
    </cfRule>
    <cfRule type="cellIs" dxfId="904" priority="1130" stopIfTrue="1" operator="greaterThan">
      <formula>12</formula>
    </cfRule>
  </conditionalFormatting>
  <conditionalFormatting sqref="I25">
    <cfRule type="expression" dxfId="903" priority="1116">
      <formula>I25&gt;F12</formula>
    </cfRule>
    <cfRule type="expression" dxfId="902" priority="1117">
      <formula>$I$25="0"</formula>
    </cfRule>
    <cfRule type="expression" dxfId="901" priority="1118">
      <formula>$I$25&gt;0.5</formula>
    </cfRule>
    <cfRule type="cellIs" dxfId="900" priority="1121" stopIfTrue="1" operator="greaterThan">
      <formula>12</formula>
    </cfRule>
  </conditionalFormatting>
  <conditionalFormatting sqref="J21">
    <cfRule type="expression" dxfId="899" priority="1104">
      <formula>$J21&lt;&gt;0%</formula>
    </cfRule>
    <cfRule type="expression" dxfId="898" priority="1105" stopIfTrue="1">
      <formula>$J21="0%"</formula>
    </cfRule>
  </conditionalFormatting>
  <conditionalFormatting sqref="J22">
    <cfRule type="expression" dxfId="897" priority="1101">
      <formula>$J22&lt;&gt;0%</formula>
    </cfRule>
    <cfRule type="expression" dxfId="896" priority="1102" stopIfTrue="1">
      <formula>$J22="0%"</formula>
    </cfRule>
  </conditionalFormatting>
  <conditionalFormatting sqref="J23">
    <cfRule type="expression" dxfId="895" priority="1098">
      <formula>$J23&lt;&gt;0%</formula>
    </cfRule>
    <cfRule type="expression" dxfId="894" priority="1099" stopIfTrue="1">
      <formula>$J23="0%"</formula>
    </cfRule>
  </conditionalFormatting>
  <conditionalFormatting sqref="J24">
    <cfRule type="expression" dxfId="893" priority="1095">
      <formula>$J24&lt;&gt;0%</formula>
    </cfRule>
    <cfRule type="expression" dxfId="892" priority="1096" stopIfTrue="1">
      <formula>$J24="0%"</formula>
    </cfRule>
  </conditionalFormatting>
  <conditionalFormatting sqref="J25">
    <cfRule type="expression" dxfId="891" priority="1092">
      <formula>$J25&lt;&gt;0%</formula>
    </cfRule>
    <cfRule type="expression" dxfId="890" priority="1093" stopIfTrue="1">
      <formula>$J25="0%"</formula>
    </cfRule>
  </conditionalFormatting>
  <conditionalFormatting sqref="G31">
    <cfRule type="expression" dxfId="889" priority="1070">
      <formula>$G31&lt;&gt;0</formula>
    </cfRule>
    <cfRule type="expression" dxfId="888" priority="1071">
      <formula>$G31=0</formula>
    </cfRule>
  </conditionalFormatting>
  <conditionalFormatting sqref="H34">
    <cfRule type="expression" dxfId="887" priority="1002">
      <formula>$H34&lt;&gt;0</formula>
    </cfRule>
    <cfRule type="expression" dxfId="886" priority="1003">
      <formula>$H34=0</formula>
    </cfRule>
  </conditionalFormatting>
  <conditionalFormatting sqref="H36">
    <cfRule type="expression" dxfId="885" priority="998">
      <formula>$H36&lt;&gt;0</formula>
    </cfRule>
    <cfRule type="expression" dxfId="884" priority="999">
      <formula>$H36=0</formula>
    </cfRule>
  </conditionalFormatting>
  <conditionalFormatting sqref="H37">
    <cfRule type="expression" dxfId="883" priority="996">
      <formula>$H37&lt;&gt;0</formula>
    </cfRule>
    <cfRule type="expression" dxfId="882" priority="997">
      <formula>$H37=0</formula>
    </cfRule>
  </conditionalFormatting>
  <conditionalFormatting sqref="L31 L45:L48">
    <cfRule type="expression" dxfId="881" priority="992">
      <formula>$L31&lt;&gt;0</formula>
    </cfRule>
    <cfRule type="expression" dxfId="880" priority="993">
      <formula>$L31="0€"</formula>
    </cfRule>
  </conditionalFormatting>
  <conditionalFormatting sqref="L34">
    <cfRule type="expression" dxfId="879" priority="990">
      <formula>$L34&lt;&gt;0</formula>
    </cfRule>
    <cfRule type="expression" dxfId="878" priority="991">
      <formula>$L34="0€"</formula>
    </cfRule>
  </conditionalFormatting>
  <conditionalFormatting sqref="L36">
    <cfRule type="expression" dxfId="877" priority="986">
      <formula>$L36&lt;&gt;0</formula>
    </cfRule>
    <cfRule type="expression" dxfId="876" priority="987">
      <formula>$L36="0€"</formula>
    </cfRule>
  </conditionalFormatting>
  <conditionalFormatting sqref="L37">
    <cfRule type="expression" dxfId="875" priority="984">
      <formula>$L37&lt;&gt;0</formula>
    </cfRule>
    <cfRule type="expression" dxfId="874" priority="985">
      <formula>$L37="0€"</formula>
    </cfRule>
  </conditionalFormatting>
  <conditionalFormatting sqref="L50">
    <cfRule type="expression" dxfId="873" priority="982">
      <formula>$L50&lt;&gt;0</formula>
    </cfRule>
    <cfRule type="expression" dxfId="872" priority="983">
      <formula>$L50="0€"</formula>
    </cfRule>
  </conditionalFormatting>
  <conditionalFormatting sqref="L56">
    <cfRule type="expression" dxfId="871" priority="954">
      <formula>$L56&lt;&gt;0</formula>
    </cfRule>
    <cfRule type="expression" dxfId="870" priority="955">
      <formula>$L56="0€"</formula>
    </cfRule>
  </conditionalFormatting>
  <conditionalFormatting sqref="L57">
    <cfRule type="expression" dxfId="869" priority="952">
      <formula>$L57&lt;&gt;0</formula>
    </cfRule>
    <cfRule type="expression" dxfId="868" priority="953">
      <formula>$L57="0€"</formula>
    </cfRule>
  </conditionalFormatting>
  <conditionalFormatting sqref="L58">
    <cfRule type="expression" dxfId="867" priority="950">
      <formula>$L58&lt;&gt;0</formula>
    </cfRule>
    <cfRule type="expression" dxfId="866" priority="951">
      <formula>$L58="0€"</formula>
    </cfRule>
  </conditionalFormatting>
  <conditionalFormatting sqref="L59">
    <cfRule type="expression" dxfId="865" priority="948">
      <formula>$L59&lt;&gt;0</formula>
    </cfRule>
    <cfRule type="expression" dxfId="864" priority="949">
      <formula>$L59="0€"</formula>
    </cfRule>
  </conditionalFormatting>
  <conditionalFormatting sqref="L60">
    <cfRule type="expression" dxfId="863" priority="946">
      <formula>$L60&lt;&gt;0</formula>
    </cfRule>
    <cfRule type="expression" dxfId="862" priority="947">
      <formula>$L60="0€"</formula>
    </cfRule>
  </conditionalFormatting>
  <conditionalFormatting sqref="L61">
    <cfRule type="expression" dxfId="861" priority="944">
      <formula>$L61&lt;&gt;0</formula>
    </cfRule>
    <cfRule type="expression" dxfId="860" priority="945">
      <formula>$L61="0€"</formula>
    </cfRule>
  </conditionalFormatting>
  <conditionalFormatting sqref="L62">
    <cfRule type="expression" dxfId="859" priority="942">
      <formula>$L62&lt;&gt;0</formula>
    </cfRule>
    <cfRule type="expression" dxfId="858" priority="943">
      <formula>$L62="0€"</formula>
    </cfRule>
  </conditionalFormatting>
  <conditionalFormatting sqref="L63">
    <cfRule type="expression" dxfId="857" priority="940">
      <formula>$L63&lt;&gt;0</formula>
    </cfRule>
    <cfRule type="expression" dxfId="856" priority="941">
      <formula>$L63="0€"</formula>
    </cfRule>
  </conditionalFormatting>
  <conditionalFormatting sqref="H45">
    <cfRule type="expression" dxfId="855" priority="928">
      <formula>$H45&lt;&gt;0</formula>
    </cfRule>
    <cfRule type="expression" dxfId="854" priority="929">
      <formula>$H45=0</formula>
    </cfRule>
  </conditionalFormatting>
  <conditionalFormatting sqref="H46">
    <cfRule type="expression" dxfId="853" priority="926">
      <formula>$H46&lt;&gt;0</formula>
    </cfRule>
    <cfRule type="expression" dxfId="852" priority="927">
      <formula>$H46=0</formula>
    </cfRule>
  </conditionalFormatting>
  <conditionalFormatting sqref="H47">
    <cfRule type="expression" dxfId="851" priority="924">
      <formula>$H47&lt;&gt;0</formula>
    </cfRule>
    <cfRule type="expression" dxfId="850" priority="925">
      <formula>$H47=0</formula>
    </cfRule>
  </conditionalFormatting>
  <conditionalFormatting sqref="H48">
    <cfRule type="expression" dxfId="849" priority="922">
      <formula>$H48&lt;&gt;0</formula>
    </cfRule>
    <cfRule type="expression" dxfId="848" priority="923">
      <formula>$H48=0</formula>
    </cfRule>
  </conditionalFormatting>
  <conditionalFormatting sqref="H50">
    <cfRule type="expression" dxfId="847" priority="918">
      <formula>$H50&lt;&gt;0</formula>
    </cfRule>
    <cfRule type="expression" dxfId="846" priority="919">
      <formula>$H50=0</formula>
    </cfRule>
  </conditionalFormatting>
  <conditionalFormatting sqref="H56">
    <cfRule type="expression" dxfId="845" priority="858">
      <formula>$H56&lt;&gt;0</formula>
    </cfRule>
    <cfRule type="expression" dxfId="844" priority="859">
      <formula>$H56=0</formula>
    </cfRule>
  </conditionalFormatting>
  <conditionalFormatting sqref="H57">
    <cfRule type="expression" dxfId="843" priority="856">
      <formula>$H57&lt;&gt;0</formula>
    </cfRule>
    <cfRule type="expression" dxfId="842" priority="857">
      <formula>$H57=0</formula>
    </cfRule>
  </conditionalFormatting>
  <conditionalFormatting sqref="H58">
    <cfRule type="expression" dxfId="841" priority="854">
      <formula>$H58&lt;&gt;0</formula>
    </cfRule>
    <cfRule type="expression" dxfId="840" priority="855">
      <formula>$H58=0</formula>
    </cfRule>
  </conditionalFormatting>
  <conditionalFormatting sqref="H59">
    <cfRule type="expression" dxfId="839" priority="852">
      <formula>$H59&lt;&gt;0</formula>
    </cfRule>
    <cfRule type="expression" dxfId="838" priority="853">
      <formula>$H59=0</formula>
    </cfRule>
  </conditionalFormatting>
  <conditionalFormatting sqref="H60">
    <cfRule type="expression" dxfId="837" priority="850">
      <formula>$H60&lt;&gt;0</formula>
    </cfRule>
    <cfRule type="expression" dxfId="836" priority="851">
      <formula>$H60=0</formula>
    </cfRule>
  </conditionalFormatting>
  <conditionalFormatting sqref="H61">
    <cfRule type="expression" dxfId="835" priority="848">
      <formula>$H61&lt;&gt;0</formula>
    </cfRule>
    <cfRule type="expression" dxfId="834" priority="849">
      <formula>$H61=0</formula>
    </cfRule>
  </conditionalFormatting>
  <conditionalFormatting sqref="H62">
    <cfRule type="expression" dxfId="833" priority="846">
      <formula>$H62&lt;&gt;0</formula>
    </cfRule>
    <cfRule type="expression" dxfId="832" priority="847">
      <formula>$H62=0</formula>
    </cfRule>
  </conditionalFormatting>
  <conditionalFormatting sqref="H63">
    <cfRule type="expression" dxfId="831" priority="844">
      <formula>$H63&lt;&gt;0</formula>
    </cfRule>
    <cfRule type="expression" dxfId="830" priority="845">
      <formula>$H63=0</formula>
    </cfRule>
  </conditionalFormatting>
  <conditionalFormatting sqref="J31">
    <cfRule type="expression" dxfId="829" priority="838">
      <formula>$J31&lt;&gt;0%</formula>
    </cfRule>
    <cfRule type="expression" dxfId="828" priority="839" stopIfTrue="1">
      <formula>$J31="0%"</formula>
    </cfRule>
  </conditionalFormatting>
  <conditionalFormatting sqref="J34">
    <cfRule type="expression" dxfId="827" priority="835">
      <formula>$J34&lt;&gt;0%</formula>
    </cfRule>
    <cfRule type="expression" dxfId="826" priority="836" stopIfTrue="1">
      <formula>$J34="0%"</formula>
    </cfRule>
    <cfRule type="expression" dxfId="825" priority="837" stopIfTrue="1">
      <formula>$I34&gt;0.1</formula>
    </cfRule>
  </conditionalFormatting>
  <conditionalFormatting sqref="J36">
    <cfRule type="expression" dxfId="824" priority="829">
      <formula>$J36&lt;&gt;0%</formula>
    </cfRule>
    <cfRule type="expression" dxfId="823" priority="830" stopIfTrue="1">
      <formula>$J36="0%"</formula>
    </cfRule>
    <cfRule type="expression" dxfId="822" priority="831" stopIfTrue="1">
      <formula>$I36&gt;0.1</formula>
    </cfRule>
  </conditionalFormatting>
  <conditionalFormatting sqref="J37">
    <cfRule type="expression" dxfId="821" priority="826">
      <formula>$J37&lt;&gt;0%</formula>
    </cfRule>
    <cfRule type="expression" dxfId="820" priority="827" stopIfTrue="1">
      <formula>$J37="0%"</formula>
    </cfRule>
    <cfRule type="expression" dxfId="819" priority="828" stopIfTrue="1">
      <formula>$I37&gt;0.1</formula>
    </cfRule>
  </conditionalFormatting>
  <conditionalFormatting sqref="J56">
    <cfRule type="expression" dxfId="818" priority="772">
      <formula>$J56&lt;&gt;0%</formula>
    </cfRule>
    <cfRule type="expression" dxfId="817" priority="773" stopIfTrue="1">
      <formula>$J56="0%"</formula>
    </cfRule>
    <cfRule type="expression" dxfId="816" priority="774" stopIfTrue="1">
      <formula>$I56&gt;0.1</formula>
    </cfRule>
  </conditionalFormatting>
  <conditionalFormatting sqref="J57">
    <cfRule type="expression" dxfId="815" priority="769">
      <formula>$J57&lt;&gt;0%</formula>
    </cfRule>
    <cfRule type="expression" dxfId="814" priority="770" stopIfTrue="1">
      <formula>$J57="0%"</formula>
    </cfRule>
    <cfRule type="expression" dxfId="813" priority="771" stopIfTrue="1">
      <formula>$I57&gt;0.1</formula>
    </cfRule>
  </conditionalFormatting>
  <conditionalFormatting sqref="J58">
    <cfRule type="expression" dxfId="812" priority="766">
      <formula>$J58&lt;&gt;0%</formula>
    </cfRule>
    <cfRule type="expression" dxfId="811" priority="767" stopIfTrue="1">
      <formula>$J58="0%"</formula>
    </cfRule>
    <cfRule type="expression" dxfId="810" priority="768" stopIfTrue="1">
      <formula>$I58&gt;0.1</formula>
    </cfRule>
  </conditionalFormatting>
  <conditionalFormatting sqref="J59">
    <cfRule type="expression" dxfId="809" priority="763">
      <formula>$J59&lt;&gt;0%</formula>
    </cfRule>
    <cfRule type="expression" dxfId="808" priority="764" stopIfTrue="1">
      <formula>$J59="0%"</formula>
    </cfRule>
    <cfRule type="expression" dxfId="807" priority="765" stopIfTrue="1">
      <formula>$I59&gt;0.1</formula>
    </cfRule>
  </conditionalFormatting>
  <conditionalFormatting sqref="J60">
    <cfRule type="expression" dxfId="806" priority="760">
      <formula>$J60&lt;&gt;0%</formula>
    </cfRule>
    <cfRule type="expression" dxfId="805" priority="761" stopIfTrue="1">
      <formula>$J60="0%"</formula>
    </cfRule>
    <cfRule type="expression" dxfId="804" priority="762" stopIfTrue="1">
      <formula>$I60&gt;0.1</formula>
    </cfRule>
  </conditionalFormatting>
  <conditionalFormatting sqref="J61">
    <cfRule type="expression" dxfId="803" priority="757">
      <formula>$J61&lt;&gt;0%</formula>
    </cfRule>
    <cfRule type="expression" dxfId="802" priority="758" stopIfTrue="1">
      <formula>$J61="0%"</formula>
    </cfRule>
    <cfRule type="expression" dxfId="801" priority="759" stopIfTrue="1">
      <formula>$I61&gt;0.1</formula>
    </cfRule>
  </conditionalFormatting>
  <conditionalFormatting sqref="J62">
    <cfRule type="expression" dxfId="800" priority="751">
      <formula>$J62&lt;&gt;0%</formula>
    </cfRule>
    <cfRule type="expression" dxfId="799" priority="752" stopIfTrue="1">
      <formula>$J62="0%"</formula>
    </cfRule>
    <cfRule type="expression" dxfId="798" priority="753" stopIfTrue="1">
      <formula>$I62&gt;0.1</formula>
    </cfRule>
  </conditionalFormatting>
  <conditionalFormatting sqref="J63">
    <cfRule type="expression" dxfId="797" priority="748">
      <formula>$J63&lt;&gt;0%</formula>
    </cfRule>
    <cfRule type="expression" dxfId="796" priority="749" stopIfTrue="1">
      <formula>$J63="0%"</formula>
    </cfRule>
    <cfRule type="expression" dxfId="795" priority="750" stopIfTrue="1">
      <formula>$I63&gt;0.1</formula>
    </cfRule>
  </conditionalFormatting>
  <conditionalFormatting sqref="N79">
    <cfRule type="expression" dxfId="794" priority="738">
      <formula>$N79&lt;&gt;0</formula>
    </cfRule>
    <cfRule type="expression" dxfId="793" priority="739">
      <formula>$N79=0</formula>
    </cfRule>
  </conditionalFormatting>
  <conditionalFormatting sqref="N80">
    <cfRule type="expression" dxfId="792" priority="736">
      <formula>$N80&lt;&gt;0</formula>
    </cfRule>
    <cfRule type="expression" dxfId="791" priority="737">
      <formula>$N80=0</formula>
    </cfRule>
  </conditionalFormatting>
  <conditionalFormatting sqref="K83">
    <cfRule type="expression" dxfId="790" priority="728">
      <formula>$K$83=0</formula>
    </cfRule>
    <cfRule type="expression" dxfId="789" priority="729">
      <formula>$K$83&lt;&gt;0</formula>
    </cfRule>
  </conditionalFormatting>
  <conditionalFormatting sqref="G83:J83">
    <cfRule type="expression" dxfId="788" priority="725">
      <formula>$K$83&lt;&gt;0</formula>
    </cfRule>
    <cfRule type="expression" dxfId="787" priority="727">
      <formula>$K$83=0</formula>
    </cfRule>
  </conditionalFormatting>
  <conditionalFormatting sqref="L21">
    <cfRule type="expression" dxfId="786" priority="716">
      <formula>$L21&lt;&gt;0</formula>
    </cfRule>
    <cfRule type="expression" dxfId="785" priority="717">
      <formula>$L21="0€"</formula>
    </cfRule>
  </conditionalFormatting>
  <conditionalFormatting sqref="L22">
    <cfRule type="expression" dxfId="784" priority="713">
      <formula>$L22&lt;&gt;0</formula>
    </cfRule>
    <cfRule type="expression" dxfId="783" priority="714">
      <formula>$L22="0€"</formula>
    </cfRule>
  </conditionalFormatting>
  <conditionalFormatting sqref="L23">
    <cfRule type="expression" dxfId="782" priority="710">
      <formula>$L23&lt;&gt;0</formula>
    </cfRule>
    <cfRule type="expression" dxfId="781" priority="711">
      <formula>$L23="0€"</formula>
    </cfRule>
  </conditionalFormatting>
  <conditionalFormatting sqref="L24">
    <cfRule type="expression" dxfId="780" priority="707">
      <formula>$L24&lt;&gt;0</formula>
    </cfRule>
    <cfRule type="expression" dxfId="779" priority="708">
      <formula>$L24="0€"</formula>
    </cfRule>
  </conditionalFormatting>
  <conditionalFormatting sqref="L25">
    <cfRule type="expression" dxfId="778" priority="704">
      <formula>$L25&lt;&gt;0</formula>
    </cfRule>
    <cfRule type="expression" dxfId="777" priority="705">
      <formula>$L25="0€"</formula>
    </cfRule>
  </conditionalFormatting>
  <conditionalFormatting sqref="C16">
    <cfRule type="expression" dxfId="776" priority="699">
      <formula>$C$16&lt;&gt;"Budget 20xx"</formula>
    </cfRule>
    <cfRule type="expression" dxfId="775" priority="700">
      <formula>$C$16="Budget 20xx "</formula>
    </cfRule>
  </conditionalFormatting>
  <conditionalFormatting sqref="G29">
    <cfRule type="expression" dxfId="774" priority="691">
      <formula>$G29&lt;&gt;0</formula>
    </cfRule>
    <cfRule type="expression" dxfId="773" priority="692">
      <formula>$G29=0</formula>
    </cfRule>
  </conditionalFormatting>
  <conditionalFormatting sqref="L29">
    <cfRule type="expression" dxfId="772" priority="685">
      <formula>$L29&lt;&gt;0</formula>
    </cfRule>
    <cfRule type="expression" dxfId="771" priority="686">
      <formula>$L29="0€"</formula>
    </cfRule>
  </conditionalFormatting>
  <conditionalFormatting sqref="J29">
    <cfRule type="expression" dxfId="770" priority="682">
      <formula>$J29&lt;&gt;0%</formula>
    </cfRule>
    <cfRule type="expression" dxfId="769" priority="683" stopIfTrue="1">
      <formula>$J29="0%"</formula>
    </cfRule>
  </conditionalFormatting>
  <conditionalFormatting sqref="G30">
    <cfRule type="expression" dxfId="768" priority="678">
      <formula>$G30&lt;&gt;0</formula>
    </cfRule>
    <cfRule type="expression" dxfId="767" priority="679">
      <formula>$G30=0</formula>
    </cfRule>
  </conditionalFormatting>
  <conditionalFormatting sqref="L30">
    <cfRule type="expression" dxfId="766" priority="672">
      <formula>$L30&lt;&gt;0</formula>
    </cfRule>
    <cfRule type="expression" dxfId="765" priority="673">
      <formula>$L30="0€"</formula>
    </cfRule>
  </conditionalFormatting>
  <conditionalFormatting sqref="J30">
    <cfRule type="expression" dxfId="764" priority="669">
      <formula>$J30&lt;&gt;0%</formula>
    </cfRule>
    <cfRule type="expression" dxfId="763" priority="670" stopIfTrue="1">
      <formula>$J30="0%"</formula>
    </cfRule>
  </conditionalFormatting>
  <conditionalFormatting sqref="H75">
    <cfRule type="notContainsText" dxfId="762" priority="658" operator="notContains" text="(in te vullen)">
      <formula>ISERROR(SEARCH("(in te vullen)",H75))</formula>
    </cfRule>
    <cfRule type="containsText" dxfId="761" priority="659" operator="containsText" text="(in te vullen)">
      <formula>NOT(ISERROR(SEARCH("(in te vullen)",H75)))</formula>
    </cfRule>
  </conditionalFormatting>
  <conditionalFormatting sqref="C75">
    <cfRule type="notContainsText" dxfId="760" priority="646" operator="notContains" text="(in te vullen)">
      <formula>ISERROR(SEARCH("(in te vullen)",C75))</formula>
    </cfRule>
    <cfRule type="containsText" dxfId="759" priority="647" operator="containsText" text="(in te vullen)">
      <formula>NOT(ISERROR(SEARCH("(in te vullen)",C75)))</formula>
    </cfRule>
  </conditionalFormatting>
  <conditionalFormatting sqref="L81">
    <cfRule type="cellIs" dxfId="758" priority="630" operator="equal">
      <formula>$L$67</formula>
    </cfRule>
    <cfRule type="cellIs" dxfId="757" priority="631" operator="notEqual">
      <formula>$L$67</formula>
    </cfRule>
  </conditionalFormatting>
  <conditionalFormatting sqref="G66">
    <cfRule type="expression" dxfId="756" priority="627">
      <formula>$J$55&gt;L65</formula>
    </cfRule>
    <cfRule type="expression" dxfId="755" priority="628">
      <formula>L66&lt;L65</formula>
    </cfRule>
    <cfRule type="expression" dxfId="754" priority="629" stopIfTrue="1">
      <formula>$J66=0</formula>
    </cfRule>
  </conditionalFormatting>
  <conditionalFormatting sqref="L66">
    <cfRule type="expression" dxfId="753" priority="624">
      <formula>$L$66&lt;L65</formula>
    </cfRule>
    <cfRule type="expression" dxfId="752" priority="625">
      <formula>$L66&gt;$L$65</formula>
    </cfRule>
    <cfRule type="expression" dxfId="751" priority="626">
      <formula>$L$66=0</formula>
    </cfRule>
  </conditionalFormatting>
  <conditionalFormatting sqref="N19:N25">
    <cfRule type="cellIs" dxfId="750" priority="614" operator="lessThan">
      <formula>0</formula>
    </cfRule>
  </conditionalFormatting>
  <conditionalFormatting sqref="N26:N27 N29:N39 N65 N45:N48 N50:N52 N56:N63">
    <cfRule type="cellIs" dxfId="749" priority="613" operator="lessThan">
      <formula>0</formula>
    </cfRule>
  </conditionalFormatting>
  <conditionalFormatting sqref="N81">
    <cfRule type="cellIs" dxfId="748" priority="611" operator="equal">
      <formula>"$L$65"</formula>
    </cfRule>
    <cfRule type="cellIs" dxfId="747" priority="612" operator="notEqual">
      <formula>$N$67</formula>
    </cfRule>
  </conditionalFormatting>
  <conditionalFormatting sqref="F11:O11">
    <cfRule type="expression" dxfId="746" priority="598">
      <formula>$F$11&lt;&gt;0</formula>
    </cfRule>
    <cfRule type="expression" dxfId="745" priority="599">
      <formula>$F$11= " "</formula>
    </cfRule>
  </conditionalFormatting>
  <conditionalFormatting sqref="F12">
    <cfRule type="cellIs" dxfId="744" priority="595" operator="equal">
      <formula>0</formula>
    </cfRule>
    <cfRule type="cellIs" dxfId="743" priority="596" operator="greaterThanOrEqual">
      <formula>13</formula>
    </cfRule>
  </conditionalFormatting>
  <conditionalFormatting sqref="C63">
    <cfRule type="expression" dxfId="742" priority="493">
      <formula>$C63&lt;&gt;"(in te vullen)"</formula>
    </cfRule>
    <cfRule type="expression" dxfId="741" priority="494">
      <formula>$C63="(in te vullen)"</formula>
    </cfRule>
  </conditionalFormatting>
  <conditionalFormatting sqref="I29">
    <cfRule type="cellIs" dxfId="740" priority="447" operator="equal">
      <formula>0</formula>
    </cfRule>
    <cfRule type="cellIs" dxfId="739" priority="448" operator="between">
      <formula>1</formula>
      <formula>12</formula>
    </cfRule>
    <cfRule type="cellIs" dxfId="738" priority="449" stopIfTrue="1" operator="greaterThan">
      <formula>12</formula>
    </cfRule>
  </conditionalFormatting>
  <conditionalFormatting sqref="I30">
    <cfRule type="cellIs" dxfId="737" priority="444" operator="equal">
      <formula>0</formula>
    </cfRule>
    <cfRule type="cellIs" dxfId="736" priority="445" operator="between">
      <formula>1</formula>
      <formula>12</formula>
    </cfRule>
    <cfRule type="cellIs" dxfId="735" priority="446" stopIfTrue="1" operator="greaterThan">
      <formula>12</formula>
    </cfRule>
  </conditionalFormatting>
  <conditionalFormatting sqref="I31">
    <cfRule type="cellIs" dxfId="734" priority="441" operator="equal">
      <formula>0</formula>
    </cfRule>
    <cfRule type="cellIs" dxfId="733" priority="442" operator="between">
      <formula>1</formula>
      <formula>12</formula>
    </cfRule>
    <cfRule type="cellIs" dxfId="732" priority="443" stopIfTrue="1" operator="greaterThan">
      <formula>12</formula>
    </cfRule>
  </conditionalFormatting>
  <conditionalFormatting sqref="N18">
    <cfRule type="cellIs" dxfId="731" priority="396" operator="lessThan">
      <formula>0</formula>
    </cfRule>
  </conditionalFormatting>
  <conditionalFormatting sqref="N28">
    <cfRule type="cellIs" dxfId="730" priority="389" operator="lessThan">
      <formula>0</formula>
    </cfRule>
  </conditionalFormatting>
  <conditionalFormatting sqref="C21">
    <cfRule type="expression" dxfId="729" priority="356">
      <formula>C21&lt;&gt;"(nom à compléter)"</formula>
    </cfRule>
    <cfRule type="expression" dxfId="728" priority="357">
      <formula>C21= "(nom à compléter)"</formula>
    </cfRule>
  </conditionalFormatting>
  <conditionalFormatting sqref="C22">
    <cfRule type="expression" dxfId="727" priority="354">
      <formula>C22&lt;&gt;"(nom à compléter)"</formula>
    </cfRule>
    <cfRule type="expression" dxfId="726" priority="355">
      <formula>C22= "(nom à compléter)"</formula>
    </cfRule>
  </conditionalFormatting>
  <conditionalFormatting sqref="C23">
    <cfRule type="expression" dxfId="725" priority="352">
      <formula>C23&lt;&gt;"(nom à compléter)"</formula>
    </cfRule>
    <cfRule type="expression" dxfId="724" priority="353">
      <formula>C23= "(nom à compléter)"</formula>
    </cfRule>
  </conditionalFormatting>
  <conditionalFormatting sqref="C24">
    <cfRule type="expression" dxfId="723" priority="350">
      <formula>C24&lt;&gt;"(nom à compléter)"</formula>
    </cfRule>
    <cfRule type="expression" dxfId="722" priority="351">
      <formula>C24= "(nom à compléter)"</formula>
    </cfRule>
  </conditionalFormatting>
  <conditionalFormatting sqref="C25">
    <cfRule type="expression" dxfId="721" priority="348">
      <formula>C25&lt;&gt;"(nom à compléter)"</formula>
    </cfRule>
    <cfRule type="expression" dxfId="720" priority="349">
      <formula>C25= "(nom à compléter)"</formula>
    </cfRule>
  </conditionalFormatting>
  <conditionalFormatting sqref="D21">
    <cfRule type="expression" dxfId="719" priority="342">
      <formula>D21&lt;&gt;"(fonction à compléter)"</formula>
    </cfRule>
    <cfRule type="expression" dxfId="718" priority="343">
      <formula>D21= "(fonction à compléter)"</formula>
    </cfRule>
  </conditionalFormatting>
  <conditionalFormatting sqref="D22">
    <cfRule type="expression" dxfId="717" priority="340">
      <formula>D22&lt;&gt;"(fonction à compléter)"</formula>
    </cfRule>
    <cfRule type="expression" dxfId="716" priority="341">
      <formula>D22= "(fonction à compléter)"</formula>
    </cfRule>
  </conditionalFormatting>
  <conditionalFormatting sqref="D23">
    <cfRule type="expression" dxfId="715" priority="338">
      <formula>D23&lt;&gt;"(fonction à compléter)"</formula>
    </cfRule>
    <cfRule type="expression" dxfId="714" priority="339">
      <formula>D23= "(fonction à compléter)"</formula>
    </cfRule>
  </conditionalFormatting>
  <conditionalFormatting sqref="D24">
    <cfRule type="expression" dxfId="713" priority="336">
      <formula>D24&lt;&gt;"(fonction à compléter)"</formula>
    </cfRule>
    <cfRule type="expression" dxfId="712" priority="337">
      <formula>D24= "(fonction à compléter)"</formula>
    </cfRule>
  </conditionalFormatting>
  <conditionalFormatting sqref="D25">
    <cfRule type="expression" dxfId="711" priority="334">
      <formula>D25&lt;&gt;"(fonction à compléter)"</formula>
    </cfRule>
    <cfRule type="expression" dxfId="710" priority="335">
      <formula>D25= "(fonction à compléter)"</formula>
    </cfRule>
  </conditionalFormatting>
  <conditionalFormatting sqref="C29">
    <cfRule type="expression" dxfId="709" priority="332">
      <formula>C29&lt;&gt;"(Objet/Bâtiment &amp; Adresse à compléter)"</formula>
    </cfRule>
    <cfRule type="expression" dxfId="708" priority="333">
      <formula>C29="(Objet/Bâtiment &amp; Adresse à compléter)"</formula>
    </cfRule>
  </conditionalFormatting>
  <conditionalFormatting sqref="C30">
    <cfRule type="expression" dxfId="707" priority="330">
      <formula>C30&lt;&gt;"(Objet/Bâtiment &amp; Adresse à compléter)"</formula>
    </cfRule>
    <cfRule type="expression" dxfId="706" priority="331">
      <formula>C30="(Objet/Bâtiment &amp; Adresse à compléter)"</formula>
    </cfRule>
  </conditionalFormatting>
  <conditionalFormatting sqref="C31">
    <cfRule type="expression" dxfId="705" priority="328">
      <formula>C31&lt;&gt;"(Objet/Bâtiment &amp; Adresse à compléter)"</formula>
    </cfRule>
    <cfRule type="expression" dxfId="704" priority="329">
      <formula>C31="(Objet/Bâtiment &amp; Adresse à compléter)"</formula>
    </cfRule>
  </conditionalFormatting>
  <conditionalFormatting sqref="C34">
    <cfRule type="expression" priority="366">
      <formula>$C34&lt;&gt;"(Compléter la description) "</formula>
    </cfRule>
    <cfRule type="expression" dxfId="703" priority="367">
      <formula>$C34="(Compléter la description) "</formula>
    </cfRule>
  </conditionalFormatting>
  <conditionalFormatting sqref="C36">
    <cfRule type="expression" priority="324">
      <formula>C36&lt;&gt;"(à compléter) "</formula>
    </cfRule>
    <cfRule type="expression" dxfId="702" priority="325">
      <formula>C36="(à compléter) "</formula>
    </cfRule>
  </conditionalFormatting>
  <conditionalFormatting sqref="C37">
    <cfRule type="expression" priority="322">
      <formula>C37&lt;&gt;"(à compléter) "</formula>
    </cfRule>
    <cfRule type="expression" dxfId="701" priority="323">
      <formula>C37="(à compléter) "</formula>
    </cfRule>
  </conditionalFormatting>
  <conditionalFormatting sqref="C45">
    <cfRule type="expression" dxfId="700" priority="312">
      <formula>C45&lt;&gt;"Choisissez dans la liste Frais de fonctionnement directs"</formula>
    </cfRule>
    <cfRule type="expression" dxfId="699" priority="313">
      <formula>$C45="Choisissez dans la liste Frais de fonctionnement directs"</formula>
    </cfRule>
  </conditionalFormatting>
  <conditionalFormatting sqref="C46">
    <cfRule type="expression" dxfId="698" priority="310">
      <formula>C46&lt;&gt;"Choisissez dans la liste Frais de fonctionnement directs"</formula>
    </cfRule>
    <cfRule type="expression" dxfId="697" priority="311">
      <formula>$C46="Choisissez dans la liste Frais de fonctionnement directs"</formula>
    </cfRule>
  </conditionalFormatting>
  <conditionalFormatting sqref="C47">
    <cfRule type="expression" dxfId="696" priority="308">
      <formula>C47&lt;&gt;"Choisissez dans la liste Frais de fonctionnement directs"</formula>
    </cfRule>
    <cfRule type="expression" dxfId="695" priority="309">
      <formula>$C47="Choisissez dans la liste Frais de fonctionnement directs"</formula>
    </cfRule>
  </conditionalFormatting>
  <conditionalFormatting sqref="C48">
    <cfRule type="expression" dxfId="694" priority="306">
      <formula>C48&lt;&gt;"Choisissez dans la liste Frais de fonctionnement directs"</formula>
    </cfRule>
    <cfRule type="expression" dxfId="693" priority="307">
      <formula>$C48="Choisissez dans la liste Frais de fonctionnement directs"</formula>
    </cfRule>
  </conditionalFormatting>
  <conditionalFormatting sqref="C56">
    <cfRule type="expression" dxfId="692" priority="296">
      <formula>C56&lt;&gt;"Choisissez dans la liste Frais de fonctionnement indirects"</formula>
    </cfRule>
    <cfRule type="expression" dxfId="691" priority="297">
      <formula>C56="Choisissez dans la liste Frais de fonctionnement indirects"</formula>
    </cfRule>
  </conditionalFormatting>
  <conditionalFormatting sqref="C57">
    <cfRule type="expression" dxfId="690" priority="294">
      <formula>C57&lt;&gt;"Choisissez dans la liste Frais de fonctionnement indirects"</formula>
    </cfRule>
    <cfRule type="expression" dxfId="689" priority="295">
      <formula>C57="Choisissez dans la liste Frais de fonctionnement indirects"</formula>
    </cfRule>
  </conditionalFormatting>
  <conditionalFormatting sqref="C58">
    <cfRule type="expression" dxfId="688" priority="292">
      <formula>C58&lt;&gt;"Choisissez dans la liste Frais de fonctionnement indirects"</formula>
    </cfRule>
    <cfRule type="expression" dxfId="687" priority="293">
      <formula>C58="Choisissez dans la liste Frais de fonctionnement indirects"</formula>
    </cfRule>
  </conditionalFormatting>
  <conditionalFormatting sqref="C59">
    <cfRule type="expression" dxfId="686" priority="290">
      <formula>C59&lt;&gt;"Choisissez dans la liste Frais de fonctionnement indirects"</formula>
    </cfRule>
    <cfRule type="expression" dxfId="685" priority="291">
      <formula>C59="Choisissez dans la liste Frais de fonctionnement indirects"</formula>
    </cfRule>
  </conditionalFormatting>
  <conditionalFormatting sqref="C60">
    <cfRule type="expression" dxfId="684" priority="288">
      <formula>C60&lt;&gt;"Choisissez dans la liste Frais de fonctionnement indirects"</formula>
    </cfRule>
    <cfRule type="expression" dxfId="683" priority="289">
      <formula>C60="Choisissez dans la liste Frais de fonctionnement indirects"</formula>
    </cfRule>
  </conditionalFormatting>
  <conditionalFormatting sqref="C61">
    <cfRule type="expression" dxfId="682" priority="286">
      <formula>C61&lt;&gt;"Choisissez dans la liste Frais de fonctionnement indirects"</formula>
    </cfRule>
    <cfRule type="expression" dxfId="681" priority="287">
      <formula>C61="Choisissez dans la liste Frais de fonctionnement indirects"</formula>
    </cfRule>
  </conditionalFormatting>
  <conditionalFormatting sqref="C62">
    <cfRule type="expression" dxfId="680" priority="284">
      <formula>C62&lt;&gt;"Choisissez dans la liste Frais de fonctionnement indirects"</formula>
    </cfRule>
    <cfRule type="expression" dxfId="679" priority="285">
      <formula>C62="Choisissez dans la liste Frais de fonctionnement indirects"</formula>
    </cfRule>
  </conditionalFormatting>
  <conditionalFormatting sqref="H79">
    <cfRule type="notContainsText" dxfId="678" priority="272" operator="notContains" text="(à compléter)">
      <formula>ISERROR(SEARCH("(à compléter)",H79))</formula>
    </cfRule>
    <cfRule type="containsText" dxfId="677" priority="273" operator="containsText" text="(à compléter)">
      <formula>NOT(ISERROR(SEARCH("(à compléter)",H79)))</formula>
    </cfRule>
  </conditionalFormatting>
  <conditionalFormatting sqref="H80">
    <cfRule type="notContainsText" dxfId="676" priority="270" operator="notContains" text="(à compléter)">
      <formula>ISERROR(SEARCH("(à compléter)",H80))</formula>
    </cfRule>
    <cfRule type="containsText" dxfId="675" priority="271" operator="containsText" text="(à compléter)">
      <formula>NOT(ISERROR(SEARCH("(à compléter)",H80)))</formula>
    </cfRule>
  </conditionalFormatting>
  <conditionalFormatting sqref="J45">
    <cfRule type="expression" dxfId="674" priority="234">
      <formula>$J45&lt;&gt;0%</formula>
    </cfRule>
    <cfRule type="expression" dxfId="673" priority="235" stopIfTrue="1">
      <formula>$J45="0%"</formula>
    </cfRule>
    <cfRule type="expression" dxfId="672" priority="236" stopIfTrue="1">
      <formula>$I45&gt;0.1</formula>
    </cfRule>
  </conditionalFormatting>
  <conditionalFormatting sqref="J46">
    <cfRule type="expression" dxfId="671" priority="231">
      <formula>$J46&lt;&gt;0%</formula>
    </cfRule>
    <cfRule type="expression" dxfId="670" priority="232" stopIfTrue="1">
      <formula>$J46="0%"</formula>
    </cfRule>
    <cfRule type="expression" dxfId="669" priority="233" stopIfTrue="1">
      <formula>$I46&gt;0.1</formula>
    </cfRule>
  </conditionalFormatting>
  <conditionalFormatting sqref="J47">
    <cfRule type="expression" dxfId="668" priority="228">
      <formula>$J47&lt;&gt;0%</formula>
    </cfRule>
    <cfRule type="expression" dxfId="667" priority="229" stopIfTrue="1">
      <formula>$J47="0%"</formula>
    </cfRule>
    <cfRule type="expression" dxfId="666" priority="230" stopIfTrue="1">
      <formula>$I47&gt;0.1</formula>
    </cfRule>
  </conditionalFormatting>
  <conditionalFormatting sqref="J48">
    <cfRule type="expression" dxfId="665" priority="225">
      <formula>$J48&lt;&gt;0%</formula>
    </cfRule>
    <cfRule type="expression" dxfId="664" priority="226" stopIfTrue="1">
      <formula>$J48="0%"</formula>
    </cfRule>
    <cfRule type="expression" dxfId="663" priority="227" stopIfTrue="1">
      <formula>$I48&gt;0.1</formula>
    </cfRule>
  </conditionalFormatting>
  <conditionalFormatting sqref="J50">
    <cfRule type="expression" dxfId="662" priority="219">
      <formula>$J50&lt;&gt;0%</formula>
    </cfRule>
    <cfRule type="expression" dxfId="661" priority="220" stopIfTrue="1">
      <formula>$J50="0%"</formula>
    </cfRule>
    <cfRule type="expression" dxfId="660" priority="221" stopIfTrue="1">
      <formula>$I50&gt;0.1</formula>
    </cfRule>
  </conditionalFormatting>
  <conditionalFormatting sqref="C50">
    <cfRule type="expression" dxfId="659" priority="217">
      <formula>$C50&lt;&gt;"(in te vullen)"</formula>
    </cfRule>
    <cfRule type="expression" dxfId="658" priority="218">
      <formula>$C50="(in te vullen)"</formula>
    </cfRule>
  </conditionalFormatting>
  <conditionalFormatting sqref="L64">
    <cfRule type="expression" dxfId="657" priority="215">
      <formula>$L64&lt;&gt;0</formula>
    </cfRule>
    <cfRule type="expression" dxfId="656" priority="216">
      <formula>$L64="0€"</formula>
    </cfRule>
  </conditionalFormatting>
  <conditionalFormatting sqref="H64">
    <cfRule type="expression" dxfId="655" priority="213">
      <formula>$H64&lt;&gt;0</formula>
    </cfRule>
    <cfRule type="expression" dxfId="654" priority="214">
      <formula>$H64=0</formula>
    </cfRule>
  </conditionalFormatting>
  <conditionalFormatting sqref="J64">
    <cfRule type="expression" dxfId="653" priority="210">
      <formula>$J64&lt;&gt;0%</formula>
    </cfRule>
    <cfRule type="expression" dxfId="652" priority="211" stopIfTrue="1">
      <formula>$J64="0%"</formula>
    </cfRule>
    <cfRule type="expression" dxfId="651" priority="212" stopIfTrue="1">
      <formula>$I64&gt;0.1</formula>
    </cfRule>
  </conditionalFormatting>
  <conditionalFormatting sqref="N64">
    <cfRule type="cellIs" dxfId="650" priority="209" operator="lessThan">
      <formula>0</formula>
    </cfRule>
  </conditionalFormatting>
  <conditionalFormatting sqref="C64">
    <cfRule type="expression" dxfId="649" priority="207">
      <formula>$C64&lt;&gt;"(in te vullen)"</formula>
    </cfRule>
    <cfRule type="expression" dxfId="648" priority="208">
      <formula>$C64="(in te vullen)"</formula>
    </cfRule>
  </conditionalFormatting>
  <conditionalFormatting sqref="F10:O10">
    <cfRule type="expression" dxfId="647" priority="205">
      <formula>$F$11&lt;&gt;0</formula>
    </cfRule>
    <cfRule type="expression" dxfId="646" priority="206">
      <formula>$F$11= " "</formula>
    </cfRule>
  </conditionalFormatting>
  <conditionalFormatting sqref="F9:O9">
    <cfRule type="expression" dxfId="645" priority="203">
      <formula>$F$11&lt;&gt;0</formula>
    </cfRule>
    <cfRule type="expression" dxfId="644" priority="204">
      <formula>$F$11= " "</formula>
    </cfRule>
  </conditionalFormatting>
  <conditionalFormatting sqref="C20">
    <cfRule type="expression" dxfId="643" priority="201">
      <formula>C20&lt;&gt;"(nom à compléter)"</formula>
    </cfRule>
    <cfRule type="expression" dxfId="642" priority="202">
      <formula>C20= "(nom à compléter)"</formula>
    </cfRule>
  </conditionalFormatting>
  <conditionalFormatting sqref="D20">
    <cfRule type="expression" dxfId="641" priority="199">
      <formula>D20&lt;&gt;"(fonction à compléter)"</formula>
    </cfRule>
    <cfRule type="expression" dxfId="640" priority="200">
      <formula>D20= "(fonction à compléter)"</formula>
    </cfRule>
  </conditionalFormatting>
  <conditionalFormatting sqref="C19">
    <cfRule type="expression" dxfId="639" priority="197">
      <formula>C19&lt;&gt;"(nom à compléter)"</formula>
    </cfRule>
    <cfRule type="expression" dxfId="638" priority="198">
      <formula>C19= "(nom à compléter)"</formula>
    </cfRule>
  </conditionalFormatting>
  <conditionalFormatting sqref="D19">
    <cfRule type="expression" dxfId="637" priority="195">
      <formula>D19&lt;&gt;"(fonction à compléter)"</formula>
    </cfRule>
    <cfRule type="expression" dxfId="636" priority="196">
      <formula>D19= "(fonction à compléter)"</formula>
    </cfRule>
  </conditionalFormatting>
  <conditionalFormatting sqref="C18">
    <cfRule type="expression" dxfId="635" priority="193">
      <formula>C18&lt;&gt;"(nom à compléter)"</formula>
    </cfRule>
    <cfRule type="expression" dxfId="634" priority="194">
      <formula>C18= "(nom à compléter)"</formula>
    </cfRule>
  </conditionalFormatting>
  <conditionalFormatting sqref="D18">
    <cfRule type="expression" dxfId="633" priority="191">
      <formula>D18&lt;&gt;"(fonction à compléter)"</formula>
    </cfRule>
    <cfRule type="expression" dxfId="632" priority="192">
      <formula>D18= "(fonction à compléter)"</formula>
    </cfRule>
  </conditionalFormatting>
  <conditionalFormatting sqref="C28">
    <cfRule type="expression" dxfId="631" priority="189">
      <formula>C28&lt;&gt;"(Objet/Bâtiment &amp; Adresse à compléter)"</formula>
    </cfRule>
    <cfRule type="expression" dxfId="630" priority="190">
      <formula>C28="(Objet/Bâtiment &amp; Adresse à compléter)"</formula>
    </cfRule>
  </conditionalFormatting>
  <conditionalFormatting sqref="F20">
    <cfRule type="cellIs" dxfId="629" priority="187" stopIfTrue="1" operator="greaterThanOrEqual">
      <formula>0.1</formula>
    </cfRule>
    <cfRule type="expression" dxfId="628" priority="188" stopIfTrue="1">
      <formula>$H20&gt;1</formula>
    </cfRule>
  </conditionalFormatting>
  <conditionalFormatting sqref="F19">
    <cfRule type="cellIs" dxfId="627" priority="185" stopIfTrue="1" operator="greaterThanOrEqual">
      <formula>0.1</formula>
    </cfRule>
    <cfRule type="expression" dxfId="626" priority="186" stopIfTrue="1">
      <formula>$H19&gt;1</formula>
    </cfRule>
  </conditionalFormatting>
  <conditionalFormatting sqref="F18">
    <cfRule type="cellIs" dxfId="625" priority="183" stopIfTrue="1" operator="greaterThanOrEqual">
      <formula>0.1</formula>
    </cfRule>
    <cfRule type="expression" dxfId="624" priority="184" stopIfTrue="1">
      <formula>$H18&gt;1</formula>
    </cfRule>
  </conditionalFormatting>
  <conditionalFormatting sqref="G20">
    <cfRule type="expression" dxfId="623" priority="181">
      <formula>$G$21="0"</formula>
    </cfRule>
    <cfRule type="expression" dxfId="622" priority="182">
      <formula>$G$21&lt;&gt;0</formula>
    </cfRule>
  </conditionalFormatting>
  <conditionalFormatting sqref="G19">
    <cfRule type="expression" dxfId="621" priority="179">
      <formula>$G$21="0"</formula>
    </cfRule>
    <cfRule type="expression" dxfId="620" priority="180">
      <formula>$G$21&lt;&gt;0</formula>
    </cfRule>
  </conditionalFormatting>
  <conditionalFormatting sqref="G18">
    <cfRule type="expression" dxfId="619" priority="177">
      <formula>$G$21="0"</formula>
    </cfRule>
    <cfRule type="expression" dxfId="618" priority="178">
      <formula>$G$21&lt;&gt;0</formula>
    </cfRule>
  </conditionalFormatting>
  <conditionalFormatting sqref="I20">
    <cfRule type="expression" dxfId="617" priority="173">
      <formula>I20&gt;F11</formula>
    </cfRule>
    <cfRule type="expression" dxfId="616" priority="174">
      <formula>$I$21="0"</formula>
    </cfRule>
    <cfRule type="expression" dxfId="615" priority="175">
      <formula>$I$21&gt;0.5</formula>
    </cfRule>
    <cfRule type="cellIs" dxfId="614" priority="176" stopIfTrue="1" operator="greaterThan">
      <formula>12</formula>
    </cfRule>
  </conditionalFormatting>
  <conditionalFormatting sqref="I19">
    <cfRule type="expression" dxfId="613" priority="169">
      <formula>I19&gt;F10</formula>
    </cfRule>
    <cfRule type="expression" dxfId="612" priority="170">
      <formula>$I$21="0"</formula>
    </cfRule>
    <cfRule type="expression" dxfId="611" priority="171">
      <formula>$I$21&gt;0.5</formula>
    </cfRule>
    <cfRule type="cellIs" dxfId="610" priority="172" stopIfTrue="1" operator="greaterThan">
      <formula>12</formula>
    </cfRule>
  </conditionalFormatting>
  <conditionalFormatting sqref="I18">
    <cfRule type="expression" dxfId="609" priority="165">
      <formula>I18&gt;F9</formula>
    </cfRule>
    <cfRule type="expression" dxfId="608" priority="166">
      <formula>$I$21="0"</formula>
    </cfRule>
    <cfRule type="expression" dxfId="607" priority="167">
      <formula>$I$21&gt;0.5</formula>
    </cfRule>
    <cfRule type="cellIs" dxfId="606" priority="168" stopIfTrue="1" operator="greaterThan">
      <formula>12</formula>
    </cfRule>
  </conditionalFormatting>
  <conditionalFormatting sqref="J20">
    <cfRule type="expression" dxfId="605" priority="163">
      <formula>$J20&lt;&gt;0%</formula>
    </cfRule>
    <cfRule type="expression" dxfId="604" priority="164" stopIfTrue="1">
      <formula>$J20="0%"</formula>
    </cfRule>
  </conditionalFormatting>
  <conditionalFormatting sqref="J19">
    <cfRule type="expression" dxfId="603" priority="161">
      <formula>$J19&lt;&gt;0%</formula>
    </cfRule>
    <cfRule type="expression" dxfId="602" priority="162" stopIfTrue="1">
      <formula>$J19="0%"</formula>
    </cfRule>
  </conditionalFormatting>
  <conditionalFormatting sqref="J18">
    <cfRule type="expression" dxfId="601" priority="159">
      <formula>$J18&lt;&gt;0%</formula>
    </cfRule>
    <cfRule type="expression" dxfId="600" priority="160" stopIfTrue="1">
      <formula>$J18="0%"</formula>
    </cfRule>
  </conditionalFormatting>
  <conditionalFormatting sqref="L20">
    <cfRule type="expression" dxfId="599" priority="157">
      <formula>$L20&lt;&gt;0</formula>
    </cfRule>
    <cfRule type="expression" dxfId="598" priority="158">
      <formula>$L20="0€"</formula>
    </cfRule>
  </conditionalFormatting>
  <conditionalFormatting sqref="L19">
    <cfRule type="expression" dxfId="597" priority="155">
      <formula>$L19&lt;&gt;0</formula>
    </cfRule>
    <cfRule type="expression" dxfId="596" priority="156">
      <formula>$L19="0€"</formula>
    </cfRule>
  </conditionalFormatting>
  <conditionalFormatting sqref="L18">
    <cfRule type="expression" dxfId="595" priority="153">
      <formula>$L18&lt;&gt;0</formula>
    </cfRule>
    <cfRule type="expression" dxfId="594" priority="154">
      <formula>$L18="0€"</formula>
    </cfRule>
  </conditionalFormatting>
  <conditionalFormatting sqref="G28">
    <cfRule type="expression" dxfId="593" priority="151">
      <formula>$G28&lt;&gt;0</formula>
    </cfRule>
    <cfRule type="expression" dxfId="592" priority="152">
      <formula>$G28=0</formula>
    </cfRule>
  </conditionalFormatting>
  <conditionalFormatting sqref="I28">
    <cfRule type="cellIs" dxfId="591" priority="148" operator="equal">
      <formula>0</formula>
    </cfRule>
    <cfRule type="cellIs" dxfId="590" priority="149" operator="between">
      <formula>1</formula>
      <formula>12</formula>
    </cfRule>
    <cfRule type="cellIs" dxfId="589" priority="150" stopIfTrue="1" operator="greaterThan">
      <formula>12</formula>
    </cfRule>
  </conditionalFormatting>
  <conditionalFormatting sqref="J28">
    <cfRule type="expression" dxfId="588" priority="146">
      <formula>$J28&lt;&gt;0%</formula>
    </cfRule>
    <cfRule type="expression" dxfId="587" priority="147" stopIfTrue="1">
      <formula>$J28="0%"</formula>
    </cfRule>
  </conditionalFormatting>
  <conditionalFormatting sqref="L28">
    <cfRule type="expression" dxfId="586" priority="144">
      <formula>$L28&lt;&gt;0</formula>
    </cfRule>
    <cfRule type="expression" dxfId="585" priority="145">
      <formula>$L28="0€"</formula>
    </cfRule>
  </conditionalFormatting>
  <conditionalFormatting sqref="C35">
    <cfRule type="expression" priority="142">
      <formula>C35&lt;&gt;"(à compléter) "</formula>
    </cfRule>
    <cfRule type="expression" dxfId="584" priority="143">
      <formula>C35="(à compléter) "</formula>
    </cfRule>
  </conditionalFormatting>
  <conditionalFormatting sqref="H35">
    <cfRule type="expression" dxfId="583" priority="140">
      <formula>$H35&lt;&gt;0</formula>
    </cfRule>
    <cfRule type="expression" dxfId="582" priority="141">
      <formula>$H35=0</formula>
    </cfRule>
  </conditionalFormatting>
  <conditionalFormatting sqref="J35">
    <cfRule type="expression" dxfId="581" priority="137">
      <formula>$J35&lt;&gt;0%</formula>
    </cfRule>
    <cfRule type="expression" dxfId="580" priority="138" stopIfTrue="1">
      <formula>$J35="0%"</formula>
    </cfRule>
    <cfRule type="expression" dxfId="579" priority="139" stopIfTrue="1">
      <formula>$I35&gt;0.1</formula>
    </cfRule>
  </conditionalFormatting>
  <conditionalFormatting sqref="L35">
    <cfRule type="expression" dxfId="578" priority="135">
      <formula>$L35&lt;&gt;0</formula>
    </cfRule>
    <cfRule type="expression" dxfId="577" priority="136">
      <formula>$L35="0€"</formula>
    </cfRule>
  </conditionalFormatting>
  <conditionalFormatting sqref="C44">
    <cfRule type="expression" dxfId="576" priority="133">
      <formula>C44&lt;&gt;"Choisissez dans la liste Frais de fonctionnement directs"</formula>
    </cfRule>
    <cfRule type="expression" dxfId="575" priority="134">
      <formula>$C44="Choisissez dans la liste Frais de fonctionnement directs"</formula>
    </cfRule>
  </conditionalFormatting>
  <conditionalFormatting sqref="C43">
    <cfRule type="expression" dxfId="574" priority="131">
      <formula>C43&lt;&gt;"Choisissez dans la liste Frais de fonctionnement directs"</formula>
    </cfRule>
    <cfRule type="expression" dxfId="573" priority="132">
      <formula>$C43="Choisissez dans la liste Frais de fonctionnement directs"</formula>
    </cfRule>
  </conditionalFormatting>
  <conditionalFormatting sqref="C42">
    <cfRule type="expression" dxfId="572" priority="129">
      <formula>C42&lt;&gt;"Choisissez dans la liste Frais de fonctionnement directs"</formula>
    </cfRule>
    <cfRule type="expression" dxfId="571" priority="130">
      <formula>$C42="Choisissez dans la liste Frais de fonctionnement directs"</formula>
    </cfRule>
  </conditionalFormatting>
  <conditionalFormatting sqref="C41">
    <cfRule type="expression" dxfId="570" priority="127">
      <formula>C41&lt;&gt;"Choisissez dans la liste Frais de fonctionnement directs"</formula>
    </cfRule>
    <cfRule type="expression" dxfId="569" priority="128">
      <formula>$C41="Choisissez dans la liste Frais de fonctionnement directs"</formula>
    </cfRule>
  </conditionalFormatting>
  <conditionalFormatting sqref="C40">
    <cfRule type="expression" dxfId="568" priority="125">
      <formula>C40&lt;&gt;"Choisissez dans la liste Frais de fonctionnement directs"</formula>
    </cfRule>
    <cfRule type="expression" dxfId="567" priority="126">
      <formula>$C40="Choisissez dans la liste Frais de fonctionnement directs"</formula>
    </cfRule>
  </conditionalFormatting>
  <conditionalFormatting sqref="L44">
    <cfRule type="expression" dxfId="566" priority="123">
      <formula>$L44&lt;&gt;0</formula>
    </cfRule>
    <cfRule type="expression" dxfId="565" priority="124">
      <formula>$L44="0€"</formula>
    </cfRule>
  </conditionalFormatting>
  <conditionalFormatting sqref="H44">
    <cfRule type="expression" dxfId="564" priority="121">
      <formula>$H44&lt;&gt;0</formula>
    </cfRule>
    <cfRule type="expression" dxfId="563" priority="122">
      <formula>$H44=0</formula>
    </cfRule>
  </conditionalFormatting>
  <conditionalFormatting sqref="N44">
    <cfRule type="cellIs" dxfId="562" priority="120" operator="lessThan">
      <formula>0</formula>
    </cfRule>
  </conditionalFormatting>
  <conditionalFormatting sqref="J44">
    <cfRule type="expression" dxfId="561" priority="117">
      <formula>$J44&lt;&gt;0%</formula>
    </cfRule>
    <cfRule type="expression" dxfId="560" priority="118" stopIfTrue="1">
      <formula>$J44="0%"</formula>
    </cfRule>
    <cfRule type="expression" dxfId="559" priority="119" stopIfTrue="1">
      <formula>$I44&gt;0.1</formula>
    </cfRule>
  </conditionalFormatting>
  <conditionalFormatting sqref="L43">
    <cfRule type="expression" dxfId="558" priority="115">
      <formula>$L43&lt;&gt;0</formula>
    </cfRule>
    <cfRule type="expression" dxfId="557" priority="116">
      <formula>$L43="0€"</formula>
    </cfRule>
  </conditionalFormatting>
  <conditionalFormatting sqref="H43">
    <cfRule type="expression" dxfId="556" priority="113">
      <formula>$H43&lt;&gt;0</formula>
    </cfRule>
    <cfRule type="expression" dxfId="555" priority="114">
      <formula>$H43=0</formula>
    </cfRule>
  </conditionalFormatting>
  <conditionalFormatting sqref="N43">
    <cfRule type="cellIs" dxfId="554" priority="112" operator="lessThan">
      <formula>0</formula>
    </cfRule>
  </conditionalFormatting>
  <conditionalFormatting sqref="J43">
    <cfRule type="expression" dxfId="553" priority="109">
      <formula>$J43&lt;&gt;0%</formula>
    </cfRule>
    <cfRule type="expression" dxfId="552" priority="110" stopIfTrue="1">
      <formula>$J43="0%"</formula>
    </cfRule>
    <cfRule type="expression" dxfId="551" priority="111" stopIfTrue="1">
      <formula>$I43&gt;0.1</formula>
    </cfRule>
  </conditionalFormatting>
  <conditionalFormatting sqref="L42">
    <cfRule type="expression" dxfId="550" priority="107">
      <formula>$L42&lt;&gt;0</formula>
    </cfRule>
    <cfRule type="expression" dxfId="549" priority="108">
      <formula>$L42="0€"</formula>
    </cfRule>
  </conditionalFormatting>
  <conditionalFormatting sqref="H42">
    <cfRule type="expression" dxfId="548" priority="105">
      <formula>$H42&lt;&gt;0</formula>
    </cfRule>
    <cfRule type="expression" dxfId="547" priority="106">
      <formula>$H42=0</formula>
    </cfRule>
  </conditionalFormatting>
  <conditionalFormatting sqref="N42">
    <cfRule type="cellIs" dxfId="546" priority="104" operator="lessThan">
      <formula>0</formula>
    </cfRule>
  </conditionalFormatting>
  <conditionalFormatting sqref="J42">
    <cfRule type="expression" dxfId="545" priority="101">
      <formula>$J42&lt;&gt;0%</formula>
    </cfRule>
    <cfRule type="expression" dxfId="544" priority="102" stopIfTrue="1">
      <formula>$J42="0%"</formula>
    </cfRule>
    <cfRule type="expression" dxfId="543" priority="103" stopIfTrue="1">
      <formula>$I42&gt;0.1</formula>
    </cfRule>
  </conditionalFormatting>
  <conditionalFormatting sqref="L41">
    <cfRule type="expression" dxfId="542" priority="99">
      <formula>$L41&lt;&gt;0</formula>
    </cfRule>
    <cfRule type="expression" dxfId="541" priority="100">
      <formula>$L41="0€"</formula>
    </cfRule>
  </conditionalFormatting>
  <conditionalFormatting sqref="H41">
    <cfRule type="expression" dxfId="540" priority="97">
      <formula>$H41&lt;&gt;0</formula>
    </cfRule>
    <cfRule type="expression" dxfId="539" priority="98">
      <formula>$H41=0</formula>
    </cfRule>
  </conditionalFormatting>
  <conditionalFormatting sqref="N41">
    <cfRule type="cellIs" dxfId="538" priority="96" operator="lessThan">
      <formula>0</formula>
    </cfRule>
  </conditionalFormatting>
  <conditionalFormatting sqref="J41">
    <cfRule type="expression" dxfId="537" priority="93">
      <formula>$J41&lt;&gt;0%</formula>
    </cfRule>
    <cfRule type="expression" dxfId="536" priority="94" stopIfTrue="1">
      <formula>$J41="0%"</formula>
    </cfRule>
    <cfRule type="expression" dxfId="535" priority="95" stopIfTrue="1">
      <formula>$I41&gt;0.1</formula>
    </cfRule>
  </conditionalFormatting>
  <conditionalFormatting sqref="L40">
    <cfRule type="expression" dxfId="534" priority="91">
      <formula>$L40&lt;&gt;0</formula>
    </cfRule>
    <cfRule type="expression" dxfId="533" priority="92">
      <formula>$L40="0€"</formula>
    </cfRule>
  </conditionalFormatting>
  <conditionalFormatting sqref="H40">
    <cfRule type="expression" dxfId="532" priority="89">
      <formula>$H40&lt;&gt;0</formula>
    </cfRule>
    <cfRule type="expression" dxfId="531" priority="90">
      <formula>$H40=0</formula>
    </cfRule>
  </conditionalFormatting>
  <conditionalFormatting sqref="N40">
    <cfRule type="cellIs" dxfId="530" priority="88" operator="lessThan">
      <formula>0</formula>
    </cfRule>
  </conditionalFormatting>
  <conditionalFormatting sqref="J40">
    <cfRule type="expression" dxfId="529" priority="85">
      <formula>$J40&lt;&gt;0%</formula>
    </cfRule>
    <cfRule type="expression" dxfId="528" priority="86" stopIfTrue="1">
      <formula>$J40="0%"</formula>
    </cfRule>
    <cfRule type="expression" dxfId="527" priority="87" stopIfTrue="1">
      <formula>$I40&gt;0.1</formula>
    </cfRule>
  </conditionalFormatting>
  <conditionalFormatting sqref="L49">
    <cfRule type="expression" dxfId="526" priority="83">
      <formula>$L49&lt;&gt;0</formula>
    </cfRule>
    <cfRule type="expression" dxfId="525" priority="84">
      <formula>$L49="0€"</formula>
    </cfRule>
  </conditionalFormatting>
  <conditionalFormatting sqref="H49">
    <cfRule type="expression" dxfId="524" priority="81">
      <formula>$H49&lt;&gt;0</formula>
    </cfRule>
    <cfRule type="expression" dxfId="523" priority="82">
      <formula>$H49=0</formula>
    </cfRule>
  </conditionalFormatting>
  <conditionalFormatting sqref="N49">
    <cfRule type="cellIs" dxfId="522" priority="80" operator="lessThan">
      <formula>0</formula>
    </cfRule>
  </conditionalFormatting>
  <conditionalFormatting sqref="J49">
    <cfRule type="expression" dxfId="521" priority="77">
      <formula>$J49&lt;&gt;0%</formula>
    </cfRule>
    <cfRule type="expression" dxfId="520" priority="78" stopIfTrue="1">
      <formula>$J49="0%"</formula>
    </cfRule>
    <cfRule type="expression" dxfId="519" priority="79" stopIfTrue="1">
      <formula>$I49&gt;0.1</formula>
    </cfRule>
  </conditionalFormatting>
  <conditionalFormatting sqref="C55">
    <cfRule type="expression" dxfId="518" priority="75">
      <formula>C55&lt;&gt;"Choisissez dans la liste Frais de fonctionnement indirects"</formula>
    </cfRule>
    <cfRule type="expression" dxfId="517" priority="76">
      <formula>C55="Choisissez dans la liste Frais de fonctionnement indirects"</formula>
    </cfRule>
  </conditionalFormatting>
  <conditionalFormatting sqref="C54">
    <cfRule type="expression" dxfId="516" priority="73">
      <formula>C54&lt;&gt;"Choisissez dans la liste Frais de fonctionnement indirects"</formula>
    </cfRule>
    <cfRule type="expression" dxfId="515" priority="74">
      <formula>C54="Choisissez dans la liste Frais de fonctionnement indirects"</formula>
    </cfRule>
  </conditionalFormatting>
  <conditionalFormatting sqref="C53">
    <cfRule type="expression" dxfId="514" priority="71">
      <formula>C53&lt;&gt;"Choisissez dans la liste Frais de fonctionnement indirects"</formula>
    </cfRule>
    <cfRule type="expression" dxfId="513" priority="72">
      <formula>C53="Choisissez dans la liste Frais de fonctionnement indirects"</formula>
    </cfRule>
  </conditionalFormatting>
  <conditionalFormatting sqref="L55">
    <cfRule type="expression" dxfId="512" priority="69">
      <formula>$L55&lt;&gt;0</formula>
    </cfRule>
    <cfRule type="expression" dxfId="511" priority="70">
      <formula>$L55="0€"</formula>
    </cfRule>
  </conditionalFormatting>
  <conditionalFormatting sqref="H55">
    <cfRule type="expression" dxfId="510" priority="67">
      <formula>$H55&lt;&gt;0</formula>
    </cfRule>
    <cfRule type="expression" dxfId="509" priority="68">
      <formula>$H55=0</formula>
    </cfRule>
  </conditionalFormatting>
  <conditionalFormatting sqref="J55">
    <cfRule type="expression" dxfId="508" priority="64">
      <formula>$J55&lt;&gt;0%</formula>
    </cfRule>
    <cfRule type="expression" dxfId="507" priority="65" stopIfTrue="1">
      <formula>$J55="0%"</formula>
    </cfRule>
    <cfRule type="expression" dxfId="506" priority="66" stopIfTrue="1">
      <formula>$I55&gt;0.1</formula>
    </cfRule>
  </conditionalFormatting>
  <conditionalFormatting sqref="N55">
    <cfRule type="cellIs" dxfId="505" priority="63" operator="lessThan">
      <formula>0</formula>
    </cfRule>
  </conditionalFormatting>
  <conditionalFormatting sqref="L54">
    <cfRule type="expression" dxfId="504" priority="61">
      <formula>$L54&lt;&gt;0</formula>
    </cfRule>
    <cfRule type="expression" dxfId="503" priority="62">
      <formula>$L54="0€"</formula>
    </cfRule>
  </conditionalFormatting>
  <conditionalFormatting sqref="H54">
    <cfRule type="expression" dxfId="502" priority="59">
      <formula>$H54&lt;&gt;0</formula>
    </cfRule>
    <cfRule type="expression" dxfId="501" priority="60">
      <formula>$H54=0</formula>
    </cfRule>
  </conditionalFormatting>
  <conditionalFormatting sqref="J54">
    <cfRule type="expression" dxfId="500" priority="56">
      <formula>$J54&lt;&gt;0%</formula>
    </cfRule>
    <cfRule type="expression" dxfId="499" priority="57" stopIfTrue="1">
      <formula>$J54="0%"</formula>
    </cfRule>
    <cfRule type="expression" dxfId="498" priority="58" stopIfTrue="1">
      <formula>$I54&gt;0.1</formula>
    </cfRule>
  </conditionalFormatting>
  <conditionalFormatting sqref="N54">
    <cfRule type="cellIs" dxfId="497" priority="55" operator="lessThan">
      <formula>0</formula>
    </cfRule>
  </conditionalFormatting>
  <conditionalFormatting sqref="L53">
    <cfRule type="expression" dxfId="496" priority="53">
      <formula>$L53&lt;&gt;0</formula>
    </cfRule>
    <cfRule type="expression" dxfId="495" priority="54">
      <formula>$L53="0€"</formula>
    </cfRule>
  </conditionalFormatting>
  <conditionalFormatting sqref="H53">
    <cfRule type="expression" dxfId="494" priority="51">
      <formula>$H53&lt;&gt;0</formula>
    </cfRule>
    <cfRule type="expression" dxfId="493" priority="52">
      <formula>$H53=0</formula>
    </cfRule>
  </conditionalFormatting>
  <conditionalFormatting sqref="J53">
    <cfRule type="expression" dxfId="492" priority="48">
      <formula>$J53&lt;&gt;0%</formula>
    </cfRule>
    <cfRule type="expression" dxfId="491" priority="49" stopIfTrue="1">
      <formula>$J53="0%"</formula>
    </cfRule>
    <cfRule type="expression" dxfId="490" priority="50" stopIfTrue="1">
      <formula>$I53&gt;0.1</formula>
    </cfRule>
  </conditionalFormatting>
  <conditionalFormatting sqref="N53">
    <cfRule type="cellIs" dxfId="489" priority="47" operator="lessThan">
      <formula>0</formula>
    </cfRule>
  </conditionalFormatting>
  <conditionalFormatting sqref="H78">
    <cfRule type="notContainsText" dxfId="488" priority="45" operator="notContains" text="(à compléter)">
      <formula>ISERROR(SEARCH("(à compléter)",H78))</formula>
    </cfRule>
    <cfRule type="containsText" dxfId="487" priority="46" operator="containsText" text="(à compléter)">
      <formula>NOT(ISERROR(SEARCH("(à compléter)",H78)))</formula>
    </cfRule>
  </conditionalFormatting>
  <conditionalFormatting sqref="H77">
    <cfRule type="notContainsText" dxfId="486" priority="43" operator="notContains" text="(à compléter)">
      <formula>ISERROR(SEARCH("(à compléter)",H77))</formula>
    </cfRule>
    <cfRule type="containsText" dxfId="485" priority="44" operator="containsText" text="(à compléter)">
      <formula>NOT(ISERROR(SEARCH("(à compléter)",H77)))</formula>
    </cfRule>
  </conditionalFormatting>
  <conditionalFormatting sqref="H76">
    <cfRule type="notContainsText" dxfId="484" priority="41" operator="notContains" text="(à compléter)">
      <formula>ISERROR(SEARCH("(à compléter)",H76))</formula>
    </cfRule>
    <cfRule type="containsText" dxfId="483" priority="42" operator="containsText" text="(à compléter)">
      <formula>NOT(ISERROR(SEARCH("(à compléter)",H76)))</formula>
    </cfRule>
  </conditionalFormatting>
  <conditionalFormatting sqref="N78">
    <cfRule type="expression" dxfId="482" priority="39">
      <formula>$N78&lt;&gt;0</formula>
    </cfRule>
    <cfRule type="expression" dxfId="481" priority="40">
      <formula>$N78=0</formula>
    </cfRule>
  </conditionalFormatting>
  <conditionalFormatting sqref="N77">
    <cfRule type="expression" dxfId="480" priority="37">
      <formula>$N77&lt;&gt;0</formula>
    </cfRule>
    <cfRule type="expression" dxfId="479" priority="38">
      <formula>$N77=0</formula>
    </cfRule>
  </conditionalFormatting>
  <conditionalFormatting sqref="N76">
    <cfRule type="expression" dxfId="478" priority="35">
      <formula>$N76&lt;&gt;0</formula>
    </cfRule>
    <cfRule type="expression" dxfId="477" priority="36">
      <formula>$N76=0</formula>
    </cfRule>
  </conditionalFormatting>
  <conditionalFormatting sqref="C49">
    <cfRule type="expression" dxfId="476" priority="33">
      <formula>$C49&lt;&gt;"(in te vullen)"</formula>
    </cfRule>
    <cfRule type="expression" dxfId="475" priority="34">
      <formula>$C49="(in te vullen)"</formula>
    </cfRule>
  </conditionalFormatting>
  <conditionalFormatting sqref="C76">
    <cfRule type="notContainsText" dxfId="474" priority="27" operator="notContains" text="(in te vullen)">
      <formula>ISERROR(SEARCH("(in te vullen)",C76))</formula>
    </cfRule>
    <cfRule type="containsText" dxfId="473" priority="28" operator="containsText" text="(in te vullen)">
      <formula>NOT(ISERROR(SEARCH("(in te vullen)",C76)))</formula>
    </cfRule>
  </conditionalFormatting>
  <conditionalFormatting sqref="C77">
    <cfRule type="notContainsText" dxfId="472" priority="17" operator="notContains" text="(compléter soi-même)">
      <formula>ISERROR(SEARCH("(compléter soi-même)",C77))</formula>
    </cfRule>
    <cfRule type="containsText" dxfId="471" priority="18" operator="containsText" text="(compléter soi-même)">
      <formula>NOT(ISERROR(SEARCH("(compléter soi-même)",C77)))</formula>
    </cfRule>
  </conditionalFormatting>
  <conditionalFormatting sqref="C78">
    <cfRule type="notContainsText" dxfId="470" priority="15" operator="notContains" text="(compléter soi-même)">
      <formula>ISERROR(SEARCH("(compléter soi-même)",C78))</formula>
    </cfRule>
    <cfRule type="containsText" dxfId="469" priority="16" operator="containsText" text="(compléter soi-même)">
      <formula>NOT(ISERROR(SEARCH("(compléter soi-même)",C78)))</formula>
    </cfRule>
  </conditionalFormatting>
  <conditionalFormatting sqref="C79">
    <cfRule type="notContainsText" dxfId="468" priority="13" operator="notContains" text="(compléter soi-même)">
      <formula>ISERROR(SEARCH("(compléter soi-même)",C79))</formula>
    </cfRule>
    <cfRule type="containsText" dxfId="467" priority="14" operator="containsText" text="(compléter soi-même)">
      <formula>NOT(ISERROR(SEARCH("(compléter soi-même)",C79)))</formula>
    </cfRule>
  </conditionalFormatting>
  <conditionalFormatting sqref="C80">
    <cfRule type="notContainsText" dxfId="466" priority="11" operator="notContains" text="(compléter soi-même)">
      <formula>ISERROR(SEARCH("(compléter soi-même)",C80))</formula>
    </cfRule>
    <cfRule type="containsText" dxfId="465" priority="12" operator="containsText" text="(compléter soi-même)">
      <formula>NOT(ISERROR(SEARCH("(compléter soi-même)",C80)))</formula>
    </cfRule>
  </conditionalFormatting>
  <conditionalFormatting sqref="G79">
    <cfRule type="notContainsText" dxfId="464" priority="9" operator="notContains" text="(à compléter)">
      <formula>ISERROR(SEARCH("(à compléter)",G79))</formula>
    </cfRule>
    <cfRule type="containsText" dxfId="463" priority="10" operator="containsText" text="(à compléter)">
      <formula>NOT(ISERROR(SEARCH("(à compléter)",G79)))</formula>
    </cfRule>
  </conditionalFormatting>
  <conditionalFormatting sqref="G80">
    <cfRule type="notContainsText" dxfId="462" priority="7" operator="notContains" text="(à compléter)">
      <formula>ISERROR(SEARCH("(à compléter)",G80))</formula>
    </cfRule>
    <cfRule type="containsText" dxfId="461" priority="8" operator="containsText" text="(à compléter)">
      <formula>NOT(ISERROR(SEARCH("(à compléter)",G80)))</formula>
    </cfRule>
  </conditionalFormatting>
  <conditionalFormatting sqref="G78">
    <cfRule type="notContainsText" dxfId="460" priority="5" operator="notContains" text="(à compléter)">
      <formula>ISERROR(SEARCH("(à compléter)",G78))</formula>
    </cfRule>
    <cfRule type="containsText" dxfId="459" priority="6" operator="containsText" text="(à compléter)">
      <formula>NOT(ISERROR(SEARCH("(à compléter)",G78)))</formula>
    </cfRule>
  </conditionalFormatting>
  <conditionalFormatting sqref="G77">
    <cfRule type="notContainsText" dxfId="458" priority="3" operator="notContains" text="(à compléter)">
      <formula>ISERROR(SEARCH("(à compléter)",G77))</formula>
    </cfRule>
    <cfRule type="containsText" dxfId="457" priority="4" operator="containsText" text="(à compléter)">
      <formula>NOT(ISERROR(SEARCH("(à compléter)",G77)))</formula>
    </cfRule>
  </conditionalFormatting>
  <conditionalFormatting sqref="G76">
    <cfRule type="notContainsText" dxfId="456" priority="1" operator="notContains" text="(à compléter)">
      <formula>ISERROR(SEARCH("(à compléter)",G76))</formula>
    </cfRule>
    <cfRule type="containsText" dxfId="455" priority="2" operator="containsText" text="(à compléter)">
      <formula>NOT(ISERROR(SEARCH("(à compléter)",G76)))</formula>
    </cfRule>
  </conditionalFormatting>
  <dataValidations count="2">
    <dataValidation operator="equal" allowBlank="1" showInputMessage="1" showErrorMessage="1" sqref="WVS983122:WVV983122 JG83:JJ83 TC83:TF83 ACY83:ADB83 AMU83:AMX83 AWQ83:AWT83 BGM83:BGP83 BQI83:BQL83 CAE83:CAH83 CKA83:CKD83 CTW83:CTZ83 DDS83:DDV83 DNO83:DNR83 DXK83:DXN83 EHG83:EHJ83 ERC83:ERF83 FAY83:FBB83 FKU83:FKX83 FUQ83:FUT83 GEM83:GEP83 GOI83:GOL83 GYE83:GYH83 HIA83:HID83 HRW83:HRZ83 IBS83:IBV83 ILO83:ILR83 IVK83:IVN83 JFG83:JFJ83 JPC83:JPF83 JYY83:JZB83 KIU83:KIX83 KSQ83:KST83 LCM83:LCP83 LMI83:LML83 LWE83:LWH83 MGA83:MGD83 MPW83:MPZ83 MZS83:MZV83 NJO83:NJR83 NTK83:NTN83 ODG83:ODJ83 ONC83:ONF83 OWY83:OXB83 PGU83:PGX83 PQQ83:PQT83 QAM83:QAP83 QKI83:QKL83 QUE83:QUH83 REA83:RED83 RNW83:RNZ83 RXS83:RXV83 SHO83:SHR83 SRK83:SRN83 TBG83:TBJ83 TLC83:TLF83 TUY83:TVB83 UEU83:UEX83 UOQ83:UOT83 UYM83:UYP83 VII83:VIL83 VSE83:VSH83 WCA83:WCD83 WLW83:WLZ83 WVS83:WVV83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K83:N83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dataValidation allowBlank="1" showInputMessage="1" showErrorMessage="1" prompt="Select cell to the left to activate dropdown menu" sqref="E40:E48 E53:E62"/>
  </dataValidations>
  <printOptions horizontalCentered="1" verticalCentered="1"/>
  <pageMargins left="0" right="0.59055118110236204" top="0.27559055118110198" bottom="0.66929133858267698" header="0.35433070866141703" footer="0.511811023622047"/>
  <pageSetup paperSize="9" scale="10" orientation="landscape" r:id="rId1"/>
  <headerFooter alignWithMargins="0">
    <oddFooter>&amp;C&amp;F&amp;R&amp;D</oddFooter>
  </headerFooter>
  <cellWatches>
    <cellWatch r="C18"/>
    <cellWatch r="K18"/>
  </cellWatche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'Liste Dropdown'!$C$3:$C$6</xm:f>
          </x14:formula1>
          <xm:sqref>H75:H80</xm:sqref>
        </x14:dataValidation>
        <x14:dataValidation type="list" allowBlank="1" showInputMessage="1" showErrorMessage="1">
          <x14:formula1>
            <xm:f>'Liste Dropdown'!$F$2:$F$14</xm:f>
          </x14:formula1>
          <xm:sqref>C40:D48</xm:sqref>
        </x14:dataValidation>
        <x14:dataValidation type="list" allowBlank="1" showInputMessage="1" showErrorMessage="1">
          <x14:formula1>
            <xm:f>'Liste Dropdown'!$G$2:$G$14</xm:f>
          </x14:formula1>
          <xm:sqref>C53:D62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5"/>
    <pageSetUpPr fitToPage="1"/>
  </sheetPr>
  <dimension ref="A1:AK131"/>
  <sheetViews>
    <sheetView showGridLines="0" topLeftCell="E1" zoomScale="85" zoomScaleNormal="85" workbookViewId="0">
      <selection activeCell="L16" sqref="L16"/>
    </sheetView>
  </sheetViews>
  <sheetFormatPr baseColWidth="10" defaultColWidth="9.140625" defaultRowHeight="12.75"/>
  <cols>
    <col min="1" max="2" width="8.85546875" style="250"/>
    <col min="3" max="3" width="41.85546875" style="85" customWidth="1"/>
    <col min="4" max="4" width="29.7109375" style="233" customWidth="1"/>
    <col min="5" max="5" width="9.5703125" style="246" customWidth="1"/>
    <col min="6" max="7" width="16.7109375" style="233" customWidth="1"/>
    <col min="8" max="8" width="13.42578125" style="246" customWidth="1"/>
    <col min="9" max="9" width="13.7109375" style="246" customWidth="1"/>
    <col min="10" max="11" width="16.7109375" style="233" customWidth="1"/>
    <col min="12" max="12" width="8.7109375" style="231" customWidth="1"/>
    <col min="13" max="13" width="17" style="233" customWidth="1"/>
    <col min="14" max="14" width="10" style="231" customWidth="1"/>
    <col min="15" max="16" width="10.28515625" style="233" bestFit="1" customWidth="1"/>
    <col min="17" max="17" width="13.28515625" style="233" bestFit="1" customWidth="1"/>
    <col min="18" max="259" width="8.85546875" style="233"/>
    <col min="260" max="260" width="42.42578125" style="233" customWidth="1"/>
    <col min="261" max="261" width="9.5703125" style="233" customWidth="1"/>
    <col min="262" max="263" width="16.7109375" style="233" customWidth="1"/>
    <col min="264" max="264" width="13.42578125" style="233" customWidth="1"/>
    <col min="265" max="265" width="13.7109375" style="233" customWidth="1"/>
    <col min="266" max="267" width="16.7109375" style="233" customWidth="1"/>
    <col min="268" max="268" width="8.7109375" style="233" customWidth="1"/>
    <col min="269" max="269" width="17" style="233" customWidth="1"/>
    <col min="270" max="270" width="10" style="233" customWidth="1"/>
    <col min="271" max="272" width="10.28515625" style="233" bestFit="1" customWidth="1"/>
    <col min="273" max="273" width="13.28515625" style="233" bestFit="1" customWidth="1"/>
    <col min="274" max="515" width="8.85546875" style="233"/>
    <col min="516" max="516" width="42.42578125" style="233" customWidth="1"/>
    <col min="517" max="517" width="9.5703125" style="233" customWidth="1"/>
    <col min="518" max="519" width="16.7109375" style="233" customWidth="1"/>
    <col min="520" max="520" width="13.42578125" style="233" customWidth="1"/>
    <col min="521" max="521" width="13.7109375" style="233" customWidth="1"/>
    <col min="522" max="523" width="16.7109375" style="233" customWidth="1"/>
    <col min="524" max="524" width="8.7109375" style="233" customWidth="1"/>
    <col min="525" max="525" width="17" style="233" customWidth="1"/>
    <col min="526" max="526" width="10" style="233" customWidth="1"/>
    <col min="527" max="528" width="10.28515625" style="233" bestFit="1" customWidth="1"/>
    <col min="529" max="529" width="13.28515625" style="233" bestFit="1" customWidth="1"/>
    <col min="530" max="771" width="8.85546875" style="233"/>
    <col min="772" max="772" width="42.42578125" style="233" customWidth="1"/>
    <col min="773" max="773" width="9.5703125" style="233" customWidth="1"/>
    <col min="774" max="775" width="16.7109375" style="233" customWidth="1"/>
    <col min="776" max="776" width="13.42578125" style="233" customWidth="1"/>
    <col min="777" max="777" width="13.7109375" style="233" customWidth="1"/>
    <col min="778" max="779" width="16.7109375" style="233" customWidth="1"/>
    <col min="780" max="780" width="8.7109375" style="233" customWidth="1"/>
    <col min="781" max="781" width="17" style="233" customWidth="1"/>
    <col min="782" max="782" width="10" style="233" customWidth="1"/>
    <col min="783" max="784" width="10.28515625" style="233" bestFit="1" customWidth="1"/>
    <col min="785" max="785" width="13.28515625" style="233" bestFit="1" customWidth="1"/>
    <col min="786" max="1027" width="8.85546875" style="233"/>
    <col min="1028" max="1028" width="42.42578125" style="233" customWidth="1"/>
    <col min="1029" max="1029" width="9.5703125" style="233" customWidth="1"/>
    <col min="1030" max="1031" width="16.7109375" style="233" customWidth="1"/>
    <col min="1032" max="1032" width="13.42578125" style="233" customWidth="1"/>
    <col min="1033" max="1033" width="13.7109375" style="233" customWidth="1"/>
    <col min="1034" max="1035" width="16.7109375" style="233" customWidth="1"/>
    <col min="1036" max="1036" width="8.7109375" style="233" customWidth="1"/>
    <col min="1037" max="1037" width="17" style="233" customWidth="1"/>
    <col min="1038" max="1038" width="10" style="233" customWidth="1"/>
    <col min="1039" max="1040" width="10.28515625" style="233" bestFit="1" customWidth="1"/>
    <col min="1041" max="1041" width="13.28515625" style="233" bestFit="1" customWidth="1"/>
    <col min="1042" max="1283" width="8.85546875" style="233"/>
    <col min="1284" max="1284" width="42.42578125" style="233" customWidth="1"/>
    <col min="1285" max="1285" width="9.5703125" style="233" customWidth="1"/>
    <col min="1286" max="1287" width="16.7109375" style="233" customWidth="1"/>
    <col min="1288" max="1288" width="13.42578125" style="233" customWidth="1"/>
    <col min="1289" max="1289" width="13.7109375" style="233" customWidth="1"/>
    <col min="1290" max="1291" width="16.7109375" style="233" customWidth="1"/>
    <col min="1292" max="1292" width="8.7109375" style="233" customWidth="1"/>
    <col min="1293" max="1293" width="17" style="233" customWidth="1"/>
    <col min="1294" max="1294" width="10" style="233" customWidth="1"/>
    <col min="1295" max="1296" width="10.28515625" style="233" bestFit="1" customWidth="1"/>
    <col min="1297" max="1297" width="13.28515625" style="233" bestFit="1" customWidth="1"/>
    <col min="1298" max="1539" width="8.85546875" style="233"/>
    <col min="1540" max="1540" width="42.42578125" style="233" customWidth="1"/>
    <col min="1541" max="1541" width="9.5703125" style="233" customWidth="1"/>
    <col min="1542" max="1543" width="16.7109375" style="233" customWidth="1"/>
    <col min="1544" max="1544" width="13.42578125" style="233" customWidth="1"/>
    <col min="1545" max="1545" width="13.7109375" style="233" customWidth="1"/>
    <col min="1546" max="1547" width="16.7109375" style="233" customWidth="1"/>
    <col min="1548" max="1548" width="8.7109375" style="233" customWidth="1"/>
    <col min="1549" max="1549" width="17" style="233" customWidth="1"/>
    <col min="1550" max="1550" width="10" style="233" customWidth="1"/>
    <col min="1551" max="1552" width="10.28515625" style="233" bestFit="1" customWidth="1"/>
    <col min="1553" max="1553" width="13.28515625" style="233" bestFit="1" customWidth="1"/>
    <col min="1554" max="1795" width="8.85546875" style="233"/>
    <col min="1796" max="1796" width="42.42578125" style="233" customWidth="1"/>
    <col min="1797" max="1797" width="9.5703125" style="233" customWidth="1"/>
    <col min="1798" max="1799" width="16.7109375" style="233" customWidth="1"/>
    <col min="1800" max="1800" width="13.42578125" style="233" customWidth="1"/>
    <col min="1801" max="1801" width="13.7109375" style="233" customWidth="1"/>
    <col min="1802" max="1803" width="16.7109375" style="233" customWidth="1"/>
    <col min="1804" max="1804" width="8.7109375" style="233" customWidth="1"/>
    <col min="1805" max="1805" width="17" style="233" customWidth="1"/>
    <col min="1806" max="1806" width="10" style="233" customWidth="1"/>
    <col min="1807" max="1808" width="10.28515625" style="233" bestFit="1" customWidth="1"/>
    <col min="1809" max="1809" width="13.28515625" style="233" bestFit="1" customWidth="1"/>
    <col min="1810" max="2051" width="8.85546875" style="233"/>
    <col min="2052" max="2052" width="42.42578125" style="233" customWidth="1"/>
    <col min="2053" max="2053" width="9.5703125" style="233" customWidth="1"/>
    <col min="2054" max="2055" width="16.7109375" style="233" customWidth="1"/>
    <col min="2056" max="2056" width="13.42578125" style="233" customWidth="1"/>
    <col min="2057" max="2057" width="13.7109375" style="233" customWidth="1"/>
    <col min="2058" max="2059" width="16.7109375" style="233" customWidth="1"/>
    <col min="2060" max="2060" width="8.7109375" style="233" customWidth="1"/>
    <col min="2061" max="2061" width="17" style="233" customWidth="1"/>
    <col min="2062" max="2062" width="10" style="233" customWidth="1"/>
    <col min="2063" max="2064" width="10.28515625" style="233" bestFit="1" customWidth="1"/>
    <col min="2065" max="2065" width="13.28515625" style="233" bestFit="1" customWidth="1"/>
    <col min="2066" max="2307" width="8.85546875" style="233"/>
    <col min="2308" max="2308" width="42.42578125" style="233" customWidth="1"/>
    <col min="2309" max="2309" width="9.5703125" style="233" customWidth="1"/>
    <col min="2310" max="2311" width="16.7109375" style="233" customWidth="1"/>
    <col min="2312" max="2312" width="13.42578125" style="233" customWidth="1"/>
    <col min="2313" max="2313" width="13.7109375" style="233" customWidth="1"/>
    <col min="2314" max="2315" width="16.7109375" style="233" customWidth="1"/>
    <col min="2316" max="2316" width="8.7109375" style="233" customWidth="1"/>
    <col min="2317" max="2317" width="17" style="233" customWidth="1"/>
    <col min="2318" max="2318" width="10" style="233" customWidth="1"/>
    <col min="2319" max="2320" width="10.28515625" style="233" bestFit="1" customWidth="1"/>
    <col min="2321" max="2321" width="13.28515625" style="233" bestFit="1" customWidth="1"/>
    <col min="2322" max="2563" width="8.85546875" style="233"/>
    <col min="2564" max="2564" width="42.42578125" style="233" customWidth="1"/>
    <col min="2565" max="2565" width="9.5703125" style="233" customWidth="1"/>
    <col min="2566" max="2567" width="16.7109375" style="233" customWidth="1"/>
    <col min="2568" max="2568" width="13.42578125" style="233" customWidth="1"/>
    <col min="2569" max="2569" width="13.7109375" style="233" customWidth="1"/>
    <col min="2570" max="2571" width="16.7109375" style="233" customWidth="1"/>
    <col min="2572" max="2572" width="8.7109375" style="233" customWidth="1"/>
    <col min="2573" max="2573" width="17" style="233" customWidth="1"/>
    <col min="2574" max="2574" width="10" style="233" customWidth="1"/>
    <col min="2575" max="2576" width="10.28515625" style="233" bestFit="1" customWidth="1"/>
    <col min="2577" max="2577" width="13.28515625" style="233" bestFit="1" customWidth="1"/>
    <col min="2578" max="2819" width="8.85546875" style="233"/>
    <col min="2820" max="2820" width="42.42578125" style="233" customWidth="1"/>
    <col min="2821" max="2821" width="9.5703125" style="233" customWidth="1"/>
    <col min="2822" max="2823" width="16.7109375" style="233" customWidth="1"/>
    <col min="2824" max="2824" width="13.42578125" style="233" customWidth="1"/>
    <col min="2825" max="2825" width="13.7109375" style="233" customWidth="1"/>
    <col min="2826" max="2827" width="16.7109375" style="233" customWidth="1"/>
    <col min="2828" max="2828" width="8.7109375" style="233" customWidth="1"/>
    <col min="2829" max="2829" width="17" style="233" customWidth="1"/>
    <col min="2830" max="2830" width="10" style="233" customWidth="1"/>
    <col min="2831" max="2832" width="10.28515625" style="233" bestFit="1" customWidth="1"/>
    <col min="2833" max="2833" width="13.28515625" style="233" bestFit="1" customWidth="1"/>
    <col min="2834" max="3075" width="8.85546875" style="233"/>
    <col min="3076" max="3076" width="42.42578125" style="233" customWidth="1"/>
    <col min="3077" max="3077" width="9.5703125" style="233" customWidth="1"/>
    <col min="3078" max="3079" width="16.7109375" style="233" customWidth="1"/>
    <col min="3080" max="3080" width="13.42578125" style="233" customWidth="1"/>
    <col min="3081" max="3081" width="13.7109375" style="233" customWidth="1"/>
    <col min="3082" max="3083" width="16.7109375" style="233" customWidth="1"/>
    <col min="3084" max="3084" width="8.7109375" style="233" customWidth="1"/>
    <col min="3085" max="3085" width="17" style="233" customWidth="1"/>
    <col min="3086" max="3086" width="10" style="233" customWidth="1"/>
    <col min="3087" max="3088" width="10.28515625" style="233" bestFit="1" customWidth="1"/>
    <col min="3089" max="3089" width="13.28515625" style="233" bestFit="1" customWidth="1"/>
    <col min="3090" max="3331" width="8.85546875" style="233"/>
    <col min="3332" max="3332" width="42.42578125" style="233" customWidth="1"/>
    <col min="3333" max="3333" width="9.5703125" style="233" customWidth="1"/>
    <col min="3334" max="3335" width="16.7109375" style="233" customWidth="1"/>
    <col min="3336" max="3336" width="13.42578125" style="233" customWidth="1"/>
    <col min="3337" max="3337" width="13.7109375" style="233" customWidth="1"/>
    <col min="3338" max="3339" width="16.7109375" style="233" customWidth="1"/>
    <col min="3340" max="3340" width="8.7109375" style="233" customWidth="1"/>
    <col min="3341" max="3341" width="17" style="233" customWidth="1"/>
    <col min="3342" max="3342" width="10" style="233" customWidth="1"/>
    <col min="3343" max="3344" width="10.28515625" style="233" bestFit="1" customWidth="1"/>
    <col min="3345" max="3345" width="13.28515625" style="233" bestFit="1" customWidth="1"/>
    <col min="3346" max="3587" width="8.85546875" style="233"/>
    <col min="3588" max="3588" width="42.42578125" style="233" customWidth="1"/>
    <col min="3589" max="3589" width="9.5703125" style="233" customWidth="1"/>
    <col min="3590" max="3591" width="16.7109375" style="233" customWidth="1"/>
    <col min="3592" max="3592" width="13.42578125" style="233" customWidth="1"/>
    <col min="3593" max="3593" width="13.7109375" style="233" customWidth="1"/>
    <col min="3594" max="3595" width="16.7109375" style="233" customWidth="1"/>
    <col min="3596" max="3596" width="8.7109375" style="233" customWidth="1"/>
    <col min="3597" max="3597" width="17" style="233" customWidth="1"/>
    <col min="3598" max="3598" width="10" style="233" customWidth="1"/>
    <col min="3599" max="3600" width="10.28515625" style="233" bestFit="1" customWidth="1"/>
    <col min="3601" max="3601" width="13.28515625" style="233" bestFit="1" customWidth="1"/>
    <col min="3602" max="3843" width="8.85546875" style="233"/>
    <col min="3844" max="3844" width="42.42578125" style="233" customWidth="1"/>
    <col min="3845" max="3845" width="9.5703125" style="233" customWidth="1"/>
    <col min="3846" max="3847" width="16.7109375" style="233" customWidth="1"/>
    <col min="3848" max="3848" width="13.42578125" style="233" customWidth="1"/>
    <col min="3849" max="3849" width="13.7109375" style="233" customWidth="1"/>
    <col min="3850" max="3851" width="16.7109375" style="233" customWidth="1"/>
    <col min="3852" max="3852" width="8.7109375" style="233" customWidth="1"/>
    <col min="3853" max="3853" width="17" style="233" customWidth="1"/>
    <col min="3854" max="3854" width="10" style="233" customWidth="1"/>
    <col min="3855" max="3856" width="10.28515625" style="233" bestFit="1" customWidth="1"/>
    <col min="3857" max="3857" width="13.28515625" style="233" bestFit="1" customWidth="1"/>
    <col min="3858" max="4099" width="8.85546875" style="233"/>
    <col min="4100" max="4100" width="42.42578125" style="233" customWidth="1"/>
    <col min="4101" max="4101" width="9.5703125" style="233" customWidth="1"/>
    <col min="4102" max="4103" width="16.7109375" style="233" customWidth="1"/>
    <col min="4104" max="4104" width="13.42578125" style="233" customWidth="1"/>
    <col min="4105" max="4105" width="13.7109375" style="233" customWidth="1"/>
    <col min="4106" max="4107" width="16.7109375" style="233" customWidth="1"/>
    <col min="4108" max="4108" width="8.7109375" style="233" customWidth="1"/>
    <col min="4109" max="4109" width="17" style="233" customWidth="1"/>
    <col min="4110" max="4110" width="10" style="233" customWidth="1"/>
    <col min="4111" max="4112" width="10.28515625" style="233" bestFit="1" customWidth="1"/>
    <col min="4113" max="4113" width="13.28515625" style="233" bestFit="1" customWidth="1"/>
    <col min="4114" max="4355" width="8.85546875" style="233"/>
    <col min="4356" max="4356" width="42.42578125" style="233" customWidth="1"/>
    <col min="4357" max="4357" width="9.5703125" style="233" customWidth="1"/>
    <col min="4358" max="4359" width="16.7109375" style="233" customWidth="1"/>
    <col min="4360" max="4360" width="13.42578125" style="233" customWidth="1"/>
    <col min="4361" max="4361" width="13.7109375" style="233" customWidth="1"/>
    <col min="4362" max="4363" width="16.7109375" style="233" customWidth="1"/>
    <col min="4364" max="4364" width="8.7109375" style="233" customWidth="1"/>
    <col min="4365" max="4365" width="17" style="233" customWidth="1"/>
    <col min="4366" max="4366" width="10" style="233" customWidth="1"/>
    <col min="4367" max="4368" width="10.28515625" style="233" bestFit="1" customWidth="1"/>
    <col min="4369" max="4369" width="13.28515625" style="233" bestFit="1" customWidth="1"/>
    <col min="4370" max="4611" width="8.85546875" style="233"/>
    <col min="4612" max="4612" width="42.42578125" style="233" customWidth="1"/>
    <col min="4613" max="4613" width="9.5703125" style="233" customWidth="1"/>
    <col min="4614" max="4615" width="16.7109375" style="233" customWidth="1"/>
    <col min="4616" max="4616" width="13.42578125" style="233" customWidth="1"/>
    <col min="4617" max="4617" width="13.7109375" style="233" customWidth="1"/>
    <col min="4618" max="4619" width="16.7109375" style="233" customWidth="1"/>
    <col min="4620" max="4620" width="8.7109375" style="233" customWidth="1"/>
    <col min="4621" max="4621" width="17" style="233" customWidth="1"/>
    <col min="4622" max="4622" width="10" style="233" customWidth="1"/>
    <col min="4623" max="4624" width="10.28515625" style="233" bestFit="1" customWidth="1"/>
    <col min="4625" max="4625" width="13.28515625" style="233" bestFit="1" customWidth="1"/>
    <col min="4626" max="4867" width="8.85546875" style="233"/>
    <col min="4868" max="4868" width="42.42578125" style="233" customWidth="1"/>
    <col min="4869" max="4869" width="9.5703125" style="233" customWidth="1"/>
    <col min="4870" max="4871" width="16.7109375" style="233" customWidth="1"/>
    <col min="4872" max="4872" width="13.42578125" style="233" customWidth="1"/>
    <col min="4873" max="4873" width="13.7109375" style="233" customWidth="1"/>
    <col min="4874" max="4875" width="16.7109375" style="233" customWidth="1"/>
    <col min="4876" max="4876" width="8.7109375" style="233" customWidth="1"/>
    <col min="4877" max="4877" width="17" style="233" customWidth="1"/>
    <col min="4878" max="4878" width="10" style="233" customWidth="1"/>
    <col min="4879" max="4880" width="10.28515625" style="233" bestFit="1" customWidth="1"/>
    <col min="4881" max="4881" width="13.28515625" style="233" bestFit="1" customWidth="1"/>
    <col min="4882" max="5123" width="8.85546875" style="233"/>
    <col min="5124" max="5124" width="42.42578125" style="233" customWidth="1"/>
    <col min="5125" max="5125" width="9.5703125" style="233" customWidth="1"/>
    <col min="5126" max="5127" width="16.7109375" style="233" customWidth="1"/>
    <col min="5128" max="5128" width="13.42578125" style="233" customWidth="1"/>
    <col min="5129" max="5129" width="13.7109375" style="233" customWidth="1"/>
    <col min="5130" max="5131" width="16.7109375" style="233" customWidth="1"/>
    <col min="5132" max="5132" width="8.7109375" style="233" customWidth="1"/>
    <col min="5133" max="5133" width="17" style="233" customWidth="1"/>
    <col min="5134" max="5134" width="10" style="233" customWidth="1"/>
    <col min="5135" max="5136" width="10.28515625" style="233" bestFit="1" customWidth="1"/>
    <col min="5137" max="5137" width="13.28515625" style="233" bestFit="1" customWidth="1"/>
    <col min="5138" max="5379" width="8.85546875" style="233"/>
    <col min="5380" max="5380" width="42.42578125" style="233" customWidth="1"/>
    <col min="5381" max="5381" width="9.5703125" style="233" customWidth="1"/>
    <col min="5382" max="5383" width="16.7109375" style="233" customWidth="1"/>
    <col min="5384" max="5384" width="13.42578125" style="233" customWidth="1"/>
    <col min="5385" max="5385" width="13.7109375" style="233" customWidth="1"/>
    <col min="5386" max="5387" width="16.7109375" style="233" customWidth="1"/>
    <col min="5388" max="5388" width="8.7109375" style="233" customWidth="1"/>
    <col min="5389" max="5389" width="17" style="233" customWidth="1"/>
    <col min="5390" max="5390" width="10" style="233" customWidth="1"/>
    <col min="5391" max="5392" width="10.28515625" style="233" bestFit="1" customWidth="1"/>
    <col min="5393" max="5393" width="13.28515625" style="233" bestFit="1" customWidth="1"/>
    <col min="5394" max="5635" width="8.85546875" style="233"/>
    <col min="5636" max="5636" width="42.42578125" style="233" customWidth="1"/>
    <col min="5637" max="5637" width="9.5703125" style="233" customWidth="1"/>
    <col min="5638" max="5639" width="16.7109375" style="233" customWidth="1"/>
    <col min="5640" max="5640" width="13.42578125" style="233" customWidth="1"/>
    <col min="5641" max="5641" width="13.7109375" style="233" customWidth="1"/>
    <col min="5642" max="5643" width="16.7109375" style="233" customWidth="1"/>
    <col min="5644" max="5644" width="8.7109375" style="233" customWidth="1"/>
    <col min="5645" max="5645" width="17" style="233" customWidth="1"/>
    <col min="5646" max="5646" width="10" style="233" customWidth="1"/>
    <col min="5647" max="5648" width="10.28515625" style="233" bestFit="1" customWidth="1"/>
    <col min="5649" max="5649" width="13.28515625" style="233" bestFit="1" customWidth="1"/>
    <col min="5650" max="5891" width="8.85546875" style="233"/>
    <col min="5892" max="5892" width="42.42578125" style="233" customWidth="1"/>
    <col min="5893" max="5893" width="9.5703125" style="233" customWidth="1"/>
    <col min="5894" max="5895" width="16.7109375" style="233" customWidth="1"/>
    <col min="5896" max="5896" width="13.42578125" style="233" customWidth="1"/>
    <col min="5897" max="5897" width="13.7109375" style="233" customWidth="1"/>
    <col min="5898" max="5899" width="16.7109375" style="233" customWidth="1"/>
    <col min="5900" max="5900" width="8.7109375" style="233" customWidth="1"/>
    <col min="5901" max="5901" width="17" style="233" customWidth="1"/>
    <col min="5902" max="5902" width="10" style="233" customWidth="1"/>
    <col min="5903" max="5904" width="10.28515625" style="233" bestFit="1" customWidth="1"/>
    <col min="5905" max="5905" width="13.28515625" style="233" bestFit="1" customWidth="1"/>
    <col min="5906" max="6147" width="8.85546875" style="233"/>
    <col min="6148" max="6148" width="42.42578125" style="233" customWidth="1"/>
    <col min="6149" max="6149" width="9.5703125" style="233" customWidth="1"/>
    <col min="6150" max="6151" width="16.7109375" style="233" customWidth="1"/>
    <col min="6152" max="6152" width="13.42578125" style="233" customWidth="1"/>
    <col min="6153" max="6153" width="13.7109375" style="233" customWidth="1"/>
    <col min="6154" max="6155" width="16.7109375" style="233" customWidth="1"/>
    <col min="6156" max="6156" width="8.7109375" style="233" customWidth="1"/>
    <col min="6157" max="6157" width="17" style="233" customWidth="1"/>
    <col min="6158" max="6158" width="10" style="233" customWidth="1"/>
    <col min="6159" max="6160" width="10.28515625" style="233" bestFit="1" customWidth="1"/>
    <col min="6161" max="6161" width="13.28515625" style="233" bestFit="1" customWidth="1"/>
    <col min="6162" max="6403" width="8.85546875" style="233"/>
    <col min="6404" max="6404" width="42.42578125" style="233" customWidth="1"/>
    <col min="6405" max="6405" width="9.5703125" style="233" customWidth="1"/>
    <col min="6406" max="6407" width="16.7109375" style="233" customWidth="1"/>
    <col min="6408" max="6408" width="13.42578125" style="233" customWidth="1"/>
    <col min="6409" max="6409" width="13.7109375" style="233" customWidth="1"/>
    <col min="6410" max="6411" width="16.7109375" style="233" customWidth="1"/>
    <col min="6412" max="6412" width="8.7109375" style="233" customWidth="1"/>
    <col min="6413" max="6413" width="17" style="233" customWidth="1"/>
    <col min="6414" max="6414" width="10" style="233" customWidth="1"/>
    <col min="6415" max="6416" width="10.28515625" style="233" bestFit="1" customWidth="1"/>
    <col min="6417" max="6417" width="13.28515625" style="233" bestFit="1" customWidth="1"/>
    <col min="6418" max="6659" width="8.85546875" style="233"/>
    <col min="6660" max="6660" width="42.42578125" style="233" customWidth="1"/>
    <col min="6661" max="6661" width="9.5703125" style="233" customWidth="1"/>
    <col min="6662" max="6663" width="16.7109375" style="233" customWidth="1"/>
    <col min="6664" max="6664" width="13.42578125" style="233" customWidth="1"/>
    <col min="6665" max="6665" width="13.7109375" style="233" customWidth="1"/>
    <col min="6666" max="6667" width="16.7109375" style="233" customWidth="1"/>
    <col min="6668" max="6668" width="8.7109375" style="233" customWidth="1"/>
    <col min="6669" max="6669" width="17" style="233" customWidth="1"/>
    <col min="6670" max="6670" width="10" style="233" customWidth="1"/>
    <col min="6671" max="6672" width="10.28515625" style="233" bestFit="1" customWidth="1"/>
    <col min="6673" max="6673" width="13.28515625" style="233" bestFit="1" customWidth="1"/>
    <col min="6674" max="6915" width="8.85546875" style="233"/>
    <col min="6916" max="6916" width="42.42578125" style="233" customWidth="1"/>
    <col min="6917" max="6917" width="9.5703125" style="233" customWidth="1"/>
    <col min="6918" max="6919" width="16.7109375" style="233" customWidth="1"/>
    <col min="6920" max="6920" width="13.42578125" style="233" customWidth="1"/>
    <col min="6921" max="6921" width="13.7109375" style="233" customWidth="1"/>
    <col min="6922" max="6923" width="16.7109375" style="233" customWidth="1"/>
    <col min="6924" max="6924" width="8.7109375" style="233" customWidth="1"/>
    <col min="6925" max="6925" width="17" style="233" customWidth="1"/>
    <col min="6926" max="6926" width="10" style="233" customWidth="1"/>
    <col min="6927" max="6928" width="10.28515625" style="233" bestFit="1" customWidth="1"/>
    <col min="6929" max="6929" width="13.28515625" style="233" bestFit="1" customWidth="1"/>
    <col min="6930" max="7171" width="8.85546875" style="233"/>
    <col min="7172" max="7172" width="42.42578125" style="233" customWidth="1"/>
    <col min="7173" max="7173" width="9.5703125" style="233" customWidth="1"/>
    <col min="7174" max="7175" width="16.7109375" style="233" customWidth="1"/>
    <col min="7176" max="7176" width="13.42578125" style="233" customWidth="1"/>
    <col min="7177" max="7177" width="13.7109375" style="233" customWidth="1"/>
    <col min="7178" max="7179" width="16.7109375" style="233" customWidth="1"/>
    <col min="7180" max="7180" width="8.7109375" style="233" customWidth="1"/>
    <col min="7181" max="7181" width="17" style="233" customWidth="1"/>
    <col min="7182" max="7182" width="10" style="233" customWidth="1"/>
    <col min="7183" max="7184" width="10.28515625" style="233" bestFit="1" customWidth="1"/>
    <col min="7185" max="7185" width="13.28515625" style="233" bestFit="1" customWidth="1"/>
    <col min="7186" max="7427" width="8.85546875" style="233"/>
    <col min="7428" max="7428" width="42.42578125" style="233" customWidth="1"/>
    <col min="7429" max="7429" width="9.5703125" style="233" customWidth="1"/>
    <col min="7430" max="7431" width="16.7109375" style="233" customWidth="1"/>
    <col min="7432" max="7432" width="13.42578125" style="233" customWidth="1"/>
    <col min="7433" max="7433" width="13.7109375" style="233" customWidth="1"/>
    <col min="7434" max="7435" width="16.7109375" style="233" customWidth="1"/>
    <col min="7436" max="7436" width="8.7109375" style="233" customWidth="1"/>
    <col min="7437" max="7437" width="17" style="233" customWidth="1"/>
    <col min="7438" max="7438" width="10" style="233" customWidth="1"/>
    <col min="7439" max="7440" width="10.28515625" style="233" bestFit="1" customWidth="1"/>
    <col min="7441" max="7441" width="13.28515625" style="233" bestFit="1" customWidth="1"/>
    <col min="7442" max="7683" width="8.85546875" style="233"/>
    <col min="7684" max="7684" width="42.42578125" style="233" customWidth="1"/>
    <col min="7685" max="7685" width="9.5703125" style="233" customWidth="1"/>
    <col min="7686" max="7687" width="16.7109375" style="233" customWidth="1"/>
    <col min="7688" max="7688" width="13.42578125" style="233" customWidth="1"/>
    <col min="7689" max="7689" width="13.7109375" style="233" customWidth="1"/>
    <col min="7690" max="7691" width="16.7109375" style="233" customWidth="1"/>
    <col min="7692" max="7692" width="8.7109375" style="233" customWidth="1"/>
    <col min="7693" max="7693" width="17" style="233" customWidth="1"/>
    <col min="7694" max="7694" width="10" style="233" customWidth="1"/>
    <col min="7695" max="7696" width="10.28515625" style="233" bestFit="1" customWidth="1"/>
    <col min="7697" max="7697" width="13.28515625" style="233" bestFit="1" customWidth="1"/>
    <col min="7698" max="7939" width="8.85546875" style="233"/>
    <col min="7940" max="7940" width="42.42578125" style="233" customWidth="1"/>
    <col min="7941" max="7941" width="9.5703125" style="233" customWidth="1"/>
    <col min="7942" max="7943" width="16.7109375" style="233" customWidth="1"/>
    <col min="7944" max="7944" width="13.42578125" style="233" customWidth="1"/>
    <col min="7945" max="7945" width="13.7109375" style="233" customWidth="1"/>
    <col min="7946" max="7947" width="16.7109375" style="233" customWidth="1"/>
    <col min="7948" max="7948" width="8.7109375" style="233" customWidth="1"/>
    <col min="7949" max="7949" width="17" style="233" customWidth="1"/>
    <col min="7950" max="7950" width="10" style="233" customWidth="1"/>
    <col min="7951" max="7952" width="10.28515625" style="233" bestFit="1" customWidth="1"/>
    <col min="7953" max="7953" width="13.28515625" style="233" bestFit="1" customWidth="1"/>
    <col min="7954" max="8195" width="8.85546875" style="233"/>
    <col min="8196" max="8196" width="42.42578125" style="233" customWidth="1"/>
    <col min="8197" max="8197" width="9.5703125" style="233" customWidth="1"/>
    <col min="8198" max="8199" width="16.7109375" style="233" customWidth="1"/>
    <col min="8200" max="8200" width="13.42578125" style="233" customWidth="1"/>
    <col min="8201" max="8201" width="13.7109375" style="233" customWidth="1"/>
    <col min="8202" max="8203" width="16.7109375" style="233" customWidth="1"/>
    <col min="8204" max="8204" width="8.7109375" style="233" customWidth="1"/>
    <col min="8205" max="8205" width="17" style="233" customWidth="1"/>
    <col min="8206" max="8206" width="10" style="233" customWidth="1"/>
    <col min="8207" max="8208" width="10.28515625" style="233" bestFit="1" customWidth="1"/>
    <col min="8209" max="8209" width="13.28515625" style="233" bestFit="1" customWidth="1"/>
    <col min="8210" max="8451" width="8.85546875" style="233"/>
    <col min="8452" max="8452" width="42.42578125" style="233" customWidth="1"/>
    <col min="8453" max="8453" width="9.5703125" style="233" customWidth="1"/>
    <col min="8454" max="8455" width="16.7109375" style="233" customWidth="1"/>
    <col min="8456" max="8456" width="13.42578125" style="233" customWidth="1"/>
    <col min="8457" max="8457" width="13.7109375" style="233" customWidth="1"/>
    <col min="8458" max="8459" width="16.7109375" style="233" customWidth="1"/>
    <col min="8460" max="8460" width="8.7109375" style="233" customWidth="1"/>
    <col min="8461" max="8461" width="17" style="233" customWidth="1"/>
    <col min="8462" max="8462" width="10" style="233" customWidth="1"/>
    <col min="8463" max="8464" width="10.28515625" style="233" bestFit="1" customWidth="1"/>
    <col min="8465" max="8465" width="13.28515625" style="233" bestFit="1" customWidth="1"/>
    <col min="8466" max="8707" width="8.85546875" style="233"/>
    <col min="8708" max="8708" width="42.42578125" style="233" customWidth="1"/>
    <col min="8709" max="8709" width="9.5703125" style="233" customWidth="1"/>
    <col min="8710" max="8711" width="16.7109375" style="233" customWidth="1"/>
    <col min="8712" max="8712" width="13.42578125" style="233" customWidth="1"/>
    <col min="8713" max="8713" width="13.7109375" style="233" customWidth="1"/>
    <col min="8714" max="8715" width="16.7109375" style="233" customWidth="1"/>
    <col min="8716" max="8716" width="8.7109375" style="233" customWidth="1"/>
    <col min="8717" max="8717" width="17" style="233" customWidth="1"/>
    <col min="8718" max="8718" width="10" style="233" customWidth="1"/>
    <col min="8719" max="8720" width="10.28515625" style="233" bestFit="1" customWidth="1"/>
    <col min="8721" max="8721" width="13.28515625" style="233" bestFit="1" customWidth="1"/>
    <col min="8722" max="8963" width="8.85546875" style="233"/>
    <col min="8964" max="8964" width="42.42578125" style="233" customWidth="1"/>
    <col min="8965" max="8965" width="9.5703125" style="233" customWidth="1"/>
    <col min="8966" max="8967" width="16.7109375" style="233" customWidth="1"/>
    <col min="8968" max="8968" width="13.42578125" style="233" customWidth="1"/>
    <col min="8969" max="8969" width="13.7109375" style="233" customWidth="1"/>
    <col min="8970" max="8971" width="16.7109375" style="233" customWidth="1"/>
    <col min="8972" max="8972" width="8.7109375" style="233" customWidth="1"/>
    <col min="8973" max="8973" width="17" style="233" customWidth="1"/>
    <col min="8974" max="8974" width="10" style="233" customWidth="1"/>
    <col min="8975" max="8976" width="10.28515625" style="233" bestFit="1" customWidth="1"/>
    <col min="8977" max="8977" width="13.28515625" style="233" bestFit="1" customWidth="1"/>
    <col min="8978" max="9219" width="8.85546875" style="233"/>
    <col min="9220" max="9220" width="42.42578125" style="233" customWidth="1"/>
    <col min="9221" max="9221" width="9.5703125" style="233" customWidth="1"/>
    <col min="9222" max="9223" width="16.7109375" style="233" customWidth="1"/>
    <col min="9224" max="9224" width="13.42578125" style="233" customWidth="1"/>
    <col min="9225" max="9225" width="13.7109375" style="233" customWidth="1"/>
    <col min="9226" max="9227" width="16.7109375" style="233" customWidth="1"/>
    <col min="9228" max="9228" width="8.7109375" style="233" customWidth="1"/>
    <col min="9229" max="9229" width="17" style="233" customWidth="1"/>
    <col min="9230" max="9230" width="10" style="233" customWidth="1"/>
    <col min="9231" max="9232" width="10.28515625" style="233" bestFit="1" customWidth="1"/>
    <col min="9233" max="9233" width="13.28515625" style="233" bestFit="1" customWidth="1"/>
    <col min="9234" max="9475" width="8.85546875" style="233"/>
    <col min="9476" max="9476" width="42.42578125" style="233" customWidth="1"/>
    <col min="9477" max="9477" width="9.5703125" style="233" customWidth="1"/>
    <col min="9478" max="9479" width="16.7109375" style="233" customWidth="1"/>
    <col min="9480" max="9480" width="13.42578125" style="233" customWidth="1"/>
    <col min="9481" max="9481" width="13.7109375" style="233" customWidth="1"/>
    <col min="9482" max="9483" width="16.7109375" style="233" customWidth="1"/>
    <col min="9484" max="9484" width="8.7109375" style="233" customWidth="1"/>
    <col min="9485" max="9485" width="17" style="233" customWidth="1"/>
    <col min="9486" max="9486" width="10" style="233" customWidth="1"/>
    <col min="9487" max="9488" width="10.28515625" style="233" bestFit="1" customWidth="1"/>
    <col min="9489" max="9489" width="13.28515625" style="233" bestFit="1" customWidth="1"/>
    <col min="9490" max="9731" width="8.85546875" style="233"/>
    <col min="9732" max="9732" width="42.42578125" style="233" customWidth="1"/>
    <col min="9733" max="9733" width="9.5703125" style="233" customWidth="1"/>
    <col min="9734" max="9735" width="16.7109375" style="233" customWidth="1"/>
    <col min="9736" max="9736" width="13.42578125" style="233" customWidth="1"/>
    <col min="9737" max="9737" width="13.7109375" style="233" customWidth="1"/>
    <col min="9738" max="9739" width="16.7109375" style="233" customWidth="1"/>
    <col min="9740" max="9740" width="8.7109375" style="233" customWidth="1"/>
    <col min="9741" max="9741" width="17" style="233" customWidth="1"/>
    <col min="9742" max="9742" width="10" style="233" customWidth="1"/>
    <col min="9743" max="9744" width="10.28515625" style="233" bestFit="1" customWidth="1"/>
    <col min="9745" max="9745" width="13.28515625" style="233" bestFit="1" customWidth="1"/>
    <col min="9746" max="9987" width="8.85546875" style="233"/>
    <col min="9988" max="9988" width="42.42578125" style="233" customWidth="1"/>
    <col min="9989" max="9989" width="9.5703125" style="233" customWidth="1"/>
    <col min="9990" max="9991" width="16.7109375" style="233" customWidth="1"/>
    <col min="9992" max="9992" width="13.42578125" style="233" customWidth="1"/>
    <col min="9993" max="9993" width="13.7109375" style="233" customWidth="1"/>
    <col min="9994" max="9995" width="16.7109375" style="233" customWidth="1"/>
    <col min="9996" max="9996" width="8.7109375" style="233" customWidth="1"/>
    <col min="9997" max="9997" width="17" style="233" customWidth="1"/>
    <col min="9998" max="9998" width="10" style="233" customWidth="1"/>
    <col min="9999" max="10000" width="10.28515625" style="233" bestFit="1" customWidth="1"/>
    <col min="10001" max="10001" width="13.28515625" style="233" bestFit="1" customWidth="1"/>
    <col min="10002" max="10243" width="8.85546875" style="233"/>
    <col min="10244" max="10244" width="42.42578125" style="233" customWidth="1"/>
    <col min="10245" max="10245" width="9.5703125" style="233" customWidth="1"/>
    <col min="10246" max="10247" width="16.7109375" style="233" customWidth="1"/>
    <col min="10248" max="10248" width="13.42578125" style="233" customWidth="1"/>
    <col min="10249" max="10249" width="13.7109375" style="233" customWidth="1"/>
    <col min="10250" max="10251" width="16.7109375" style="233" customWidth="1"/>
    <col min="10252" max="10252" width="8.7109375" style="233" customWidth="1"/>
    <col min="10253" max="10253" width="17" style="233" customWidth="1"/>
    <col min="10254" max="10254" width="10" style="233" customWidth="1"/>
    <col min="10255" max="10256" width="10.28515625" style="233" bestFit="1" customWidth="1"/>
    <col min="10257" max="10257" width="13.28515625" style="233" bestFit="1" customWidth="1"/>
    <col min="10258" max="10499" width="8.85546875" style="233"/>
    <col min="10500" max="10500" width="42.42578125" style="233" customWidth="1"/>
    <col min="10501" max="10501" width="9.5703125" style="233" customWidth="1"/>
    <col min="10502" max="10503" width="16.7109375" style="233" customWidth="1"/>
    <col min="10504" max="10504" width="13.42578125" style="233" customWidth="1"/>
    <col min="10505" max="10505" width="13.7109375" style="233" customWidth="1"/>
    <col min="10506" max="10507" width="16.7109375" style="233" customWidth="1"/>
    <col min="10508" max="10508" width="8.7109375" style="233" customWidth="1"/>
    <col min="10509" max="10509" width="17" style="233" customWidth="1"/>
    <col min="10510" max="10510" width="10" style="233" customWidth="1"/>
    <col min="10511" max="10512" width="10.28515625" style="233" bestFit="1" customWidth="1"/>
    <col min="10513" max="10513" width="13.28515625" style="233" bestFit="1" customWidth="1"/>
    <col min="10514" max="10755" width="8.85546875" style="233"/>
    <col min="10756" max="10756" width="42.42578125" style="233" customWidth="1"/>
    <col min="10757" max="10757" width="9.5703125" style="233" customWidth="1"/>
    <col min="10758" max="10759" width="16.7109375" style="233" customWidth="1"/>
    <col min="10760" max="10760" width="13.42578125" style="233" customWidth="1"/>
    <col min="10761" max="10761" width="13.7109375" style="233" customWidth="1"/>
    <col min="10762" max="10763" width="16.7109375" style="233" customWidth="1"/>
    <col min="10764" max="10764" width="8.7109375" style="233" customWidth="1"/>
    <col min="10765" max="10765" width="17" style="233" customWidth="1"/>
    <col min="10766" max="10766" width="10" style="233" customWidth="1"/>
    <col min="10767" max="10768" width="10.28515625" style="233" bestFit="1" customWidth="1"/>
    <col min="10769" max="10769" width="13.28515625" style="233" bestFit="1" customWidth="1"/>
    <col min="10770" max="11011" width="8.85546875" style="233"/>
    <col min="11012" max="11012" width="42.42578125" style="233" customWidth="1"/>
    <col min="11013" max="11013" width="9.5703125" style="233" customWidth="1"/>
    <col min="11014" max="11015" width="16.7109375" style="233" customWidth="1"/>
    <col min="11016" max="11016" width="13.42578125" style="233" customWidth="1"/>
    <col min="11017" max="11017" width="13.7109375" style="233" customWidth="1"/>
    <col min="11018" max="11019" width="16.7109375" style="233" customWidth="1"/>
    <col min="11020" max="11020" width="8.7109375" style="233" customWidth="1"/>
    <col min="11021" max="11021" width="17" style="233" customWidth="1"/>
    <col min="11022" max="11022" width="10" style="233" customWidth="1"/>
    <col min="11023" max="11024" width="10.28515625" style="233" bestFit="1" customWidth="1"/>
    <col min="11025" max="11025" width="13.28515625" style="233" bestFit="1" customWidth="1"/>
    <col min="11026" max="11267" width="8.85546875" style="233"/>
    <col min="11268" max="11268" width="42.42578125" style="233" customWidth="1"/>
    <col min="11269" max="11269" width="9.5703125" style="233" customWidth="1"/>
    <col min="11270" max="11271" width="16.7109375" style="233" customWidth="1"/>
    <col min="11272" max="11272" width="13.42578125" style="233" customWidth="1"/>
    <col min="11273" max="11273" width="13.7109375" style="233" customWidth="1"/>
    <col min="11274" max="11275" width="16.7109375" style="233" customWidth="1"/>
    <col min="11276" max="11276" width="8.7109375" style="233" customWidth="1"/>
    <col min="11277" max="11277" width="17" style="233" customWidth="1"/>
    <col min="11278" max="11278" width="10" style="233" customWidth="1"/>
    <col min="11279" max="11280" width="10.28515625" style="233" bestFit="1" customWidth="1"/>
    <col min="11281" max="11281" width="13.28515625" style="233" bestFit="1" customWidth="1"/>
    <col min="11282" max="11523" width="8.85546875" style="233"/>
    <col min="11524" max="11524" width="42.42578125" style="233" customWidth="1"/>
    <col min="11525" max="11525" width="9.5703125" style="233" customWidth="1"/>
    <col min="11526" max="11527" width="16.7109375" style="233" customWidth="1"/>
    <col min="11528" max="11528" width="13.42578125" style="233" customWidth="1"/>
    <col min="11529" max="11529" width="13.7109375" style="233" customWidth="1"/>
    <col min="11530" max="11531" width="16.7109375" style="233" customWidth="1"/>
    <col min="11532" max="11532" width="8.7109375" style="233" customWidth="1"/>
    <col min="11533" max="11533" width="17" style="233" customWidth="1"/>
    <col min="11534" max="11534" width="10" style="233" customWidth="1"/>
    <col min="11535" max="11536" width="10.28515625" style="233" bestFit="1" customWidth="1"/>
    <col min="11537" max="11537" width="13.28515625" style="233" bestFit="1" customWidth="1"/>
    <col min="11538" max="11779" width="8.85546875" style="233"/>
    <col min="11780" max="11780" width="42.42578125" style="233" customWidth="1"/>
    <col min="11781" max="11781" width="9.5703125" style="233" customWidth="1"/>
    <col min="11782" max="11783" width="16.7109375" style="233" customWidth="1"/>
    <col min="11784" max="11784" width="13.42578125" style="233" customWidth="1"/>
    <col min="11785" max="11785" width="13.7109375" style="233" customWidth="1"/>
    <col min="11786" max="11787" width="16.7109375" style="233" customWidth="1"/>
    <col min="11788" max="11788" width="8.7109375" style="233" customWidth="1"/>
    <col min="11789" max="11789" width="17" style="233" customWidth="1"/>
    <col min="11790" max="11790" width="10" style="233" customWidth="1"/>
    <col min="11791" max="11792" width="10.28515625" style="233" bestFit="1" customWidth="1"/>
    <col min="11793" max="11793" width="13.28515625" style="233" bestFit="1" customWidth="1"/>
    <col min="11794" max="12035" width="8.85546875" style="233"/>
    <col min="12036" max="12036" width="42.42578125" style="233" customWidth="1"/>
    <col min="12037" max="12037" width="9.5703125" style="233" customWidth="1"/>
    <col min="12038" max="12039" width="16.7109375" style="233" customWidth="1"/>
    <col min="12040" max="12040" width="13.42578125" style="233" customWidth="1"/>
    <col min="12041" max="12041" width="13.7109375" style="233" customWidth="1"/>
    <col min="12042" max="12043" width="16.7109375" style="233" customWidth="1"/>
    <col min="12044" max="12044" width="8.7109375" style="233" customWidth="1"/>
    <col min="12045" max="12045" width="17" style="233" customWidth="1"/>
    <col min="12046" max="12046" width="10" style="233" customWidth="1"/>
    <col min="12047" max="12048" width="10.28515625" style="233" bestFit="1" customWidth="1"/>
    <col min="12049" max="12049" width="13.28515625" style="233" bestFit="1" customWidth="1"/>
    <col min="12050" max="12291" width="8.85546875" style="233"/>
    <col min="12292" max="12292" width="42.42578125" style="233" customWidth="1"/>
    <col min="12293" max="12293" width="9.5703125" style="233" customWidth="1"/>
    <col min="12294" max="12295" width="16.7109375" style="233" customWidth="1"/>
    <col min="12296" max="12296" width="13.42578125" style="233" customWidth="1"/>
    <col min="12297" max="12297" width="13.7109375" style="233" customWidth="1"/>
    <col min="12298" max="12299" width="16.7109375" style="233" customWidth="1"/>
    <col min="12300" max="12300" width="8.7109375" style="233" customWidth="1"/>
    <col min="12301" max="12301" width="17" style="233" customWidth="1"/>
    <col min="12302" max="12302" width="10" style="233" customWidth="1"/>
    <col min="12303" max="12304" width="10.28515625" style="233" bestFit="1" customWidth="1"/>
    <col min="12305" max="12305" width="13.28515625" style="233" bestFit="1" customWidth="1"/>
    <col min="12306" max="12547" width="8.85546875" style="233"/>
    <col min="12548" max="12548" width="42.42578125" style="233" customWidth="1"/>
    <col min="12549" max="12549" width="9.5703125" style="233" customWidth="1"/>
    <col min="12550" max="12551" width="16.7109375" style="233" customWidth="1"/>
    <col min="12552" max="12552" width="13.42578125" style="233" customWidth="1"/>
    <col min="12553" max="12553" width="13.7109375" style="233" customWidth="1"/>
    <col min="12554" max="12555" width="16.7109375" style="233" customWidth="1"/>
    <col min="12556" max="12556" width="8.7109375" style="233" customWidth="1"/>
    <col min="12557" max="12557" width="17" style="233" customWidth="1"/>
    <col min="12558" max="12558" width="10" style="233" customWidth="1"/>
    <col min="12559" max="12560" width="10.28515625" style="233" bestFit="1" customWidth="1"/>
    <col min="12561" max="12561" width="13.28515625" style="233" bestFit="1" customWidth="1"/>
    <col min="12562" max="12803" width="8.85546875" style="233"/>
    <col min="12804" max="12804" width="42.42578125" style="233" customWidth="1"/>
    <col min="12805" max="12805" width="9.5703125" style="233" customWidth="1"/>
    <col min="12806" max="12807" width="16.7109375" style="233" customWidth="1"/>
    <col min="12808" max="12808" width="13.42578125" style="233" customWidth="1"/>
    <col min="12809" max="12809" width="13.7109375" style="233" customWidth="1"/>
    <col min="12810" max="12811" width="16.7109375" style="233" customWidth="1"/>
    <col min="12812" max="12812" width="8.7109375" style="233" customWidth="1"/>
    <col min="12813" max="12813" width="17" style="233" customWidth="1"/>
    <col min="12814" max="12814" width="10" style="233" customWidth="1"/>
    <col min="12815" max="12816" width="10.28515625" style="233" bestFit="1" customWidth="1"/>
    <col min="12817" max="12817" width="13.28515625" style="233" bestFit="1" customWidth="1"/>
    <col min="12818" max="13059" width="8.85546875" style="233"/>
    <col min="13060" max="13060" width="42.42578125" style="233" customWidth="1"/>
    <col min="13061" max="13061" width="9.5703125" style="233" customWidth="1"/>
    <col min="13062" max="13063" width="16.7109375" style="233" customWidth="1"/>
    <col min="13064" max="13064" width="13.42578125" style="233" customWidth="1"/>
    <col min="13065" max="13065" width="13.7109375" style="233" customWidth="1"/>
    <col min="13066" max="13067" width="16.7109375" style="233" customWidth="1"/>
    <col min="13068" max="13068" width="8.7109375" style="233" customWidth="1"/>
    <col min="13069" max="13069" width="17" style="233" customWidth="1"/>
    <col min="13070" max="13070" width="10" style="233" customWidth="1"/>
    <col min="13071" max="13072" width="10.28515625" style="233" bestFit="1" customWidth="1"/>
    <col min="13073" max="13073" width="13.28515625" style="233" bestFit="1" customWidth="1"/>
    <col min="13074" max="13315" width="8.85546875" style="233"/>
    <col min="13316" max="13316" width="42.42578125" style="233" customWidth="1"/>
    <col min="13317" max="13317" width="9.5703125" style="233" customWidth="1"/>
    <col min="13318" max="13319" width="16.7109375" style="233" customWidth="1"/>
    <col min="13320" max="13320" width="13.42578125" style="233" customWidth="1"/>
    <col min="13321" max="13321" width="13.7109375" style="233" customWidth="1"/>
    <col min="13322" max="13323" width="16.7109375" style="233" customWidth="1"/>
    <col min="13324" max="13324" width="8.7109375" style="233" customWidth="1"/>
    <col min="13325" max="13325" width="17" style="233" customWidth="1"/>
    <col min="13326" max="13326" width="10" style="233" customWidth="1"/>
    <col min="13327" max="13328" width="10.28515625" style="233" bestFit="1" customWidth="1"/>
    <col min="13329" max="13329" width="13.28515625" style="233" bestFit="1" customWidth="1"/>
    <col min="13330" max="13571" width="8.85546875" style="233"/>
    <col min="13572" max="13572" width="42.42578125" style="233" customWidth="1"/>
    <col min="13573" max="13573" width="9.5703125" style="233" customWidth="1"/>
    <col min="13574" max="13575" width="16.7109375" style="233" customWidth="1"/>
    <col min="13576" max="13576" width="13.42578125" style="233" customWidth="1"/>
    <col min="13577" max="13577" width="13.7109375" style="233" customWidth="1"/>
    <col min="13578" max="13579" width="16.7109375" style="233" customWidth="1"/>
    <col min="13580" max="13580" width="8.7109375" style="233" customWidth="1"/>
    <col min="13581" max="13581" width="17" style="233" customWidth="1"/>
    <col min="13582" max="13582" width="10" style="233" customWidth="1"/>
    <col min="13583" max="13584" width="10.28515625" style="233" bestFit="1" customWidth="1"/>
    <col min="13585" max="13585" width="13.28515625" style="233" bestFit="1" customWidth="1"/>
    <col min="13586" max="13827" width="8.85546875" style="233"/>
    <col min="13828" max="13828" width="42.42578125" style="233" customWidth="1"/>
    <col min="13829" max="13829" width="9.5703125" style="233" customWidth="1"/>
    <col min="13830" max="13831" width="16.7109375" style="233" customWidth="1"/>
    <col min="13832" max="13832" width="13.42578125" style="233" customWidth="1"/>
    <col min="13833" max="13833" width="13.7109375" style="233" customWidth="1"/>
    <col min="13834" max="13835" width="16.7109375" style="233" customWidth="1"/>
    <col min="13836" max="13836" width="8.7109375" style="233" customWidth="1"/>
    <col min="13837" max="13837" width="17" style="233" customWidth="1"/>
    <col min="13838" max="13838" width="10" style="233" customWidth="1"/>
    <col min="13839" max="13840" width="10.28515625" style="233" bestFit="1" customWidth="1"/>
    <col min="13841" max="13841" width="13.28515625" style="233" bestFit="1" customWidth="1"/>
    <col min="13842" max="14083" width="8.85546875" style="233"/>
    <col min="14084" max="14084" width="42.42578125" style="233" customWidth="1"/>
    <col min="14085" max="14085" width="9.5703125" style="233" customWidth="1"/>
    <col min="14086" max="14087" width="16.7109375" style="233" customWidth="1"/>
    <col min="14088" max="14088" width="13.42578125" style="233" customWidth="1"/>
    <col min="14089" max="14089" width="13.7109375" style="233" customWidth="1"/>
    <col min="14090" max="14091" width="16.7109375" style="233" customWidth="1"/>
    <col min="14092" max="14092" width="8.7109375" style="233" customWidth="1"/>
    <col min="14093" max="14093" width="17" style="233" customWidth="1"/>
    <col min="14094" max="14094" width="10" style="233" customWidth="1"/>
    <col min="14095" max="14096" width="10.28515625" style="233" bestFit="1" customWidth="1"/>
    <col min="14097" max="14097" width="13.28515625" style="233" bestFit="1" customWidth="1"/>
    <col min="14098" max="14339" width="8.85546875" style="233"/>
    <col min="14340" max="14340" width="42.42578125" style="233" customWidth="1"/>
    <col min="14341" max="14341" width="9.5703125" style="233" customWidth="1"/>
    <col min="14342" max="14343" width="16.7109375" style="233" customWidth="1"/>
    <col min="14344" max="14344" width="13.42578125" style="233" customWidth="1"/>
    <col min="14345" max="14345" width="13.7109375" style="233" customWidth="1"/>
    <col min="14346" max="14347" width="16.7109375" style="233" customWidth="1"/>
    <col min="14348" max="14348" width="8.7109375" style="233" customWidth="1"/>
    <col min="14349" max="14349" width="17" style="233" customWidth="1"/>
    <col min="14350" max="14350" width="10" style="233" customWidth="1"/>
    <col min="14351" max="14352" width="10.28515625" style="233" bestFit="1" customWidth="1"/>
    <col min="14353" max="14353" width="13.28515625" style="233" bestFit="1" customWidth="1"/>
    <col min="14354" max="14595" width="8.85546875" style="233"/>
    <col min="14596" max="14596" width="42.42578125" style="233" customWidth="1"/>
    <col min="14597" max="14597" width="9.5703125" style="233" customWidth="1"/>
    <col min="14598" max="14599" width="16.7109375" style="233" customWidth="1"/>
    <col min="14600" max="14600" width="13.42578125" style="233" customWidth="1"/>
    <col min="14601" max="14601" width="13.7109375" style="233" customWidth="1"/>
    <col min="14602" max="14603" width="16.7109375" style="233" customWidth="1"/>
    <col min="14604" max="14604" width="8.7109375" style="233" customWidth="1"/>
    <col min="14605" max="14605" width="17" style="233" customWidth="1"/>
    <col min="14606" max="14606" width="10" style="233" customWidth="1"/>
    <col min="14607" max="14608" width="10.28515625" style="233" bestFit="1" customWidth="1"/>
    <col min="14609" max="14609" width="13.28515625" style="233" bestFit="1" customWidth="1"/>
    <col min="14610" max="14851" width="8.85546875" style="233"/>
    <col min="14852" max="14852" width="42.42578125" style="233" customWidth="1"/>
    <col min="14853" max="14853" width="9.5703125" style="233" customWidth="1"/>
    <col min="14854" max="14855" width="16.7109375" style="233" customWidth="1"/>
    <col min="14856" max="14856" width="13.42578125" style="233" customWidth="1"/>
    <col min="14857" max="14857" width="13.7109375" style="233" customWidth="1"/>
    <col min="14858" max="14859" width="16.7109375" style="233" customWidth="1"/>
    <col min="14860" max="14860" width="8.7109375" style="233" customWidth="1"/>
    <col min="14861" max="14861" width="17" style="233" customWidth="1"/>
    <col min="14862" max="14862" width="10" style="233" customWidth="1"/>
    <col min="14863" max="14864" width="10.28515625" style="233" bestFit="1" customWidth="1"/>
    <col min="14865" max="14865" width="13.28515625" style="233" bestFit="1" customWidth="1"/>
    <col min="14866" max="15107" width="8.85546875" style="233"/>
    <col min="15108" max="15108" width="42.42578125" style="233" customWidth="1"/>
    <col min="15109" max="15109" width="9.5703125" style="233" customWidth="1"/>
    <col min="15110" max="15111" width="16.7109375" style="233" customWidth="1"/>
    <col min="15112" max="15112" width="13.42578125" style="233" customWidth="1"/>
    <col min="15113" max="15113" width="13.7109375" style="233" customWidth="1"/>
    <col min="15114" max="15115" width="16.7109375" style="233" customWidth="1"/>
    <col min="15116" max="15116" width="8.7109375" style="233" customWidth="1"/>
    <col min="15117" max="15117" width="17" style="233" customWidth="1"/>
    <col min="15118" max="15118" width="10" style="233" customWidth="1"/>
    <col min="15119" max="15120" width="10.28515625" style="233" bestFit="1" customWidth="1"/>
    <col min="15121" max="15121" width="13.28515625" style="233" bestFit="1" customWidth="1"/>
    <col min="15122" max="15363" width="8.85546875" style="233"/>
    <col min="15364" max="15364" width="42.42578125" style="233" customWidth="1"/>
    <col min="15365" max="15365" width="9.5703125" style="233" customWidth="1"/>
    <col min="15366" max="15367" width="16.7109375" style="233" customWidth="1"/>
    <col min="15368" max="15368" width="13.42578125" style="233" customWidth="1"/>
    <col min="15369" max="15369" width="13.7109375" style="233" customWidth="1"/>
    <col min="15370" max="15371" width="16.7109375" style="233" customWidth="1"/>
    <col min="15372" max="15372" width="8.7109375" style="233" customWidth="1"/>
    <col min="15373" max="15373" width="17" style="233" customWidth="1"/>
    <col min="15374" max="15374" width="10" style="233" customWidth="1"/>
    <col min="15375" max="15376" width="10.28515625" style="233" bestFit="1" customWidth="1"/>
    <col min="15377" max="15377" width="13.28515625" style="233" bestFit="1" customWidth="1"/>
    <col min="15378" max="15619" width="8.85546875" style="233"/>
    <col min="15620" max="15620" width="42.42578125" style="233" customWidth="1"/>
    <col min="15621" max="15621" width="9.5703125" style="233" customWidth="1"/>
    <col min="15622" max="15623" width="16.7109375" style="233" customWidth="1"/>
    <col min="15624" max="15624" width="13.42578125" style="233" customWidth="1"/>
    <col min="15625" max="15625" width="13.7109375" style="233" customWidth="1"/>
    <col min="15626" max="15627" width="16.7109375" style="233" customWidth="1"/>
    <col min="15628" max="15628" width="8.7109375" style="233" customWidth="1"/>
    <col min="15629" max="15629" width="17" style="233" customWidth="1"/>
    <col min="15630" max="15630" width="10" style="233" customWidth="1"/>
    <col min="15631" max="15632" width="10.28515625" style="233" bestFit="1" customWidth="1"/>
    <col min="15633" max="15633" width="13.28515625" style="233" bestFit="1" customWidth="1"/>
    <col min="15634" max="15875" width="8.85546875" style="233"/>
    <col min="15876" max="15876" width="42.42578125" style="233" customWidth="1"/>
    <col min="15877" max="15877" width="9.5703125" style="233" customWidth="1"/>
    <col min="15878" max="15879" width="16.7109375" style="233" customWidth="1"/>
    <col min="15880" max="15880" width="13.42578125" style="233" customWidth="1"/>
    <col min="15881" max="15881" width="13.7109375" style="233" customWidth="1"/>
    <col min="15882" max="15883" width="16.7109375" style="233" customWidth="1"/>
    <col min="15884" max="15884" width="8.7109375" style="233" customWidth="1"/>
    <col min="15885" max="15885" width="17" style="233" customWidth="1"/>
    <col min="15886" max="15886" width="10" style="233" customWidth="1"/>
    <col min="15887" max="15888" width="10.28515625" style="233" bestFit="1" customWidth="1"/>
    <col min="15889" max="15889" width="13.28515625" style="233" bestFit="1" customWidth="1"/>
    <col min="15890" max="16131" width="8.85546875" style="233"/>
    <col min="16132" max="16132" width="42.42578125" style="233" customWidth="1"/>
    <col min="16133" max="16133" width="9.5703125" style="233" customWidth="1"/>
    <col min="16134" max="16135" width="16.7109375" style="233" customWidth="1"/>
    <col min="16136" max="16136" width="13.42578125" style="233" customWidth="1"/>
    <col min="16137" max="16137" width="13.7109375" style="233" customWidth="1"/>
    <col min="16138" max="16139" width="16.7109375" style="233" customWidth="1"/>
    <col min="16140" max="16140" width="8.7109375" style="233" customWidth="1"/>
    <col min="16141" max="16141" width="17" style="233" customWidth="1"/>
    <col min="16142" max="16142" width="10" style="233" customWidth="1"/>
    <col min="16143" max="16144" width="10.28515625" style="233" bestFit="1" customWidth="1"/>
    <col min="16145" max="16145" width="13.28515625" style="233" bestFit="1" customWidth="1"/>
    <col min="16146" max="16384" width="8.85546875" style="233"/>
  </cols>
  <sheetData>
    <row r="1" spans="1:37">
      <c r="C1" s="233"/>
    </row>
    <row r="2" spans="1:37" ht="6.6" customHeight="1">
      <c r="C2" s="233"/>
    </row>
    <row r="3" spans="1:37" ht="21" customHeight="1">
      <c r="C3" s="233"/>
      <c r="F3" s="836" t="s">
        <v>445</v>
      </c>
      <c r="G3" s="837"/>
      <c r="H3" s="837"/>
      <c r="I3" s="837"/>
    </row>
    <row r="4" spans="1:37" ht="44.45" customHeight="1">
      <c r="C4" s="233"/>
      <c r="F4" s="837"/>
      <c r="G4" s="837"/>
      <c r="H4" s="837"/>
      <c r="I4" s="837"/>
      <c r="J4" s="609"/>
      <c r="K4" s="610"/>
      <c r="L4" s="764"/>
      <c r="M4" s="764"/>
      <c r="N4" s="764"/>
    </row>
    <row r="5" spans="1:37">
      <c r="C5" s="233"/>
    </row>
    <row r="6" spans="1:37">
      <c r="A6" s="233"/>
      <c r="B6" s="233"/>
      <c r="C6" s="233"/>
    </row>
    <row r="7" spans="1:37">
      <c r="A7" s="233"/>
      <c r="B7" s="233"/>
      <c r="C7" s="233"/>
    </row>
    <row r="8" spans="1:37" ht="14.25">
      <c r="A8" s="233"/>
      <c r="B8" s="233"/>
      <c r="C8" s="840" t="str">
        <f>'DEMANDE DE BUDGET'!C8</f>
        <v>Date de la demande :</v>
      </c>
      <c r="D8" s="841"/>
      <c r="E8" s="787">
        <f ca="1">'DEMANDE DE BUDGET'!F8</f>
        <v>43081</v>
      </c>
      <c r="F8" s="787"/>
      <c r="G8" s="787"/>
      <c r="H8" s="787"/>
      <c r="I8" s="787"/>
      <c r="J8" s="787"/>
      <c r="K8" s="787"/>
      <c r="L8" s="787"/>
      <c r="M8" s="787"/>
      <c r="N8" s="835"/>
      <c r="O8" s="250"/>
      <c r="P8" s="250"/>
      <c r="Q8" s="250"/>
      <c r="R8" s="250"/>
      <c r="S8" s="250"/>
      <c r="T8" s="250"/>
      <c r="U8" s="250"/>
      <c r="V8" s="250"/>
      <c r="W8" s="250"/>
      <c r="X8" s="250"/>
      <c r="Y8" s="250"/>
      <c r="Z8" s="250"/>
      <c r="AA8" s="250"/>
      <c r="AB8" s="250"/>
    </row>
    <row r="9" spans="1:37" s="28" customFormat="1" ht="14.25">
      <c r="A9" s="233"/>
      <c r="B9" s="233"/>
      <c r="C9" s="842" t="s">
        <v>278</v>
      </c>
      <c r="D9" s="843"/>
      <c r="E9" s="828">
        <f>'DEMANDE DE BUDGET'!F9</f>
        <v>0</v>
      </c>
      <c r="F9" s="828"/>
      <c r="G9" s="828"/>
      <c r="H9" s="828"/>
      <c r="I9" s="828"/>
      <c r="J9" s="828"/>
      <c r="K9" s="828"/>
      <c r="L9" s="828"/>
      <c r="M9" s="828"/>
      <c r="N9" s="829"/>
      <c r="O9" s="250"/>
      <c r="P9" s="250"/>
      <c r="Q9" s="250"/>
      <c r="R9" s="250"/>
      <c r="S9" s="250"/>
      <c r="T9" s="250"/>
      <c r="U9" s="250"/>
      <c r="V9" s="250"/>
      <c r="W9" s="250"/>
      <c r="X9" s="250"/>
      <c r="Y9" s="250"/>
      <c r="Z9" s="250"/>
      <c r="AA9" s="250"/>
      <c r="AB9" s="250"/>
      <c r="AC9" s="233"/>
      <c r="AD9" s="233"/>
      <c r="AE9" s="233"/>
      <c r="AF9" s="233"/>
      <c r="AG9" s="233"/>
      <c r="AH9" s="233"/>
      <c r="AI9" s="233"/>
      <c r="AJ9" s="233"/>
      <c r="AK9" s="233"/>
    </row>
    <row r="10" spans="1:37" ht="14.25">
      <c r="A10" s="233"/>
      <c r="B10" s="233"/>
      <c r="C10" s="842" t="s">
        <v>269</v>
      </c>
      <c r="D10" s="843"/>
      <c r="E10" s="830">
        <f>'DEMANDE DE BUDGET'!F10</f>
        <v>0</v>
      </c>
      <c r="F10" s="830"/>
      <c r="G10" s="830"/>
      <c r="H10" s="830"/>
      <c r="I10" s="830"/>
      <c r="J10" s="830"/>
      <c r="K10" s="830"/>
      <c r="L10" s="830"/>
      <c r="M10" s="830"/>
      <c r="N10" s="831"/>
      <c r="O10" s="250"/>
      <c r="P10" s="250"/>
      <c r="Q10" s="250"/>
      <c r="R10" s="250"/>
      <c r="S10" s="250"/>
      <c r="T10" s="250"/>
      <c r="U10" s="250"/>
      <c r="V10" s="250"/>
      <c r="W10" s="250"/>
      <c r="X10" s="250"/>
      <c r="Y10" s="250"/>
      <c r="Z10" s="250"/>
      <c r="AA10" s="250"/>
      <c r="AB10" s="250"/>
    </row>
    <row r="11" spans="1:37" ht="14.25">
      <c r="A11" s="233"/>
      <c r="B11" s="233"/>
      <c r="C11" s="842" t="s">
        <v>270</v>
      </c>
      <c r="D11" s="843"/>
      <c r="E11" s="832">
        <f>'DEMANDE DE BUDGET'!F11</f>
        <v>0</v>
      </c>
      <c r="F11" s="833"/>
      <c r="G11" s="833"/>
      <c r="H11" s="833"/>
      <c r="I11" s="833"/>
      <c r="J11" s="833"/>
      <c r="K11" s="833"/>
      <c r="L11" s="833"/>
      <c r="M11" s="833"/>
      <c r="N11" s="834"/>
      <c r="O11" s="250"/>
      <c r="P11" s="250"/>
      <c r="Q11" s="250"/>
      <c r="R11" s="250"/>
      <c r="S11" s="250"/>
      <c r="T11" s="250"/>
      <c r="U11" s="250"/>
      <c r="V11" s="250"/>
      <c r="W11" s="250"/>
      <c r="X11" s="250"/>
      <c r="Y11" s="250"/>
      <c r="Z11" s="250"/>
      <c r="AA11" s="250"/>
      <c r="AB11" s="250"/>
    </row>
    <row r="12" spans="1:37" ht="14.25">
      <c r="A12" s="233"/>
      <c r="B12" s="233"/>
      <c r="C12" s="842" t="s">
        <v>279</v>
      </c>
      <c r="D12" s="844"/>
      <c r="E12" s="830">
        <f>'DEMANDE DE BUDGET'!F12</f>
        <v>0</v>
      </c>
      <c r="F12" s="830"/>
      <c r="G12" s="830"/>
      <c r="H12" s="830"/>
      <c r="I12" s="830"/>
      <c r="J12" s="830"/>
      <c r="K12" s="830"/>
      <c r="L12" s="830"/>
      <c r="M12" s="830"/>
      <c r="N12" s="831"/>
    </row>
    <row r="13" spans="1:37" ht="14.25" hidden="1">
      <c r="A13" s="233"/>
      <c r="B13" s="233"/>
      <c r="C13" s="587"/>
      <c r="D13" s="588"/>
      <c r="E13" s="589"/>
      <c r="F13" s="590"/>
      <c r="G13" s="591"/>
      <c r="H13" s="590"/>
      <c r="I13" s="592"/>
      <c r="J13" s="591"/>
      <c r="K13" s="592"/>
      <c r="L13" s="591"/>
      <c r="M13" s="590"/>
      <c r="N13" s="593"/>
    </row>
    <row r="14" spans="1:37" ht="14.25" hidden="1">
      <c r="A14" s="233"/>
      <c r="B14" s="233"/>
      <c r="C14" s="587"/>
      <c r="D14" s="588"/>
      <c r="E14" s="589"/>
      <c r="F14" s="590"/>
      <c r="G14" s="591"/>
      <c r="H14" s="590"/>
      <c r="I14" s="592"/>
      <c r="J14" s="591"/>
      <c r="K14" s="592"/>
      <c r="L14" s="591"/>
      <c r="M14" s="590"/>
      <c r="N14" s="593"/>
    </row>
    <row r="15" spans="1:37" ht="14.25" hidden="1">
      <c r="A15" s="233"/>
      <c r="B15" s="233"/>
      <c r="C15" s="587"/>
      <c r="D15" s="588"/>
      <c r="E15" s="589"/>
      <c r="F15" s="590"/>
      <c r="G15" s="591"/>
      <c r="H15" s="590"/>
      <c r="I15" s="592"/>
      <c r="J15" s="591"/>
      <c r="K15" s="592"/>
      <c r="L15" s="591"/>
      <c r="M15" s="590"/>
      <c r="N15" s="593"/>
    </row>
    <row r="16" spans="1:37" ht="60.75" thickBot="1">
      <c r="A16" s="233"/>
      <c r="B16" s="233"/>
      <c r="C16" s="845" t="str">
        <f>'DEMANDE DE BUDGET'!C16</f>
        <v>Budget 2018</v>
      </c>
      <c r="D16" s="846"/>
      <c r="E16" s="258" t="s">
        <v>280</v>
      </c>
      <c r="F16" s="258" t="s">
        <v>281</v>
      </c>
      <c r="G16" s="259" t="s">
        <v>282</v>
      </c>
      <c r="H16" s="260" t="s">
        <v>283</v>
      </c>
      <c r="I16" s="663" t="s">
        <v>275</v>
      </c>
      <c r="J16" s="261" t="s">
        <v>264</v>
      </c>
      <c r="K16" s="666" t="s">
        <v>444</v>
      </c>
      <c r="L16" s="595" t="s">
        <v>255</v>
      </c>
      <c r="M16" s="263" t="s">
        <v>368</v>
      </c>
      <c r="N16" s="365" t="s">
        <v>369</v>
      </c>
    </row>
    <row r="17" spans="3:14" ht="13.15" customHeight="1">
      <c r="C17" s="796" t="s">
        <v>285</v>
      </c>
      <c r="D17" s="798"/>
      <c r="E17" s="665" t="s">
        <v>286</v>
      </c>
      <c r="F17" s="665" t="s">
        <v>287</v>
      </c>
      <c r="G17" s="265"/>
      <c r="H17" s="665" t="s">
        <v>288</v>
      </c>
      <c r="I17" s="665" t="s">
        <v>289</v>
      </c>
      <c r="J17" s="265"/>
      <c r="K17" s="665" t="s">
        <v>271</v>
      </c>
      <c r="L17" s="266"/>
      <c r="M17" s="267"/>
      <c r="N17" s="266"/>
    </row>
    <row r="18" spans="3:14" ht="13.15" customHeight="1">
      <c r="C18" s="367" t="str">
        <f>'DEMANDE DE BUDGET'!C18</f>
        <v>(nom à compléter)</v>
      </c>
      <c r="D18" s="367" t="str">
        <f>'DEMANDE DE BUDGET'!D18</f>
        <v>(fonction à compléter)</v>
      </c>
      <c r="E18" s="330">
        <f>'DEMANDE DE BUDGET'!F18</f>
        <v>0</v>
      </c>
      <c r="F18" s="331">
        <f>'DEMANDE DE BUDGET'!G18</f>
        <v>0</v>
      </c>
      <c r="G18" s="332">
        <f>F18*12</f>
        <v>0</v>
      </c>
      <c r="H18" s="333">
        <f>'DEMANDE DE BUDGET'!I18</f>
        <v>0</v>
      </c>
      <c r="I18" s="302">
        <f>'DEMANDE DE BUDGET'!J18</f>
        <v>0</v>
      </c>
      <c r="J18" s="332">
        <f t="shared" ref="J18:J25" si="0">I18*H18*F18</f>
        <v>0</v>
      </c>
      <c r="K18" s="328">
        <f>'DEMANDE DE BUDGET'!L18</f>
        <v>0</v>
      </c>
      <c r="L18" s="266">
        <f>IF(J18=0,0,K18/J18)</f>
        <v>0</v>
      </c>
      <c r="M18" s="274">
        <f>J18-K18</f>
        <v>0</v>
      </c>
      <c r="N18" s="266">
        <f>IF(J18=0,0,M18/J18)</f>
        <v>0</v>
      </c>
    </row>
    <row r="19" spans="3:14" ht="13.15" customHeight="1">
      <c r="C19" s="367" t="str">
        <f>'DEMANDE DE BUDGET'!C19</f>
        <v>(nom à compléter)</v>
      </c>
      <c r="D19" s="367" t="str">
        <f>'DEMANDE DE BUDGET'!D19</f>
        <v>(fonction à compléter)</v>
      </c>
      <c r="E19" s="330">
        <f>'DEMANDE DE BUDGET'!F19</f>
        <v>0</v>
      </c>
      <c r="F19" s="331">
        <f>'DEMANDE DE BUDGET'!G19</f>
        <v>0</v>
      </c>
      <c r="G19" s="332">
        <f t="shared" ref="G19:G24" si="1">F19*12</f>
        <v>0</v>
      </c>
      <c r="H19" s="333">
        <f>'DEMANDE DE BUDGET'!I19</f>
        <v>0</v>
      </c>
      <c r="I19" s="302">
        <f>'DEMANDE DE BUDGET'!J19</f>
        <v>0</v>
      </c>
      <c r="J19" s="332">
        <f t="shared" si="0"/>
        <v>0</v>
      </c>
      <c r="K19" s="328">
        <f>'DEMANDE DE BUDGET'!L19</f>
        <v>0</v>
      </c>
      <c r="L19" s="266">
        <f>IF(J19=0,0,K19/J19)</f>
        <v>0</v>
      </c>
      <c r="M19" s="274">
        <f t="shared" ref="M19:M25" si="2">J19-K19</f>
        <v>0</v>
      </c>
      <c r="N19" s="266">
        <f>IF(J19=0,0,M19/J19)</f>
        <v>0</v>
      </c>
    </row>
    <row r="20" spans="3:14" ht="13.15" customHeight="1">
      <c r="C20" s="367" t="str">
        <f>'DEMANDE DE BUDGET'!C20</f>
        <v>(nom à compléter)</v>
      </c>
      <c r="D20" s="367" t="str">
        <f>'DEMANDE DE BUDGET'!D20</f>
        <v>(fonction à compléter)</v>
      </c>
      <c r="E20" s="330">
        <f>'DEMANDE DE BUDGET'!F20</f>
        <v>0</v>
      </c>
      <c r="F20" s="331">
        <f>'DEMANDE DE BUDGET'!G20</f>
        <v>0</v>
      </c>
      <c r="G20" s="332">
        <f t="shared" si="1"/>
        <v>0</v>
      </c>
      <c r="H20" s="333">
        <f>'DEMANDE DE BUDGET'!I20</f>
        <v>0</v>
      </c>
      <c r="I20" s="302">
        <f>'DEMANDE DE BUDGET'!J20</f>
        <v>0</v>
      </c>
      <c r="J20" s="332">
        <f t="shared" si="0"/>
        <v>0</v>
      </c>
      <c r="K20" s="328">
        <f>'DEMANDE DE BUDGET'!L20</f>
        <v>0</v>
      </c>
      <c r="L20" s="266">
        <f t="shared" ref="L20:L66" si="3">IF(J20=0,0,K20/J20)</f>
        <v>0</v>
      </c>
      <c r="M20" s="274">
        <f t="shared" si="2"/>
        <v>0</v>
      </c>
      <c r="N20" s="266">
        <f t="shared" ref="N20:N66" si="4">IF(J20=0,0,M20/J20)</f>
        <v>0</v>
      </c>
    </row>
    <row r="21" spans="3:14" ht="13.15" customHeight="1">
      <c r="C21" s="367" t="str">
        <f>'DEMANDE DE BUDGET'!C21</f>
        <v>(nom à compléter)</v>
      </c>
      <c r="D21" s="367" t="str">
        <f>'DEMANDE DE BUDGET'!D21</f>
        <v>(fonction à compléter)</v>
      </c>
      <c r="E21" s="330">
        <f>'DEMANDE DE BUDGET'!F21</f>
        <v>0</v>
      </c>
      <c r="F21" s="331">
        <f>'DEMANDE DE BUDGET'!G21</f>
        <v>0</v>
      </c>
      <c r="G21" s="332">
        <f t="shared" si="1"/>
        <v>0</v>
      </c>
      <c r="H21" s="333">
        <f>'DEMANDE DE BUDGET'!I21</f>
        <v>0</v>
      </c>
      <c r="I21" s="302">
        <f>'DEMANDE DE BUDGET'!J21</f>
        <v>0</v>
      </c>
      <c r="J21" s="332">
        <f t="shared" si="0"/>
        <v>0</v>
      </c>
      <c r="K21" s="328">
        <f>'DEMANDE DE BUDGET'!L21</f>
        <v>0</v>
      </c>
      <c r="L21" s="266">
        <f t="shared" si="3"/>
        <v>0</v>
      </c>
      <c r="M21" s="274">
        <f t="shared" si="2"/>
        <v>0</v>
      </c>
      <c r="N21" s="266">
        <f t="shared" si="4"/>
        <v>0</v>
      </c>
    </row>
    <row r="22" spans="3:14" ht="13.15" customHeight="1">
      <c r="C22" s="367" t="str">
        <f>'DEMANDE DE BUDGET'!C22</f>
        <v>(nom à compléter)</v>
      </c>
      <c r="D22" s="367" t="str">
        <f>'DEMANDE DE BUDGET'!D22</f>
        <v>(fonction à compléter)</v>
      </c>
      <c r="E22" s="330">
        <f>'DEMANDE DE BUDGET'!F22</f>
        <v>0</v>
      </c>
      <c r="F22" s="331">
        <f>'DEMANDE DE BUDGET'!G22</f>
        <v>0</v>
      </c>
      <c r="G22" s="332">
        <f t="shared" si="1"/>
        <v>0</v>
      </c>
      <c r="H22" s="333">
        <f>'DEMANDE DE BUDGET'!I22</f>
        <v>0</v>
      </c>
      <c r="I22" s="302">
        <f>'DEMANDE DE BUDGET'!J22</f>
        <v>0</v>
      </c>
      <c r="J22" s="332">
        <f t="shared" si="0"/>
        <v>0</v>
      </c>
      <c r="K22" s="328">
        <f>'DEMANDE DE BUDGET'!L22</f>
        <v>0</v>
      </c>
      <c r="L22" s="266">
        <f t="shared" si="3"/>
        <v>0</v>
      </c>
      <c r="M22" s="274">
        <f t="shared" si="2"/>
        <v>0</v>
      </c>
      <c r="N22" s="266">
        <f t="shared" si="4"/>
        <v>0</v>
      </c>
    </row>
    <row r="23" spans="3:14" ht="13.15" customHeight="1">
      <c r="C23" s="367" t="str">
        <f>'DEMANDE DE BUDGET'!C23</f>
        <v>(nom à compléter)</v>
      </c>
      <c r="D23" s="367" t="str">
        <f>'DEMANDE DE BUDGET'!D23</f>
        <v>(fonction à compléter)</v>
      </c>
      <c r="E23" s="330">
        <f>'DEMANDE DE BUDGET'!F23</f>
        <v>0</v>
      </c>
      <c r="F23" s="331">
        <f>'DEMANDE DE BUDGET'!G23</f>
        <v>0</v>
      </c>
      <c r="G23" s="332">
        <f t="shared" si="1"/>
        <v>0</v>
      </c>
      <c r="H23" s="333">
        <f>'DEMANDE DE BUDGET'!I23</f>
        <v>0</v>
      </c>
      <c r="I23" s="302">
        <f>'DEMANDE DE BUDGET'!J23</f>
        <v>0</v>
      </c>
      <c r="J23" s="332">
        <f t="shared" si="0"/>
        <v>0</v>
      </c>
      <c r="K23" s="328">
        <f>'DEMANDE DE BUDGET'!L23</f>
        <v>0</v>
      </c>
      <c r="L23" s="266">
        <f t="shared" si="3"/>
        <v>0</v>
      </c>
      <c r="M23" s="274">
        <f t="shared" si="2"/>
        <v>0</v>
      </c>
      <c r="N23" s="266">
        <f t="shared" si="4"/>
        <v>0</v>
      </c>
    </row>
    <row r="24" spans="3:14" ht="13.15" customHeight="1">
      <c r="C24" s="367" t="str">
        <f>'DEMANDE DE BUDGET'!C24</f>
        <v>(nom à compléter)</v>
      </c>
      <c r="D24" s="367" t="str">
        <f>'DEMANDE DE BUDGET'!D24</f>
        <v>(fonction à compléter)</v>
      </c>
      <c r="E24" s="330">
        <f>'DEMANDE DE BUDGET'!F24</f>
        <v>0</v>
      </c>
      <c r="F24" s="331">
        <f>'DEMANDE DE BUDGET'!G24</f>
        <v>0</v>
      </c>
      <c r="G24" s="332">
        <f t="shared" si="1"/>
        <v>0</v>
      </c>
      <c r="H24" s="333">
        <f>'DEMANDE DE BUDGET'!I24</f>
        <v>0</v>
      </c>
      <c r="I24" s="302">
        <f>'DEMANDE DE BUDGET'!J24</f>
        <v>0</v>
      </c>
      <c r="J24" s="332">
        <f t="shared" si="0"/>
        <v>0</v>
      </c>
      <c r="K24" s="328">
        <f>'DEMANDE DE BUDGET'!L24</f>
        <v>0</v>
      </c>
      <c r="L24" s="266">
        <f t="shared" si="3"/>
        <v>0</v>
      </c>
      <c r="M24" s="274">
        <f t="shared" si="2"/>
        <v>0</v>
      </c>
      <c r="N24" s="266">
        <f t="shared" si="4"/>
        <v>0</v>
      </c>
    </row>
    <row r="25" spans="3:14" ht="13.15" customHeight="1">
      <c r="C25" s="367" t="str">
        <f>'DEMANDE DE BUDGET'!C25</f>
        <v>(nom à compléter)</v>
      </c>
      <c r="D25" s="367" t="str">
        <f>'DEMANDE DE BUDGET'!D25</f>
        <v>(fonction à compléter)</v>
      </c>
      <c r="E25" s="330">
        <f>'DEMANDE DE BUDGET'!F25</f>
        <v>0</v>
      </c>
      <c r="F25" s="331">
        <f>'DEMANDE DE BUDGET'!G25</f>
        <v>0</v>
      </c>
      <c r="G25" s="332">
        <f>F25*12</f>
        <v>0</v>
      </c>
      <c r="H25" s="333">
        <f>'DEMANDE DE BUDGET'!I25</f>
        <v>0</v>
      </c>
      <c r="I25" s="302">
        <f>'DEMANDE DE BUDGET'!J25</f>
        <v>0</v>
      </c>
      <c r="J25" s="332">
        <f t="shared" si="0"/>
        <v>0</v>
      </c>
      <c r="K25" s="328">
        <f>'DEMANDE DE BUDGET'!L25</f>
        <v>0</v>
      </c>
      <c r="L25" s="266">
        <f t="shared" si="3"/>
        <v>0</v>
      </c>
      <c r="M25" s="274">
        <f t="shared" si="2"/>
        <v>0</v>
      </c>
      <c r="N25" s="266">
        <f t="shared" si="4"/>
        <v>0</v>
      </c>
    </row>
    <row r="26" spans="3:14" ht="13.15" customHeight="1">
      <c r="C26" s="758" t="s">
        <v>223</v>
      </c>
      <c r="D26" s="760"/>
      <c r="E26" s="275">
        <f>SUM(E18:E25)</f>
        <v>0</v>
      </c>
      <c r="F26" s="276"/>
      <c r="G26" s="277">
        <f>SUM(G18:G25)</f>
        <v>0</v>
      </c>
      <c r="H26" s="278"/>
      <c r="I26" s="279"/>
      <c r="J26" s="277">
        <f>SUM(J18:J25)</f>
        <v>0</v>
      </c>
      <c r="K26" s="280">
        <f>SUM(K18:K25)</f>
        <v>0</v>
      </c>
      <c r="L26" s="281">
        <f>IF(J26=0,0,K26/J26)</f>
        <v>0</v>
      </c>
      <c r="M26" s="280">
        <f>SUM(M18:M25)</f>
        <v>0</v>
      </c>
      <c r="N26" s="368">
        <f>IF(J26=0,0,M26/J26)</f>
        <v>0</v>
      </c>
    </row>
    <row r="27" spans="3:14" ht="13.15" customHeight="1">
      <c r="C27" s="793" t="s">
        <v>292</v>
      </c>
      <c r="D27" s="763"/>
      <c r="E27" s="282"/>
      <c r="F27" s="283"/>
      <c r="G27" s="284"/>
      <c r="H27" s="285"/>
      <c r="I27" s="286"/>
      <c r="J27" s="287"/>
      <c r="K27" s="288"/>
      <c r="L27" s="289"/>
      <c r="M27" s="288"/>
      <c r="N27" s="289"/>
    </row>
    <row r="28" spans="3:14" ht="13.15" customHeight="1">
      <c r="C28" s="838" t="str">
        <f>'DEMANDE DE BUDGET'!C28</f>
        <v>(Objet/Bâtiment &amp; Adresse à compléter)</v>
      </c>
      <c r="D28" s="839"/>
      <c r="E28" s="290"/>
      <c r="F28" s="331">
        <f>'DEMANDE DE BUDGET'!G28</f>
        <v>0</v>
      </c>
      <c r="G28" s="270">
        <f>+F28*12</f>
        <v>0</v>
      </c>
      <c r="H28" s="333">
        <f>'DEMANDE DE BUDGET'!I28</f>
        <v>0</v>
      </c>
      <c r="I28" s="302">
        <f>'DEMANDE DE BUDGET'!J28</f>
        <v>0</v>
      </c>
      <c r="J28" s="270">
        <f>I28*H28*F28</f>
        <v>0</v>
      </c>
      <c r="K28" s="328">
        <f>'DEMANDE DE BUDGET'!L28</f>
        <v>0</v>
      </c>
      <c r="L28" s="266">
        <f t="shared" si="3"/>
        <v>0</v>
      </c>
      <c r="M28" s="291">
        <f>J28-K28</f>
        <v>0</v>
      </c>
      <c r="N28" s="266">
        <f t="shared" si="4"/>
        <v>0</v>
      </c>
    </row>
    <row r="29" spans="3:14" ht="13.15" customHeight="1">
      <c r="C29" s="838" t="str">
        <f>'DEMANDE DE BUDGET'!C29</f>
        <v>(Objet/Bâtiment &amp; Adresse à compléter)</v>
      </c>
      <c r="D29" s="839"/>
      <c r="E29" s="290"/>
      <c r="F29" s="331">
        <f>'DEMANDE DE BUDGET'!G29</f>
        <v>0</v>
      </c>
      <c r="G29" s="270">
        <f>+F29*12</f>
        <v>0</v>
      </c>
      <c r="H29" s="333">
        <f>'DEMANDE DE BUDGET'!I29</f>
        <v>0</v>
      </c>
      <c r="I29" s="302">
        <f>'DEMANDE DE BUDGET'!J29</f>
        <v>0</v>
      </c>
      <c r="J29" s="270">
        <f>I29*H29*F29</f>
        <v>0</v>
      </c>
      <c r="K29" s="328">
        <f>'DEMANDE DE BUDGET'!L29</f>
        <v>0</v>
      </c>
      <c r="L29" s="266">
        <f t="shared" si="3"/>
        <v>0</v>
      </c>
      <c r="M29" s="291">
        <f>J29-K29</f>
        <v>0</v>
      </c>
      <c r="N29" s="266">
        <f t="shared" si="4"/>
        <v>0</v>
      </c>
    </row>
    <row r="30" spans="3:14" ht="13.15" customHeight="1">
      <c r="C30" s="838" t="str">
        <f>'DEMANDE DE BUDGET'!C30</f>
        <v>(Objet/Bâtiment &amp; Adresse à compléter)</v>
      </c>
      <c r="D30" s="839"/>
      <c r="E30" s="290"/>
      <c r="F30" s="331">
        <f>'DEMANDE DE BUDGET'!G30</f>
        <v>0</v>
      </c>
      <c r="G30" s="270">
        <f>+F30*12</f>
        <v>0</v>
      </c>
      <c r="H30" s="333">
        <f>'DEMANDE DE BUDGET'!I30</f>
        <v>0</v>
      </c>
      <c r="I30" s="302">
        <f>'DEMANDE DE BUDGET'!J30</f>
        <v>0</v>
      </c>
      <c r="J30" s="270">
        <f>I30*H30*F30</f>
        <v>0</v>
      </c>
      <c r="K30" s="328">
        <f>'DEMANDE DE BUDGET'!L30</f>
        <v>0</v>
      </c>
      <c r="L30" s="266">
        <f t="shared" si="3"/>
        <v>0</v>
      </c>
      <c r="M30" s="291">
        <f>J30-K30</f>
        <v>0</v>
      </c>
      <c r="N30" s="266">
        <f t="shared" si="4"/>
        <v>0</v>
      </c>
    </row>
    <row r="31" spans="3:14" ht="13.15" customHeight="1">
      <c r="C31" s="838" t="str">
        <f>'DEMANDE DE BUDGET'!C31</f>
        <v>(Objet/Bâtiment &amp; Adresse à compléter)</v>
      </c>
      <c r="D31" s="839"/>
      <c r="E31" s="290"/>
      <c r="F31" s="331">
        <f>'DEMANDE DE BUDGET'!G31</f>
        <v>0</v>
      </c>
      <c r="G31" s="270">
        <f>+F31*12</f>
        <v>0</v>
      </c>
      <c r="H31" s="333">
        <f>'DEMANDE DE BUDGET'!I31</f>
        <v>0</v>
      </c>
      <c r="I31" s="302">
        <f>'DEMANDE DE BUDGET'!J31</f>
        <v>0</v>
      </c>
      <c r="J31" s="270">
        <f>I31*H31*F31</f>
        <v>0</v>
      </c>
      <c r="K31" s="328">
        <f>'DEMANDE DE BUDGET'!L31</f>
        <v>0</v>
      </c>
      <c r="L31" s="266">
        <f t="shared" si="3"/>
        <v>0</v>
      </c>
      <c r="M31" s="291">
        <f>J31-K31</f>
        <v>0</v>
      </c>
      <c r="N31" s="266">
        <f t="shared" si="4"/>
        <v>0</v>
      </c>
    </row>
    <row r="32" spans="3:14" ht="13.15" customHeight="1">
      <c r="C32" s="758" t="str">
        <f>'DEMANDE DE BUDGET'!C32</f>
        <v>Total</v>
      </c>
      <c r="D32" s="760"/>
      <c r="E32" s="292"/>
      <c r="F32" s="293"/>
      <c r="G32" s="294">
        <f>SUM(G28:G31)</f>
        <v>0</v>
      </c>
      <c r="H32" s="295"/>
      <c r="I32" s="279"/>
      <c r="J32" s="294">
        <f>SUM(J28:J31)</f>
        <v>0</v>
      </c>
      <c r="K32" s="296">
        <f>SUM(K28)</f>
        <v>0</v>
      </c>
      <c r="L32" s="281">
        <f>IF(J32=0,0,K32/J32)</f>
        <v>0</v>
      </c>
      <c r="M32" s="296">
        <f>SUM(M28:M31)</f>
        <v>0</v>
      </c>
      <c r="N32" s="281">
        <f>IF(J32=0,0,M32/J32)</f>
        <v>0</v>
      </c>
    </row>
    <row r="33" spans="3:14" ht="13.15" customHeight="1">
      <c r="C33" s="847" t="s">
        <v>139</v>
      </c>
      <c r="D33" s="763"/>
      <c r="E33" s="282"/>
      <c r="F33" s="283"/>
      <c r="G33" s="284"/>
      <c r="H33" s="283"/>
      <c r="I33" s="297"/>
      <c r="J33" s="287"/>
      <c r="K33" s="288"/>
      <c r="L33" s="289"/>
      <c r="M33" s="288"/>
      <c r="N33" s="289"/>
    </row>
    <row r="34" spans="3:14" ht="13.15" customHeight="1">
      <c r="C34" s="838" t="str">
        <f>'DEMANDE DE BUDGET'!C34</f>
        <v xml:space="preserve">(Compléter la description) </v>
      </c>
      <c r="D34" s="839"/>
      <c r="E34" s="290"/>
      <c r="F34" s="290"/>
      <c r="G34" s="332">
        <f>'DEMANDE DE BUDGET'!H34</f>
        <v>0</v>
      </c>
      <c r="H34" s="290"/>
      <c r="I34" s="302">
        <f>'DEMANDE DE BUDGET'!J34</f>
        <v>0</v>
      </c>
      <c r="J34" s="270">
        <f>G34*I34</f>
        <v>0</v>
      </c>
      <c r="K34" s="328">
        <f>'DEMANDE DE BUDGET'!L34</f>
        <v>0</v>
      </c>
      <c r="L34" s="266">
        <f t="shared" si="3"/>
        <v>0</v>
      </c>
      <c r="M34" s="274">
        <f>J34-K34</f>
        <v>0</v>
      </c>
      <c r="N34" s="266">
        <f t="shared" si="4"/>
        <v>0</v>
      </c>
    </row>
    <row r="35" spans="3:14" ht="13.15" customHeight="1">
      <c r="C35" s="838" t="str">
        <f>'DEMANDE DE BUDGET'!C35</f>
        <v xml:space="preserve">(à compléter) </v>
      </c>
      <c r="D35" s="839"/>
      <c r="E35" s="290"/>
      <c r="F35" s="290"/>
      <c r="G35" s="332">
        <f>'DEMANDE DE BUDGET'!H35</f>
        <v>0</v>
      </c>
      <c r="H35" s="290"/>
      <c r="I35" s="302">
        <f>'DEMANDE DE BUDGET'!J35</f>
        <v>0</v>
      </c>
      <c r="J35" s="270">
        <f>G35*I35</f>
        <v>0</v>
      </c>
      <c r="K35" s="328">
        <f>'DEMANDE DE BUDGET'!L35</f>
        <v>0</v>
      </c>
      <c r="L35" s="266">
        <f t="shared" si="3"/>
        <v>0</v>
      </c>
      <c r="M35" s="274">
        <f>J35-K35</f>
        <v>0</v>
      </c>
      <c r="N35" s="266">
        <f t="shared" si="4"/>
        <v>0</v>
      </c>
    </row>
    <row r="36" spans="3:14" ht="13.15" customHeight="1">
      <c r="C36" s="838" t="str">
        <f>'DEMANDE DE BUDGET'!C36</f>
        <v xml:space="preserve">(à compléter) </v>
      </c>
      <c r="D36" s="839"/>
      <c r="E36" s="290"/>
      <c r="F36" s="290"/>
      <c r="G36" s="332">
        <f>'DEMANDE DE BUDGET'!H36</f>
        <v>0</v>
      </c>
      <c r="H36" s="290"/>
      <c r="I36" s="302">
        <f>'DEMANDE DE BUDGET'!J36</f>
        <v>0</v>
      </c>
      <c r="J36" s="270">
        <f>G36*I36</f>
        <v>0</v>
      </c>
      <c r="K36" s="328">
        <f>'DEMANDE DE BUDGET'!L36</f>
        <v>0</v>
      </c>
      <c r="L36" s="266">
        <f t="shared" si="3"/>
        <v>0</v>
      </c>
      <c r="M36" s="274">
        <f>J36-K36</f>
        <v>0</v>
      </c>
      <c r="N36" s="266">
        <f t="shared" si="4"/>
        <v>0</v>
      </c>
    </row>
    <row r="37" spans="3:14" ht="13.15" customHeight="1">
      <c r="C37" s="838" t="str">
        <f>'DEMANDE DE BUDGET'!C37</f>
        <v xml:space="preserve">(à compléter) </v>
      </c>
      <c r="D37" s="839"/>
      <c r="E37" s="290"/>
      <c r="F37" s="290"/>
      <c r="G37" s="332">
        <f>'DEMANDE DE BUDGET'!H37</f>
        <v>0</v>
      </c>
      <c r="H37" s="290"/>
      <c r="I37" s="302">
        <f>'DEMANDE DE BUDGET'!J37</f>
        <v>0</v>
      </c>
      <c r="J37" s="270">
        <f>G37*I37</f>
        <v>0</v>
      </c>
      <c r="K37" s="328">
        <f>'DEMANDE DE BUDGET'!L37</f>
        <v>0</v>
      </c>
      <c r="L37" s="266">
        <f t="shared" si="3"/>
        <v>0</v>
      </c>
      <c r="M37" s="274">
        <f>J37-K37</f>
        <v>0</v>
      </c>
      <c r="N37" s="266">
        <f t="shared" si="4"/>
        <v>0</v>
      </c>
    </row>
    <row r="38" spans="3:14" ht="13.15" customHeight="1">
      <c r="C38" s="758" t="s">
        <v>223</v>
      </c>
      <c r="D38" s="760"/>
      <c r="E38" s="292"/>
      <c r="F38" s="299"/>
      <c r="G38" s="294">
        <f>SUM(G34:G37)</f>
        <v>0</v>
      </c>
      <c r="H38" s="299"/>
      <c r="I38" s="279"/>
      <c r="J38" s="294">
        <f>SUM(J34:J37)</f>
        <v>0</v>
      </c>
      <c r="K38" s="296">
        <f>SUM(K34:K37)</f>
        <v>0</v>
      </c>
      <c r="L38" s="281">
        <f t="shared" si="3"/>
        <v>0</v>
      </c>
      <c r="M38" s="296">
        <f>SUM(M34:M37)</f>
        <v>0</v>
      </c>
      <c r="N38" s="281">
        <f t="shared" si="4"/>
        <v>0</v>
      </c>
    </row>
    <row r="39" spans="3:14" ht="13.15" customHeight="1">
      <c r="C39" s="812" t="s">
        <v>295</v>
      </c>
      <c r="D39" s="814"/>
      <c r="E39" s="264"/>
      <c r="F39" s="300"/>
      <c r="G39" s="265"/>
      <c r="H39" s="300"/>
      <c r="I39" s="297"/>
      <c r="J39" s="265"/>
      <c r="K39" s="267"/>
      <c r="L39" s="266"/>
      <c r="M39" s="267"/>
      <c r="N39" s="266"/>
    </row>
    <row r="40" spans="3:14" ht="13.15" customHeight="1">
      <c r="C40" s="838" t="str">
        <f>'DEMANDE DE BUDGET'!C40</f>
        <v>Choisissez dans la liste Frais de fonctionnement directs</v>
      </c>
      <c r="D40" s="839"/>
      <c r="E40" s="301"/>
      <c r="F40" s="290"/>
      <c r="G40" s="332">
        <f>'DEMANDE DE BUDGET'!H40</f>
        <v>0</v>
      </c>
      <c r="H40" s="290"/>
      <c r="I40" s="302"/>
      <c r="J40" s="270">
        <f>G40</f>
        <v>0</v>
      </c>
      <c r="K40" s="328">
        <f>'DEMANDE DE BUDGET'!L40</f>
        <v>0</v>
      </c>
      <c r="L40" s="266">
        <f t="shared" si="3"/>
        <v>0</v>
      </c>
      <c r="M40" s="274">
        <f>J40-K40</f>
        <v>0</v>
      </c>
      <c r="N40" s="266">
        <f t="shared" si="4"/>
        <v>0</v>
      </c>
    </row>
    <row r="41" spans="3:14" ht="13.15" customHeight="1">
      <c r="C41" s="838" t="str">
        <f>'DEMANDE DE BUDGET'!C41</f>
        <v>Choisissez dans la liste Frais de fonctionnement directs</v>
      </c>
      <c r="D41" s="839"/>
      <c r="E41" s="301"/>
      <c r="F41" s="290"/>
      <c r="G41" s="332">
        <f>'DEMANDE DE BUDGET'!H41</f>
        <v>0</v>
      </c>
      <c r="H41" s="290"/>
      <c r="I41" s="302"/>
      <c r="J41" s="270">
        <f t="shared" ref="J41:J50" si="5">G41</f>
        <v>0</v>
      </c>
      <c r="K41" s="328">
        <f>'DEMANDE DE BUDGET'!L41</f>
        <v>0</v>
      </c>
      <c r="L41" s="266">
        <f t="shared" si="3"/>
        <v>0</v>
      </c>
      <c r="M41" s="274">
        <f t="shared" ref="M41:M44" si="6">J41-K41</f>
        <v>0</v>
      </c>
      <c r="N41" s="266">
        <f t="shared" si="4"/>
        <v>0</v>
      </c>
    </row>
    <row r="42" spans="3:14" ht="13.15" customHeight="1">
      <c r="C42" s="838" t="str">
        <f>'DEMANDE DE BUDGET'!C42</f>
        <v>Choisissez dans la liste Frais de fonctionnement directs</v>
      </c>
      <c r="D42" s="839"/>
      <c r="E42" s="301"/>
      <c r="F42" s="290"/>
      <c r="G42" s="332">
        <f>'DEMANDE DE BUDGET'!H42</f>
        <v>0</v>
      </c>
      <c r="H42" s="290"/>
      <c r="I42" s="302"/>
      <c r="J42" s="270">
        <f t="shared" si="5"/>
        <v>0</v>
      </c>
      <c r="K42" s="328">
        <f>'DEMANDE DE BUDGET'!L42</f>
        <v>0</v>
      </c>
      <c r="L42" s="266">
        <f t="shared" si="3"/>
        <v>0</v>
      </c>
      <c r="M42" s="274">
        <f t="shared" si="6"/>
        <v>0</v>
      </c>
      <c r="N42" s="266">
        <f t="shared" si="4"/>
        <v>0</v>
      </c>
    </row>
    <row r="43" spans="3:14" ht="13.15" customHeight="1">
      <c r="C43" s="838" t="str">
        <f>'DEMANDE DE BUDGET'!C43</f>
        <v>Choisissez dans la liste Frais de fonctionnement directs</v>
      </c>
      <c r="D43" s="839"/>
      <c r="E43" s="301"/>
      <c r="F43" s="290"/>
      <c r="G43" s="332">
        <f>'DEMANDE DE BUDGET'!H43</f>
        <v>0</v>
      </c>
      <c r="H43" s="290"/>
      <c r="I43" s="302"/>
      <c r="J43" s="270">
        <f t="shared" si="5"/>
        <v>0</v>
      </c>
      <c r="K43" s="328">
        <f>'DEMANDE DE BUDGET'!L43</f>
        <v>0</v>
      </c>
      <c r="L43" s="266">
        <f t="shared" si="3"/>
        <v>0</v>
      </c>
      <c r="M43" s="274">
        <f t="shared" si="6"/>
        <v>0</v>
      </c>
      <c r="N43" s="266">
        <f t="shared" si="4"/>
        <v>0</v>
      </c>
    </row>
    <row r="44" spans="3:14" ht="13.15" customHeight="1">
      <c r="C44" s="838" t="str">
        <f>'DEMANDE DE BUDGET'!C44</f>
        <v>Choisissez dans la liste Frais de fonctionnement directs</v>
      </c>
      <c r="D44" s="839"/>
      <c r="E44" s="301"/>
      <c r="F44" s="290"/>
      <c r="G44" s="332">
        <f>'DEMANDE DE BUDGET'!H44</f>
        <v>0</v>
      </c>
      <c r="H44" s="290"/>
      <c r="I44" s="302"/>
      <c r="J44" s="270">
        <f t="shared" si="5"/>
        <v>0</v>
      </c>
      <c r="K44" s="328">
        <f>'DEMANDE DE BUDGET'!L44</f>
        <v>0</v>
      </c>
      <c r="L44" s="266">
        <f t="shared" si="3"/>
        <v>0</v>
      </c>
      <c r="M44" s="274">
        <f t="shared" si="6"/>
        <v>0</v>
      </c>
      <c r="N44" s="266">
        <f t="shared" si="4"/>
        <v>0</v>
      </c>
    </row>
    <row r="45" spans="3:14" ht="13.15" customHeight="1">
      <c r="C45" s="838" t="str">
        <f>'DEMANDE DE BUDGET'!C45</f>
        <v>Choisissez dans la liste Frais de fonctionnement directs</v>
      </c>
      <c r="D45" s="839"/>
      <c r="E45" s="301"/>
      <c r="F45" s="290"/>
      <c r="G45" s="332">
        <f>'DEMANDE DE BUDGET'!H45</f>
        <v>0</v>
      </c>
      <c r="H45" s="290"/>
      <c r="I45" s="302"/>
      <c r="J45" s="270">
        <f t="shared" si="5"/>
        <v>0</v>
      </c>
      <c r="K45" s="328">
        <f>'DEMANDE DE BUDGET'!L45</f>
        <v>0</v>
      </c>
      <c r="L45" s="266">
        <f t="shared" si="3"/>
        <v>0</v>
      </c>
      <c r="M45" s="274">
        <f>J45-K45</f>
        <v>0</v>
      </c>
      <c r="N45" s="266">
        <f t="shared" si="4"/>
        <v>0</v>
      </c>
    </row>
    <row r="46" spans="3:14" ht="13.15" customHeight="1">
      <c r="C46" s="838" t="str">
        <f>'DEMANDE DE BUDGET'!C46</f>
        <v>Choisissez dans la liste Frais de fonctionnement directs</v>
      </c>
      <c r="D46" s="839"/>
      <c r="E46" s="301"/>
      <c r="F46" s="290"/>
      <c r="G46" s="332">
        <f>'DEMANDE DE BUDGET'!H46</f>
        <v>0</v>
      </c>
      <c r="H46" s="290"/>
      <c r="I46" s="302"/>
      <c r="J46" s="270">
        <f t="shared" si="5"/>
        <v>0</v>
      </c>
      <c r="K46" s="328">
        <f>'DEMANDE DE BUDGET'!L46</f>
        <v>0</v>
      </c>
      <c r="L46" s="266">
        <f t="shared" si="3"/>
        <v>0</v>
      </c>
      <c r="M46" s="274">
        <f>J46-K46</f>
        <v>0</v>
      </c>
      <c r="N46" s="266">
        <f t="shared" si="4"/>
        <v>0</v>
      </c>
    </row>
    <row r="47" spans="3:14" ht="13.15" customHeight="1">
      <c r="C47" s="838" t="str">
        <f>'DEMANDE DE BUDGET'!C47</f>
        <v>Choisissez dans la liste Frais de fonctionnement directs</v>
      </c>
      <c r="D47" s="839"/>
      <c r="E47" s="301"/>
      <c r="F47" s="290"/>
      <c r="G47" s="332">
        <f>'DEMANDE DE BUDGET'!H47</f>
        <v>0</v>
      </c>
      <c r="H47" s="290"/>
      <c r="I47" s="302"/>
      <c r="J47" s="270">
        <f t="shared" si="5"/>
        <v>0</v>
      </c>
      <c r="K47" s="328">
        <f>'DEMANDE DE BUDGET'!L47</f>
        <v>0</v>
      </c>
      <c r="L47" s="266">
        <f t="shared" si="3"/>
        <v>0</v>
      </c>
      <c r="M47" s="274">
        <f>J47-K47</f>
        <v>0</v>
      </c>
      <c r="N47" s="266">
        <f t="shared" si="4"/>
        <v>0</v>
      </c>
    </row>
    <row r="48" spans="3:14" ht="13.15" customHeight="1">
      <c r="C48" s="838" t="str">
        <f>'DEMANDE DE BUDGET'!C48</f>
        <v>Choisissez dans la liste Frais de fonctionnement directs</v>
      </c>
      <c r="D48" s="839"/>
      <c r="E48" s="301"/>
      <c r="F48" s="290"/>
      <c r="G48" s="332">
        <f>'DEMANDE DE BUDGET'!H48</f>
        <v>0</v>
      </c>
      <c r="H48" s="290"/>
      <c r="I48" s="302"/>
      <c r="J48" s="270">
        <f t="shared" si="5"/>
        <v>0</v>
      </c>
      <c r="K48" s="328">
        <f>'DEMANDE DE BUDGET'!L48</f>
        <v>0</v>
      </c>
      <c r="L48" s="266">
        <f t="shared" si="3"/>
        <v>0</v>
      </c>
      <c r="M48" s="274">
        <f>J48-K48</f>
        <v>0</v>
      </c>
      <c r="N48" s="266">
        <f t="shared" si="4"/>
        <v>0</v>
      </c>
    </row>
    <row r="49" spans="3:14" ht="13.15" customHeight="1">
      <c r="C49" s="838" t="e">
        <f>'DEMANDE DE BUDGET'!#REF!</f>
        <v>#REF!</v>
      </c>
      <c r="D49" s="839"/>
      <c r="E49" s="290"/>
      <c r="F49" s="290"/>
      <c r="G49" s="332" t="e">
        <f>'DEMANDE DE BUDGET'!#REF!</f>
        <v>#REF!</v>
      </c>
      <c r="H49" s="290"/>
      <c r="I49" s="302"/>
      <c r="J49" s="270" t="e">
        <f t="shared" si="5"/>
        <v>#REF!</v>
      </c>
      <c r="K49" s="328" t="e">
        <f>'DEMANDE DE BUDGET'!#REF!</f>
        <v>#REF!</v>
      </c>
      <c r="L49" s="266" t="e">
        <f t="shared" si="3"/>
        <v>#REF!</v>
      </c>
      <c r="M49" s="274" t="e">
        <f t="shared" ref="M49:M50" si="7">J49-K49</f>
        <v>#REF!</v>
      </c>
      <c r="N49" s="266" t="e">
        <f t="shared" si="4"/>
        <v>#REF!</v>
      </c>
    </row>
    <row r="50" spans="3:14" ht="13.15" customHeight="1">
      <c r="C50" s="838" t="str">
        <f>'DEMANDE DE BUDGET'!C49</f>
        <v>Autre : (compléter soi-même)</v>
      </c>
      <c r="D50" s="839"/>
      <c r="E50" s="301"/>
      <c r="F50" s="290"/>
      <c r="G50" s="332">
        <f>'DEMANDE DE BUDGET'!H49</f>
        <v>0</v>
      </c>
      <c r="H50" s="290"/>
      <c r="I50" s="302"/>
      <c r="J50" s="270">
        <f t="shared" si="5"/>
        <v>0</v>
      </c>
      <c r="K50" s="328">
        <f>'DEMANDE DE BUDGET'!L49</f>
        <v>0</v>
      </c>
      <c r="L50" s="266">
        <f t="shared" si="3"/>
        <v>0</v>
      </c>
      <c r="M50" s="274">
        <f t="shared" si="7"/>
        <v>0</v>
      </c>
      <c r="N50" s="266">
        <f t="shared" si="4"/>
        <v>0</v>
      </c>
    </row>
    <row r="51" spans="3:14" ht="13.15" customHeight="1">
      <c r="C51" s="758" t="s">
        <v>223</v>
      </c>
      <c r="D51" s="760"/>
      <c r="E51" s="292"/>
      <c r="F51" s="293"/>
      <c r="G51" s="294" t="e">
        <f>SUM(G40:G50)</f>
        <v>#REF!</v>
      </c>
      <c r="H51" s="293"/>
      <c r="I51" s="279"/>
      <c r="J51" s="294" t="e">
        <f>SUM(J40:J50)</f>
        <v>#REF!</v>
      </c>
      <c r="K51" s="296" t="e">
        <f>SUM(K40:K50)</f>
        <v>#REF!</v>
      </c>
      <c r="L51" s="281" t="e">
        <f>IF(J51=0,0,K51/J51)</f>
        <v>#REF!</v>
      </c>
      <c r="M51" s="296" t="e">
        <f>SUM(M40:M50)</f>
        <v>#REF!</v>
      </c>
      <c r="N51" s="281" t="e">
        <f t="shared" si="4"/>
        <v>#REF!</v>
      </c>
    </row>
    <row r="52" spans="3:14" ht="13.15" customHeight="1">
      <c r="C52" s="812" t="s">
        <v>297</v>
      </c>
      <c r="D52" s="813"/>
      <c r="E52" s="814"/>
      <c r="F52" s="303"/>
      <c r="G52" s="270"/>
      <c r="H52" s="303"/>
      <c r="I52" s="297"/>
      <c r="J52" s="270"/>
      <c r="K52" s="274"/>
      <c r="L52" s="266"/>
      <c r="M52" s="274"/>
      <c r="N52" s="266"/>
    </row>
    <row r="53" spans="3:14" ht="13.15" customHeight="1">
      <c r="C53" s="838" t="str">
        <f>'DEMANDE DE BUDGET'!C53</f>
        <v>Choisissez dans la liste Frais de fonctionnement indirects</v>
      </c>
      <c r="D53" s="839"/>
      <c r="E53" s="264"/>
      <c r="F53" s="303"/>
      <c r="G53" s="332">
        <f>'DEMANDE DE BUDGET'!H53</f>
        <v>0</v>
      </c>
      <c r="H53" s="303"/>
      <c r="I53" s="302">
        <f>'DEMANDE DE BUDGET'!J53</f>
        <v>0</v>
      </c>
      <c r="J53" s="270">
        <f>G53*I53</f>
        <v>0</v>
      </c>
      <c r="K53" s="328">
        <f>'DEMANDE DE BUDGET'!L53</f>
        <v>0</v>
      </c>
      <c r="L53" s="266">
        <f t="shared" si="3"/>
        <v>0</v>
      </c>
      <c r="M53" s="274">
        <f>J53-K53</f>
        <v>0</v>
      </c>
      <c r="N53" s="266">
        <f t="shared" si="4"/>
        <v>0</v>
      </c>
    </row>
    <row r="54" spans="3:14" ht="13.15" customHeight="1">
      <c r="C54" s="838" t="str">
        <f>'DEMANDE DE BUDGET'!C54</f>
        <v>Choisissez dans la liste Frais de fonctionnement indirects</v>
      </c>
      <c r="D54" s="839"/>
      <c r="E54" s="264"/>
      <c r="F54" s="303"/>
      <c r="G54" s="332">
        <f>'DEMANDE DE BUDGET'!H54</f>
        <v>0</v>
      </c>
      <c r="H54" s="303"/>
      <c r="I54" s="302">
        <f>'DEMANDE DE BUDGET'!J54</f>
        <v>0</v>
      </c>
      <c r="J54" s="270">
        <f t="shared" ref="J54:J56" si="8">G54*I54</f>
        <v>0</v>
      </c>
      <c r="K54" s="328">
        <f>'DEMANDE DE BUDGET'!L54</f>
        <v>0</v>
      </c>
      <c r="L54" s="266">
        <f t="shared" si="3"/>
        <v>0</v>
      </c>
      <c r="M54" s="274">
        <f t="shared" ref="M54:M56" si="9">J54-K54</f>
        <v>0</v>
      </c>
      <c r="N54" s="266">
        <f t="shared" si="4"/>
        <v>0</v>
      </c>
    </row>
    <row r="55" spans="3:14" ht="13.15" customHeight="1">
      <c r="C55" s="838" t="str">
        <f>'DEMANDE DE BUDGET'!C55</f>
        <v>Choisissez dans la liste Frais de fonctionnement indirects</v>
      </c>
      <c r="D55" s="839"/>
      <c r="E55" s="264"/>
      <c r="F55" s="303"/>
      <c r="G55" s="332">
        <f>'DEMANDE DE BUDGET'!H55</f>
        <v>0</v>
      </c>
      <c r="H55" s="303"/>
      <c r="I55" s="302">
        <f>'DEMANDE DE BUDGET'!J55</f>
        <v>0</v>
      </c>
      <c r="J55" s="270">
        <f t="shared" si="8"/>
        <v>0</v>
      </c>
      <c r="K55" s="328">
        <f>'DEMANDE DE BUDGET'!L55</f>
        <v>0</v>
      </c>
      <c r="L55" s="266">
        <f t="shared" si="3"/>
        <v>0</v>
      </c>
      <c r="M55" s="274">
        <f t="shared" si="9"/>
        <v>0</v>
      </c>
      <c r="N55" s="266">
        <f t="shared" si="4"/>
        <v>0</v>
      </c>
    </row>
    <row r="56" spans="3:14" ht="13.15" customHeight="1">
      <c r="C56" s="838" t="str">
        <f>'DEMANDE DE BUDGET'!C56</f>
        <v>Choisissez dans la liste Frais de fonctionnement indirects</v>
      </c>
      <c r="D56" s="839"/>
      <c r="E56" s="264"/>
      <c r="F56" s="303"/>
      <c r="G56" s="332">
        <f>'DEMANDE DE BUDGET'!H56</f>
        <v>0</v>
      </c>
      <c r="H56" s="303"/>
      <c r="I56" s="302">
        <f>'DEMANDE DE BUDGET'!J56</f>
        <v>0</v>
      </c>
      <c r="J56" s="270">
        <f t="shared" si="8"/>
        <v>0</v>
      </c>
      <c r="K56" s="328">
        <f>'DEMANDE DE BUDGET'!L56</f>
        <v>0</v>
      </c>
      <c r="L56" s="266">
        <f t="shared" si="3"/>
        <v>0</v>
      </c>
      <c r="M56" s="274">
        <f t="shared" si="9"/>
        <v>0</v>
      </c>
      <c r="N56" s="266">
        <f t="shared" si="4"/>
        <v>0</v>
      </c>
    </row>
    <row r="57" spans="3:14" ht="13.15" customHeight="1">
      <c r="C57" s="838" t="str">
        <f>'DEMANDE DE BUDGET'!C57</f>
        <v>Choisissez dans la liste Frais de fonctionnement indirects</v>
      </c>
      <c r="D57" s="839"/>
      <c r="E57" s="304"/>
      <c r="F57" s="290"/>
      <c r="G57" s="332">
        <f>'DEMANDE DE BUDGET'!H57</f>
        <v>0</v>
      </c>
      <c r="H57" s="290"/>
      <c r="I57" s="302">
        <f>'DEMANDE DE BUDGET'!J57</f>
        <v>0</v>
      </c>
      <c r="J57" s="270">
        <f>G57*I57</f>
        <v>0</v>
      </c>
      <c r="K57" s="328">
        <f>'DEMANDE DE BUDGET'!L57</f>
        <v>0</v>
      </c>
      <c r="L57" s="266">
        <f t="shared" si="3"/>
        <v>0</v>
      </c>
      <c r="M57" s="274">
        <f>J57-K57</f>
        <v>0</v>
      </c>
      <c r="N57" s="266">
        <f t="shared" si="4"/>
        <v>0</v>
      </c>
    </row>
    <row r="58" spans="3:14" ht="13.15" customHeight="1">
      <c r="C58" s="838" t="str">
        <f>'DEMANDE DE BUDGET'!C58</f>
        <v>Choisissez dans la liste Frais de fonctionnement indirects</v>
      </c>
      <c r="D58" s="839"/>
      <c r="E58" s="304"/>
      <c r="F58" s="290"/>
      <c r="G58" s="332">
        <f>'DEMANDE DE BUDGET'!H58</f>
        <v>0</v>
      </c>
      <c r="H58" s="290"/>
      <c r="I58" s="302">
        <f>'DEMANDE DE BUDGET'!J58</f>
        <v>0</v>
      </c>
      <c r="J58" s="270">
        <f t="shared" ref="J58:J63" si="10">G58*I58</f>
        <v>0</v>
      </c>
      <c r="K58" s="328">
        <f>'DEMANDE DE BUDGET'!L58</f>
        <v>0</v>
      </c>
      <c r="L58" s="266">
        <f t="shared" si="3"/>
        <v>0</v>
      </c>
      <c r="M58" s="274">
        <f t="shared" ref="M58:M63" si="11">J58-K58</f>
        <v>0</v>
      </c>
      <c r="N58" s="266">
        <f t="shared" si="4"/>
        <v>0</v>
      </c>
    </row>
    <row r="59" spans="3:14" ht="13.15" customHeight="1">
      <c r="C59" s="838" t="str">
        <f>'DEMANDE DE BUDGET'!C59</f>
        <v>Choisissez dans la liste Frais de fonctionnement indirects</v>
      </c>
      <c r="D59" s="839"/>
      <c r="E59" s="304"/>
      <c r="F59" s="290"/>
      <c r="G59" s="332">
        <f>'DEMANDE DE BUDGET'!H59</f>
        <v>0</v>
      </c>
      <c r="H59" s="290"/>
      <c r="I59" s="302">
        <f>'DEMANDE DE BUDGET'!J59</f>
        <v>0</v>
      </c>
      <c r="J59" s="270">
        <f t="shared" si="10"/>
        <v>0</v>
      </c>
      <c r="K59" s="328">
        <f>'DEMANDE DE BUDGET'!L59</f>
        <v>0</v>
      </c>
      <c r="L59" s="266">
        <f t="shared" si="3"/>
        <v>0</v>
      </c>
      <c r="M59" s="274">
        <f t="shared" si="11"/>
        <v>0</v>
      </c>
      <c r="N59" s="266">
        <f t="shared" si="4"/>
        <v>0</v>
      </c>
    </row>
    <row r="60" spans="3:14" ht="13.15" customHeight="1">
      <c r="C60" s="838" t="str">
        <f>'DEMANDE DE BUDGET'!C60</f>
        <v>Choisissez dans la liste Frais de fonctionnement indirects</v>
      </c>
      <c r="D60" s="839"/>
      <c r="E60" s="304"/>
      <c r="F60" s="290"/>
      <c r="G60" s="332">
        <f>'DEMANDE DE BUDGET'!H60</f>
        <v>0</v>
      </c>
      <c r="H60" s="290"/>
      <c r="I60" s="302">
        <f>'DEMANDE DE BUDGET'!J60</f>
        <v>0</v>
      </c>
      <c r="J60" s="270">
        <f t="shared" si="10"/>
        <v>0</v>
      </c>
      <c r="K60" s="328">
        <f>'DEMANDE DE BUDGET'!L60</f>
        <v>0</v>
      </c>
      <c r="L60" s="266">
        <f t="shared" si="3"/>
        <v>0</v>
      </c>
      <c r="M60" s="274">
        <f t="shared" si="11"/>
        <v>0</v>
      </c>
      <c r="N60" s="266">
        <f t="shared" si="4"/>
        <v>0</v>
      </c>
    </row>
    <row r="61" spans="3:14" ht="13.15" customHeight="1">
      <c r="C61" s="838" t="str">
        <f>'DEMANDE DE BUDGET'!C61</f>
        <v>Choisissez dans la liste Frais de fonctionnement indirects</v>
      </c>
      <c r="D61" s="839"/>
      <c r="E61" s="304"/>
      <c r="F61" s="290"/>
      <c r="G61" s="332">
        <f>'DEMANDE DE BUDGET'!H61</f>
        <v>0</v>
      </c>
      <c r="H61" s="290"/>
      <c r="I61" s="302">
        <f>'DEMANDE DE BUDGET'!J61</f>
        <v>0</v>
      </c>
      <c r="J61" s="270">
        <f t="shared" si="10"/>
        <v>0</v>
      </c>
      <c r="K61" s="328">
        <f>'DEMANDE DE BUDGET'!L61</f>
        <v>0</v>
      </c>
      <c r="L61" s="266">
        <f t="shared" si="3"/>
        <v>0</v>
      </c>
      <c r="M61" s="274">
        <f t="shared" si="11"/>
        <v>0</v>
      </c>
      <c r="N61" s="266">
        <f t="shared" si="4"/>
        <v>0</v>
      </c>
    </row>
    <row r="62" spans="3:14" ht="13.15" customHeight="1">
      <c r="C62" s="838" t="str">
        <f>'DEMANDE DE BUDGET'!C62</f>
        <v>Choisissez dans la liste Frais de fonctionnement indirects</v>
      </c>
      <c r="D62" s="839"/>
      <c r="E62" s="304"/>
      <c r="F62" s="290"/>
      <c r="G62" s="332">
        <f>'DEMANDE DE BUDGET'!H62</f>
        <v>0</v>
      </c>
      <c r="H62" s="290"/>
      <c r="I62" s="302">
        <f>'DEMANDE DE BUDGET'!J62</f>
        <v>0</v>
      </c>
      <c r="J62" s="270">
        <f t="shared" si="10"/>
        <v>0</v>
      </c>
      <c r="K62" s="328">
        <f>'DEMANDE DE BUDGET'!L62</f>
        <v>0</v>
      </c>
      <c r="L62" s="266">
        <f t="shared" si="3"/>
        <v>0</v>
      </c>
      <c r="M62" s="274">
        <f t="shared" si="11"/>
        <v>0</v>
      </c>
      <c r="N62" s="266">
        <f t="shared" si="4"/>
        <v>0</v>
      </c>
    </row>
    <row r="63" spans="3:14" ht="13.15" customHeight="1">
      <c r="C63" s="838" t="str">
        <f>'DEMANDE DE BUDGET'!C63</f>
        <v>Autre : (compléter soi-même)</v>
      </c>
      <c r="D63" s="839"/>
      <c r="E63" s="304"/>
      <c r="F63" s="290"/>
      <c r="G63" s="332">
        <f>'DEMANDE DE BUDGET'!H63</f>
        <v>0</v>
      </c>
      <c r="H63" s="290"/>
      <c r="I63" s="302">
        <f>'DEMANDE DE BUDGET'!J63</f>
        <v>0</v>
      </c>
      <c r="J63" s="270">
        <f t="shared" si="10"/>
        <v>0</v>
      </c>
      <c r="K63" s="328">
        <f>'DEMANDE DE BUDGET'!L63</f>
        <v>0</v>
      </c>
      <c r="L63" s="266">
        <f t="shared" si="3"/>
        <v>0</v>
      </c>
      <c r="M63" s="274">
        <f t="shared" si="11"/>
        <v>0</v>
      </c>
      <c r="N63" s="266">
        <f t="shared" si="4"/>
        <v>0</v>
      </c>
    </row>
    <row r="64" spans="3:14" ht="13.15" customHeight="1">
      <c r="C64" s="758" t="s">
        <v>223</v>
      </c>
      <c r="D64" s="760"/>
      <c r="E64" s="292"/>
      <c r="F64" s="299"/>
      <c r="G64" s="277">
        <f>SUM(G53:G63)</f>
        <v>0</v>
      </c>
      <c r="H64" s="278"/>
      <c r="I64" s="279"/>
      <c r="J64" s="277">
        <f>SUM(J53:J63)</f>
        <v>0</v>
      </c>
      <c r="K64" s="280">
        <f>SUM(K53:K63)</f>
        <v>0</v>
      </c>
      <c r="L64" s="281">
        <f>IF(J64=0,0,K64/J64)</f>
        <v>0</v>
      </c>
      <c r="M64" s="280">
        <f>SUM(M53:M63)</f>
        <v>0</v>
      </c>
      <c r="N64" s="281">
        <f>IF(J64=0,0,M64/J64)</f>
        <v>0</v>
      </c>
    </row>
    <row r="65" spans="3:14" ht="15">
      <c r="C65" s="378"/>
      <c r="D65" s="578"/>
      <c r="E65" s="305"/>
      <c r="F65" s="765" t="s">
        <v>375</v>
      </c>
      <c r="G65" s="766"/>
      <c r="H65" s="766"/>
      <c r="I65" s="766"/>
      <c r="J65" s="766"/>
      <c r="K65" s="306" t="e">
        <f>(K26+K32+K38+K51)*0.07</f>
        <v>#REF!</v>
      </c>
      <c r="L65" s="307"/>
      <c r="M65" s="308"/>
      <c r="N65" s="307"/>
    </row>
    <row r="66" spans="3:14" ht="13.15" customHeight="1">
      <c r="C66" s="781" t="s">
        <v>298</v>
      </c>
      <c r="D66" s="782"/>
      <c r="E66" s="782"/>
      <c r="F66" s="782"/>
      <c r="G66" s="782"/>
      <c r="H66" s="782"/>
      <c r="I66" s="783"/>
      <c r="J66" s="359" t="e">
        <f>J64+J51+J38+J32+J26</f>
        <v>#REF!</v>
      </c>
      <c r="K66" s="360" t="e">
        <f>K64+K51+K38+K32+K26</f>
        <v>#REF!</v>
      </c>
      <c r="L66" s="361" t="e">
        <f t="shared" si="3"/>
        <v>#REF!</v>
      </c>
      <c r="M66" s="360" t="e">
        <f>M64+M51+M38+M32+M26</f>
        <v>#REF!</v>
      </c>
      <c r="N66" s="361" t="e">
        <f t="shared" si="4"/>
        <v>#REF!</v>
      </c>
    </row>
    <row r="67" spans="3:14" ht="13.15" customHeight="1">
      <c r="C67" s="644" t="s">
        <v>299</v>
      </c>
      <c r="D67" s="309"/>
      <c r="E67" s="310"/>
      <c r="F67" s="309"/>
      <c r="G67" s="309"/>
      <c r="H67" s="310"/>
      <c r="I67" s="310"/>
      <c r="J67" s="311"/>
      <c r="K67" s="311"/>
      <c r="L67" s="312"/>
      <c r="M67" s="311"/>
      <c r="N67" s="312"/>
    </row>
    <row r="68" spans="3:14" ht="13.15" customHeight="1">
      <c r="C68" s="309" t="s">
        <v>378</v>
      </c>
      <c r="D68" s="309"/>
      <c r="E68" s="310"/>
      <c r="F68" s="313"/>
      <c r="G68" s="313"/>
      <c r="H68" s="314"/>
      <c r="I68" s="314"/>
      <c r="J68" s="311"/>
      <c r="K68" s="311"/>
      <c r="L68" s="312"/>
      <c r="M68" s="311"/>
      <c r="N68" s="312"/>
    </row>
    <row r="69" spans="3:14" ht="12.75" customHeight="1">
      <c r="C69" s="309" t="s">
        <v>300</v>
      </c>
      <c r="D69" s="309"/>
      <c r="E69" s="315"/>
      <c r="F69" s="313"/>
      <c r="G69" s="313"/>
      <c r="H69" s="314"/>
      <c r="I69" s="314"/>
      <c r="J69" s="311"/>
      <c r="K69" s="311"/>
      <c r="L69" s="312"/>
      <c r="M69" s="311"/>
      <c r="N69" s="312"/>
    </row>
    <row r="70" spans="3:14" ht="12.75" customHeight="1">
      <c r="C70" s="309" t="s">
        <v>301</v>
      </c>
      <c r="D70" s="309"/>
      <c r="E70" s="315"/>
      <c r="F70" s="313"/>
      <c r="G70" s="313"/>
      <c r="H70" s="314"/>
      <c r="I70" s="314"/>
      <c r="J70" s="311"/>
      <c r="K70" s="311"/>
      <c r="L70" s="312"/>
      <c r="M70" s="311"/>
      <c r="N70" s="312"/>
    </row>
    <row r="71" spans="3:14" ht="12.75" customHeight="1">
      <c r="C71" s="309" t="s">
        <v>377</v>
      </c>
      <c r="D71" s="309"/>
      <c r="E71" s="315"/>
      <c r="F71" s="313"/>
      <c r="G71" s="313"/>
      <c r="H71" s="314"/>
      <c r="I71" s="314"/>
      <c r="J71" s="311"/>
      <c r="K71" s="311"/>
      <c r="L71" s="312"/>
      <c r="M71" s="311"/>
      <c r="N71" s="312"/>
    </row>
    <row r="72" spans="3:14" ht="12.75" customHeight="1" thickBot="1">
      <c r="C72" s="309"/>
      <c r="D72" s="309"/>
      <c r="E72" s="315"/>
      <c r="F72" s="313"/>
      <c r="G72" s="313"/>
      <c r="H72" s="314"/>
      <c r="I72" s="314"/>
      <c r="J72" s="311"/>
      <c r="K72" s="311"/>
      <c r="L72" s="312"/>
      <c r="M72" s="311"/>
      <c r="N72" s="312"/>
    </row>
    <row r="73" spans="3:14" ht="60.75" thickBot="1">
      <c r="C73" s="848" t="s">
        <v>302</v>
      </c>
      <c r="D73" s="849"/>
      <c r="E73" s="335"/>
      <c r="F73" s="335" t="s">
        <v>443</v>
      </c>
      <c r="G73" s="337" t="s">
        <v>303</v>
      </c>
      <c r="H73" s="338"/>
      <c r="I73" s="339"/>
      <c r="J73" s="340" t="s">
        <v>264</v>
      </c>
      <c r="K73" s="666" t="s">
        <v>444</v>
      </c>
      <c r="L73" s="595" t="s">
        <v>255</v>
      </c>
      <c r="M73" s="263" t="s">
        <v>368</v>
      </c>
      <c r="N73" s="365" t="s">
        <v>369</v>
      </c>
    </row>
    <row r="74" spans="3:14" ht="14.25">
      <c r="C74" s="854" t="str">
        <f>'DEMANDE DE BUDGET'!C75</f>
        <v>Fedasil</v>
      </c>
      <c r="D74" s="855"/>
      <c r="E74" s="344"/>
      <c r="F74" s="317"/>
      <c r="G74" s="345" t="s">
        <v>304</v>
      </c>
      <c r="H74" s="319"/>
      <c r="I74" s="320"/>
      <c r="J74" s="321" t="e">
        <f>K74</f>
        <v>#REF!</v>
      </c>
      <c r="K74" s="322" t="e">
        <f>K66</f>
        <v>#REF!</v>
      </c>
      <c r="L74" s="323" t="e">
        <f>IF($J$66=0,0,K74/$J$66)</f>
        <v>#REF!</v>
      </c>
      <c r="M74" s="324"/>
      <c r="N74" s="346"/>
    </row>
    <row r="75" spans="3:14" ht="14.25">
      <c r="C75" s="825" t="str">
        <f>'DEMANDE DE BUDGET'!C76</f>
        <v>Moyens propres</v>
      </c>
      <c r="D75" s="827"/>
      <c r="E75" s="348"/>
      <c r="F75" s="349" t="str">
        <f>'DEMANDE DE BUDGET'!G76</f>
        <v>(à compléter)</v>
      </c>
      <c r="G75" s="350" t="s">
        <v>372</v>
      </c>
      <c r="H75" s="326"/>
      <c r="I75" s="351"/>
      <c r="J75" s="321">
        <f t="shared" ref="J75:J79" si="12">M75</f>
        <v>0</v>
      </c>
      <c r="K75" s="328"/>
      <c r="L75" s="329"/>
      <c r="M75" s="328">
        <f>'DEMANDE DE BUDGET'!N76</f>
        <v>0</v>
      </c>
      <c r="N75" s="266" t="e">
        <f t="shared" ref="N75:N79" si="13">IF($J$66=0,0,M75/$J$66)</f>
        <v>#REF!</v>
      </c>
    </row>
    <row r="76" spans="3:14" ht="14.25">
      <c r="C76" s="825" t="str">
        <f>'DEMANDE DE BUDGET'!C77</f>
        <v>Autre rentrées : (compléter soi-même)</v>
      </c>
      <c r="D76" s="827"/>
      <c r="E76" s="344"/>
      <c r="F76" s="349" t="str">
        <f>'DEMANDE DE BUDGET'!G77</f>
        <v>(à compléter)</v>
      </c>
      <c r="G76" s="350" t="s">
        <v>372</v>
      </c>
      <c r="H76" s="326"/>
      <c r="I76" s="352"/>
      <c r="J76" s="321">
        <f t="shared" si="12"/>
        <v>0</v>
      </c>
      <c r="K76" s="328"/>
      <c r="L76" s="329"/>
      <c r="M76" s="328">
        <f>'DEMANDE DE BUDGET'!N77</f>
        <v>0</v>
      </c>
      <c r="N76" s="266" t="e">
        <f t="shared" si="13"/>
        <v>#REF!</v>
      </c>
    </row>
    <row r="77" spans="3:14" ht="14.25">
      <c r="C77" s="825" t="str">
        <f>'DEMANDE DE BUDGET'!C78</f>
        <v>Autre rentrées : (compléter soi-même)</v>
      </c>
      <c r="D77" s="827"/>
      <c r="E77" s="344"/>
      <c r="F77" s="349" t="str">
        <f>'DEMANDE DE BUDGET'!G78</f>
        <v>(à compléter)</v>
      </c>
      <c r="G77" s="350" t="s">
        <v>372</v>
      </c>
      <c r="H77" s="326"/>
      <c r="I77" s="352"/>
      <c r="J77" s="321">
        <f t="shared" si="12"/>
        <v>0</v>
      </c>
      <c r="K77" s="328"/>
      <c r="L77" s="329"/>
      <c r="M77" s="328">
        <f>'DEMANDE DE BUDGET'!N78</f>
        <v>0</v>
      </c>
      <c r="N77" s="266" t="e">
        <f t="shared" si="13"/>
        <v>#REF!</v>
      </c>
    </row>
    <row r="78" spans="3:14" ht="14.25">
      <c r="C78" s="825" t="str">
        <f>'DEMANDE DE BUDGET'!C79</f>
        <v>Autre rentrées : (compléter soi-même)</v>
      </c>
      <c r="D78" s="827"/>
      <c r="E78" s="344"/>
      <c r="F78" s="696" t="str">
        <f>'DEMANDE DE BUDGET'!G79</f>
        <v>(à compléter)</v>
      </c>
      <c r="G78" s="350" t="s">
        <v>372</v>
      </c>
      <c r="H78" s="326"/>
      <c r="I78" s="352"/>
      <c r="J78" s="321">
        <f>M78</f>
        <v>0</v>
      </c>
      <c r="K78" s="328"/>
      <c r="L78" s="329"/>
      <c r="M78" s="328">
        <f>'DEMANDE DE BUDGET'!N79</f>
        <v>0</v>
      </c>
      <c r="N78" s="266" t="e">
        <f t="shared" si="13"/>
        <v>#REF!</v>
      </c>
    </row>
    <row r="79" spans="3:14" ht="15" thickBot="1">
      <c r="C79" s="850" t="str">
        <f>'DEMANDE DE BUDGET'!C80</f>
        <v>Autre rentrées : (compléter soi-même)</v>
      </c>
      <c r="D79" s="851"/>
      <c r="E79" s="344"/>
      <c r="F79" s="696" t="str">
        <f>'DEMANDE DE BUDGET'!G80</f>
        <v>(à compléter)</v>
      </c>
      <c r="G79" s="373" t="s">
        <v>372</v>
      </c>
      <c r="H79" s="326"/>
      <c r="I79" s="352"/>
      <c r="J79" s="321">
        <f t="shared" si="12"/>
        <v>0</v>
      </c>
      <c r="K79" s="328"/>
      <c r="L79" s="329"/>
      <c r="M79" s="328">
        <f>'DEMANDE DE BUDGET'!N80</f>
        <v>0</v>
      </c>
      <c r="N79" s="266" t="e">
        <f t="shared" si="13"/>
        <v>#REF!</v>
      </c>
    </row>
    <row r="80" spans="3:14" ht="15.75" thickBot="1">
      <c r="C80" s="852" t="s">
        <v>298</v>
      </c>
      <c r="D80" s="853"/>
      <c r="E80" s="782"/>
      <c r="F80" s="782"/>
      <c r="G80" s="782"/>
      <c r="H80" s="782"/>
      <c r="I80" s="783"/>
      <c r="J80" s="359" t="e">
        <f>SUM(J74:J79)</f>
        <v>#REF!</v>
      </c>
      <c r="K80" s="360" t="e">
        <f>SUM(K74:K79)</f>
        <v>#REF!</v>
      </c>
      <c r="L80" s="361" t="e">
        <f>IF($J$66=0,0,K80/$J$66)</f>
        <v>#REF!</v>
      </c>
      <c r="M80" s="360">
        <f>SUM(M75:M79)</f>
        <v>0</v>
      </c>
      <c r="N80" s="362" t="e">
        <f>IF($J$66=0,0,M80/$J$66)</f>
        <v>#REF!</v>
      </c>
    </row>
    <row r="81" spans="3:14">
      <c r="C81" s="249"/>
    </row>
    <row r="82" spans="3:14" ht="15">
      <c r="C82" s="233"/>
      <c r="F82" s="767" t="s">
        <v>306</v>
      </c>
      <c r="G82" s="767"/>
      <c r="H82" s="767"/>
      <c r="I82" s="767"/>
      <c r="J82" s="234" t="e">
        <f>J66-J80</f>
        <v>#REF!</v>
      </c>
      <c r="K82" s="232"/>
      <c r="L82" s="232"/>
      <c r="M82" s="86" t="e">
        <f>M66-M80</f>
        <v>#REF!</v>
      </c>
      <c r="N82" s="232"/>
    </row>
    <row r="83" spans="3:14">
      <c r="C83" s="233"/>
    </row>
    <row r="84" spans="3:14">
      <c r="C84" s="233"/>
    </row>
    <row r="85" spans="3:14">
      <c r="C85" s="233"/>
    </row>
    <row r="86" spans="3:14">
      <c r="C86" s="233"/>
    </row>
    <row r="87" spans="3:14">
      <c r="C87" s="233"/>
    </row>
    <row r="88" spans="3:14">
      <c r="C88" s="233"/>
    </row>
    <row r="89" spans="3:14">
      <c r="C89" s="233"/>
    </row>
    <row r="90" spans="3:14">
      <c r="C90" s="233"/>
    </row>
    <row r="91" spans="3:14">
      <c r="C91" s="233"/>
    </row>
    <row r="92" spans="3:14">
      <c r="C92" s="233"/>
    </row>
    <row r="93" spans="3:14">
      <c r="C93" s="233"/>
    </row>
    <row r="94" spans="3:14">
      <c r="C94" s="233"/>
    </row>
    <row r="95" spans="3:14">
      <c r="C95" s="233"/>
    </row>
    <row r="96" spans="3:14">
      <c r="C96" s="233"/>
    </row>
    <row r="97" spans="3:3">
      <c r="C97" s="233"/>
    </row>
    <row r="98" spans="3:3">
      <c r="C98" s="233"/>
    </row>
    <row r="99" spans="3:3">
      <c r="C99" s="233"/>
    </row>
    <row r="100" spans="3:3">
      <c r="C100" s="233"/>
    </row>
    <row r="101" spans="3:3">
      <c r="C101" s="233"/>
    </row>
    <row r="102" spans="3:3">
      <c r="C102" s="233"/>
    </row>
    <row r="103" spans="3:3">
      <c r="C103" s="233"/>
    </row>
    <row r="104" spans="3:3">
      <c r="C104" s="233"/>
    </row>
    <row r="105" spans="3:3">
      <c r="C105" s="233"/>
    </row>
    <row r="106" spans="3:3">
      <c r="C106" s="233"/>
    </row>
    <row r="107" spans="3:3">
      <c r="C107" s="233"/>
    </row>
    <row r="108" spans="3:3">
      <c r="C108" s="233"/>
    </row>
    <row r="109" spans="3:3">
      <c r="C109" s="233"/>
    </row>
    <row r="110" spans="3:3">
      <c r="C110" s="233"/>
    </row>
    <row r="111" spans="3:3">
      <c r="C111" s="233"/>
    </row>
    <row r="112" spans="3:3">
      <c r="C112" s="233"/>
    </row>
    <row r="113" spans="1:15">
      <c r="C113" s="233"/>
      <c r="E113" s="233"/>
    </row>
    <row r="114" spans="1:15" s="246" customFormat="1">
      <c r="A114" s="250"/>
      <c r="B114" s="250"/>
      <c r="C114" s="233"/>
      <c r="D114" s="233"/>
      <c r="F114" s="233"/>
      <c r="G114" s="233"/>
      <c r="J114" s="233"/>
      <c r="K114" s="233"/>
      <c r="L114" s="231"/>
      <c r="M114" s="233"/>
      <c r="N114" s="231"/>
      <c r="O114" s="233"/>
    </row>
    <row r="115" spans="1:15" s="246" customFormat="1">
      <c r="A115" s="250"/>
      <c r="B115" s="250"/>
      <c r="C115" s="233"/>
      <c r="D115" s="233"/>
      <c r="F115" s="233"/>
      <c r="G115" s="233"/>
      <c r="J115" s="233"/>
      <c r="K115" s="233"/>
      <c r="L115" s="231"/>
      <c r="M115" s="233"/>
      <c r="N115" s="231"/>
      <c r="O115" s="233"/>
    </row>
    <row r="116" spans="1:15" s="246" customFormat="1">
      <c r="A116" s="250"/>
      <c r="B116" s="250"/>
      <c r="C116" s="233"/>
      <c r="D116" s="233"/>
      <c r="F116" s="233"/>
      <c r="G116" s="233"/>
      <c r="J116" s="233"/>
      <c r="K116" s="233"/>
      <c r="L116" s="231"/>
      <c r="M116" s="233"/>
      <c r="N116" s="231"/>
      <c r="O116" s="233"/>
    </row>
    <row r="117" spans="1:15" s="246" customFormat="1">
      <c r="A117" s="250"/>
      <c r="B117" s="250"/>
      <c r="C117" s="233"/>
      <c r="D117" s="233"/>
      <c r="F117" s="233"/>
      <c r="G117" s="233"/>
      <c r="J117" s="233"/>
      <c r="K117" s="233"/>
      <c r="L117" s="231"/>
      <c r="M117" s="233"/>
      <c r="N117" s="231"/>
      <c r="O117" s="233"/>
    </row>
    <row r="118" spans="1:15" s="246" customFormat="1">
      <c r="A118" s="250"/>
      <c r="B118" s="250"/>
      <c r="C118" s="233"/>
      <c r="D118" s="233"/>
      <c r="F118" s="233"/>
      <c r="G118" s="233"/>
      <c r="J118" s="233"/>
      <c r="K118" s="233"/>
      <c r="L118" s="231"/>
      <c r="M118" s="233"/>
      <c r="N118" s="231"/>
      <c r="O118" s="233"/>
    </row>
    <row r="119" spans="1:15" s="246" customFormat="1">
      <c r="A119" s="250"/>
      <c r="B119" s="250"/>
      <c r="C119" s="233"/>
      <c r="D119" s="233"/>
      <c r="F119" s="233"/>
      <c r="G119" s="233"/>
      <c r="J119" s="233"/>
      <c r="K119" s="233"/>
      <c r="L119" s="231"/>
      <c r="M119" s="233"/>
      <c r="N119" s="231"/>
      <c r="O119" s="233"/>
    </row>
    <row r="120" spans="1:15" s="246" customFormat="1">
      <c r="A120" s="250"/>
      <c r="B120" s="250"/>
      <c r="C120" s="233"/>
      <c r="D120" s="233"/>
      <c r="F120" s="233"/>
      <c r="G120" s="233"/>
      <c r="J120" s="233"/>
      <c r="K120" s="233"/>
      <c r="L120" s="231"/>
      <c r="M120" s="233"/>
      <c r="N120" s="231"/>
      <c r="O120" s="233"/>
    </row>
    <row r="121" spans="1:15" s="246" customFormat="1">
      <c r="A121" s="250"/>
      <c r="B121" s="250"/>
      <c r="C121" s="233"/>
      <c r="D121" s="233"/>
      <c r="F121" s="233"/>
      <c r="G121" s="233"/>
      <c r="J121" s="233"/>
      <c r="K121" s="233"/>
      <c r="L121" s="231"/>
      <c r="M121" s="233"/>
      <c r="N121" s="231"/>
      <c r="O121" s="233"/>
    </row>
    <row r="122" spans="1:15" s="246" customFormat="1">
      <c r="A122" s="250"/>
      <c r="B122" s="250"/>
      <c r="C122" s="233"/>
      <c r="D122" s="233"/>
      <c r="F122" s="233"/>
      <c r="G122" s="233"/>
      <c r="J122" s="233"/>
      <c r="K122" s="233"/>
      <c r="L122" s="231"/>
      <c r="M122" s="233"/>
      <c r="N122" s="231"/>
      <c r="O122" s="233"/>
    </row>
    <row r="123" spans="1:15" s="246" customFormat="1">
      <c r="A123" s="250"/>
      <c r="B123" s="250"/>
      <c r="C123" s="233"/>
      <c r="D123" s="233"/>
      <c r="F123" s="233"/>
      <c r="G123" s="233"/>
      <c r="J123" s="233"/>
      <c r="K123" s="233"/>
      <c r="L123" s="231"/>
      <c r="M123" s="233"/>
      <c r="N123" s="231"/>
      <c r="O123" s="233"/>
    </row>
    <row r="124" spans="1:15" s="246" customFormat="1">
      <c r="A124" s="250"/>
      <c r="B124" s="250"/>
      <c r="C124" s="233"/>
      <c r="D124" s="233"/>
      <c r="F124" s="233"/>
      <c r="G124" s="233"/>
      <c r="J124" s="233"/>
      <c r="K124" s="233"/>
      <c r="L124" s="231"/>
      <c r="M124" s="233"/>
      <c r="N124" s="231"/>
      <c r="O124" s="233"/>
    </row>
    <row r="125" spans="1:15" s="246" customFormat="1">
      <c r="A125" s="250"/>
      <c r="B125" s="250"/>
      <c r="C125" s="233"/>
      <c r="D125" s="233"/>
      <c r="F125" s="233"/>
      <c r="G125" s="233"/>
      <c r="J125" s="233"/>
      <c r="K125" s="233"/>
      <c r="L125" s="231"/>
      <c r="M125" s="233"/>
      <c r="N125" s="231"/>
      <c r="O125" s="233"/>
    </row>
    <row r="126" spans="1:15" s="246" customFormat="1">
      <c r="A126" s="250"/>
      <c r="B126" s="250"/>
      <c r="C126" s="233"/>
      <c r="D126" s="233"/>
      <c r="F126" s="233"/>
      <c r="G126" s="233"/>
      <c r="J126" s="233"/>
      <c r="K126" s="233"/>
      <c r="L126" s="231"/>
      <c r="M126" s="233"/>
      <c r="N126" s="231"/>
      <c r="O126" s="233"/>
    </row>
    <row r="127" spans="1:15" s="246" customFormat="1">
      <c r="A127" s="250"/>
      <c r="B127" s="250"/>
      <c r="C127" s="233"/>
      <c r="D127" s="233"/>
      <c r="F127" s="233"/>
      <c r="G127" s="233"/>
      <c r="J127" s="233"/>
      <c r="K127" s="233"/>
      <c r="L127" s="231"/>
      <c r="M127" s="233"/>
      <c r="N127" s="231"/>
      <c r="O127" s="233"/>
    </row>
    <row r="128" spans="1:15" s="246" customFormat="1">
      <c r="A128" s="250"/>
      <c r="B128" s="250"/>
      <c r="C128" s="233"/>
      <c r="D128" s="233"/>
      <c r="F128" s="233"/>
      <c r="G128" s="233"/>
      <c r="J128" s="233"/>
      <c r="K128" s="233"/>
      <c r="L128" s="231"/>
      <c r="M128" s="233"/>
      <c r="N128" s="231"/>
      <c r="O128" s="233"/>
    </row>
    <row r="129" spans="1:15" s="246" customFormat="1">
      <c r="A129" s="250"/>
      <c r="B129" s="250"/>
      <c r="C129" s="233"/>
      <c r="D129" s="233"/>
      <c r="F129" s="233"/>
      <c r="G129" s="233"/>
      <c r="J129" s="233"/>
      <c r="K129" s="233"/>
      <c r="L129" s="231"/>
      <c r="M129" s="233"/>
      <c r="N129" s="231"/>
      <c r="O129" s="233"/>
    </row>
    <row r="130" spans="1:15" s="246" customFormat="1">
      <c r="A130" s="250"/>
      <c r="B130" s="250"/>
      <c r="C130" s="233"/>
      <c r="D130" s="233"/>
      <c r="F130" s="233"/>
      <c r="G130" s="233"/>
      <c r="J130" s="233"/>
      <c r="K130" s="233"/>
      <c r="L130" s="231"/>
      <c r="M130" s="233"/>
      <c r="N130" s="231"/>
      <c r="O130" s="233"/>
    </row>
    <row r="131" spans="1:15" s="246" customFormat="1">
      <c r="A131" s="250"/>
      <c r="B131" s="250"/>
      <c r="C131" s="233"/>
      <c r="D131" s="233"/>
      <c r="F131" s="233"/>
      <c r="G131" s="233"/>
      <c r="J131" s="233"/>
      <c r="K131" s="233"/>
      <c r="L131" s="231"/>
      <c r="M131" s="233"/>
      <c r="N131" s="231"/>
      <c r="O131" s="233"/>
    </row>
  </sheetData>
  <mergeCells count="64">
    <mergeCell ref="C77:D77"/>
    <mergeCell ref="C78:D78"/>
    <mergeCell ref="C79:D79"/>
    <mergeCell ref="C80:I80"/>
    <mergeCell ref="C74:D74"/>
    <mergeCell ref="C75:D75"/>
    <mergeCell ref="C64:D64"/>
    <mergeCell ref="C66:I66"/>
    <mergeCell ref="C76:D76"/>
    <mergeCell ref="C60:D60"/>
    <mergeCell ref="C61:D61"/>
    <mergeCell ref="C62:D62"/>
    <mergeCell ref="C63:D63"/>
    <mergeCell ref="C73:D73"/>
    <mergeCell ref="C55:D55"/>
    <mergeCell ref="C56:D56"/>
    <mergeCell ref="C57:D57"/>
    <mergeCell ref="C58:D58"/>
    <mergeCell ref="C59:D59"/>
    <mergeCell ref="C39:D39"/>
    <mergeCell ref="C40:D40"/>
    <mergeCell ref="C41:D41"/>
    <mergeCell ref="C51:D51"/>
    <mergeCell ref="C46:D46"/>
    <mergeCell ref="C47:D47"/>
    <mergeCell ref="C48:D48"/>
    <mergeCell ref="C53:D53"/>
    <mergeCell ref="C54:D54"/>
    <mergeCell ref="C42:D42"/>
    <mergeCell ref="C43:D43"/>
    <mergeCell ref="C44:D44"/>
    <mergeCell ref="C45:D45"/>
    <mergeCell ref="C12:D12"/>
    <mergeCell ref="C16:D16"/>
    <mergeCell ref="C26:D26"/>
    <mergeCell ref="C32:D32"/>
    <mergeCell ref="C38:D38"/>
    <mergeCell ref="C31:D31"/>
    <mergeCell ref="C33:D33"/>
    <mergeCell ref="C28:D28"/>
    <mergeCell ref="C27:D27"/>
    <mergeCell ref="C17:D17"/>
    <mergeCell ref="C29:D29"/>
    <mergeCell ref="C30:D30"/>
    <mergeCell ref="C34:D34"/>
    <mergeCell ref="C35:D35"/>
    <mergeCell ref="C36:D36"/>
    <mergeCell ref="C37:D37"/>
    <mergeCell ref="L4:N4"/>
    <mergeCell ref="F65:J65"/>
    <mergeCell ref="F82:I82"/>
    <mergeCell ref="E9:N9"/>
    <mergeCell ref="E10:N10"/>
    <mergeCell ref="E12:N12"/>
    <mergeCell ref="E11:N11"/>
    <mergeCell ref="E8:N8"/>
    <mergeCell ref="F3:I4"/>
    <mergeCell ref="C52:E52"/>
    <mergeCell ref="C49:D49"/>
    <mergeCell ref="C50:D50"/>
    <mergeCell ref="C8:D8"/>
    <mergeCell ref="C9:D9"/>
    <mergeCell ref="C10:D10"/>
    <mergeCell ref="C11:D11"/>
  </mergeCells>
  <conditionalFormatting sqref="J80">
    <cfRule type="cellIs" dxfId="454" priority="437" stopIfTrue="1" operator="notEqual">
      <formula>$J$66</formula>
    </cfRule>
    <cfRule type="cellIs" dxfId="453" priority="438" stopIfTrue="1" operator="equal">
      <formula>$J$66</formula>
    </cfRule>
  </conditionalFormatting>
  <conditionalFormatting sqref="E18:E25">
    <cfRule type="cellIs" dxfId="452" priority="434" stopIfTrue="1" operator="greaterThanOrEqual">
      <formula>0.1</formula>
    </cfRule>
    <cfRule type="expression" dxfId="451" priority="435" stopIfTrue="1">
      <formula>$G18&gt;1</formula>
    </cfRule>
  </conditionalFormatting>
  <conditionalFormatting sqref="K64">
    <cfRule type="expression" dxfId="450" priority="92">
      <formula>$K$64&lt;((($K$26+$K$32+$K$38+$K$51)/100)*7)</formula>
    </cfRule>
    <cfRule type="expression" dxfId="449" priority="439" stopIfTrue="1">
      <formula>$K$64&gt;((($K$26+$K$32+$K$38+$K$51)/100)*7)</formula>
    </cfRule>
  </conditionalFormatting>
  <conditionalFormatting sqref="E9:N9">
    <cfRule type="expression" dxfId="448" priority="429">
      <formula>$E$9&lt;&gt;0</formula>
    </cfRule>
    <cfRule type="expression" dxfId="447" priority="430">
      <formula>$E$9=" "</formula>
    </cfRule>
  </conditionalFormatting>
  <conditionalFormatting sqref="E10:N10 E11">
    <cfRule type="expression" dxfId="446" priority="427">
      <formula>$E$10&lt;&gt;0</formula>
    </cfRule>
    <cfRule type="expression" dxfId="445" priority="428">
      <formula>$E$10= " "</formula>
    </cfRule>
  </conditionalFormatting>
  <conditionalFormatting sqref="E12:N15">
    <cfRule type="expression" dxfId="444" priority="425">
      <formula>$E$12&lt;&gt;0</formula>
    </cfRule>
    <cfRule type="expression" dxfId="443" priority="426">
      <formula>$E$12= " "</formula>
    </cfRule>
  </conditionalFormatting>
  <conditionalFormatting sqref="F18:F25">
    <cfRule type="expression" dxfId="442" priority="409">
      <formula>$F$18="0"</formula>
    </cfRule>
    <cfRule type="expression" dxfId="441" priority="410">
      <formula>$F$18&lt;&gt;0</formula>
    </cfRule>
  </conditionalFormatting>
  <conditionalFormatting sqref="I18:I25">
    <cfRule type="expression" dxfId="440" priority="377">
      <formula>$I18&lt;&gt;0%</formula>
    </cfRule>
    <cfRule type="expression" dxfId="439" priority="431" stopIfTrue="1">
      <formula>$I18="0%"</formula>
    </cfRule>
    <cfRule type="expression" dxfId="438" priority="432" stopIfTrue="1">
      <formula>$H18&gt;0.1</formula>
    </cfRule>
  </conditionalFormatting>
  <conditionalFormatting sqref="K18:K25">
    <cfRule type="expression" dxfId="437" priority="375">
      <formula>$K18&lt;&gt;0</formula>
    </cfRule>
    <cfRule type="expression" dxfId="436" priority="376">
      <formula>$K18="0€"</formula>
    </cfRule>
  </conditionalFormatting>
  <conditionalFormatting sqref="J82">
    <cfRule type="expression" dxfId="435" priority="90">
      <formula>$J$82=0</formula>
    </cfRule>
    <cfRule type="expression" dxfId="434" priority="91">
      <formula>$J$82&lt;&gt;0</formula>
    </cfRule>
  </conditionalFormatting>
  <conditionalFormatting sqref="F82:I82">
    <cfRule type="expression" dxfId="433" priority="88">
      <formula>$J$82&lt;&gt;0</formula>
    </cfRule>
    <cfRule type="expression" dxfId="432" priority="89">
      <formula>$J$82=0</formula>
    </cfRule>
  </conditionalFormatting>
  <conditionalFormatting sqref="C16">
    <cfRule type="expression" dxfId="431" priority="72">
      <formula>$C$16&lt;&gt;"Budget 20xx"</formula>
    </cfRule>
    <cfRule type="expression" dxfId="430" priority="73">
      <formula>$C$16="Budget 20xx "</formula>
    </cfRule>
  </conditionalFormatting>
  <conditionalFormatting sqref="C74:C75 C79">
    <cfRule type="notContainsText" dxfId="429" priority="32" operator="notContains" text="(in te vullen)">
      <formula>ISERROR(SEARCH("(in te vullen)",C74))</formula>
    </cfRule>
    <cfRule type="containsText" dxfId="428" priority="33" operator="containsText" text="(in te vullen)">
      <formula>NOT(ISERROR(SEARCH("(in te vullen)",C74)))</formula>
    </cfRule>
  </conditionalFormatting>
  <conditionalFormatting sqref="M80">
    <cfRule type="cellIs" dxfId="427" priority="20" operator="equal">
      <formula>"$L$65"</formula>
    </cfRule>
    <cfRule type="cellIs" dxfId="426" priority="21" operator="notEqual">
      <formula>$M$66</formula>
    </cfRule>
  </conditionalFormatting>
  <conditionalFormatting sqref="K80">
    <cfRule type="cellIs" dxfId="425" priority="18" operator="equal">
      <formula>$K$66</formula>
    </cfRule>
    <cfRule type="cellIs" dxfId="424" priority="19" operator="notEqual">
      <formula>$K$66</formula>
    </cfRule>
  </conditionalFormatting>
  <conditionalFormatting sqref="K65">
    <cfRule type="expression" dxfId="423" priority="12">
      <formula>$K$65&lt;$K$64</formula>
    </cfRule>
    <cfRule type="expression" dxfId="422" priority="13">
      <formula>$K$65&gt;$K$64</formula>
    </cfRule>
    <cfRule type="expression" dxfId="421" priority="14">
      <formula>$K$65=0</formula>
    </cfRule>
  </conditionalFormatting>
  <conditionalFormatting sqref="E8:N8">
    <cfRule type="expression" dxfId="420" priority="8">
      <formula>$E$9&lt;&gt;0</formula>
    </cfRule>
    <cfRule type="expression" dxfId="419" priority="9">
      <formula>$E$9=" "</formula>
    </cfRule>
  </conditionalFormatting>
  <conditionalFormatting sqref="F65">
    <cfRule type="expression" dxfId="418" priority="4">
      <formula>$J$55&gt;K64</formula>
    </cfRule>
    <cfRule type="expression" dxfId="417" priority="5">
      <formula>K65&lt;K64</formula>
    </cfRule>
    <cfRule type="expression" dxfId="416" priority="6" stopIfTrue="1">
      <formula>$J65=0</formula>
    </cfRule>
  </conditionalFormatting>
  <conditionalFormatting sqref="C76:C78">
    <cfRule type="notContainsText" dxfId="415" priority="1" operator="notContains" text="(in te vullen)">
      <formula>ISERROR(SEARCH("(in te vullen)",C76))</formula>
    </cfRule>
    <cfRule type="containsText" dxfId="414" priority="2" operator="containsText" text="(in te vullen)">
      <formula>NOT(ISERROR(SEARCH("(in te vullen)",C76)))</formula>
    </cfRule>
  </conditionalFormatting>
  <dataValidations count="11">
    <dataValidation operator="equal" allowBlank="1" showInputMessage="1" showErrorMessage="1" sqref="WVR983121:WVU983121 JF82:JI82 TB82:TE82 ACX82:ADA82 AMT82:AMW82 AWP82:AWS82 BGL82:BGO82 BQH82:BQK82 CAD82:CAG82 CJZ82:CKC82 CTV82:CTY82 DDR82:DDU82 DNN82:DNQ82 DXJ82:DXM82 EHF82:EHI82 ERB82:ERE82 FAX82:FBA82 FKT82:FKW82 FUP82:FUS82 GEL82:GEO82 GOH82:GOK82 GYD82:GYG82 HHZ82:HIC82 HRV82:HRY82 IBR82:IBU82 ILN82:ILQ82 IVJ82:IVM82 JFF82:JFI82 JPB82:JPE82 JYX82:JZA82 KIT82:KIW82 KSP82:KSS82 LCL82:LCO82 LMH82:LMK82 LWD82:LWG82 MFZ82:MGC82 MPV82:MPY82 MZR82:MZU82 NJN82:NJQ82 NTJ82:NTM82 ODF82:ODI82 ONB82:ONE82 OWX82:OXA82 PGT82:PGW82 PQP82:PQS82 QAL82:QAO82 QKH82:QKK82 QUD82:QUG82 RDZ82:REC82 RNV82:RNY82 RXR82:RXU82 SHN82:SHQ82 SRJ82:SRM82 TBF82:TBI82 TLB82:TLE82 TUX82:TVA82 UET82:UEW82 UOP82:UOS82 UYL82:UYO82 VIH82:VIK82 VSD82:VSG82 WBZ82:WCC82 WLV82:WLY82 WVR82:WVU82 J65617:M65617 JF65617:JI65617 TB65617:TE65617 ACX65617:ADA65617 AMT65617:AMW65617 AWP65617:AWS65617 BGL65617:BGO65617 BQH65617:BQK65617 CAD65617:CAG65617 CJZ65617:CKC65617 CTV65617:CTY65617 DDR65617:DDU65617 DNN65617:DNQ65617 DXJ65617:DXM65617 EHF65617:EHI65617 ERB65617:ERE65617 FAX65617:FBA65617 FKT65617:FKW65617 FUP65617:FUS65617 GEL65617:GEO65617 GOH65617:GOK65617 GYD65617:GYG65617 HHZ65617:HIC65617 HRV65617:HRY65617 IBR65617:IBU65617 ILN65617:ILQ65617 IVJ65617:IVM65617 JFF65617:JFI65617 JPB65617:JPE65617 JYX65617:JZA65617 KIT65617:KIW65617 KSP65617:KSS65617 LCL65617:LCO65617 LMH65617:LMK65617 LWD65617:LWG65617 MFZ65617:MGC65617"/>
    <dataValidation operator="equal" allowBlank="1" showInputMessage="1" showErrorMessage="1" sqref="MPV65617:MPY65617 MZR65617:MZU65617 NJN65617:NJQ65617 NTJ65617:NTM65617 ODF65617:ODI65617 ONB65617:ONE65617 OWX65617:OXA65617 PGT65617:PGW65617 PQP65617:PQS65617 QAL65617:QAO65617 QKH65617:QKK65617 QUD65617:QUG65617 RDZ65617:REC65617 RNV65617:RNY65617 RXR65617:RXU65617 SHN65617:SHQ65617 SRJ65617:SRM65617 TBF65617:TBI65617 TLB65617:TLE65617 TUX65617:TVA65617 UET65617:UEW65617 UOP65617:UOS65617 UYL65617:UYO65617 VIH65617:VIK65617 VSD65617:VSG65617 WBZ65617:WCC65617 WLV65617:WLY65617 WVR65617:WVU65617 J131153:M131153 JF131153:JI131153 TB131153:TE131153 ACX131153:ADA131153 AMT131153:AMW131153 AWP131153:AWS131153 BGL131153:BGO131153 BQH131153:BQK131153 CAD131153:CAG131153 CJZ131153:CKC131153 CTV131153:CTY131153 DDR131153:DDU131153 DNN131153:DNQ131153 DXJ131153:DXM131153 EHF131153:EHI131153 ERB131153:ERE131153 FAX131153:FBA131153 FKT131153:FKW131153 FUP131153:FUS131153 GEL131153:GEO131153 GOH131153:GOK131153 GYD131153:GYG131153 HHZ131153:HIC131153 HRV131153:HRY131153 IBR131153:IBU131153 ILN131153:ILQ131153 IVJ131153:IVM131153 JFF131153:JFI131153 JPB131153:JPE131153 JYX131153:JZA131153 KIT131153:KIW131153 KSP131153:KSS131153 LCL131153:LCO131153 LMH131153:LMK131153 LWD131153:LWG131153 MFZ131153:MGC131153 MPV131153:MPY131153 MZR131153:MZU131153 NJN131153:NJQ131153 NTJ131153:NTM131153 ODF131153:ODI131153 ONB131153:ONE131153 OWX131153:OXA131153 PGT131153:PGW131153 PQP131153:PQS131153 QAL131153:QAO131153 QKH131153:QKK131153 QUD131153:QUG131153 RDZ131153:REC131153 RNV131153:RNY131153 RXR131153:RXU131153 SHN131153:SHQ131153 SRJ131153:SRM131153 TBF131153:TBI131153 TLB131153:TLE131153 TUX131153:TVA131153 UET131153:UEW131153 UOP131153:UOS131153 UYL131153:UYO131153 VIH131153:VIK131153 VSD131153:VSG131153 WBZ131153:WCC131153 WLV131153:WLY131153 WVR131153:WVU131153 J196689:M196689 JF196689:JI196689 TB196689:TE196689 ACX196689:ADA196689 AMT196689:AMW196689 AWP196689:AWS196689 BGL196689:BGO196689 BQH196689:BQK196689"/>
    <dataValidation operator="equal" allowBlank="1" showInputMessage="1" showErrorMessage="1" sqref="CAD196689:CAG196689 CJZ196689:CKC196689 CTV196689:CTY196689 DDR196689:DDU196689 DNN196689:DNQ196689 DXJ196689:DXM196689 EHF196689:EHI196689 ERB196689:ERE196689 FAX196689:FBA196689 FKT196689:FKW196689 FUP196689:FUS196689 GEL196689:GEO196689 GOH196689:GOK196689 GYD196689:GYG196689 HHZ196689:HIC196689 HRV196689:HRY196689 IBR196689:IBU196689 ILN196689:ILQ196689 IVJ196689:IVM196689 JFF196689:JFI196689 JPB196689:JPE196689 JYX196689:JZA196689 KIT196689:KIW196689 KSP196689:KSS196689 LCL196689:LCO196689 LMH196689:LMK196689 LWD196689:LWG196689 MFZ196689:MGC196689 MPV196689:MPY196689 MZR196689:MZU196689 NJN196689:NJQ196689 NTJ196689:NTM196689 ODF196689:ODI196689 ONB196689:ONE196689 OWX196689:OXA196689 PGT196689:PGW196689 PQP196689:PQS196689 QAL196689:QAO196689 QKH196689:QKK196689 QUD196689:QUG196689 RDZ196689:REC196689 RNV196689:RNY196689 RXR196689:RXU196689 SHN196689:SHQ196689 SRJ196689:SRM196689 TBF196689:TBI196689 TLB196689:TLE196689 TUX196689:TVA196689 UET196689:UEW196689 UOP196689:UOS196689 UYL196689:UYO196689 VIH196689:VIK196689 VSD196689:VSG196689 WBZ196689:WCC196689 WLV196689:WLY196689 WVR196689:WVU196689 J262225:M262225 JF262225:JI262225 TB262225:TE262225 ACX262225:ADA262225 AMT262225:AMW262225 AWP262225:AWS262225 BGL262225:BGO262225 BQH262225:BQK262225 CAD262225:CAG262225 CJZ262225:CKC262225 CTV262225:CTY262225 DDR262225:DDU262225 DNN262225:DNQ262225 DXJ262225:DXM262225 EHF262225:EHI262225 ERB262225:ERE262225 FAX262225:FBA262225 FKT262225:FKW262225 FUP262225:FUS262225 GEL262225:GEO262225 GOH262225:GOK262225 GYD262225:GYG262225 HHZ262225:HIC262225 HRV262225:HRY262225 IBR262225:IBU262225 ILN262225:ILQ262225 IVJ262225:IVM262225 JFF262225:JFI262225 JPB262225:JPE262225 JYX262225:JZA262225 KIT262225:KIW262225 KSP262225:KSS262225 LCL262225:LCO262225 LMH262225:LMK262225 LWD262225:LWG262225 MFZ262225:MGC262225 MPV262225:MPY262225 MZR262225:MZU262225 NJN262225:NJQ262225 NTJ262225:NTM262225 ODF262225:ODI262225 ONB262225:ONE262225 OWX262225:OXA262225 PGT262225:PGW262225"/>
    <dataValidation operator="equal" allowBlank="1" showInputMessage="1" showErrorMessage="1" sqref="PQP262225:PQS262225 QAL262225:QAO262225 QKH262225:QKK262225 QUD262225:QUG262225 RDZ262225:REC262225 RNV262225:RNY262225 RXR262225:RXU262225 SHN262225:SHQ262225 SRJ262225:SRM262225 TBF262225:TBI262225 TLB262225:TLE262225 TUX262225:TVA262225 UET262225:UEW262225 UOP262225:UOS262225 UYL262225:UYO262225 VIH262225:VIK262225 VSD262225:VSG262225 WBZ262225:WCC262225 WLV262225:WLY262225 WVR262225:WVU262225 J327761:M327761 JF327761:JI327761 TB327761:TE327761 ACX327761:ADA327761 AMT327761:AMW327761 AWP327761:AWS327761 BGL327761:BGO327761 BQH327761:BQK327761 CAD327761:CAG327761 CJZ327761:CKC327761 CTV327761:CTY327761 DDR327761:DDU327761 DNN327761:DNQ327761 DXJ327761:DXM327761 EHF327761:EHI327761 ERB327761:ERE327761 FAX327761:FBA327761 FKT327761:FKW327761 FUP327761:FUS327761 GEL327761:GEO327761 GOH327761:GOK327761 GYD327761:GYG327761 HHZ327761:HIC327761 HRV327761:HRY327761 IBR327761:IBU327761 ILN327761:ILQ327761 IVJ327761:IVM327761 JFF327761:JFI327761 JPB327761:JPE327761 JYX327761:JZA327761 KIT327761:KIW327761 KSP327761:KSS327761 LCL327761:LCO327761 LMH327761:LMK327761 LWD327761:LWG327761 MFZ327761:MGC327761 MPV327761:MPY327761 MZR327761:MZU327761 NJN327761:NJQ327761 NTJ327761:NTM327761 ODF327761:ODI327761 ONB327761:ONE327761 OWX327761:OXA327761 PGT327761:PGW327761 PQP327761:PQS327761 QAL327761:QAO327761 QKH327761:QKK327761 QUD327761:QUG327761 RDZ327761:REC327761 RNV327761:RNY327761 RXR327761:RXU327761 SHN327761:SHQ327761 SRJ327761:SRM327761 TBF327761:TBI327761 TLB327761:TLE327761 TUX327761:TVA327761 UET327761:UEW327761 UOP327761:UOS327761 UYL327761:UYO327761 VIH327761:VIK327761 VSD327761:VSG327761 WBZ327761:WCC327761 WLV327761:WLY327761 WVR327761:WVU327761 J393297:M393297 JF393297:JI393297 TB393297:TE393297 ACX393297:ADA393297 AMT393297:AMW393297 AWP393297:AWS393297 BGL393297:BGO393297 BQH393297:BQK393297 CAD393297:CAG393297 CJZ393297:CKC393297 CTV393297:CTY393297 DDR393297:DDU393297 DNN393297:DNQ393297 DXJ393297:DXM393297 EHF393297:EHI393297 ERB393297:ERE393297"/>
    <dataValidation operator="equal" allowBlank="1" showInputMessage="1" showErrorMessage="1" sqref="FAX393297:FBA393297 FKT393297:FKW393297 FUP393297:FUS393297 GEL393297:GEO393297 GOH393297:GOK393297 GYD393297:GYG393297 HHZ393297:HIC393297 HRV393297:HRY393297 IBR393297:IBU393297 ILN393297:ILQ393297 IVJ393297:IVM393297 JFF393297:JFI393297 JPB393297:JPE393297 JYX393297:JZA393297 KIT393297:KIW393297 KSP393297:KSS393297 LCL393297:LCO393297 LMH393297:LMK393297 LWD393297:LWG393297 MFZ393297:MGC393297 MPV393297:MPY393297 MZR393297:MZU393297 NJN393297:NJQ393297 NTJ393297:NTM393297 ODF393297:ODI393297 ONB393297:ONE393297 OWX393297:OXA393297 PGT393297:PGW393297 PQP393297:PQS393297 QAL393297:QAO393297 QKH393297:QKK393297 QUD393297:QUG393297 RDZ393297:REC393297 RNV393297:RNY393297 RXR393297:RXU393297 SHN393297:SHQ393297 SRJ393297:SRM393297 TBF393297:TBI393297 TLB393297:TLE393297 TUX393297:TVA393297 UET393297:UEW393297 UOP393297:UOS393297 UYL393297:UYO393297 VIH393297:VIK393297 VSD393297:VSG393297 WBZ393297:WCC393297 WLV393297:WLY393297 WVR393297:WVU393297 J458833:M458833 JF458833:JI458833 TB458833:TE458833 ACX458833:ADA458833 AMT458833:AMW458833 AWP458833:AWS458833 BGL458833:BGO458833 BQH458833:BQK458833 CAD458833:CAG458833 CJZ458833:CKC458833 CTV458833:CTY458833 DDR458833:DDU458833 DNN458833:DNQ458833 DXJ458833:DXM458833 EHF458833:EHI458833 ERB458833:ERE458833 FAX458833:FBA458833 FKT458833:FKW458833 FUP458833:FUS458833 GEL458833:GEO458833 GOH458833:GOK458833 GYD458833:GYG458833 HHZ458833:HIC458833 HRV458833:HRY458833 IBR458833:IBU458833 ILN458833:ILQ458833 IVJ458833:IVM458833 JFF458833:JFI458833 JPB458833:JPE458833 JYX458833:JZA458833 KIT458833:KIW458833 KSP458833:KSS458833 LCL458833:LCO458833 LMH458833:LMK458833 LWD458833:LWG458833 MFZ458833:MGC458833 MPV458833:MPY458833 MZR458833:MZU458833 NJN458833:NJQ458833 NTJ458833:NTM458833 ODF458833:ODI458833 ONB458833:ONE458833 OWX458833:OXA458833 PGT458833:PGW458833 PQP458833:PQS458833 QAL458833:QAO458833 QKH458833:QKK458833 QUD458833:QUG458833 RDZ458833:REC458833 RNV458833:RNY458833 RXR458833:RXU458833 SHN458833:SHQ458833"/>
    <dataValidation operator="equal" allowBlank="1" showInputMessage="1" showErrorMessage="1" sqref="SRJ458833:SRM458833 TBF458833:TBI458833 TLB458833:TLE458833 TUX458833:TVA458833 UET458833:UEW458833 UOP458833:UOS458833 UYL458833:UYO458833 VIH458833:VIK458833 VSD458833:VSG458833 WBZ458833:WCC458833 WLV458833:WLY458833 WVR458833:WVU458833 J524369:M524369 JF524369:JI524369 TB524369:TE524369 ACX524369:ADA524369 AMT524369:AMW524369 AWP524369:AWS524369 BGL524369:BGO524369 BQH524369:BQK524369 CAD524369:CAG524369 CJZ524369:CKC524369 CTV524369:CTY524369 DDR524369:DDU524369 DNN524369:DNQ524369 DXJ524369:DXM524369 EHF524369:EHI524369 ERB524369:ERE524369 FAX524369:FBA524369 FKT524369:FKW524369 FUP524369:FUS524369 GEL524369:GEO524369 GOH524369:GOK524369 GYD524369:GYG524369 HHZ524369:HIC524369 HRV524369:HRY524369 IBR524369:IBU524369 ILN524369:ILQ524369 IVJ524369:IVM524369 JFF524369:JFI524369 JPB524369:JPE524369 JYX524369:JZA524369 KIT524369:KIW524369 KSP524369:KSS524369 LCL524369:LCO524369 LMH524369:LMK524369 LWD524369:LWG524369 MFZ524369:MGC524369 MPV524369:MPY524369 MZR524369:MZU524369 NJN524369:NJQ524369 NTJ524369:NTM524369 ODF524369:ODI524369 ONB524369:ONE524369 OWX524369:OXA524369 PGT524369:PGW524369 PQP524369:PQS524369 QAL524369:QAO524369 QKH524369:QKK524369 QUD524369:QUG524369 RDZ524369:REC524369 RNV524369:RNY524369 RXR524369:RXU524369 SHN524369:SHQ524369 SRJ524369:SRM524369 TBF524369:TBI524369 TLB524369:TLE524369 TUX524369:TVA524369 UET524369:UEW524369 UOP524369:UOS524369 UYL524369:UYO524369 VIH524369:VIK524369 VSD524369:VSG524369 WBZ524369:WCC524369 WLV524369:WLY524369 WVR524369:WVU524369 J589905:M589905 JF589905:JI589905 TB589905:TE589905 ACX589905:ADA589905 AMT589905:AMW589905 AWP589905:AWS589905 BGL589905:BGO589905 BQH589905:BQK589905 CAD589905:CAG589905 CJZ589905:CKC589905 CTV589905:CTY589905 DDR589905:DDU589905 DNN589905:DNQ589905 DXJ589905:DXM589905 EHF589905:EHI589905 ERB589905:ERE589905 FAX589905:FBA589905 FKT589905:FKW589905 FUP589905:FUS589905 GEL589905:GEO589905 GOH589905:GOK589905 GYD589905:GYG589905 HHZ589905:HIC589905 HRV589905:HRY589905"/>
    <dataValidation operator="equal" allowBlank="1" showInputMessage="1" showErrorMessage="1" sqref="IBR589905:IBU589905 ILN589905:ILQ589905 IVJ589905:IVM589905 JFF589905:JFI589905 JPB589905:JPE589905 JYX589905:JZA589905 KIT589905:KIW589905 KSP589905:KSS589905 LCL589905:LCO589905 LMH589905:LMK589905 LWD589905:LWG589905 MFZ589905:MGC589905 MPV589905:MPY589905 MZR589905:MZU589905 NJN589905:NJQ589905 NTJ589905:NTM589905 ODF589905:ODI589905 ONB589905:ONE589905 OWX589905:OXA589905 PGT589905:PGW589905 PQP589905:PQS589905 QAL589905:QAO589905 QKH589905:QKK589905 QUD589905:QUG589905 RDZ589905:REC589905 RNV589905:RNY589905 RXR589905:RXU589905 SHN589905:SHQ589905 SRJ589905:SRM589905 TBF589905:TBI589905 TLB589905:TLE589905 TUX589905:TVA589905 UET589905:UEW589905 UOP589905:UOS589905 UYL589905:UYO589905 VIH589905:VIK589905 VSD589905:VSG589905 WBZ589905:WCC589905 WLV589905:WLY589905 WVR589905:WVU589905 J655441:M655441 JF655441:JI655441 TB655441:TE655441 ACX655441:ADA655441 AMT655441:AMW655441 AWP655441:AWS655441 BGL655441:BGO655441 BQH655441:BQK655441 CAD655441:CAG655441 CJZ655441:CKC655441 CTV655441:CTY655441 DDR655441:DDU655441 DNN655441:DNQ655441 DXJ655441:DXM655441 EHF655441:EHI655441 ERB655441:ERE655441 FAX655441:FBA655441 FKT655441:FKW655441 FUP655441:FUS655441 GEL655441:GEO655441 GOH655441:GOK655441 GYD655441:GYG655441 HHZ655441:HIC655441 HRV655441:HRY655441 IBR655441:IBU655441 ILN655441:ILQ655441 IVJ655441:IVM655441 JFF655441:JFI655441 JPB655441:JPE655441 JYX655441:JZA655441 KIT655441:KIW655441 KSP655441:KSS655441 LCL655441:LCO655441 LMH655441:LMK655441 LWD655441:LWG655441 MFZ655441:MGC655441 MPV655441:MPY655441 MZR655441:MZU655441 NJN655441:NJQ655441 NTJ655441:NTM655441 ODF655441:ODI655441 ONB655441:ONE655441 OWX655441:OXA655441 PGT655441:PGW655441 PQP655441:PQS655441 QAL655441:QAO655441 QKH655441:QKK655441 QUD655441:QUG655441 RDZ655441:REC655441 RNV655441:RNY655441 RXR655441:RXU655441 SHN655441:SHQ655441 SRJ655441:SRM655441 TBF655441:TBI655441 TLB655441:TLE655441 TUX655441:TVA655441 UET655441:UEW655441 UOP655441:UOS655441 UYL655441:UYO655441 VIH655441:VIK655441"/>
    <dataValidation operator="equal" allowBlank="1" showInputMessage="1" showErrorMessage="1" sqref="VSD655441:VSG655441 WBZ655441:WCC655441 WLV655441:WLY655441 WVR655441:WVU655441 J720977:M720977 JF720977:JI720977 TB720977:TE720977 ACX720977:ADA720977 AMT720977:AMW720977 AWP720977:AWS720977 BGL720977:BGO720977 BQH720977:BQK720977 CAD720977:CAG720977 CJZ720977:CKC720977 CTV720977:CTY720977 DDR720977:DDU720977 DNN720977:DNQ720977 DXJ720977:DXM720977 EHF720977:EHI720977 ERB720977:ERE720977 FAX720977:FBA720977 FKT720977:FKW720977 FUP720977:FUS720977 GEL720977:GEO720977 GOH720977:GOK720977 GYD720977:GYG720977 HHZ720977:HIC720977 HRV720977:HRY720977 IBR720977:IBU720977 ILN720977:ILQ720977 IVJ720977:IVM720977 JFF720977:JFI720977 JPB720977:JPE720977 JYX720977:JZA720977 KIT720977:KIW720977 KSP720977:KSS720977 LCL720977:LCO720977 LMH720977:LMK720977 LWD720977:LWG720977 MFZ720977:MGC720977 MPV720977:MPY720977 MZR720977:MZU720977 NJN720977:NJQ720977 NTJ720977:NTM720977 ODF720977:ODI720977 ONB720977:ONE720977 OWX720977:OXA720977 PGT720977:PGW720977 PQP720977:PQS720977 QAL720977:QAO720977 QKH720977:QKK720977 QUD720977:QUG720977 RDZ720977:REC720977 RNV720977:RNY720977 RXR720977:RXU720977 SHN720977:SHQ720977 SRJ720977:SRM720977 TBF720977:TBI720977 TLB720977:TLE720977 TUX720977:TVA720977 UET720977:UEW720977 UOP720977:UOS720977 UYL720977:UYO720977 VIH720977:VIK720977 VSD720977:VSG720977 WBZ720977:WCC720977 WLV720977:WLY720977 WVR720977:WVU720977 J786513:M786513 JF786513:JI786513 TB786513:TE786513 ACX786513:ADA786513 AMT786513:AMW786513 AWP786513:AWS786513 BGL786513:BGO786513 BQH786513:BQK786513 CAD786513:CAG786513 CJZ786513:CKC786513 CTV786513:CTY786513 DDR786513:DDU786513 DNN786513:DNQ786513 DXJ786513:DXM786513 EHF786513:EHI786513 ERB786513:ERE786513 FAX786513:FBA786513 FKT786513:FKW786513 FUP786513:FUS786513 GEL786513:GEO786513 GOH786513:GOK786513 GYD786513:GYG786513 HHZ786513:HIC786513 HRV786513:HRY786513 IBR786513:IBU786513 ILN786513:ILQ786513 IVJ786513:IVM786513 JFF786513:JFI786513 JPB786513:JPE786513 JYX786513:JZA786513 KIT786513:KIW786513 KSP786513:KSS786513"/>
    <dataValidation operator="equal" allowBlank="1" showInputMessage="1" showErrorMessage="1" sqref="LCL786513:LCO786513 LMH786513:LMK786513 LWD786513:LWG786513 MFZ786513:MGC786513 MPV786513:MPY786513 MZR786513:MZU786513 NJN786513:NJQ786513 NTJ786513:NTM786513 ODF786513:ODI786513 ONB786513:ONE786513 OWX786513:OXA786513 PGT786513:PGW786513 PQP786513:PQS786513 QAL786513:QAO786513 QKH786513:QKK786513 QUD786513:QUG786513 RDZ786513:REC786513 RNV786513:RNY786513 RXR786513:RXU786513 SHN786513:SHQ786513 SRJ786513:SRM786513 TBF786513:TBI786513 TLB786513:TLE786513 TUX786513:TVA786513 UET786513:UEW786513 UOP786513:UOS786513 UYL786513:UYO786513 VIH786513:VIK786513 VSD786513:VSG786513 WBZ786513:WCC786513 WLV786513:WLY786513 WVR786513:WVU786513 J852049:M852049 JF852049:JI852049 TB852049:TE852049 ACX852049:ADA852049 AMT852049:AMW852049 AWP852049:AWS852049 BGL852049:BGO852049 BQH852049:BQK852049 CAD852049:CAG852049 CJZ852049:CKC852049 CTV852049:CTY852049 DDR852049:DDU852049 DNN852049:DNQ852049 DXJ852049:DXM852049 EHF852049:EHI852049 ERB852049:ERE852049 FAX852049:FBA852049 FKT852049:FKW852049 FUP852049:FUS852049 GEL852049:GEO852049 GOH852049:GOK852049 GYD852049:GYG852049 HHZ852049:HIC852049 HRV852049:HRY852049 IBR852049:IBU852049 ILN852049:ILQ852049 IVJ852049:IVM852049 JFF852049:JFI852049 JPB852049:JPE852049 JYX852049:JZA852049 KIT852049:KIW852049 KSP852049:KSS852049 LCL852049:LCO852049 LMH852049:LMK852049 LWD852049:LWG852049 MFZ852049:MGC852049 MPV852049:MPY852049 MZR852049:MZU852049 NJN852049:NJQ852049 NTJ852049:NTM852049 ODF852049:ODI852049 ONB852049:ONE852049 OWX852049:OXA852049 PGT852049:PGW852049 PQP852049:PQS852049 QAL852049:QAO852049 QKH852049:QKK852049 QUD852049:QUG852049 RDZ852049:REC852049 RNV852049:RNY852049 RXR852049:RXU852049 SHN852049:SHQ852049 SRJ852049:SRM852049 TBF852049:TBI852049 TLB852049:TLE852049 TUX852049:TVA852049 UET852049:UEW852049 UOP852049:UOS852049 UYL852049:UYO852049 VIH852049:VIK852049 VSD852049:VSG852049 WBZ852049:WCC852049 WLV852049:WLY852049 WVR852049:WVU852049 J917585:M917585 JF917585:JI917585 TB917585:TE917585 ACX917585:ADA917585"/>
    <dataValidation operator="equal" allowBlank="1" showInputMessage="1" showErrorMessage="1" sqref="AMT917585:AMW917585 AWP917585:AWS917585 BGL917585:BGO917585 BQH917585:BQK917585 CAD917585:CAG917585 CJZ917585:CKC917585 CTV917585:CTY917585 DDR917585:DDU917585 DNN917585:DNQ917585 DXJ917585:DXM917585 EHF917585:EHI917585 ERB917585:ERE917585 FAX917585:FBA917585 FKT917585:FKW917585 FUP917585:FUS917585 GEL917585:GEO917585 GOH917585:GOK917585 GYD917585:GYG917585 HHZ917585:HIC917585 HRV917585:HRY917585 IBR917585:IBU917585 ILN917585:ILQ917585 IVJ917585:IVM917585 JFF917585:JFI917585 JPB917585:JPE917585 JYX917585:JZA917585 KIT917585:KIW917585 KSP917585:KSS917585 LCL917585:LCO917585 LMH917585:LMK917585 LWD917585:LWG917585 MFZ917585:MGC917585 MPV917585:MPY917585 MZR917585:MZU917585 NJN917585:NJQ917585 NTJ917585:NTM917585 ODF917585:ODI917585 ONB917585:ONE917585 OWX917585:OXA917585 PGT917585:PGW917585 PQP917585:PQS917585 QAL917585:QAO917585 QKH917585:QKK917585 QUD917585:QUG917585 RDZ917585:REC917585 RNV917585:RNY917585 RXR917585:RXU917585 SHN917585:SHQ917585 SRJ917585:SRM917585 TBF917585:TBI917585 TLB917585:TLE917585 TUX917585:TVA917585 UET917585:UEW917585 UOP917585:UOS917585 UYL917585:UYO917585 VIH917585:VIK917585 VSD917585:VSG917585 WBZ917585:WCC917585 WLV917585:WLY917585 WVR917585:WVU917585 J983121:M983121 JF983121:JI983121 TB983121:TE983121 ACX983121:ADA983121 AMT983121:AMW983121 AWP983121:AWS983121 BGL983121:BGO983121 BQH983121:BQK983121 CAD983121:CAG983121 CJZ983121:CKC983121 CTV983121:CTY983121 DDR983121:DDU983121 DNN983121:DNQ983121 DXJ983121:DXM983121 EHF983121:EHI983121 ERB983121:ERE983121 FAX983121:FBA983121 FKT983121:FKW983121 FUP983121:FUS983121 GEL983121:GEO983121 GOH983121:GOK983121 GYD983121:GYG983121 HHZ983121:HIC983121 HRV983121:HRY983121 IBR983121:IBU983121 ILN983121:ILQ983121 IVJ983121:IVM983121 JFF983121:JFI983121 JPB983121:JPE983121 JYX983121:JZA983121 KIT983121:KIW983121 KSP983121:KSS983121 LCL983121:LCO983121 LMH983121:LMK983121 LWD983121:LWG983121 MFZ983121:MGC983121 MPV983121:MPY983121 MZR983121:MZU983121 NJN983121:NJQ983121 NTJ983121:NTM983121"/>
    <dataValidation operator="equal" allowBlank="1" showInputMessage="1" showErrorMessage="1" sqref="ODF983121:ODI983121 ONB983121:ONE983121 OWX983121:OXA983121 PGT983121:PGW983121 PQP983121:PQS983121 QAL983121:QAO983121 QKH983121:QKK983121 QUD983121:QUG983121 RDZ983121:REC983121 RNV983121:RNY983121 RXR983121:RXU983121 SHN983121:SHQ983121 SRJ983121:SRM983121 TBF983121:TBI983121 TLB983121:TLE983121 TUX983121:TVA983121 UET983121:UEW983121 UOP983121:UOS983121 UYL983121:UYO983121 VIH983121:VIK983121 VSD983121:VSG983121 WBZ983121:WCC983121 WLV983121:WLY983121 J82:M82"/>
  </dataValidations>
  <printOptions horizontalCentered="1" verticalCentered="1"/>
  <pageMargins left="0" right="0.59055118110236204" top="0.27559055118110198" bottom="0.66929133858267698" header="0.35433070866141703" footer="0.511811023622047"/>
  <pageSetup paperSize="9" scale="48" orientation="landscape" r:id="rId1"/>
  <headerFooter alignWithMargins="0">
    <oddHeader>&amp;RBIJLAGE 2</oddHeader>
    <oddFooter>&amp;C&amp;F&amp;R&amp;D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70C0"/>
    <pageSetUpPr fitToPage="1"/>
  </sheetPr>
  <dimension ref="A1:X415"/>
  <sheetViews>
    <sheetView zoomScaleNormal="100" zoomScaleSheetLayoutView="100" workbookViewId="0"/>
  </sheetViews>
  <sheetFormatPr baseColWidth="10" defaultColWidth="9.140625" defaultRowHeight="12.75"/>
  <cols>
    <col min="1" max="1" width="138.42578125" customWidth="1"/>
    <col min="2" max="2" width="4.5703125" customWidth="1"/>
    <col min="3" max="24" width="9.140625" customWidth="1"/>
  </cols>
  <sheetData>
    <row r="1" spans="1:23" ht="18">
      <c r="A1" s="382" t="s">
        <v>273</v>
      </c>
      <c r="B1" s="218"/>
      <c r="C1" s="218"/>
      <c r="D1" s="218"/>
      <c r="E1" s="218"/>
      <c r="F1" s="218"/>
      <c r="G1" s="218"/>
      <c r="H1" s="218"/>
      <c r="I1" s="218"/>
      <c r="J1" s="218"/>
      <c r="K1" s="218"/>
      <c r="L1" s="218"/>
      <c r="M1" s="218"/>
      <c r="N1" s="218"/>
      <c r="O1" s="218"/>
      <c r="P1" s="218"/>
      <c r="Q1" s="218"/>
      <c r="R1" s="218"/>
      <c r="S1" s="218"/>
      <c r="T1" s="218"/>
      <c r="U1" s="218"/>
      <c r="V1" s="218"/>
      <c r="W1" s="218"/>
    </row>
    <row r="2" spans="1:23" ht="13.15" customHeight="1">
      <c r="A2" s="379"/>
      <c r="B2" s="218"/>
      <c r="C2" s="218"/>
      <c r="D2" s="218"/>
      <c r="E2" s="218"/>
      <c r="F2" s="218"/>
      <c r="G2" s="218"/>
      <c r="H2" s="218"/>
      <c r="I2" s="218"/>
      <c r="J2" s="218"/>
      <c r="K2" s="218"/>
      <c r="L2" s="218"/>
      <c r="M2" s="218"/>
      <c r="N2" s="218"/>
      <c r="O2" s="218"/>
      <c r="P2" s="218"/>
      <c r="Q2" s="218"/>
      <c r="R2" s="218"/>
      <c r="S2" s="218"/>
      <c r="T2" s="218"/>
      <c r="U2" s="218"/>
      <c r="V2" s="218"/>
      <c r="W2" s="218"/>
    </row>
    <row r="3" spans="1:23" hidden="1">
      <c r="A3" s="381" t="s">
        <v>234</v>
      </c>
      <c r="B3" s="221"/>
      <c r="C3" s="218"/>
      <c r="D3" s="218"/>
      <c r="E3" s="218"/>
      <c r="F3" s="218"/>
      <c r="G3" s="218"/>
      <c r="H3" s="218"/>
      <c r="I3" s="218"/>
      <c r="J3" s="218"/>
      <c r="K3" s="218"/>
      <c r="L3" s="218"/>
      <c r="M3" s="218"/>
      <c r="N3" s="218"/>
      <c r="O3" s="218"/>
      <c r="P3" s="218"/>
      <c r="Q3" s="218"/>
      <c r="R3" s="218"/>
      <c r="S3" s="218"/>
      <c r="T3" s="218"/>
      <c r="U3" s="218"/>
      <c r="V3" s="218"/>
      <c r="W3" s="218"/>
    </row>
    <row r="4" spans="1:23" hidden="1">
      <c r="A4" s="380" t="s">
        <v>77</v>
      </c>
      <c r="B4" s="221"/>
      <c r="C4" s="218"/>
      <c r="D4" s="218"/>
      <c r="E4" s="218"/>
      <c r="F4" s="218"/>
      <c r="G4" s="218"/>
      <c r="H4" s="218"/>
      <c r="I4" s="218"/>
      <c r="J4" s="218"/>
      <c r="K4" s="218"/>
      <c r="L4" s="218"/>
      <c r="M4" s="218"/>
      <c r="N4" s="218"/>
      <c r="O4" s="218"/>
      <c r="P4" s="218"/>
      <c r="Q4" s="218"/>
      <c r="R4" s="218"/>
      <c r="S4" s="218"/>
      <c r="T4" s="218"/>
      <c r="U4" s="218"/>
      <c r="V4" s="218"/>
      <c r="W4" s="218"/>
    </row>
    <row r="5" spans="1:23" ht="13.15" hidden="1" customHeight="1">
      <c r="A5" s="383" t="s">
        <v>231</v>
      </c>
      <c r="B5" s="221"/>
      <c r="C5" s="218"/>
      <c r="D5" s="218"/>
      <c r="E5" s="218"/>
      <c r="F5" s="218"/>
      <c r="G5" s="218"/>
      <c r="H5" s="218"/>
      <c r="I5" s="218"/>
      <c r="J5" s="218"/>
      <c r="K5" s="218"/>
      <c r="L5" s="218"/>
      <c r="M5" s="218"/>
      <c r="N5" s="218"/>
      <c r="O5" s="218"/>
      <c r="P5" s="218"/>
      <c r="Q5" s="218"/>
      <c r="R5" s="218"/>
      <c r="S5" s="218"/>
      <c r="T5" s="218"/>
      <c r="U5" s="218"/>
      <c r="V5" s="218"/>
      <c r="W5" s="218"/>
    </row>
    <row r="6" spans="1:23" ht="13.15" hidden="1" customHeight="1">
      <c r="A6" s="383"/>
      <c r="B6" s="221"/>
      <c r="C6" s="218"/>
      <c r="D6" s="218"/>
      <c r="E6" s="218"/>
      <c r="F6" s="218"/>
      <c r="G6" s="218"/>
      <c r="H6" s="218"/>
      <c r="I6" s="218"/>
      <c r="J6" s="218"/>
      <c r="K6" s="218"/>
      <c r="L6" s="218"/>
      <c r="M6" s="218"/>
      <c r="N6" s="218"/>
      <c r="O6" s="218"/>
      <c r="P6" s="218"/>
      <c r="Q6" s="218"/>
      <c r="R6" s="218"/>
      <c r="S6" s="218"/>
      <c r="T6" s="218"/>
      <c r="U6" s="218"/>
      <c r="V6" s="218"/>
      <c r="W6" s="218"/>
    </row>
    <row r="7" spans="1:23" ht="13.15" hidden="1" customHeight="1">
      <c r="A7" s="380" t="s">
        <v>54</v>
      </c>
      <c r="B7" s="221"/>
      <c r="C7" s="218"/>
      <c r="D7" s="218"/>
      <c r="E7" s="218"/>
      <c r="F7" s="218"/>
      <c r="G7" s="218"/>
      <c r="H7" s="218"/>
      <c r="I7" s="218"/>
      <c r="J7" s="218"/>
      <c r="K7" s="218"/>
      <c r="L7" s="218"/>
      <c r="M7" s="218"/>
      <c r="N7" s="218"/>
      <c r="O7" s="218"/>
      <c r="P7" s="218"/>
      <c r="Q7" s="218"/>
      <c r="R7" s="218"/>
      <c r="S7" s="218"/>
      <c r="T7" s="218"/>
      <c r="U7" s="218"/>
      <c r="V7" s="218"/>
      <c r="W7" s="218"/>
    </row>
    <row r="8" spans="1:23" ht="13.9" hidden="1" customHeight="1">
      <c r="A8" s="384" t="s">
        <v>53</v>
      </c>
      <c r="B8" s="221"/>
      <c r="C8" s="218"/>
      <c r="D8" s="218"/>
      <c r="E8" s="218"/>
      <c r="F8" s="218"/>
      <c r="G8" s="218"/>
      <c r="H8" s="218"/>
      <c r="I8" s="218"/>
      <c r="J8" s="218"/>
      <c r="K8" s="218"/>
      <c r="L8" s="218"/>
      <c r="M8" s="218"/>
      <c r="N8" s="218"/>
      <c r="O8" s="218"/>
      <c r="P8" s="218"/>
      <c r="Q8" s="218"/>
      <c r="R8" s="218"/>
      <c r="S8" s="218"/>
      <c r="T8" s="218"/>
      <c r="U8" s="218"/>
      <c r="V8" s="218"/>
      <c r="W8" s="218"/>
    </row>
    <row r="9" spans="1:23" ht="13.9" hidden="1" customHeight="1">
      <c r="A9" s="384"/>
      <c r="B9" s="221"/>
      <c r="C9" s="218"/>
      <c r="D9" s="218"/>
      <c r="E9" s="218"/>
      <c r="F9" s="218"/>
      <c r="G9" s="218"/>
      <c r="H9" s="218"/>
      <c r="I9" s="218"/>
      <c r="J9" s="218"/>
      <c r="K9" s="218"/>
      <c r="L9" s="218"/>
      <c r="M9" s="218"/>
      <c r="N9" s="218"/>
      <c r="O9" s="218"/>
      <c r="P9" s="218"/>
      <c r="Q9" s="218"/>
      <c r="R9" s="218"/>
      <c r="S9" s="218"/>
      <c r="T9" s="218"/>
      <c r="U9" s="218"/>
      <c r="V9" s="218"/>
      <c r="W9" s="218"/>
    </row>
    <row r="10" spans="1:23" ht="13.9" hidden="1" customHeight="1">
      <c r="A10" s="380" t="s">
        <v>55</v>
      </c>
      <c r="B10" s="221"/>
      <c r="C10" s="218"/>
      <c r="D10" s="218"/>
      <c r="E10" s="218"/>
      <c r="F10" s="218"/>
      <c r="G10" s="218"/>
      <c r="H10" s="218"/>
      <c r="I10" s="218"/>
      <c r="J10" s="218"/>
      <c r="K10" s="218"/>
      <c r="L10" s="218"/>
      <c r="M10" s="218"/>
      <c r="N10" s="218"/>
      <c r="O10" s="218"/>
      <c r="P10" s="218"/>
      <c r="Q10" s="218"/>
      <c r="R10" s="218"/>
      <c r="S10" s="218"/>
      <c r="T10" s="218"/>
      <c r="U10" s="218"/>
      <c r="V10" s="218"/>
      <c r="W10" s="218"/>
    </row>
    <row r="11" spans="1:23" ht="13.9" hidden="1" customHeight="1">
      <c r="A11" s="384" t="s">
        <v>232</v>
      </c>
      <c r="B11" s="221"/>
      <c r="C11" s="218"/>
      <c r="D11" s="218"/>
      <c r="E11" s="218"/>
      <c r="F11" s="218"/>
      <c r="G11" s="218"/>
      <c r="H11" s="218"/>
      <c r="I11" s="218"/>
      <c r="J11" s="218"/>
      <c r="K11" s="218"/>
      <c r="L11" s="218"/>
      <c r="M11" s="218"/>
      <c r="N11" s="218"/>
      <c r="O11" s="218"/>
      <c r="P11" s="218"/>
      <c r="Q11" s="218"/>
      <c r="R11" s="218"/>
      <c r="S11" s="218"/>
      <c r="T11" s="218"/>
      <c r="U11" s="218"/>
      <c r="V11" s="218"/>
      <c r="W11" s="218"/>
    </row>
    <row r="12" spans="1:23" ht="13.9" hidden="1" customHeight="1">
      <c r="A12" s="385" t="s">
        <v>73</v>
      </c>
      <c r="B12" s="221"/>
      <c r="C12" s="218"/>
      <c r="D12" s="218"/>
      <c r="E12" s="218"/>
      <c r="F12" s="218"/>
      <c r="G12" s="218"/>
      <c r="H12" s="218"/>
      <c r="I12" s="218"/>
      <c r="J12" s="218"/>
      <c r="K12" s="218"/>
      <c r="L12" s="218"/>
      <c r="M12" s="218"/>
      <c r="N12" s="218"/>
      <c r="O12" s="218"/>
      <c r="P12" s="218"/>
      <c r="Q12" s="218"/>
      <c r="R12" s="218"/>
      <c r="S12" s="218"/>
      <c r="T12" s="218"/>
      <c r="U12" s="218"/>
      <c r="V12" s="218"/>
      <c r="W12" s="218"/>
    </row>
    <row r="13" spans="1:23" ht="13.9" hidden="1" customHeight="1">
      <c r="A13" s="384" t="s">
        <v>85</v>
      </c>
      <c r="B13" s="221"/>
      <c r="C13" s="218"/>
      <c r="D13" s="218"/>
      <c r="E13" s="218"/>
      <c r="F13" s="218"/>
      <c r="G13" s="218"/>
      <c r="H13" s="218"/>
      <c r="I13" s="218"/>
      <c r="J13" s="218"/>
      <c r="K13" s="218"/>
      <c r="L13" s="218"/>
      <c r="M13" s="218"/>
      <c r="N13" s="218"/>
      <c r="O13" s="218"/>
      <c r="P13" s="218"/>
      <c r="Q13" s="218"/>
      <c r="R13" s="218"/>
      <c r="S13" s="218"/>
      <c r="T13" s="218"/>
      <c r="U13" s="218"/>
      <c r="V13" s="218"/>
      <c r="W13" s="218"/>
    </row>
    <row r="14" spans="1:23" ht="27" hidden="1" customHeight="1">
      <c r="A14" s="613"/>
      <c r="B14" s="221"/>
      <c r="C14" s="218"/>
      <c r="D14" s="218"/>
      <c r="E14" s="218"/>
      <c r="F14" s="218"/>
      <c r="G14" s="218"/>
      <c r="H14" s="218"/>
      <c r="I14" s="218"/>
      <c r="J14" s="218"/>
      <c r="K14" s="218"/>
      <c r="L14" s="218"/>
      <c r="M14" s="218"/>
      <c r="N14" s="218"/>
      <c r="O14" s="218"/>
      <c r="P14" s="218"/>
      <c r="Q14" s="218"/>
      <c r="R14" s="218"/>
      <c r="S14" s="218"/>
      <c r="T14" s="218"/>
      <c r="U14" s="218"/>
      <c r="V14" s="218"/>
      <c r="W14" s="218"/>
    </row>
    <row r="15" spans="1:23" ht="13.9" customHeight="1">
      <c r="A15" s="381" t="s">
        <v>274</v>
      </c>
      <c r="B15" s="221"/>
      <c r="C15" s="218"/>
      <c r="D15" s="218"/>
      <c r="E15" s="218"/>
      <c r="F15" s="218"/>
      <c r="G15" s="218"/>
      <c r="H15" s="218"/>
      <c r="I15" s="218"/>
      <c r="J15" s="218"/>
      <c r="K15" s="218"/>
      <c r="L15" s="218"/>
      <c r="M15" s="218"/>
      <c r="N15" s="218"/>
      <c r="O15" s="218"/>
      <c r="P15" s="218"/>
      <c r="Q15" s="218"/>
      <c r="R15" s="218"/>
      <c r="S15" s="218"/>
      <c r="T15" s="218"/>
      <c r="U15" s="218"/>
      <c r="V15" s="218"/>
      <c r="W15" s="218"/>
    </row>
    <row r="16" spans="1:23" ht="13.9" customHeight="1">
      <c r="A16" s="380" t="s">
        <v>447</v>
      </c>
      <c r="B16" s="221"/>
      <c r="C16" s="218"/>
      <c r="D16" s="218"/>
      <c r="E16" s="218"/>
      <c r="F16" s="218"/>
      <c r="G16" s="218"/>
      <c r="H16" s="218"/>
      <c r="I16" s="218"/>
      <c r="J16" s="218"/>
      <c r="K16" s="218"/>
      <c r="L16" s="218"/>
      <c r="M16" s="218"/>
      <c r="N16" s="218"/>
      <c r="O16" s="218"/>
      <c r="P16" s="218"/>
      <c r="Q16" s="218"/>
      <c r="R16" s="218"/>
      <c r="S16" s="218"/>
      <c r="T16" s="218"/>
      <c r="U16" s="218"/>
      <c r="V16" s="218"/>
      <c r="W16" s="218"/>
    </row>
    <row r="17" spans="1:23" ht="47.45" customHeight="1">
      <c r="A17" s="691" t="s">
        <v>448</v>
      </c>
      <c r="B17" s="221"/>
      <c r="D17" s="218"/>
      <c r="E17" s="218"/>
      <c r="F17" s="218"/>
      <c r="G17" s="218"/>
      <c r="H17" s="218"/>
      <c r="I17" s="218"/>
      <c r="J17" s="218"/>
      <c r="K17" s="218"/>
      <c r="L17" s="218"/>
      <c r="M17" s="218"/>
      <c r="N17" s="218"/>
      <c r="O17" s="218"/>
      <c r="P17" s="218"/>
      <c r="Q17" s="218"/>
      <c r="R17" s="218"/>
      <c r="S17" s="218"/>
      <c r="T17" s="218"/>
      <c r="U17" s="218"/>
      <c r="V17" s="218"/>
      <c r="W17" s="218"/>
    </row>
    <row r="18" spans="1:23" ht="13.9" customHeight="1">
      <c r="A18" s="380" t="s">
        <v>379</v>
      </c>
      <c r="B18" s="221"/>
      <c r="C18" s="218"/>
      <c r="D18" s="218"/>
      <c r="E18" s="218"/>
      <c r="F18" s="218"/>
      <c r="G18" s="218"/>
      <c r="H18" s="218"/>
      <c r="I18" s="218"/>
      <c r="J18" s="218"/>
      <c r="K18" s="218"/>
      <c r="L18" s="218"/>
      <c r="M18" s="218"/>
      <c r="N18" s="218"/>
      <c r="O18" s="218"/>
      <c r="P18" s="218"/>
      <c r="Q18" s="218"/>
      <c r="R18" s="218"/>
      <c r="S18" s="218"/>
      <c r="T18" s="218"/>
      <c r="U18" s="218"/>
      <c r="V18" s="218"/>
      <c r="W18" s="218"/>
    </row>
    <row r="19" spans="1:23" ht="13.9" customHeight="1">
      <c r="A19" s="856" t="s">
        <v>449</v>
      </c>
      <c r="B19" s="221"/>
      <c r="C19" s="218"/>
      <c r="D19" s="218"/>
      <c r="E19" s="218"/>
      <c r="F19" s="218"/>
      <c r="G19" s="218"/>
      <c r="H19" s="218"/>
      <c r="I19" s="218"/>
      <c r="J19" s="218"/>
      <c r="K19" s="218"/>
      <c r="L19" s="218"/>
      <c r="M19" s="218"/>
      <c r="N19" s="218"/>
      <c r="O19" s="218"/>
      <c r="P19" s="218"/>
      <c r="Q19" s="218"/>
      <c r="R19" s="218"/>
      <c r="S19" s="218"/>
      <c r="T19" s="218"/>
      <c r="U19" s="218"/>
      <c r="V19" s="218"/>
      <c r="W19" s="218"/>
    </row>
    <row r="20" spans="1:23" ht="13.9" customHeight="1">
      <c r="A20" s="754"/>
      <c r="B20" s="221"/>
      <c r="C20" s="218"/>
      <c r="D20" s="218"/>
      <c r="E20" s="218"/>
      <c r="F20" s="218"/>
      <c r="G20" s="218"/>
      <c r="H20" s="218"/>
      <c r="I20" s="218"/>
      <c r="J20" s="218"/>
      <c r="K20" s="218"/>
      <c r="L20" s="218"/>
      <c r="M20" s="218"/>
      <c r="N20" s="218"/>
      <c r="O20" s="218"/>
      <c r="P20" s="218"/>
      <c r="Q20" s="218"/>
      <c r="R20" s="218"/>
      <c r="S20" s="218"/>
      <c r="T20" s="218"/>
      <c r="U20" s="218"/>
      <c r="V20" s="218"/>
      <c r="W20" s="218"/>
    </row>
    <row r="21" spans="1:23" ht="13.9" customHeight="1">
      <c r="A21" s="754"/>
      <c r="B21" s="221"/>
      <c r="C21" s="218"/>
      <c r="D21" s="218"/>
      <c r="E21" s="218"/>
      <c r="F21" s="218"/>
      <c r="G21" s="218"/>
      <c r="H21" s="218"/>
      <c r="I21" s="218"/>
      <c r="J21" s="218"/>
      <c r="K21" s="218"/>
      <c r="L21" s="218"/>
      <c r="M21" s="218"/>
      <c r="N21" s="218"/>
      <c r="O21" s="218"/>
      <c r="P21" s="218"/>
      <c r="Q21" s="218"/>
      <c r="R21" s="218"/>
      <c r="S21" s="218"/>
      <c r="T21" s="218"/>
      <c r="U21" s="218"/>
      <c r="V21" s="218"/>
      <c r="W21" s="218"/>
    </row>
    <row r="22" spans="1:23" ht="27.6" customHeight="1">
      <c r="A22" s="754"/>
      <c r="B22" s="221"/>
      <c r="C22" s="218"/>
      <c r="D22" s="218"/>
      <c r="E22" s="218"/>
      <c r="F22" s="218"/>
      <c r="G22" s="218"/>
      <c r="H22" s="218"/>
      <c r="I22" s="218"/>
      <c r="J22" s="218"/>
      <c r="K22" s="218"/>
      <c r="L22" s="218"/>
      <c r="M22" s="218"/>
      <c r="N22" s="218"/>
      <c r="O22" s="218"/>
      <c r="P22" s="218"/>
      <c r="Q22" s="218"/>
      <c r="R22" s="218"/>
      <c r="S22" s="218"/>
      <c r="T22" s="218"/>
      <c r="U22" s="218"/>
      <c r="V22" s="218"/>
      <c r="W22" s="218"/>
    </row>
    <row r="23" spans="1:23" ht="14.45" customHeight="1">
      <c r="A23" s="622"/>
      <c r="B23" s="221"/>
      <c r="C23" s="218"/>
      <c r="D23" s="218"/>
      <c r="E23" s="218"/>
      <c r="F23" s="218"/>
      <c r="G23" s="218"/>
      <c r="H23" s="218"/>
      <c r="I23" s="218"/>
      <c r="J23" s="218"/>
      <c r="K23" s="218"/>
      <c r="L23" s="218"/>
      <c r="M23" s="218"/>
      <c r="N23" s="218"/>
      <c r="O23" s="218"/>
      <c r="P23" s="218"/>
      <c r="Q23" s="218"/>
      <c r="R23" s="218"/>
      <c r="S23" s="218"/>
      <c r="T23" s="218"/>
      <c r="U23" s="218"/>
      <c r="V23" s="218"/>
      <c r="W23" s="218"/>
    </row>
    <row r="24" spans="1:23" ht="13.5" customHeight="1">
      <c r="A24" s="380" t="s">
        <v>276</v>
      </c>
      <c r="B24" s="221"/>
      <c r="C24" s="218"/>
      <c r="D24" s="218"/>
      <c r="E24" s="218"/>
      <c r="F24" s="218"/>
      <c r="G24" s="218"/>
      <c r="H24" s="218"/>
      <c r="I24" s="218"/>
      <c r="J24" s="218"/>
      <c r="K24" s="218"/>
      <c r="L24" s="218"/>
      <c r="M24" s="218"/>
      <c r="N24" s="218"/>
      <c r="O24" s="218"/>
      <c r="P24" s="218"/>
      <c r="Q24" s="218"/>
      <c r="R24" s="218"/>
      <c r="S24" s="218"/>
      <c r="T24" s="218"/>
      <c r="U24" s="218"/>
      <c r="V24" s="218"/>
      <c r="W24" s="218"/>
    </row>
    <row r="25" spans="1:23" ht="29.25" customHeight="1">
      <c r="A25" s="387" t="s">
        <v>452</v>
      </c>
      <c r="B25" s="221"/>
      <c r="C25" s="218"/>
      <c r="D25" s="218"/>
      <c r="E25" s="218"/>
      <c r="F25" s="218"/>
      <c r="G25" s="218"/>
      <c r="H25" s="218"/>
      <c r="I25" s="218"/>
      <c r="J25" s="218"/>
      <c r="K25" s="218"/>
      <c r="L25" s="218"/>
      <c r="M25" s="218"/>
      <c r="N25" s="218"/>
      <c r="O25" s="218"/>
      <c r="P25" s="218"/>
      <c r="Q25" s="218"/>
      <c r="R25" s="218"/>
      <c r="S25" s="218"/>
      <c r="T25" s="218"/>
      <c r="U25" s="218"/>
      <c r="V25" s="218"/>
      <c r="W25" s="218"/>
    </row>
    <row r="26" spans="1:23">
      <c r="A26" s="387" t="s">
        <v>450</v>
      </c>
      <c r="B26" s="221"/>
      <c r="C26" s="218"/>
      <c r="D26" s="218"/>
      <c r="E26" s="218"/>
      <c r="F26" s="218"/>
      <c r="G26" s="218"/>
      <c r="H26" s="218"/>
      <c r="I26" s="218"/>
      <c r="J26" s="218"/>
      <c r="K26" s="218"/>
      <c r="L26" s="218"/>
      <c r="M26" s="218"/>
      <c r="N26" s="218"/>
      <c r="O26" s="218"/>
      <c r="P26" s="218"/>
      <c r="Q26" s="218"/>
      <c r="R26" s="218"/>
      <c r="S26" s="218"/>
      <c r="T26" s="218"/>
      <c r="U26" s="218"/>
      <c r="V26" s="218"/>
      <c r="W26" s="218"/>
    </row>
    <row r="27" spans="1:23">
      <c r="A27" s="387" t="s">
        <v>451</v>
      </c>
      <c r="B27" s="221"/>
      <c r="C27" s="218"/>
      <c r="D27" s="218"/>
      <c r="E27" s="218"/>
      <c r="F27" s="218"/>
      <c r="G27" s="218"/>
      <c r="H27" s="218"/>
      <c r="I27" s="218"/>
      <c r="J27" s="218"/>
      <c r="K27" s="218"/>
      <c r="L27" s="218"/>
      <c r="M27" s="218"/>
      <c r="N27" s="218"/>
      <c r="O27" s="218"/>
      <c r="P27" s="218"/>
      <c r="Q27" s="218"/>
      <c r="R27" s="218"/>
      <c r="S27" s="218"/>
      <c r="T27" s="218"/>
      <c r="U27" s="218"/>
      <c r="V27" s="218"/>
      <c r="W27" s="218"/>
    </row>
    <row r="28" spans="1:23" ht="10.9" customHeight="1">
      <c r="A28" s="384"/>
      <c r="B28" s="221"/>
      <c r="C28" s="218"/>
      <c r="D28" s="218"/>
      <c r="E28" s="218"/>
      <c r="F28" s="218"/>
      <c r="G28" s="218"/>
      <c r="H28" s="218"/>
      <c r="I28" s="218"/>
      <c r="J28" s="218"/>
      <c r="K28" s="218"/>
      <c r="L28" s="218"/>
      <c r="M28" s="218"/>
      <c r="N28" s="218"/>
      <c r="O28" s="218"/>
      <c r="P28" s="218"/>
      <c r="Q28" s="218"/>
      <c r="R28" s="218"/>
      <c r="S28" s="218"/>
      <c r="T28" s="218"/>
      <c r="U28" s="218"/>
      <c r="V28" s="218"/>
      <c r="W28" s="218"/>
    </row>
    <row r="29" spans="1:23" ht="27" customHeight="1">
      <c r="A29" s="384"/>
      <c r="B29" s="221"/>
      <c r="C29" s="218"/>
      <c r="D29" s="218"/>
      <c r="E29" s="218"/>
      <c r="F29" s="218"/>
      <c r="G29" s="218"/>
      <c r="H29" s="218"/>
      <c r="I29" s="218"/>
      <c r="J29" s="218"/>
      <c r="K29" s="218"/>
      <c r="L29" s="218"/>
      <c r="M29" s="218"/>
      <c r="N29" s="218"/>
      <c r="O29" s="218"/>
      <c r="P29" s="218"/>
      <c r="Q29" s="218"/>
      <c r="R29" s="218"/>
      <c r="S29" s="218"/>
      <c r="T29" s="218"/>
      <c r="U29" s="218"/>
      <c r="V29" s="218"/>
      <c r="W29" s="218"/>
    </row>
    <row r="30" spans="1:23" ht="11.45" customHeight="1">
      <c r="A30" s="384"/>
      <c r="B30" s="221"/>
      <c r="C30" s="218"/>
      <c r="D30" s="218"/>
      <c r="E30" s="218"/>
      <c r="F30" s="218"/>
      <c r="G30" s="218"/>
      <c r="H30" s="218"/>
      <c r="I30" s="218"/>
      <c r="J30" s="218"/>
      <c r="K30" s="218"/>
      <c r="L30" s="218"/>
      <c r="M30" s="218"/>
      <c r="N30" s="218"/>
      <c r="O30" s="218"/>
      <c r="P30" s="218"/>
      <c r="Q30" s="218"/>
      <c r="R30" s="218"/>
      <c r="S30" s="218"/>
      <c r="T30" s="218"/>
      <c r="U30" s="218"/>
      <c r="V30" s="218"/>
      <c r="W30" s="218"/>
    </row>
    <row r="31" spans="1:23" ht="13.9" hidden="1" customHeight="1">
      <c r="A31" s="381" t="s">
        <v>99</v>
      </c>
      <c r="B31" s="221"/>
      <c r="C31" s="218"/>
      <c r="D31" s="218"/>
      <c r="E31" s="218"/>
      <c r="F31" s="218"/>
      <c r="G31" s="218"/>
      <c r="H31" s="218"/>
      <c r="I31" s="218"/>
      <c r="J31" s="218"/>
      <c r="K31" s="218"/>
      <c r="L31" s="218"/>
      <c r="M31" s="218"/>
      <c r="N31" s="218"/>
      <c r="O31" s="218"/>
      <c r="P31" s="218"/>
      <c r="Q31" s="218"/>
      <c r="R31" s="218"/>
      <c r="S31" s="218"/>
      <c r="T31" s="218"/>
      <c r="U31" s="218"/>
      <c r="V31" s="218"/>
      <c r="W31" s="218"/>
    </row>
    <row r="32" spans="1:23" ht="16.149999999999999" hidden="1" customHeight="1">
      <c r="A32" s="604" t="s">
        <v>228</v>
      </c>
      <c r="B32" s="257"/>
      <c r="C32" s="218"/>
      <c r="D32" s="218"/>
      <c r="E32" s="218"/>
      <c r="F32" s="218"/>
      <c r="G32" s="218"/>
      <c r="H32" s="218"/>
      <c r="I32" s="218"/>
      <c r="J32" s="218"/>
      <c r="K32" s="218"/>
      <c r="L32" s="218"/>
      <c r="M32" s="218"/>
      <c r="N32" s="218"/>
      <c r="O32" s="218"/>
      <c r="P32" s="218"/>
      <c r="Q32" s="218"/>
      <c r="R32" s="218"/>
      <c r="S32" s="218"/>
      <c r="T32" s="218"/>
      <c r="U32" s="218"/>
      <c r="V32" s="218"/>
      <c r="W32" s="218"/>
    </row>
    <row r="33" spans="1:23" ht="16.899999999999999" hidden="1" customHeight="1">
      <c r="A33" s="604" t="s">
        <v>228</v>
      </c>
      <c r="B33" s="257"/>
      <c r="C33" s="218"/>
      <c r="D33" s="218"/>
      <c r="E33" s="218"/>
      <c r="F33" s="218"/>
      <c r="G33" s="218"/>
      <c r="H33" s="218"/>
      <c r="I33" s="218"/>
      <c r="J33" s="218"/>
      <c r="K33" s="218"/>
      <c r="L33" s="218"/>
      <c r="M33" s="218"/>
      <c r="N33" s="218"/>
      <c r="O33" s="218"/>
      <c r="P33" s="218"/>
      <c r="Q33" s="218"/>
      <c r="R33" s="218"/>
      <c r="S33" s="218"/>
      <c r="T33" s="218"/>
      <c r="U33" s="218"/>
      <c r="V33" s="218"/>
      <c r="W33" s="218"/>
    </row>
    <row r="34" spans="1:23" ht="16.899999999999999" hidden="1" customHeight="1">
      <c r="A34" s="604" t="s">
        <v>228</v>
      </c>
      <c r="B34" s="386"/>
      <c r="C34" s="218"/>
      <c r="D34" s="218"/>
      <c r="E34" s="218"/>
      <c r="F34" s="218"/>
      <c r="G34" s="218"/>
      <c r="H34" s="218"/>
      <c r="I34" s="218"/>
      <c r="J34" s="218"/>
      <c r="K34" s="218"/>
      <c r="L34" s="218"/>
      <c r="M34" s="218"/>
      <c r="N34" s="218"/>
      <c r="O34" s="218"/>
      <c r="P34" s="218"/>
      <c r="Q34" s="218"/>
      <c r="R34" s="218"/>
      <c r="S34" s="218"/>
      <c r="T34" s="218"/>
      <c r="U34" s="218"/>
      <c r="V34" s="218"/>
      <c r="W34" s="218"/>
    </row>
    <row r="35" spans="1:23" ht="18" hidden="1" customHeight="1">
      <c r="A35" s="605" t="s">
        <v>229</v>
      </c>
      <c r="B35" s="386"/>
      <c r="C35" s="218"/>
      <c r="D35" s="218"/>
      <c r="E35" s="218"/>
      <c r="F35" s="218"/>
      <c r="G35" s="218"/>
      <c r="H35" s="218"/>
      <c r="I35" s="218"/>
      <c r="J35" s="218"/>
      <c r="K35" s="218"/>
      <c r="L35" s="218"/>
      <c r="M35" s="218"/>
      <c r="N35" s="218"/>
      <c r="O35" s="218"/>
      <c r="P35" s="218"/>
      <c r="Q35" s="218"/>
      <c r="R35" s="218"/>
      <c r="S35" s="218"/>
      <c r="T35" s="218"/>
      <c r="U35" s="218"/>
      <c r="V35" s="218"/>
      <c r="W35" s="218"/>
    </row>
    <row r="36" spans="1:23" ht="13.9" hidden="1" customHeight="1">
      <c r="A36" s="697"/>
      <c r="B36" s="218"/>
      <c r="C36" s="218"/>
      <c r="D36" s="218"/>
      <c r="E36" s="218"/>
      <c r="F36" s="218"/>
      <c r="G36" s="218"/>
      <c r="H36" s="218"/>
      <c r="I36" s="218"/>
      <c r="J36" s="218"/>
      <c r="K36" s="218"/>
      <c r="L36" s="218"/>
      <c r="M36" s="218"/>
      <c r="N36" s="218"/>
      <c r="O36" s="218"/>
      <c r="P36" s="218"/>
      <c r="Q36" s="218"/>
      <c r="R36" s="218"/>
      <c r="S36" s="218"/>
      <c r="T36" s="218"/>
      <c r="U36" s="218"/>
      <c r="V36" s="218"/>
      <c r="W36" s="218"/>
    </row>
    <row r="37" spans="1:23" ht="13.9" hidden="1" customHeight="1">
      <c r="A37" s="571" t="s">
        <v>99</v>
      </c>
      <c r="B37" s="221"/>
      <c r="C37" s="218"/>
      <c r="D37" s="218"/>
      <c r="E37" s="218"/>
      <c r="F37" s="218"/>
      <c r="G37" s="218"/>
      <c r="H37" s="218"/>
      <c r="I37" s="218"/>
      <c r="J37" s="218"/>
      <c r="K37" s="218"/>
      <c r="L37" s="218"/>
      <c r="M37" s="218"/>
      <c r="N37" s="218"/>
      <c r="O37" s="218"/>
      <c r="P37" s="218"/>
      <c r="Q37" s="218"/>
      <c r="R37" s="218"/>
      <c r="S37" s="218"/>
      <c r="T37" s="218"/>
      <c r="U37" s="218"/>
      <c r="V37" s="218"/>
      <c r="W37" s="218"/>
    </row>
    <row r="38" spans="1:23" ht="15" hidden="1" customHeight="1">
      <c r="A38" s="607"/>
      <c r="B38" s="257"/>
      <c r="C38" s="218"/>
      <c r="D38" s="218"/>
      <c r="E38" s="218"/>
      <c r="F38" s="218"/>
      <c r="G38" s="218"/>
      <c r="H38" s="218"/>
      <c r="I38" s="218"/>
      <c r="J38" s="218"/>
      <c r="K38" s="218"/>
      <c r="L38" s="218"/>
      <c r="M38" s="218"/>
      <c r="N38" s="218"/>
      <c r="O38" s="218"/>
      <c r="P38" s="218"/>
      <c r="Q38" s="218"/>
      <c r="R38" s="218"/>
      <c r="S38" s="218"/>
      <c r="T38" s="218"/>
      <c r="U38" s="218"/>
      <c r="V38" s="218"/>
      <c r="W38" s="218"/>
    </row>
    <row r="39" spans="1:23" ht="18.600000000000001" hidden="1" customHeight="1">
      <c r="A39" s="572"/>
      <c r="B39" s="257"/>
      <c r="C39" s="218"/>
      <c r="D39" s="218"/>
      <c r="E39" s="218"/>
      <c r="F39" s="218"/>
      <c r="G39" s="218"/>
      <c r="H39" s="218"/>
      <c r="I39" s="218"/>
      <c r="J39" s="218"/>
      <c r="K39" s="218"/>
      <c r="L39" s="218"/>
      <c r="M39" s="218"/>
      <c r="N39" s="218"/>
      <c r="O39" s="218"/>
      <c r="P39" s="218"/>
      <c r="Q39" s="218"/>
      <c r="R39" s="218"/>
      <c r="S39" s="218"/>
      <c r="T39" s="218"/>
      <c r="U39" s="218"/>
      <c r="V39" s="218"/>
      <c r="W39" s="218"/>
    </row>
    <row r="40" spans="1:23" ht="17.45" hidden="1" customHeight="1">
      <c r="A40" s="572"/>
      <c r="B40" s="257"/>
      <c r="C40" s="218"/>
      <c r="D40" s="218"/>
      <c r="E40" s="218"/>
      <c r="F40" s="218"/>
      <c r="G40" s="218"/>
      <c r="H40" s="218"/>
      <c r="I40" s="218"/>
      <c r="J40" s="218"/>
      <c r="K40" s="218"/>
      <c r="L40" s="218"/>
      <c r="M40" s="218"/>
      <c r="N40" s="218"/>
      <c r="O40" s="218"/>
      <c r="P40" s="218"/>
      <c r="Q40" s="218"/>
      <c r="R40" s="218"/>
      <c r="S40" s="218"/>
      <c r="T40" s="218"/>
      <c r="U40" s="218"/>
      <c r="V40" s="218"/>
      <c r="W40" s="218"/>
    </row>
    <row r="41" spans="1:23" ht="17.45" hidden="1" customHeight="1">
      <c r="A41" s="572"/>
      <c r="B41" s="257"/>
      <c r="C41" s="218"/>
      <c r="D41" s="218"/>
      <c r="E41" s="218"/>
      <c r="F41" s="218"/>
      <c r="G41" s="218"/>
      <c r="H41" s="218"/>
      <c r="I41" s="218"/>
      <c r="J41" s="218"/>
      <c r="K41" s="218"/>
      <c r="L41" s="218"/>
      <c r="M41" s="218"/>
      <c r="N41" s="218"/>
      <c r="O41" s="218"/>
      <c r="P41" s="218"/>
      <c r="Q41" s="218"/>
      <c r="R41" s="218"/>
      <c r="S41" s="218"/>
      <c r="T41" s="218"/>
      <c r="U41" s="218"/>
      <c r="V41" s="218"/>
      <c r="W41" s="218"/>
    </row>
    <row r="42" spans="1:23" ht="15.6" hidden="1" customHeight="1">
      <c r="A42" s="572"/>
      <c r="B42" s="257"/>
      <c r="C42" s="218"/>
      <c r="D42" s="218"/>
      <c r="E42" s="218"/>
      <c r="F42" s="218"/>
      <c r="G42" s="218"/>
      <c r="H42" s="218"/>
      <c r="I42" s="218"/>
      <c r="J42" s="218"/>
      <c r="K42" s="218"/>
      <c r="L42" s="218"/>
      <c r="M42" s="218"/>
      <c r="N42" s="218"/>
      <c r="O42" s="218"/>
      <c r="P42" s="218"/>
      <c r="Q42" s="218"/>
      <c r="R42" s="218"/>
      <c r="S42" s="218"/>
      <c r="T42" s="218"/>
      <c r="U42" s="218"/>
      <c r="V42" s="218"/>
      <c r="W42" s="218"/>
    </row>
    <row r="43" spans="1:23" ht="18" hidden="1" customHeight="1">
      <c r="A43" s="572"/>
      <c r="B43" s="257"/>
      <c r="C43" s="218"/>
      <c r="D43" s="218"/>
      <c r="E43" s="218"/>
      <c r="F43" s="218"/>
      <c r="G43" s="218"/>
      <c r="H43" s="218"/>
      <c r="I43" s="218"/>
      <c r="J43" s="218"/>
      <c r="K43" s="218"/>
      <c r="L43" s="218"/>
      <c r="M43" s="218"/>
      <c r="N43" s="218"/>
      <c r="O43" s="218"/>
      <c r="P43" s="218"/>
      <c r="Q43" s="218"/>
      <c r="R43" s="218"/>
      <c r="S43" s="218"/>
      <c r="T43" s="218"/>
      <c r="U43" s="218"/>
      <c r="V43" s="218"/>
      <c r="W43" s="218"/>
    </row>
    <row r="44" spans="1:23" ht="21" hidden="1" customHeight="1">
      <c r="A44" s="608"/>
      <c r="B44" s="218"/>
      <c r="C44" s="218"/>
      <c r="D44" s="218"/>
      <c r="E44" s="218"/>
      <c r="F44" s="218"/>
      <c r="G44" s="218"/>
      <c r="H44" s="218"/>
      <c r="I44" s="218"/>
      <c r="J44" s="218"/>
      <c r="K44" s="218"/>
      <c r="L44" s="218"/>
      <c r="M44" s="218"/>
      <c r="N44" s="218"/>
      <c r="O44" s="218"/>
      <c r="P44" s="218"/>
      <c r="Q44" s="218"/>
      <c r="R44" s="218"/>
      <c r="S44" s="218"/>
      <c r="T44" s="218"/>
      <c r="U44" s="218"/>
      <c r="V44" s="218"/>
      <c r="W44" s="218"/>
    </row>
    <row r="45" spans="1:23">
      <c r="A45" s="698"/>
      <c r="B45" s="218"/>
      <c r="C45" s="218"/>
      <c r="D45" s="218"/>
      <c r="E45" s="218"/>
      <c r="F45" s="218"/>
      <c r="G45" s="218"/>
      <c r="H45" s="218"/>
      <c r="I45" s="218"/>
      <c r="J45" s="218"/>
      <c r="K45" s="218"/>
      <c r="L45" s="218"/>
      <c r="M45" s="218"/>
      <c r="N45" s="218"/>
      <c r="O45" s="218"/>
      <c r="P45" s="218"/>
      <c r="Q45" s="218"/>
      <c r="R45" s="218"/>
      <c r="S45" s="218"/>
      <c r="T45" s="218"/>
      <c r="U45" s="218"/>
      <c r="V45" s="218"/>
      <c r="W45" s="218"/>
    </row>
    <row r="46" spans="1:23">
      <c r="A46" s="698"/>
      <c r="B46" s="218"/>
      <c r="C46" s="218"/>
      <c r="D46" s="218"/>
      <c r="E46" s="218"/>
      <c r="F46" s="218"/>
      <c r="G46" s="218"/>
      <c r="H46" s="218"/>
      <c r="I46" s="218"/>
      <c r="J46" s="218"/>
      <c r="K46" s="218"/>
      <c r="L46" s="218"/>
      <c r="M46" s="218"/>
      <c r="N46" s="218"/>
      <c r="O46" s="218"/>
      <c r="P46" s="218"/>
      <c r="Q46" s="218"/>
      <c r="R46" s="218"/>
      <c r="S46" s="218"/>
      <c r="T46" s="218"/>
      <c r="U46" s="218"/>
      <c r="V46" s="218"/>
      <c r="W46" s="218"/>
    </row>
    <row r="47" spans="1:23" ht="20.25">
      <c r="A47" s="699" t="s">
        <v>277</v>
      </c>
      <c r="B47" s="218"/>
      <c r="C47" s="218"/>
      <c r="D47" s="218"/>
      <c r="E47" s="218"/>
      <c r="F47" s="218"/>
      <c r="G47" s="218"/>
      <c r="H47" s="218"/>
      <c r="I47" s="218"/>
      <c r="J47" s="218"/>
      <c r="K47" s="218"/>
      <c r="L47" s="218"/>
      <c r="M47" s="218"/>
      <c r="N47" s="218"/>
      <c r="O47" s="218"/>
      <c r="P47" s="218"/>
      <c r="Q47" s="218"/>
      <c r="R47" s="218"/>
      <c r="S47" s="218"/>
      <c r="T47" s="218"/>
      <c r="U47" s="218"/>
      <c r="V47" s="218"/>
      <c r="W47" s="218"/>
    </row>
    <row r="48" spans="1:23">
      <c r="A48" s="698"/>
      <c r="B48" s="218"/>
      <c r="C48" s="218"/>
      <c r="D48" s="218"/>
      <c r="E48" s="218"/>
      <c r="F48" s="218"/>
      <c r="G48" s="218"/>
      <c r="H48" s="218"/>
      <c r="I48" s="218"/>
      <c r="J48" s="218"/>
      <c r="K48" s="218"/>
      <c r="L48" s="218"/>
      <c r="M48" s="218"/>
      <c r="N48" s="218"/>
      <c r="O48" s="218"/>
      <c r="P48" s="218"/>
      <c r="Q48" s="218"/>
      <c r="R48" s="218"/>
      <c r="S48" s="218"/>
      <c r="T48" s="218"/>
      <c r="U48" s="218"/>
      <c r="V48" s="218"/>
      <c r="W48" s="218"/>
    </row>
    <row r="49" spans="1:23">
      <c r="A49" s="698"/>
      <c r="B49" s="218"/>
      <c r="C49" s="218"/>
      <c r="D49" s="218"/>
      <c r="E49" s="218"/>
      <c r="F49" s="218"/>
      <c r="G49" s="218"/>
      <c r="H49" s="218"/>
      <c r="I49" s="218"/>
      <c r="J49" s="218"/>
      <c r="K49" s="218"/>
      <c r="L49" s="218"/>
      <c r="M49" s="218"/>
      <c r="N49" s="218"/>
      <c r="O49" s="218"/>
      <c r="P49" s="218"/>
      <c r="Q49" s="218"/>
      <c r="R49" s="218"/>
      <c r="S49" s="218"/>
      <c r="T49" s="218"/>
      <c r="U49" s="218"/>
      <c r="V49" s="218"/>
      <c r="W49" s="218"/>
    </row>
    <row r="50" spans="1:23">
      <c r="A50" s="698"/>
      <c r="B50" s="218"/>
      <c r="C50" s="218"/>
      <c r="D50" s="218"/>
      <c r="E50" s="218"/>
      <c r="F50" s="218"/>
      <c r="G50" s="218"/>
      <c r="H50" s="218"/>
      <c r="I50" s="218"/>
      <c r="J50" s="218"/>
      <c r="K50" s="218"/>
      <c r="L50" s="218"/>
      <c r="M50" s="218"/>
      <c r="N50" s="218"/>
      <c r="O50" s="218"/>
      <c r="P50" s="218"/>
      <c r="Q50" s="218"/>
      <c r="R50" s="218"/>
      <c r="S50" s="218"/>
      <c r="T50" s="218"/>
      <c r="U50" s="218"/>
      <c r="V50" s="218"/>
      <c r="W50" s="218"/>
    </row>
    <row r="51" spans="1:23">
      <c r="A51" s="698"/>
      <c r="B51" s="218"/>
      <c r="C51" s="218"/>
      <c r="D51" s="218"/>
      <c r="E51" s="218"/>
      <c r="F51" s="218"/>
      <c r="G51" s="218"/>
      <c r="H51" s="218"/>
      <c r="I51" s="218"/>
      <c r="J51" s="218"/>
      <c r="K51" s="218"/>
      <c r="L51" s="218"/>
      <c r="M51" s="218"/>
      <c r="N51" s="218"/>
      <c r="O51" s="218"/>
      <c r="P51" s="218"/>
      <c r="Q51" s="218"/>
      <c r="R51" s="218"/>
      <c r="S51" s="218"/>
      <c r="T51" s="218"/>
      <c r="U51" s="218"/>
      <c r="V51" s="218"/>
      <c r="W51" s="218"/>
    </row>
    <row r="52" spans="1:23">
      <c r="A52" s="698"/>
      <c r="B52" s="218"/>
      <c r="C52" s="218"/>
      <c r="D52" s="218"/>
      <c r="E52" s="218"/>
      <c r="F52" s="218"/>
      <c r="G52" s="218"/>
      <c r="H52" s="218"/>
      <c r="I52" s="218"/>
      <c r="J52" s="218"/>
      <c r="K52" s="218"/>
      <c r="L52" s="218"/>
      <c r="M52" s="218"/>
      <c r="N52" s="218"/>
      <c r="O52" s="218"/>
      <c r="P52" s="218"/>
      <c r="Q52" s="218"/>
      <c r="R52" s="218"/>
      <c r="S52" s="218"/>
      <c r="T52" s="218"/>
      <c r="U52" s="218"/>
      <c r="V52" s="218"/>
      <c r="W52" s="218"/>
    </row>
    <row r="53" spans="1:23">
      <c r="A53" s="698"/>
      <c r="B53" s="218"/>
      <c r="C53" s="218"/>
      <c r="D53" s="218"/>
      <c r="E53" s="218"/>
      <c r="F53" s="218"/>
      <c r="G53" s="218"/>
      <c r="H53" s="218"/>
      <c r="I53" s="218"/>
      <c r="J53" s="218"/>
      <c r="K53" s="218"/>
      <c r="L53" s="218"/>
      <c r="M53" s="218"/>
      <c r="N53" s="218"/>
      <c r="O53" s="218"/>
      <c r="P53" s="218"/>
      <c r="Q53" s="218"/>
      <c r="R53" s="218"/>
      <c r="S53" s="218"/>
      <c r="T53" s="218"/>
      <c r="U53" s="218"/>
      <c r="V53" s="218"/>
      <c r="W53" s="218"/>
    </row>
    <row r="54" spans="1:23">
      <c r="A54" s="698"/>
      <c r="B54" s="218"/>
      <c r="C54" s="218"/>
      <c r="D54" s="218"/>
      <c r="E54" s="218"/>
      <c r="F54" s="218"/>
      <c r="G54" s="218"/>
      <c r="H54" s="218"/>
      <c r="I54" s="218"/>
      <c r="J54" s="218"/>
      <c r="K54" s="218"/>
      <c r="L54" s="218"/>
      <c r="M54" s="218"/>
      <c r="N54" s="218"/>
      <c r="O54" s="218"/>
      <c r="P54" s="218"/>
      <c r="Q54" s="218"/>
      <c r="R54" s="218"/>
      <c r="S54" s="218"/>
      <c r="T54" s="218"/>
      <c r="U54" s="218"/>
      <c r="V54" s="218"/>
      <c r="W54" s="218"/>
    </row>
    <row r="55" spans="1:23">
      <c r="A55" s="698"/>
      <c r="B55" s="218"/>
      <c r="C55" s="218"/>
      <c r="D55" s="218"/>
      <c r="E55" s="218"/>
      <c r="F55" s="218"/>
      <c r="G55" s="218"/>
      <c r="H55" s="218"/>
      <c r="I55" s="218"/>
      <c r="J55" s="218"/>
      <c r="K55" s="218"/>
      <c r="L55" s="218"/>
      <c r="M55" s="218"/>
      <c r="N55" s="218"/>
      <c r="O55" s="218"/>
      <c r="P55" s="218"/>
      <c r="Q55" s="218"/>
      <c r="R55" s="218"/>
      <c r="S55" s="218"/>
      <c r="T55" s="218"/>
      <c r="U55" s="218"/>
      <c r="V55" s="218"/>
      <c r="W55" s="218"/>
    </row>
    <row r="56" spans="1:23">
      <c r="A56" s="698"/>
      <c r="B56" s="218"/>
      <c r="C56" s="218"/>
      <c r="D56" s="218"/>
      <c r="E56" s="218"/>
      <c r="F56" s="218"/>
      <c r="G56" s="218"/>
      <c r="H56" s="218"/>
      <c r="I56" s="218"/>
      <c r="J56" s="218"/>
      <c r="K56" s="218"/>
      <c r="L56" s="218"/>
      <c r="M56" s="218"/>
      <c r="N56" s="218"/>
      <c r="O56" s="218"/>
      <c r="P56" s="218"/>
      <c r="Q56" s="218"/>
      <c r="R56" s="218"/>
      <c r="S56" s="218"/>
      <c r="T56" s="218"/>
      <c r="U56" s="218"/>
      <c r="V56" s="218"/>
      <c r="W56" s="218"/>
    </row>
    <row r="57" spans="1:23">
      <c r="A57" s="698"/>
      <c r="B57" s="218"/>
      <c r="C57" s="218"/>
      <c r="D57" s="218"/>
      <c r="E57" s="218"/>
      <c r="F57" s="218"/>
      <c r="G57" s="218"/>
      <c r="H57" s="218"/>
      <c r="I57" s="218"/>
      <c r="J57" s="218"/>
      <c r="K57" s="218"/>
      <c r="L57" s="218"/>
      <c r="M57" s="218"/>
      <c r="N57" s="218"/>
      <c r="O57" s="218"/>
      <c r="P57" s="218"/>
      <c r="Q57" s="218"/>
      <c r="R57" s="218"/>
      <c r="S57" s="218"/>
      <c r="T57" s="218"/>
      <c r="U57" s="218"/>
      <c r="V57" s="218"/>
      <c r="W57" s="218"/>
    </row>
    <row r="58" spans="1:23">
      <c r="A58" s="698"/>
      <c r="B58" s="218"/>
      <c r="C58" s="218"/>
      <c r="D58" s="218"/>
      <c r="E58" s="218"/>
      <c r="F58" s="218"/>
      <c r="G58" s="218"/>
      <c r="H58" s="218"/>
      <c r="I58" s="218"/>
      <c r="J58" s="218"/>
      <c r="K58" s="218"/>
      <c r="L58" s="218"/>
      <c r="M58" s="218"/>
      <c r="N58" s="218"/>
      <c r="O58" s="218"/>
      <c r="P58" s="218"/>
      <c r="Q58" s="218"/>
      <c r="R58" s="218"/>
      <c r="S58" s="218"/>
      <c r="T58" s="218"/>
      <c r="U58" s="218"/>
      <c r="V58" s="218"/>
      <c r="W58" s="218"/>
    </row>
    <row r="59" spans="1:23">
      <c r="A59" s="698"/>
      <c r="B59" s="218"/>
      <c r="C59" s="218"/>
      <c r="D59" s="218"/>
      <c r="E59" s="218"/>
      <c r="F59" s="218"/>
      <c r="G59" s="218"/>
      <c r="H59" s="218"/>
      <c r="I59" s="218"/>
      <c r="J59" s="218"/>
      <c r="K59" s="218"/>
      <c r="L59" s="218"/>
      <c r="M59" s="218"/>
      <c r="N59" s="218"/>
      <c r="O59" s="218"/>
      <c r="P59" s="218"/>
      <c r="Q59" s="218"/>
      <c r="R59" s="218"/>
      <c r="S59" s="218"/>
      <c r="T59" s="218"/>
      <c r="U59" s="218"/>
      <c r="V59" s="218"/>
      <c r="W59" s="218"/>
    </row>
    <row r="60" spans="1:23">
      <c r="A60" s="698"/>
      <c r="B60" s="218"/>
      <c r="C60" s="218"/>
      <c r="D60" s="218"/>
      <c r="E60" s="218"/>
      <c r="F60" s="218"/>
      <c r="G60" s="218"/>
      <c r="H60" s="218"/>
      <c r="I60" s="218"/>
      <c r="J60" s="218"/>
      <c r="K60" s="218"/>
      <c r="L60" s="218"/>
      <c r="M60" s="218"/>
      <c r="N60" s="218"/>
      <c r="O60" s="218"/>
      <c r="P60" s="218"/>
      <c r="Q60" s="218"/>
      <c r="R60" s="218"/>
      <c r="S60" s="218"/>
      <c r="T60" s="218"/>
      <c r="U60" s="218"/>
      <c r="V60" s="218"/>
      <c r="W60" s="218"/>
    </row>
    <row r="61" spans="1:23">
      <c r="A61" s="698"/>
      <c r="B61" s="218"/>
      <c r="C61" s="218"/>
      <c r="D61" s="218"/>
      <c r="E61" s="218"/>
      <c r="F61" s="218"/>
      <c r="G61" s="218"/>
      <c r="H61" s="218"/>
      <c r="I61" s="218"/>
      <c r="J61" s="218"/>
      <c r="K61" s="218"/>
      <c r="L61" s="218"/>
      <c r="M61" s="218"/>
      <c r="N61" s="218"/>
      <c r="O61" s="218"/>
      <c r="P61" s="218"/>
      <c r="Q61" s="218"/>
      <c r="R61" s="218"/>
      <c r="S61" s="218"/>
      <c r="T61" s="218"/>
      <c r="U61" s="218"/>
      <c r="V61" s="218"/>
      <c r="W61" s="218"/>
    </row>
    <row r="62" spans="1:23">
      <c r="A62" s="698"/>
      <c r="B62" s="218"/>
      <c r="C62" s="218"/>
      <c r="D62" s="218"/>
      <c r="E62" s="218"/>
      <c r="F62" s="218"/>
      <c r="G62" s="218"/>
      <c r="H62" s="218"/>
      <c r="I62" s="218"/>
      <c r="J62" s="218"/>
      <c r="K62" s="218"/>
      <c r="L62" s="218"/>
      <c r="M62" s="218"/>
      <c r="N62" s="218"/>
      <c r="O62" s="218"/>
      <c r="P62" s="218"/>
      <c r="Q62" s="218"/>
      <c r="R62" s="218"/>
      <c r="S62" s="218"/>
      <c r="T62" s="218"/>
      <c r="U62" s="218"/>
      <c r="V62" s="218"/>
      <c r="W62" s="218"/>
    </row>
    <row r="63" spans="1:23">
      <c r="A63" s="698"/>
      <c r="B63" s="218"/>
      <c r="C63" s="218"/>
      <c r="D63" s="218"/>
      <c r="E63" s="218"/>
      <c r="F63" s="218"/>
      <c r="G63" s="218"/>
      <c r="H63" s="218"/>
      <c r="I63" s="218"/>
      <c r="J63" s="218"/>
      <c r="K63" s="218"/>
      <c r="L63" s="218"/>
      <c r="M63" s="218"/>
      <c r="N63" s="218"/>
      <c r="O63" s="218"/>
      <c r="P63" s="218"/>
      <c r="Q63" s="218"/>
      <c r="R63" s="218"/>
      <c r="S63" s="218"/>
      <c r="T63" s="218"/>
      <c r="U63" s="218"/>
      <c r="V63" s="218"/>
      <c r="W63" s="218"/>
    </row>
    <row r="64" spans="1:23">
      <c r="A64" s="698"/>
      <c r="B64" s="218"/>
      <c r="C64" s="218"/>
      <c r="D64" s="218"/>
      <c r="E64" s="218"/>
      <c r="F64" s="218"/>
      <c r="G64" s="218"/>
      <c r="H64" s="218"/>
      <c r="I64" s="218"/>
      <c r="J64" s="218"/>
      <c r="K64" s="218"/>
      <c r="L64" s="218"/>
      <c r="M64" s="218"/>
      <c r="N64" s="218"/>
      <c r="O64" s="218"/>
      <c r="P64" s="218"/>
      <c r="Q64" s="218"/>
      <c r="R64" s="218"/>
      <c r="S64" s="218"/>
      <c r="T64" s="218"/>
      <c r="U64" s="218"/>
      <c r="V64" s="218"/>
      <c r="W64" s="218"/>
    </row>
    <row r="65" spans="1:24">
      <c r="A65" s="698"/>
      <c r="B65" s="218"/>
      <c r="C65" s="218"/>
      <c r="D65" s="218"/>
      <c r="E65" s="218"/>
      <c r="F65" s="218"/>
      <c r="G65" s="218"/>
      <c r="H65" s="218"/>
      <c r="I65" s="218"/>
      <c r="J65" s="218"/>
      <c r="K65" s="218"/>
      <c r="L65" s="218"/>
      <c r="M65" s="218"/>
      <c r="N65" s="218"/>
      <c r="O65" s="218"/>
      <c r="P65" s="218"/>
      <c r="Q65" s="218"/>
      <c r="R65" s="218"/>
      <c r="S65" s="218"/>
      <c r="T65" s="218"/>
      <c r="U65" s="218"/>
      <c r="V65" s="218"/>
      <c r="W65" s="218"/>
    </row>
    <row r="66" spans="1:24">
      <c r="A66" s="698"/>
      <c r="B66" s="218"/>
      <c r="C66" s="218"/>
      <c r="D66" s="218"/>
      <c r="E66" s="218"/>
      <c r="F66" s="218"/>
      <c r="G66" s="218"/>
      <c r="H66" s="218"/>
      <c r="I66" s="218"/>
      <c r="J66" s="218"/>
      <c r="K66" s="218"/>
      <c r="L66" s="218"/>
      <c r="M66" s="218"/>
      <c r="N66" s="218"/>
      <c r="O66" s="218"/>
      <c r="P66" s="218"/>
      <c r="Q66" s="218"/>
      <c r="R66" s="218"/>
      <c r="S66" s="218"/>
      <c r="T66" s="218"/>
      <c r="U66" s="218"/>
      <c r="V66" s="218"/>
      <c r="W66" s="218"/>
    </row>
    <row r="67" spans="1:24">
      <c r="A67" s="698"/>
      <c r="B67" s="218"/>
      <c r="C67" s="218"/>
      <c r="D67" s="218"/>
      <c r="E67" s="218"/>
      <c r="F67" s="218"/>
      <c r="G67" s="218"/>
      <c r="H67" s="218"/>
      <c r="I67" s="218"/>
      <c r="J67" s="218"/>
      <c r="K67" s="218"/>
      <c r="L67" s="218"/>
      <c r="M67" s="218"/>
      <c r="N67" s="218"/>
      <c r="O67" s="218"/>
      <c r="P67" s="218"/>
      <c r="Q67" s="218"/>
      <c r="R67" s="218"/>
      <c r="S67" s="218"/>
      <c r="T67" s="218"/>
      <c r="U67" s="218"/>
      <c r="V67" s="218"/>
      <c r="W67" s="218"/>
    </row>
    <row r="68" spans="1:24">
      <c r="A68" s="700"/>
      <c r="B68" s="218"/>
      <c r="C68" s="218"/>
      <c r="D68" s="218"/>
      <c r="E68" s="218"/>
      <c r="F68" s="218"/>
      <c r="G68" s="218"/>
      <c r="H68" s="218"/>
      <c r="I68" s="218"/>
      <c r="J68" s="218"/>
      <c r="K68" s="218"/>
      <c r="L68" s="218"/>
      <c r="M68" s="218"/>
      <c r="N68" s="218"/>
      <c r="O68" s="218"/>
      <c r="P68" s="218"/>
      <c r="Q68" s="218"/>
      <c r="R68" s="218"/>
      <c r="S68" s="218"/>
      <c r="T68" s="218"/>
      <c r="U68" s="218"/>
      <c r="V68" s="218"/>
      <c r="W68" s="218"/>
    </row>
    <row r="69" spans="1:24">
      <c r="A69" s="700"/>
      <c r="B69" s="218"/>
      <c r="C69" s="218"/>
      <c r="D69" s="218"/>
      <c r="E69" s="218"/>
      <c r="F69" s="218"/>
      <c r="G69" s="218"/>
      <c r="H69" s="218"/>
      <c r="I69" s="218"/>
      <c r="J69" s="218"/>
      <c r="K69" s="218"/>
      <c r="L69" s="218"/>
      <c r="M69" s="218"/>
      <c r="N69" s="218"/>
      <c r="O69" s="218"/>
      <c r="P69" s="218"/>
      <c r="Q69" s="218"/>
      <c r="R69" s="218"/>
      <c r="S69" s="218"/>
      <c r="T69" s="218"/>
      <c r="U69" s="218"/>
      <c r="V69" s="218"/>
      <c r="W69" s="218"/>
    </row>
    <row r="70" spans="1:24" ht="10.9" customHeight="1" thickBot="1">
      <c r="A70" s="701"/>
      <c r="B70" s="218"/>
      <c r="C70" s="218"/>
      <c r="D70" s="218"/>
      <c r="E70" s="218"/>
      <c r="F70" s="218"/>
      <c r="G70" s="218"/>
      <c r="H70" s="218"/>
      <c r="I70" s="218"/>
      <c r="J70" s="218"/>
      <c r="K70" s="218"/>
      <c r="L70" s="218"/>
      <c r="M70" s="218"/>
      <c r="N70" s="218"/>
      <c r="O70" s="218"/>
      <c r="P70" s="218"/>
      <c r="Q70" s="218"/>
      <c r="R70" s="218"/>
      <c r="S70" s="218"/>
      <c r="T70" s="218"/>
      <c r="U70" s="218"/>
      <c r="V70" s="218"/>
      <c r="W70" s="218"/>
    </row>
    <row r="71" spans="1:24">
      <c r="A71" s="218"/>
      <c r="B71" s="218"/>
      <c r="C71" s="218"/>
      <c r="D71" s="218"/>
      <c r="E71" s="218"/>
      <c r="F71" s="218"/>
      <c r="G71" s="218"/>
      <c r="H71" s="218"/>
      <c r="I71" s="218"/>
      <c r="J71" s="218"/>
      <c r="K71" s="218"/>
      <c r="L71" s="218"/>
      <c r="M71" s="218"/>
      <c r="N71" s="218"/>
      <c r="O71" s="218"/>
      <c r="P71" s="218"/>
      <c r="Q71" s="218"/>
      <c r="R71" s="218"/>
      <c r="S71" s="218"/>
      <c r="T71" s="218"/>
      <c r="U71" s="218"/>
      <c r="V71" s="218"/>
      <c r="W71" s="218"/>
    </row>
    <row r="72" spans="1:24">
      <c r="A72" s="218"/>
      <c r="B72" s="218"/>
      <c r="C72" s="218"/>
      <c r="D72" s="218"/>
      <c r="E72" s="218"/>
      <c r="F72" s="218"/>
      <c r="G72" s="218"/>
      <c r="H72" s="218"/>
      <c r="I72" s="218"/>
      <c r="J72" s="218"/>
      <c r="K72" s="218"/>
      <c r="L72" s="218"/>
      <c r="M72" s="218"/>
      <c r="N72" s="218"/>
      <c r="O72" s="218"/>
      <c r="P72" s="218"/>
      <c r="Q72" s="218"/>
      <c r="R72" s="218"/>
      <c r="S72" s="218"/>
      <c r="T72" s="218"/>
      <c r="U72" s="218"/>
      <c r="V72" s="218"/>
      <c r="W72" s="218"/>
    </row>
    <row r="73" spans="1:24">
      <c r="A73" s="218"/>
      <c r="B73" s="218"/>
      <c r="C73" s="218"/>
      <c r="D73" s="218"/>
      <c r="E73" s="218"/>
      <c r="F73" s="218"/>
      <c r="G73" s="218"/>
      <c r="H73" s="218"/>
      <c r="I73" s="218"/>
      <c r="J73" s="218"/>
      <c r="K73" s="218"/>
      <c r="L73" s="218"/>
      <c r="M73" s="218"/>
      <c r="N73" s="218"/>
      <c r="O73" s="218"/>
      <c r="P73" s="218"/>
      <c r="Q73" s="218"/>
      <c r="R73" s="218"/>
      <c r="S73" s="218"/>
      <c r="T73" s="218"/>
      <c r="U73" s="218"/>
      <c r="V73" s="218"/>
      <c r="W73" s="218"/>
    </row>
    <row r="74" spans="1:24">
      <c r="A74" s="218"/>
      <c r="B74" s="218"/>
      <c r="C74" s="218"/>
      <c r="D74" s="218"/>
      <c r="E74" s="218"/>
      <c r="F74" s="218"/>
      <c r="G74" s="218"/>
      <c r="H74" s="218"/>
      <c r="I74" s="218"/>
      <c r="J74" s="218"/>
      <c r="K74" s="218"/>
      <c r="L74" s="218"/>
      <c r="M74" s="218"/>
      <c r="N74" s="218"/>
      <c r="O74" s="218"/>
      <c r="P74" s="218"/>
      <c r="Q74" s="218"/>
      <c r="R74" s="218"/>
      <c r="S74" s="218"/>
      <c r="T74" s="218"/>
      <c r="U74" s="218"/>
      <c r="V74" s="218"/>
      <c r="W74" s="218"/>
    </row>
    <row r="75" spans="1:24">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row>
    <row r="76" spans="1:24">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row>
    <row r="77" spans="1:24">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row>
    <row r="78" spans="1:24">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row>
    <row r="79" spans="1:24">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row>
    <row r="80" spans="1:24">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row>
    <row r="81" spans="1:24">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row>
    <row r="82" spans="1:24">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row>
    <row r="83" spans="1:24">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row>
    <row r="84" spans="1:24">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row>
    <row r="85" spans="1:24">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row>
    <row r="86" spans="1:24">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4">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row>
    <row r="88" spans="1:24">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row>
    <row r="89" spans="1:24">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row>
    <row r="90" spans="1:24">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row>
    <row r="91" spans="1:24">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row>
    <row r="92" spans="1:24">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row>
    <row r="93" spans="1:24">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row>
    <row r="94" spans="1:24">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row>
    <row r="95" spans="1:24">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row>
    <row r="96" spans="1:24">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row>
    <row r="97" spans="1:24">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row>
    <row r="98" spans="1:24">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row>
    <row r="99" spans="1:24">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row>
    <row r="100" spans="1:24">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row>
    <row r="101" spans="1:24">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row>
    <row r="102" spans="1:24">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row>
    <row r="103" spans="1:24">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row>
    <row r="104" spans="1:24">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row>
    <row r="105" spans="1:24">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row>
    <row r="106" spans="1:24">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row>
    <row r="107" spans="1:24">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row>
    <row r="108" spans="1:24">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row>
    <row r="109" spans="1:24">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row>
    <row r="110" spans="1:24">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row>
    <row r="111" spans="1:24">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row>
    <row r="112" spans="1:24">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row>
    <row r="113" spans="1:24">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row>
    <row r="114" spans="1:24">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row>
    <row r="115" spans="1:24">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row>
    <row r="116" spans="1:24">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row>
    <row r="117" spans="1:24">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row>
    <row r="118" spans="1:24">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row>
    <row r="119" spans="1:24">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row>
    <row r="120" spans="1:24">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row>
    <row r="121" spans="1:24">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row>
    <row r="122" spans="1:24">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row>
    <row r="123" spans="1:24">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row>
    <row r="124" spans="1:24">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row>
    <row r="125" spans="1:24">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row>
    <row r="126" spans="1:24">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row>
    <row r="127" spans="1:24">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row>
    <row r="128" spans="1:24">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row>
    <row r="129" spans="1:24">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row>
    <row r="130" spans="1:24">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row>
    <row r="131" spans="1:24">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row>
    <row r="132" spans="1:24">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row>
    <row r="133" spans="1:24">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row>
    <row r="134" spans="1:24">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row>
    <row r="135" spans="1:24">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row>
    <row r="136" spans="1:24">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row>
    <row r="137" spans="1:24">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row>
    <row r="138" spans="1:24">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row>
    <row r="139" spans="1:24">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row>
    <row r="140" spans="1:24">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row>
    <row r="141" spans="1:24">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row>
    <row r="142" spans="1:24">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row>
    <row r="143" spans="1:24">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row>
    <row r="144" spans="1:24">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row>
    <row r="145" spans="1:24">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row>
    <row r="146" spans="1:24">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row>
    <row r="147" spans="1:24">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row>
    <row r="148" spans="1:24">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row>
    <row r="149" spans="1:24">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row>
    <row r="150" spans="1:24">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row>
    <row r="151" spans="1:24">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row>
    <row r="152" spans="1:24">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row>
    <row r="153" spans="1:24">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row>
    <row r="154" spans="1:24">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row>
    <row r="155" spans="1:24">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row>
    <row r="156" spans="1:24">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row>
    <row r="157" spans="1:24">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row>
    <row r="158" spans="1:24">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row>
    <row r="159" spans="1:24">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row>
    <row r="160" spans="1:24">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row>
    <row r="161" spans="1:24">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row>
    <row r="162" spans="1:24">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row>
    <row r="163" spans="1:24">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row>
    <row r="164" spans="1:24">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row>
    <row r="165" spans="1:24">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row>
    <row r="166" spans="1:24">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row>
    <row r="167" spans="1:24">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row>
    <row r="168" spans="1:24">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row>
    <row r="169" spans="1:24">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row>
    <row r="170" spans="1:24">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row>
    <row r="171" spans="1:24">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row>
    <row r="172" spans="1:24">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row>
    <row r="173" spans="1:24">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row>
    <row r="174" spans="1:24">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row>
    <row r="175" spans="1:24">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row>
    <row r="176" spans="1:24">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row>
    <row r="177" spans="1:24">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row>
    <row r="178" spans="1:24">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row>
    <row r="179" spans="1:24">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row>
    <row r="180" spans="1:24">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row>
    <row r="181" spans="1:24">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row>
    <row r="182" spans="1:24">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row>
    <row r="183" spans="1:24">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row>
    <row r="184" spans="1:24">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row>
    <row r="185" spans="1:24">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row>
    <row r="186" spans="1:24">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row>
    <row r="187" spans="1:24">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row>
    <row r="188" spans="1:24">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row>
    <row r="189" spans="1:24">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row>
    <row r="190" spans="1:24">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row>
    <row r="191" spans="1:24">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row>
    <row r="192" spans="1:24">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row>
    <row r="193" spans="1:24">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row>
    <row r="194" spans="1:24">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row>
    <row r="195" spans="1:24">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row>
    <row r="196" spans="1:24">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row>
    <row r="197" spans="1:24">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row>
    <row r="198" spans="1:24">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row>
    <row r="199" spans="1:24">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row>
    <row r="200" spans="1:24">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row>
    <row r="201" spans="1:24">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row>
    <row r="202" spans="1:24">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row>
    <row r="203" spans="1:24">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row>
    <row r="204" spans="1:24">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row>
    <row r="205" spans="1:24">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row>
    <row r="206" spans="1:24">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row>
    <row r="207" spans="1:24">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row>
    <row r="208" spans="1:24">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row>
    <row r="209" spans="1:24">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row>
    <row r="210" spans="1:24">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row>
    <row r="211" spans="1:24">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row>
    <row r="212" spans="1:24">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row>
    <row r="213" spans="1:24">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row>
    <row r="214" spans="1:24">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row>
    <row r="215" spans="1:24">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row>
    <row r="216" spans="1:24">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row>
    <row r="217" spans="1:24">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row>
    <row r="218" spans="1:24">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row>
    <row r="219" spans="1:24">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row>
    <row r="220" spans="1:24">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row>
    <row r="221" spans="1:24">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row>
    <row r="222" spans="1:24">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row>
    <row r="223" spans="1:24">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row>
    <row r="224" spans="1:24">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row>
    <row r="225" spans="1:24">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row>
    <row r="226" spans="1:24">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row>
    <row r="227" spans="1:24">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row>
    <row r="228" spans="1:24">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row>
    <row r="229" spans="1:24">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row>
    <row r="230" spans="1:24">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row>
    <row r="231" spans="1:24">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row>
    <row r="232" spans="1:24">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row>
    <row r="233" spans="1:24">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row>
    <row r="234" spans="1:24">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row>
    <row r="235" spans="1:24">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row>
    <row r="236" spans="1:24">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row>
    <row r="237" spans="1:24">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row>
    <row r="238" spans="1:24">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row>
    <row r="239" spans="1:24">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row>
    <row r="240" spans="1:24">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row>
    <row r="241" spans="1:24">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row>
    <row r="242" spans="1:24">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row>
    <row r="243" spans="1:24">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row>
    <row r="244" spans="1:24">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row>
    <row r="245" spans="1:24">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row>
    <row r="246" spans="1:24">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row>
    <row r="247" spans="1:24">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row>
    <row r="248" spans="1:24">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row>
    <row r="249" spans="1:24">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row>
    <row r="250" spans="1:24">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row>
    <row r="251" spans="1:24">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row>
    <row r="252" spans="1:24">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row>
    <row r="253" spans="1:24">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row>
    <row r="254" spans="1:24">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row>
    <row r="255" spans="1:24">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row>
    <row r="256" spans="1:24">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row>
    <row r="257" spans="1:24">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row>
    <row r="258" spans="1:24">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row>
    <row r="259" spans="1:24">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row>
    <row r="260" spans="1:24">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row>
    <row r="261" spans="1:24">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row>
    <row r="262" spans="1:24">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row>
    <row r="263" spans="1:24">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row>
    <row r="264" spans="1:24">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row>
    <row r="265" spans="1:24">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row>
    <row r="266" spans="1:24">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row>
    <row r="267" spans="1:24">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row>
    <row r="268" spans="1:24">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row>
    <row r="269" spans="1:24">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row>
    <row r="270" spans="1:24">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row>
    <row r="271" spans="1:24">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row>
    <row r="272" spans="1:24">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row>
    <row r="273" spans="1:24">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row>
    <row r="274" spans="1:24">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row>
    <row r="275" spans="1:24">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row>
    <row r="276" spans="1:24">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row>
    <row r="277" spans="1:24">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row>
    <row r="278" spans="1:24">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row>
    <row r="279" spans="1:24">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row>
    <row r="280" spans="1:24">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row>
    <row r="281" spans="1:24">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row>
    <row r="282" spans="1:24">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row>
    <row r="283" spans="1:24">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row>
    <row r="284" spans="1:24">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row>
    <row r="285" spans="1:24">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row>
    <row r="286" spans="1:24">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row>
    <row r="287" spans="1:24">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row>
    <row r="288" spans="1:24">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row>
    <row r="289" spans="1:24">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row>
    <row r="290" spans="1:24">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row>
    <row r="291" spans="1:24">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row>
    <row r="292" spans="1:24">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row>
    <row r="293" spans="1:24">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row>
    <row r="294" spans="1:24">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row>
    <row r="295" spans="1:24">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row>
    <row r="296" spans="1:24">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row>
    <row r="297" spans="1:24">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row>
    <row r="298" spans="1:24">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row>
    <row r="299" spans="1:24">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row>
    <row r="300" spans="1:24">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row>
    <row r="301" spans="1:24">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row>
    <row r="302" spans="1:24">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row>
    <row r="303" spans="1:24">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row>
    <row r="304" spans="1:24">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row>
    <row r="305" spans="1:24">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row>
    <row r="306" spans="1:24">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row>
    <row r="307" spans="1:24">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row>
    <row r="308" spans="1:24">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row>
    <row r="309" spans="1:24">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row>
    <row r="310" spans="1:24">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row>
    <row r="311" spans="1:24">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row>
    <row r="312" spans="1:24">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row>
    <row r="313" spans="1:24">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row>
    <row r="314" spans="1:24">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row>
    <row r="315" spans="1:24">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row>
    <row r="316" spans="1:24">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row>
    <row r="317" spans="1:24">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row>
    <row r="318" spans="1:24">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row>
    <row r="319" spans="1:24">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row>
    <row r="320" spans="1:24">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row>
    <row r="321" spans="1:24">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row>
    <row r="322" spans="1:24">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row>
    <row r="323" spans="1:24">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row>
    <row r="324" spans="1:24">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row>
    <row r="325" spans="1:24">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row>
    <row r="326" spans="1:24">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row>
    <row r="327" spans="1:24">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row>
    <row r="328" spans="1:24">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row>
    <row r="329" spans="1:24">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row>
    <row r="330" spans="1:24">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row>
    <row r="331" spans="1:24">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row>
    <row r="332" spans="1:24">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row>
    <row r="333" spans="1:24">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row>
    <row r="334" spans="1:24">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row>
    <row r="335" spans="1:24">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row>
    <row r="336" spans="1:24">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row>
    <row r="337" spans="1:24">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row>
    <row r="338" spans="1:24">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row>
    <row r="339" spans="1:24">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row>
    <row r="340" spans="1:24">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row>
    <row r="341" spans="1:24">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row>
    <row r="342" spans="1:24">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row>
    <row r="343" spans="1:24">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row>
    <row r="344" spans="1:24">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row>
    <row r="345" spans="1:24">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row>
    <row r="346" spans="1:24">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row>
    <row r="347" spans="1:24">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row>
    <row r="348" spans="1:24">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row>
    <row r="349" spans="1:24">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row>
    <row r="350" spans="1:24">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row>
    <row r="351" spans="1:24">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row>
    <row r="352" spans="1:24">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row>
    <row r="353" spans="1:24">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row>
    <row r="354" spans="1:24">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row>
    <row r="355" spans="1:24">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row>
    <row r="356" spans="1:24">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row>
    <row r="357" spans="1:24">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row>
    <row r="358" spans="1:24">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row>
    <row r="359" spans="1:24">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row>
    <row r="360" spans="1:24">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row>
    <row r="361" spans="1:24">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row>
    <row r="362" spans="1:24">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row>
    <row r="363" spans="1:24">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row>
    <row r="364" spans="1:24">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row>
    <row r="365" spans="1:24">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row>
    <row r="366" spans="1:24">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row>
    <row r="367" spans="1:24">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row>
    <row r="368" spans="1:24">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row>
    <row r="369" spans="1:24">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row>
    <row r="370" spans="1:24">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row>
    <row r="371" spans="1:24">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row>
    <row r="372" spans="1:24">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row>
    <row r="373" spans="1:24">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row>
    <row r="374" spans="1:24">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row>
    <row r="375" spans="1:24">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row>
    <row r="376" spans="1:24">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row>
    <row r="377" spans="1:24">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row>
    <row r="378" spans="1:24">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row>
    <row r="379" spans="1:24">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row>
    <row r="380" spans="1:24">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row>
    <row r="381" spans="1:24">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row>
    <row r="382" spans="1:24">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row>
    <row r="383" spans="1:24">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row>
    <row r="384" spans="1:24">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row>
    <row r="385" spans="1:24">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row>
    <row r="386" spans="1:24">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row>
    <row r="387" spans="1:24">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row>
    <row r="388" spans="1:24">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row>
    <row r="389" spans="1:24">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row>
    <row r="390" spans="1:24">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row>
    <row r="391" spans="1:24">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row>
    <row r="392" spans="1:24">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row>
    <row r="393" spans="1:24">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row>
    <row r="394" spans="1:24">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row>
    <row r="395" spans="1:24">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row>
    <row r="396" spans="1:24">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row>
    <row r="397" spans="1:24">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row>
    <row r="398" spans="1:24">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row>
    <row r="399" spans="1:24">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row>
    <row r="400" spans="1:24">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row>
    <row r="401" spans="1:24">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row>
    <row r="402" spans="1:24">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row>
    <row r="403" spans="1:24">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row>
    <row r="404" spans="1:24">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row>
    <row r="405" spans="1:24">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row>
    <row r="406" spans="1:24">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row>
    <row r="407" spans="1:24">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row>
    <row r="408" spans="1:24">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row>
    <row r="409" spans="1:24">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row>
    <row r="410" spans="1:24">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row>
    <row r="411" spans="1:24">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row>
    <row r="412" spans="1:24">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row>
    <row r="413" spans="1:24">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row>
    <row r="414" spans="1:24">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row>
    <row r="415" spans="1:24">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row>
  </sheetData>
  <mergeCells count="1">
    <mergeCell ref="A19:A22"/>
  </mergeCells>
  <pageMargins left="0.70866141732283505" right="0.43307086614173201" top="1.0629921259842501" bottom="0.15748031496063" header="0.31496062992126" footer="0.15748031496063"/>
  <pageSetup paperSize="9" fitToHeight="0" orientation="landscape" r:id="rId1"/>
  <headerFooter>
    <oddHeader>&amp;L&amp;G</oddHeader>
    <oddFooter>&amp;LINSTRUCTIE BUDGETAANVRAAG&amp;C&amp;F&amp;R&amp;D</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0070C0"/>
  </sheetPr>
  <dimension ref="A1:AK192"/>
  <sheetViews>
    <sheetView showGridLines="0" zoomScale="70" zoomScaleNormal="70" zoomScaleSheetLayoutView="80" zoomScalePageLayoutView="40" workbookViewId="0">
      <selection activeCell="F18" sqref="F18"/>
    </sheetView>
  </sheetViews>
  <sheetFormatPr baseColWidth="10" defaultColWidth="9.140625" defaultRowHeight="12.75" outlineLevelCol="1"/>
  <cols>
    <col min="1" max="1" width="8.85546875" style="250"/>
    <col min="2" max="2" width="9.5703125" style="250" customWidth="1"/>
    <col min="3" max="3" width="23.7109375" style="85" customWidth="1"/>
    <col min="4" max="4" width="35.5703125" style="233" customWidth="1"/>
    <col min="5" max="5" width="2.7109375" style="233" customWidth="1"/>
    <col min="6" max="6" width="9.5703125" style="246" customWidth="1"/>
    <col min="7" max="7" width="19.28515625" style="233" customWidth="1"/>
    <col min="8" max="8" width="16.7109375" style="233" customWidth="1"/>
    <col min="9" max="9" width="13.42578125" style="246" customWidth="1"/>
    <col min="10" max="10" width="13.7109375" style="246" customWidth="1"/>
    <col min="11" max="12" width="16.7109375" style="233" customWidth="1"/>
    <col min="13" max="13" width="8.7109375" style="231" customWidth="1"/>
    <col min="14" max="14" width="17" style="233" customWidth="1"/>
    <col min="15" max="15" width="10" style="231" customWidth="1"/>
    <col min="16" max="16" width="10.28515625" style="233" bestFit="1" customWidth="1"/>
    <col min="17" max="17" width="16.28515625" style="233" customWidth="1" outlineLevel="1"/>
    <col min="18" max="18" width="10.85546875" style="233" customWidth="1" outlineLevel="1"/>
    <col min="19" max="19" width="13" style="233" bestFit="1" customWidth="1" outlineLevel="1"/>
    <col min="20" max="259" width="8.85546875" style="233"/>
    <col min="260" max="260" width="42.42578125" style="233" customWidth="1"/>
    <col min="261" max="261" width="9.5703125" style="233" customWidth="1"/>
    <col min="262" max="263" width="16.7109375" style="233" customWidth="1"/>
    <col min="264" max="264" width="13.42578125" style="233" customWidth="1"/>
    <col min="265" max="265" width="13.7109375" style="233" customWidth="1"/>
    <col min="266" max="267" width="16.7109375" style="233" customWidth="1"/>
    <col min="268" max="268" width="8.7109375" style="233" customWidth="1"/>
    <col min="269" max="269" width="17" style="233" customWidth="1"/>
    <col min="270" max="270" width="10" style="233" customWidth="1"/>
    <col min="271" max="272" width="10.28515625" style="233" bestFit="1" customWidth="1"/>
    <col min="273" max="273" width="13.28515625" style="233" bestFit="1" customWidth="1"/>
    <col min="274" max="515" width="8.85546875" style="233"/>
    <col min="516" max="516" width="42.42578125" style="233" customWidth="1"/>
    <col min="517" max="517" width="9.5703125" style="233" customWidth="1"/>
    <col min="518" max="519" width="16.7109375" style="233" customWidth="1"/>
    <col min="520" max="520" width="13.42578125" style="233" customWidth="1"/>
    <col min="521" max="521" width="13.7109375" style="233" customWidth="1"/>
    <col min="522" max="523" width="16.7109375" style="233" customWidth="1"/>
    <col min="524" max="524" width="8.7109375" style="233" customWidth="1"/>
    <col min="525" max="525" width="17" style="233" customWidth="1"/>
    <col min="526" max="526" width="10" style="233" customWidth="1"/>
    <col min="527" max="528" width="10.28515625" style="233" bestFit="1" customWidth="1"/>
    <col min="529" max="529" width="13.28515625" style="233" bestFit="1" customWidth="1"/>
    <col min="530" max="771" width="8.85546875" style="233"/>
    <col min="772" max="772" width="42.42578125" style="233" customWidth="1"/>
    <col min="773" max="773" width="9.5703125" style="233" customWidth="1"/>
    <col min="774" max="775" width="16.7109375" style="233" customWidth="1"/>
    <col min="776" max="776" width="13.42578125" style="233" customWidth="1"/>
    <col min="777" max="777" width="13.7109375" style="233" customWidth="1"/>
    <col min="778" max="779" width="16.7109375" style="233" customWidth="1"/>
    <col min="780" max="780" width="8.7109375" style="233" customWidth="1"/>
    <col min="781" max="781" width="17" style="233" customWidth="1"/>
    <col min="782" max="782" width="10" style="233" customWidth="1"/>
    <col min="783" max="784" width="10.28515625" style="233" bestFit="1" customWidth="1"/>
    <col min="785" max="785" width="13.28515625" style="233" bestFit="1" customWidth="1"/>
    <col min="786" max="1027" width="8.85546875" style="233"/>
    <col min="1028" max="1028" width="42.42578125" style="233" customWidth="1"/>
    <col min="1029" max="1029" width="9.5703125" style="233" customWidth="1"/>
    <col min="1030" max="1031" width="16.7109375" style="233" customWidth="1"/>
    <col min="1032" max="1032" width="13.42578125" style="233" customWidth="1"/>
    <col min="1033" max="1033" width="13.7109375" style="233" customWidth="1"/>
    <col min="1034" max="1035" width="16.7109375" style="233" customWidth="1"/>
    <col min="1036" max="1036" width="8.7109375" style="233" customWidth="1"/>
    <col min="1037" max="1037" width="17" style="233" customWidth="1"/>
    <col min="1038" max="1038" width="10" style="233" customWidth="1"/>
    <col min="1039" max="1040" width="10.28515625" style="233" bestFit="1" customWidth="1"/>
    <col min="1041" max="1041" width="13.28515625" style="233" bestFit="1" customWidth="1"/>
    <col min="1042" max="1283" width="8.85546875" style="233"/>
    <col min="1284" max="1284" width="42.42578125" style="233" customWidth="1"/>
    <col min="1285" max="1285" width="9.5703125" style="233" customWidth="1"/>
    <col min="1286" max="1287" width="16.7109375" style="233" customWidth="1"/>
    <col min="1288" max="1288" width="13.42578125" style="233" customWidth="1"/>
    <col min="1289" max="1289" width="13.7109375" style="233" customWidth="1"/>
    <col min="1290" max="1291" width="16.7109375" style="233" customWidth="1"/>
    <col min="1292" max="1292" width="8.7109375" style="233" customWidth="1"/>
    <col min="1293" max="1293" width="17" style="233" customWidth="1"/>
    <col min="1294" max="1294" width="10" style="233" customWidth="1"/>
    <col min="1295" max="1296" width="10.28515625" style="233" bestFit="1" customWidth="1"/>
    <col min="1297" max="1297" width="13.28515625" style="233" bestFit="1" customWidth="1"/>
    <col min="1298" max="1539" width="8.85546875" style="233"/>
    <col min="1540" max="1540" width="42.42578125" style="233" customWidth="1"/>
    <col min="1541" max="1541" width="9.5703125" style="233" customWidth="1"/>
    <col min="1542" max="1543" width="16.7109375" style="233" customWidth="1"/>
    <col min="1544" max="1544" width="13.42578125" style="233" customWidth="1"/>
    <col min="1545" max="1545" width="13.7109375" style="233" customWidth="1"/>
    <col min="1546" max="1547" width="16.7109375" style="233" customWidth="1"/>
    <col min="1548" max="1548" width="8.7109375" style="233" customWidth="1"/>
    <col min="1549" max="1549" width="17" style="233" customWidth="1"/>
    <col min="1550" max="1550" width="10" style="233" customWidth="1"/>
    <col min="1551" max="1552" width="10.28515625" style="233" bestFit="1" customWidth="1"/>
    <col min="1553" max="1553" width="13.28515625" style="233" bestFit="1" customWidth="1"/>
    <col min="1554" max="1795" width="8.85546875" style="233"/>
    <col min="1796" max="1796" width="42.42578125" style="233" customWidth="1"/>
    <col min="1797" max="1797" width="9.5703125" style="233" customWidth="1"/>
    <col min="1798" max="1799" width="16.7109375" style="233" customWidth="1"/>
    <col min="1800" max="1800" width="13.42578125" style="233" customWidth="1"/>
    <col min="1801" max="1801" width="13.7109375" style="233" customWidth="1"/>
    <col min="1802" max="1803" width="16.7109375" style="233" customWidth="1"/>
    <col min="1804" max="1804" width="8.7109375" style="233" customWidth="1"/>
    <col min="1805" max="1805" width="17" style="233" customWidth="1"/>
    <col min="1806" max="1806" width="10" style="233" customWidth="1"/>
    <col min="1807" max="1808" width="10.28515625" style="233" bestFit="1" customWidth="1"/>
    <col min="1809" max="1809" width="13.28515625" style="233" bestFit="1" customWidth="1"/>
    <col min="1810" max="2051" width="8.85546875" style="233"/>
    <col min="2052" max="2052" width="42.42578125" style="233" customWidth="1"/>
    <col min="2053" max="2053" width="9.5703125" style="233" customWidth="1"/>
    <col min="2054" max="2055" width="16.7109375" style="233" customWidth="1"/>
    <col min="2056" max="2056" width="13.42578125" style="233" customWidth="1"/>
    <col min="2057" max="2057" width="13.7109375" style="233" customWidth="1"/>
    <col min="2058" max="2059" width="16.7109375" style="233" customWidth="1"/>
    <col min="2060" max="2060" width="8.7109375" style="233" customWidth="1"/>
    <col min="2061" max="2061" width="17" style="233" customWidth="1"/>
    <col min="2062" max="2062" width="10" style="233" customWidth="1"/>
    <col min="2063" max="2064" width="10.28515625" style="233" bestFit="1" customWidth="1"/>
    <col min="2065" max="2065" width="13.28515625" style="233" bestFit="1" customWidth="1"/>
    <col min="2066" max="2307" width="8.85546875" style="233"/>
    <col min="2308" max="2308" width="42.42578125" style="233" customWidth="1"/>
    <col min="2309" max="2309" width="9.5703125" style="233" customWidth="1"/>
    <col min="2310" max="2311" width="16.7109375" style="233" customWidth="1"/>
    <col min="2312" max="2312" width="13.42578125" style="233" customWidth="1"/>
    <col min="2313" max="2313" width="13.7109375" style="233" customWidth="1"/>
    <col min="2314" max="2315" width="16.7109375" style="233" customWidth="1"/>
    <col min="2316" max="2316" width="8.7109375" style="233" customWidth="1"/>
    <col min="2317" max="2317" width="17" style="233" customWidth="1"/>
    <col min="2318" max="2318" width="10" style="233" customWidth="1"/>
    <col min="2319" max="2320" width="10.28515625" style="233" bestFit="1" customWidth="1"/>
    <col min="2321" max="2321" width="13.28515625" style="233" bestFit="1" customWidth="1"/>
    <col min="2322" max="2563" width="8.85546875" style="233"/>
    <col min="2564" max="2564" width="42.42578125" style="233" customWidth="1"/>
    <col min="2565" max="2565" width="9.5703125" style="233" customWidth="1"/>
    <col min="2566" max="2567" width="16.7109375" style="233" customWidth="1"/>
    <col min="2568" max="2568" width="13.42578125" style="233" customWidth="1"/>
    <col min="2569" max="2569" width="13.7109375" style="233" customWidth="1"/>
    <col min="2570" max="2571" width="16.7109375" style="233" customWidth="1"/>
    <col min="2572" max="2572" width="8.7109375" style="233" customWidth="1"/>
    <col min="2573" max="2573" width="17" style="233" customWidth="1"/>
    <col min="2574" max="2574" width="10" style="233" customWidth="1"/>
    <col min="2575" max="2576" width="10.28515625" style="233" bestFit="1" customWidth="1"/>
    <col min="2577" max="2577" width="13.28515625" style="233" bestFit="1" customWidth="1"/>
    <col min="2578" max="2819" width="8.85546875" style="233"/>
    <col min="2820" max="2820" width="42.42578125" style="233" customWidth="1"/>
    <col min="2821" max="2821" width="9.5703125" style="233" customWidth="1"/>
    <col min="2822" max="2823" width="16.7109375" style="233" customWidth="1"/>
    <col min="2824" max="2824" width="13.42578125" style="233" customWidth="1"/>
    <col min="2825" max="2825" width="13.7109375" style="233" customWidth="1"/>
    <col min="2826" max="2827" width="16.7109375" style="233" customWidth="1"/>
    <col min="2828" max="2828" width="8.7109375" style="233" customWidth="1"/>
    <col min="2829" max="2829" width="17" style="233" customWidth="1"/>
    <col min="2830" max="2830" width="10" style="233" customWidth="1"/>
    <col min="2831" max="2832" width="10.28515625" style="233" bestFit="1" customWidth="1"/>
    <col min="2833" max="2833" width="13.28515625" style="233" bestFit="1" customWidth="1"/>
    <col min="2834" max="3075" width="8.85546875" style="233"/>
    <col min="3076" max="3076" width="42.42578125" style="233" customWidth="1"/>
    <col min="3077" max="3077" width="9.5703125" style="233" customWidth="1"/>
    <col min="3078" max="3079" width="16.7109375" style="233" customWidth="1"/>
    <col min="3080" max="3080" width="13.42578125" style="233" customWidth="1"/>
    <col min="3081" max="3081" width="13.7109375" style="233" customWidth="1"/>
    <col min="3082" max="3083" width="16.7109375" style="233" customWidth="1"/>
    <col min="3084" max="3084" width="8.7109375" style="233" customWidth="1"/>
    <col min="3085" max="3085" width="17" style="233" customWidth="1"/>
    <col min="3086" max="3086" width="10" style="233" customWidth="1"/>
    <col min="3087" max="3088" width="10.28515625" style="233" bestFit="1" customWidth="1"/>
    <col min="3089" max="3089" width="13.28515625" style="233" bestFit="1" customWidth="1"/>
    <col min="3090" max="3331" width="8.85546875" style="233"/>
    <col min="3332" max="3332" width="42.42578125" style="233" customWidth="1"/>
    <col min="3333" max="3333" width="9.5703125" style="233" customWidth="1"/>
    <col min="3334" max="3335" width="16.7109375" style="233" customWidth="1"/>
    <col min="3336" max="3336" width="13.42578125" style="233" customWidth="1"/>
    <col min="3337" max="3337" width="13.7109375" style="233" customWidth="1"/>
    <col min="3338" max="3339" width="16.7109375" style="233" customWidth="1"/>
    <col min="3340" max="3340" width="8.7109375" style="233" customWidth="1"/>
    <col min="3341" max="3341" width="17" style="233" customWidth="1"/>
    <col min="3342" max="3342" width="10" style="233" customWidth="1"/>
    <col min="3343" max="3344" width="10.28515625" style="233" bestFit="1" customWidth="1"/>
    <col min="3345" max="3345" width="13.28515625" style="233" bestFit="1" customWidth="1"/>
    <col min="3346" max="3587" width="8.85546875" style="233"/>
    <col min="3588" max="3588" width="42.42578125" style="233" customWidth="1"/>
    <col min="3589" max="3589" width="9.5703125" style="233" customWidth="1"/>
    <col min="3590" max="3591" width="16.7109375" style="233" customWidth="1"/>
    <col min="3592" max="3592" width="13.42578125" style="233" customWidth="1"/>
    <col min="3593" max="3593" width="13.7109375" style="233" customWidth="1"/>
    <col min="3594" max="3595" width="16.7109375" style="233" customWidth="1"/>
    <col min="3596" max="3596" width="8.7109375" style="233" customWidth="1"/>
    <col min="3597" max="3597" width="17" style="233" customWidth="1"/>
    <col min="3598" max="3598" width="10" style="233" customWidth="1"/>
    <col min="3599" max="3600" width="10.28515625" style="233" bestFit="1" customWidth="1"/>
    <col min="3601" max="3601" width="13.28515625" style="233" bestFit="1" customWidth="1"/>
    <col min="3602" max="3843" width="8.85546875" style="233"/>
    <col min="3844" max="3844" width="42.42578125" style="233" customWidth="1"/>
    <col min="3845" max="3845" width="9.5703125" style="233" customWidth="1"/>
    <col min="3846" max="3847" width="16.7109375" style="233" customWidth="1"/>
    <col min="3848" max="3848" width="13.42578125" style="233" customWidth="1"/>
    <col min="3849" max="3849" width="13.7109375" style="233" customWidth="1"/>
    <col min="3850" max="3851" width="16.7109375" style="233" customWidth="1"/>
    <col min="3852" max="3852" width="8.7109375" style="233" customWidth="1"/>
    <col min="3853" max="3853" width="17" style="233" customWidth="1"/>
    <col min="3854" max="3854" width="10" style="233" customWidth="1"/>
    <col min="3855" max="3856" width="10.28515625" style="233" bestFit="1" customWidth="1"/>
    <col min="3857" max="3857" width="13.28515625" style="233" bestFit="1" customWidth="1"/>
    <col min="3858" max="4099" width="8.85546875" style="233"/>
    <col min="4100" max="4100" width="42.42578125" style="233" customWidth="1"/>
    <col min="4101" max="4101" width="9.5703125" style="233" customWidth="1"/>
    <col min="4102" max="4103" width="16.7109375" style="233" customWidth="1"/>
    <col min="4104" max="4104" width="13.42578125" style="233" customWidth="1"/>
    <col min="4105" max="4105" width="13.7109375" style="233" customWidth="1"/>
    <col min="4106" max="4107" width="16.7109375" style="233" customWidth="1"/>
    <col min="4108" max="4108" width="8.7109375" style="233" customWidth="1"/>
    <col min="4109" max="4109" width="17" style="233" customWidth="1"/>
    <col min="4110" max="4110" width="10" style="233" customWidth="1"/>
    <col min="4111" max="4112" width="10.28515625" style="233" bestFit="1" customWidth="1"/>
    <col min="4113" max="4113" width="13.28515625" style="233" bestFit="1" customWidth="1"/>
    <col min="4114" max="4355" width="8.85546875" style="233"/>
    <col min="4356" max="4356" width="42.42578125" style="233" customWidth="1"/>
    <col min="4357" max="4357" width="9.5703125" style="233" customWidth="1"/>
    <col min="4358" max="4359" width="16.7109375" style="233" customWidth="1"/>
    <col min="4360" max="4360" width="13.42578125" style="233" customWidth="1"/>
    <col min="4361" max="4361" width="13.7109375" style="233" customWidth="1"/>
    <col min="4362" max="4363" width="16.7109375" style="233" customWidth="1"/>
    <col min="4364" max="4364" width="8.7109375" style="233" customWidth="1"/>
    <col min="4365" max="4365" width="17" style="233" customWidth="1"/>
    <col min="4366" max="4366" width="10" style="233" customWidth="1"/>
    <col min="4367" max="4368" width="10.28515625" style="233" bestFit="1" customWidth="1"/>
    <col min="4369" max="4369" width="13.28515625" style="233" bestFit="1" customWidth="1"/>
    <col min="4370" max="4611" width="8.85546875" style="233"/>
    <col min="4612" max="4612" width="42.42578125" style="233" customWidth="1"/>
    <col min="4613" max="4613" width="9.5703125" style="233" customWidth="1"/>
    <col min="4614" max="4615" width="16.7109375" style="233" customWidth="1"/>
    <col min="4616" max="4616" width="13.42578125" style="233" customWidth="1"/>
    <col min="4617" max="4617" width="13.7109375" style="233" customWidth="1"/>
    <col min="4618" max="4619" width="16.7109375" style="233" customWidth="1"/>
    <col min="4620" max="4620" width="8.7109375" style="233" customWidth="1"/>
    <col min="4621" max="4621" width="17" style="233" customWidth="1"/>
    <col min="4622" max="4622" width="10" style="233" customWidth="1"/>
    <col min="4623" max="4624" width="10.28515625" style="233" bestFit="1" customWidth="1"/>
    <col min="4625" max="4625" width="13.28515625" style="233" bestFit="1" customWidth="1"/>
    <col min="4626" max="4867" width="8.85546875" style="233"/>
    <col min="4868" max="4868" width="42.42578125" style="233" customWidth="1"/>
    <col min="4869" max="4869" width="9.5703125" style="233" customWidth="1"/>
    <col min="4870" max="4871" width="16.7109375" style="233" customWidth="1"/>
    <col min="4872" max="4872" width="13.42578125" style="233" customWidth="1"/>
    <col min="4873" max="4873" width="13.7109375" style="233" customWidth="1"/>
    <col min="4874" max="4875" width="16.7109375" style="233" customWidth="1"/>
    <col min="4876" max="4876" width="8.7109375" style="233" customWidth="1"/>
    <col min="4877" max="4877" width="17" style="233" customWidth="1"/>
    <col min="4878" max="4878" width="10" style="233" customWidth="1"/>
    <col min="4879" max="4880" width="10.28515625" style="233" bestFit="1" customWidth="1"/>
    <col min="4881" max="4881" width="13.28515625" style="233" bestFit="1" customWidth="1"/>
    <col min="4882" max="5123" width="8.85546875" style="233"/>
    <col min="5124" max="5124" width="42.42578125" style="233" customWidth="1"/>
    <col min="5125" max="5125" width="9.5703125" style="233" customWidth="1"/>
    <col min="5126" max="5127" width="16.7109375" style="233" customWidth="1"/>
    <col min="5128" max="5128" width="13.42578125" style="233" customWidth="1"/>
    <col min="5129" max="5129" width="13.7109375" style="233" customWidth="1"/>
    <col min="5130" max="5131" width="16.7109375" style="233" customWidth="1"/>
    <col min="5132" max="5132" width="8.7109375" style="233" customWidth="1"/>
    <col min="5133" max="5133" width="17" style="233" customWidth="1"/>
    <col min="5134" max="5134" width="10" style="233" customWidth="1"/>
    <col min="5135" max="5136" width="10.28515625" style="233" bestFit="1" customWidth="1"/>
    <col min="5137" max="5137" width="13.28515625" style="233" bestFit="1" customWidth="1"/>
    <col min="5138" max="5379" width="8.85546875" style="233"/>
    <col min="5380" max="5380" width="42.42578125" style="233" customWidth="1"/>
    <col min="5381" max="5381" width="9.5703125" style="233" customWidth="1"/>
    <col min="5382" max="5383" width="16.7109375" style="233" customWidth="1"/>
    <col min="5384" max="5384" width="13.42578125" style="233" customWidth="1"/>
    <col min="5385" max="5385" width="13.7109375" style="233" customWidth="1"/>
    <col min="5386" max="5387" width="16.7109375" style="233" customWidth="1"/>
    <col min="5388" max="5388" width="8.7109375" style="233" customWidth="1"/>
    <col min="5389" max="5389" width="17" style="233" customWidth="1"/>
    <col min="5390" max="5390" width="10" style="233" customWidth="1"/>
    <col min="5391" max="5392" width="10.28515625" style="233" bestFit="1" customWidth="1"/>
    <col min="5393" max="5393" width="13.28515625" style="233" bestFit="1" customWidth="1"/>
    <col min="5394" max="5635" width="8.85546875" style="233"/>
    <col min="5636" max="5636" width="42.42578125" style="233" customWidth="1"/>
    <col min="5637" max="5637" width="9.5703125" style="233" customWidth="1"/>
    <col min="5638" max="5639" width="16.7109375" style="233" customWidth="1"/>
    <col min="5640" max="5640" width="13.42578125" style="233" customWidth="1"/>
    <col min="5641" max="5641" width="13.7109375" style="233" customWidth="1"/>
    <col min="5642" max="5643" width="16.7109375" style="233" customWidth="1"/>
    <col min="5644" max="5644" width="8.7109375" style="233" customWidth="1"/>
    <col min="5645" max="5645" width="17" style="233" customWidth="1"/>
    <col min="5646" max="5646" width="10" style="233" customWidth="1"/>
    <col min="5647" max="5648" width="10.28515625" style="233" bestFit="1" customWidth="1"/>
    <col min="5649" max="5649" width="13.28515625" style="233" bestFit="1" customWidth="1"/>
    <col min="5650" max="5891" width="8.85546875" style="233"/>
    <col min="5892" max="5892" width="42.42578125" style="233" customWidth="1"/>
    <col min="5893" max="5893" width="9.5703125" style="233" customWidth="1"/>
    <col min="5894" max="5895" width="16.7109375" style="233" customWidth="1"/>
    <col min="5896" max="5896" width="13.42578125" style="233" customWidth="1"/>
    <col min="5897" max="5897" width="13.7109375" style="233" customWidth="1"/>
    <col min="5898" max="5899" width="16.7109375" style="233" customWidth="1"/>
    <col min="5900" max="5900" width="8.7109375" style="233" customWidth="1"/>
    <col min="5901" max="5901" width="17" style="233" customWidth="1"/>
    <col min="5902" max="5902" width="10" style="233" customWidth="1"/>
    <col min="5903" max="5904" width="10.28515625" style="233" bestFit="1" customWidth="1"/>
    <col min="5905" max="5905" width="13.28515625" style="233" bestFit="1" customWidth="1"/>
    <col min="5906" max="6147" width="8.85546875" style="233"/>
    <col min="6148" max="6148" width="42.42578125" style="233" customWidth="1"/>
    <col min="6149" max="6149" width="9.5703125" style="233" customWidth="1"/>
    <col min="6150" max="6151" width="16.7109375" style="233" customWidth="1"/>
    <col min="6152" max="6152" width="13.42578125" style="233" customWidth="1"/>
    <col min="6153" max="6153" width="13.7109375" style="233" customWidth="1"/>
    <col min="6154" max="6155" width="16.7109375" style="233" customWidth="1"/>
    <col min="6156" max="6156" width="8.7109375" style="233" customWidth="1"/>
    <col min="6157" max="6157" width="17" style="233" customWidth="1"/>
    <col min="6158" max="6158" width="10" style="233" customWidth="1"/>
    <col min="6159" max="6160" width="10.28515625" style="233" bestFit="1" customWidth="1"/>
    <col min="6161" max="6161" width="13.28515625" style="233" bestFit="1" customWidth="1"/>
    <col min="6162" max="6403" width="8.85546875" style="233"/>
    <col min="6404" max="6404" width="42.42578125" style="233" customWidth="1"/>
    <col min="6405" max="6405" width="9.5703125" style="233" customWidth="1"/>
    <col min="6406" max="6407" width="16.7109375" style="233" customWidth="1"/>
    <col min="6408" max="6408" width="13.42578125" style="233" customWidth="1"/>
    <col min="6409" max="6409" width="13.7109375" style="233" customWidth="1"/>
    <col min="6410" max="6411" width="16.7109375" style="233" customWidth="1"/>
    <col min="6412" max="6412" width="8.7109375" style="233" customWidth="1"/>
    <col min="6413" max="6413" width="17" style="233" customWidth="1"/>
    <col min="6414" max="6414" width="10" style="233" customWidth="1"/>
    <col min="6415" max="6416" width="10.28515625" style="233" bestFit="1" customWidth="1"/>
    <col min="6417" max="6417" width="13.28515625" style="233" bestFit="1" customWidth="1"/>
    <col min="6418" max="6659" width="8.85546875" style="233"/>
    <col min="6660" max="6660" width="42.42578125" style="233" customWidth="1"/>
    <col min="6661" max="6661" width="9.5703125" style="233" customWidth="1"/>
    <col min="6662" max="6663" width="16.7109375" style="233" customWidth="1"/>
    <col min="6664" max="6664" width="13.42578125" style="233" customWidth="1"/>
    <col min="6665" max="6665" width="13.7109375" style="233" customWidth="1"/>
    <col min="6666" max="6667" width="16.7109375" style="233" customWidth="1"/>
    <col min="6668" max="6668" width="8.7109375" style="233" customWidth="1"/>
    <col min="6669" max="6669" width="17" style="233" customWidth="1"/>
    <col min="6670" max="6670" width="10" style="233" customWidth="1"/>
    <col min="6671" max="6672" width="10.28515625" style="233" bestFit="1" customWidth="1"/>
    <col min="6673" max="6673" width="13.28515625" style="233" bestFit="1" customWidth="1"/>
    <col min="6674" max="6915" width="8.85546875" style="233"/>
    <col min="6916" max="6916" width="42.42578125" style="233" customWidth="1"/>
    <col min="6917" max="6917" width="9.5703125" style="233" customWidth="1"/>
    <col min="6918" max="6919" width="16.7109375" style="233" customWidth="1"/>
    <col min="6920" max="6920" width="13.42578125" style="233" customWidth="1"/>
    <col min="6921" max="6921" width="13.7109375" style="233" customWidth="1"/>
    <col min="6922" max="6923" width="16.7109375" style="233" customWidth="1"/>
    <col min="6924" max="6924" width="8.7109375" style="233" customWidth="1"/>
    <col min="6925" max="6925" width="17" style="233" customWidth="1"/>
    <col min="6926" max="6926" width="10" style="233" customWidth="1"/>
    <col min="6927" max="6928" width="10.28515625" style="233" bestFit="1" customWidth="1"/>
    <col min="6929" max="6929" width="13.28515625" style="233" bestFit="1" customWidth="1"/>
    <col min="6930" max="7171" width="8.85546875" style="233"/>
    <col min="7172" max="7172" width="42.42578125" style="233" customWidth="1"/>
    <col min="7173" max="7173" width="9.5703125" style="233" customWidth="1"/>
    <col min="7174" max="7175" width="16.7109375" style="233" customWidth="1"/>
    <col min="7176" max="7176" width="13.42578125" style="233" customWidth="1"/>
    <col min="7177" max="7177" width="13.7109375" style="233" customWidth="1"/>
    <col min="7178" max="7179" width="16.7109375" style="233" customWidth="1"/>
    <col min="7180" max="7180" width="8.7109375" style="233" customWidth="1"/>
    <col min="7181" max="7181" width="17" style="233" customWidth="1"/>
    <col min="7182" max="7182" width="10" style="233" customWidth="1"/>
    <col min="7183" max="7184" width="10.28515625" style="233" bestFit="1" customWidth="1"/>
    <col min="7185" max="7185" width="13.28515625" style="233" bestFit="1" customWidth="1"/>
    <col min="7186" max="7427" width="8.85546875" style="233"/>
    <col min="7428" max="7428" width="42.42578125" style="233" customWidth="1"/>
    <col min="7429" max="7429" width="9.5703125" style="233" customWidth="1"/>
    <col min="7430" max="7431" width="16.7109375" style="233" customWidth="1"/>
    <col min="7432" max="7432" width="13.42578125" style="233" customWidth="1"/>
    <col min="7433" max="7433" width="13.7109375" style="233" customWidth="1"/>
    <col min="7434" max="7435" width="16.7109375" style="233" customWidth="1"/>
    <col min="7436" max="7436" width="8.7109375" style="233" customWidth="1"/>
    <col min="7437" max="7437" width="17" style="233" customWidth="1"/>
    <col min="7438" max="7438" width="10" style="233" customWidth="1"/>
    <col min="7439" max="7440" width="10.28515625" style="233" bestFit="1" customWidth="1"/>
    <col min="7441" max="7441" width="13.28515625" style="233" bestFit="1" customWidth="1"/>
    <col min="7442" max="7683" width="8.85546875" style="233"/>
    <col min="7684" max="7684" width="42.42578125" style="233" customWidth="1"/>
    <col min="7685" max="7685" width="9.5703125" style="233" customWidth="1"/>
    <col min="7686" max="7687" width="16.7109375" style="233" customWidth="1"/>
    <col min="7688" max="7688" width="13.42578125" style="233" customWidth="1"/>
    <col min="7689" max="7689" width="13.7109375" style="233" customWidth="1"/>
    <col min="7690" max="7691" width="16.7109375" style="233" customWidth="1"/>
    <col min="7692" max="7692" width="8.7109375" style="233" customWidth="1"/>
    <col min="7693" max="7693" width="17" style="233" customWidth="1"/>
    <col min="7694" max="7694" width="10" style="233" customWidth="1"/>
    <col min="7695" max="7696" width="10.28515625" style="233" bestFit="1" customWidth="1"/>
    <col min="7697" max="7697" width="13.28515625" style="233" bestFit="1" customWidth="1"/>
    <col min="7698" max="7939" width="8.85546875" style="233"/>
    <col min="7940" max="7940" width="42.42578125" style="233" customWidth="1"/>
    <col min="7941" max="7941" width="9.5703125" style="233" customWidth="1"/>
    <col min="7942" max="7943" width="16.7109375" style="233" customWidth="1"/>
    <col min="7944" max="7944" width="13.42578125" style="233" customWidth="1"/>
    <col min="7945" max="7945" width="13.7109375" style="233" customWidth="1"/>
    <col min="7946" max="7947" width="16.7109375" style="233" customWidth="1"/>
    <col min="7948" max="7948" width="8.7109375" style="233" customWidth="1"/>
    <col min="7949" max="7949" width="17" style="233" customWidth="1"/>
    <col min="7950" max="7950" width="10" style="233" customWidth="1"/>
    <col min="7951" max="7952" width="10.28515625" style="233" bestFit="1" customWidth="1"/>
    <col min="7953" max="7953" width="13.28515625" style="233" bestFit="1" customWidth="1"/>
    <col min="7954" max="8195" width="8.85546875" style="233"/>
    <col min="8196" max="8196" width="42.42578125" style="233" customWidth="1"/>
    <col min="8197" max="8197" width="9.5703125" style="233" customWidth="1"/>
    <col min="8198" max="8199" width="16.7109375" style="233" customWidth="1"/>
    <col min="8200" max="8200" width="13.42578125" style="233" customWidth="1"/>
    <col min="8201" max="8201" width="13.7109375" style="233" customWidth="1"/>
    <col min="8202" max="8203" width="16.7109375" style="233" customWidth="1"/>
    <col min="8204" max="8204" width="8.7109375" style="233" customWidth="1"/>
    <col min="8205" max="8205" width="17" style="233" customWidth="1"/>
    <col min="8206" max="8206" width="10" style="233" customWidth="1"/>
    <col min="8207" max="8208" width="10.28515625" style="233" bestFit="1" customWidth="1"/>
    <col min="8209" max="8209" width="13.28515625" style="233" bestFit="1" customWidth="1"/>
    <col min="8210" max="8451" width="8.85546875" style="233"/>
    <col min="8452" max="8452" width="42.42578125" style="233" customWidth="1"/>
    <col min="8453" max="8453" width="9.5703125" style="233" customWidth="1"/>
    <col min="8454" max="8455" width="16.7109375" style="233" customWidth="1"/>
    <col min="8456" max="8456" width="13.42578125" style="233" customWidth="1"/>
    <col min="8457" max="8457" width="13.7109375" style="233" customWidth="1"/>
    <col min="8458" max="8459" width="16.7109375" style="233" customWidth="1"/>
    <col min="8460" max="8460" width="8.7109375" style="233" customWidth="1"/>
    <col min="8461" max="8461" width="17" style="233" customWidth="1"/>
    <col min="8462" max="8462" width="10" style="233" customWidth="1"/>
    <col min="8463" max="8464" width="10.28515625" style="233" bestFit="1" customWidth="1"/>
    <col min="8465" max="8465" width="13.28515625" style="233" bestFit="1" customWidth="1"/>
    <col min="8466" max="8707" width="8.85546875" style="233"/>
    <col min="8708" max="8708" width="42.42578125" style="233" customWidth="1"/>
    <col min="8709" max="8709" width="9.5703125" style="233" customWidth="1"/>
    <col min="8710" max="8711" width="16.7109375" style="233" customWidth="1"/>
    <col min="8712" max="8712" width="13.42578125" style="233" customWidth="1"/>
    <col min="8713" max="8713" width="13.7109375" style="233" customWidth="1"/>
    <col min="8714" max="8715" width="16.7109375" style="233" customWidth="1"/>
    <col min="8716" max="8716" width="8.7109375" style="233" customWidth="1"/>
    <col min="8717" max="8717" width="17" style="233" customWidth="1"/>
    <col min="8718" max="8718" width="10" style="233" customWidth="1"/>
    <col min="8719" max="8720" width="10.28515625" style="233" bestFit="1" customWidth="1"/>
    <col min="8721" max="8721" width="13.28515625" style="233" bestFit="1" customWidth="1"/>
    <col min="8722" max="8963" width="8.85546875" style="233"/>
    <col min="8964" max="8964" width="42.42578125" style="233" customWidth="1"/>
    <col min="8965" max="8965" width="9.5703125" style="233" customWidth="1"/>
    <col min="8966" max="8967" width="16.7109375" style="233" customWidth="1"/>
    <col min="8968" max="8968" width="13.42578125" style="233" customWidth="1"/>
    <col min="8969" max="8969" width="13.7109375" style="233" customWidth="1"/>
    <col min="8970" max="8971" width="16.7109375" style="233" customWidth="1"/>
    <col min="8972" max="8972" width="8.7109375" style="233" customWidth="1"/>
    <col min="8973" max="8973" width="17" style="233" customWidth="1"/>
    <col min="8974" max="8974" width="10" style="233" customWidth="1"/>
    <col min="8975" max="8976" width="10.28515625" style="233" bestFit="1" customWidth="1"/>
    <col min="8977" max="8977" width="13.28515625" style="233" bestFit="1" customWidth="1"/>
    <col min="8978" max="9219" width="8.85546875" style="233"/>
    <col min="9220" max="9220" width="42.42578125" style="233" customWidth="1"/>
    <col min="9221" max="9221" width="9.5703125" style="233" customWidth="1"/>
    <col min="9222" max="9223" width="16.7109375" style="233" customWidth="1"/>
    <col min="9224" max="9224" width="13.42578125" style="233" customWidth="1"/>
    <col min="9225" max="9225" width="13.7109375" style="233" customWidth="1"/>
    <col min="9226" max="9227" width="16.7109375" style="233" customWidth="1"/>
    <col min="9228" max="9228" width="8.7109375" style="233" customWidth="1"/>
    <col min="9229" max="9229" width="17" style="233" customWidth="1"/>
    <col min="9230" max="9230" width="10" style="233" customWidth="1"/>
    <col min="9231" max="9232" width="10.28515625" style="233" bestFit="1" customWidth="1"/>
    <col min="9233" max="9233" width="13.28515625" style="233" bestFit="1" customWidth="1"/>
    <col min="9234" max="9475" width="8.85546875" style="233"/>
    <col min="9476" max="9476" width="42.42578125" style="233" customWidth="1"/>
    <col min="9477" max="9477" width="9.5703125" style="233" customWidth="1"/>
    <col min="9478" max="9479" width="16.7109375" style="233" customWidth="1"/>
    <col min="9480" max="9480" width="13.42578125" style="233" customWidth="1"/>
    <col min="9481" max="9481" width="13.7109375" style="233" customWidth="1"/>
    <col min="9482" max="9483" width="16.7109375" style="233" customWidth="1"/>
    <col min="9484" max="9484" width="8.7109375" style="233" customWidth="1"/>
    <col min="9485" max="9485" width="17" style="233" customWidth="1"/>
    <col min="9486" max="9486" width="10" style="233" customWidth="1"/>
    <col min="9487" max="9488" width="10.28515625" style="233" bestFit="1" customWidth="1"/>
    <col min="9489" max="9489" width="13.28515625" style="233" bestFit="1" customWidth="1"/>
    <col min="9490" max="9731" width="8.85546875" style="233"/>
    <col min="9732" max="9732" width="42.42578125" style="233" customWidth="1"/>
    <col min="9733" max="9733" width="9.5703125" style="233" customWidth="1"/>
    <col min="9734" max="9735" width="16.7109375" style="233" customWidth="1"/>
    <col min="9736" max="9736" width="13.42578125" style="233" customWidth="1"/>
    <col min="9737" max="9737" width="13.7109375" style="233" customWidth="1"/>
    <col min="9738" max="9739" width="16.7109375" style="233" customWidth="1"/>
    <col min="9740" max="9740" width="8.7109375" style="233" customWidth="1"/>
    <col min="9741" max="9741" width="17" style="233" customWidth="1"/>
    <col min="9742" max="9742" width="10" style="233" customWidth="1"/>
    <col min="9743" max="9744" width="10.28515625" style="233" bestFit="1" customWidth="1"/>
    <col min="9745" max="9745" width="13.28515625" style="233" bestFit="1" customWidth="1"/>
    <col min="9746" max="9987" width="8.85546875" style="233"/>
    <col min="9988" max="9988" width="42.42578125" style="233" customWidth="1"/>
    <col min="9989" max="9989" width="9.5703125" style="233" customWidth="1"/>
    <col min="9990" max="9991" width="16.7109375" style="233" customWidth="1"/>
    <col min="9992" max="9992" width="13.42578125" style="233" customWidth="1"/>
    <col min="9993" max="9993" width="13.7109375" style="233" customWidth="1"/>
    <col min="9994" max="9995" width="16.7109375" style="233" customWidth="1"/>
    <col min="9996" max="9996" width="8.7109375" style="233" customWidth="1"/>
    <col min="9997" max="9997" width="17" style="233" customWidth="1"/>
    <col min="9998" max="9998" width="10" style="233" customWidth="1"/>
    <col min="9999" max="10000" width="10.28515625" style="233" bestFit="1" customWidth="1"/>
    <col min="10001" max="10001" width="13.28515625" style="233" bestFit="1" customWidth="1"/>
    <col min="10002" max="10243" width="8.85546875" style="233"/>
    <col min="10244" max="10244" width="42.42578125" style="233" customWidth="1"/>
    <col min="10245" max="10245" width="9.5703125" style="233" customWidth="1"/>
    <col min="10246" max="10247" width="16.7109375" style="233" customWidth="1"/>
    <col min="10248" max="10248" width="13.42578125" style="233" customWidth="1"/>
    <col min="10249" max="10249" width="13.7109375" style="233" customWidth="1"/>
    <col min="10250" max="10251" width="16.7109375" style="233" customWidth="1"/>
    <col min="10252" max="10252" width="8.7109375" style="233" customWidth="1"/>
    <col min="10253" max="10253" width="17" style="233" customWidth="1"/>
    <col min="10254" max="10254" width="10" style="233" customWidth="1"/>
    <col min="10255" max="10256" width="10.28515625" style="233" bestFit="1" customWidth="1"/>
    <col min="10257" max="10257" width="13.28515625" style="233" bestFit="1" customWidth="1"/>
    <col min="10258" max="10499" width="8.85546875" style="233"/>
    <col min="10500" max="10500" width="42.42578125" style="233" customWidth="1"/>
    <col min="10501" max="10501" width="9.5703125" style="233" customWidth="1"/>
    <col min="10502" max="10503" width="16.7109375" style="233" customWidth="1"/>
    <col min="10504" max="10504" width="13.42578125" style="233" customWidth="1"/>
    <col min="10505" max="10505" width="13.7109375" style="233" customWidth="1"/>
    <col min="10506" max="10507" width="16.7109375" style="233" customWidth="1"/>
    <col min="10508" max="10508" width="8.7109375" style="233" customWidth="1"/>
    <col min="10509" max="10509" width="17" style="233" customWidth="1"/>
    <col min="10510" max="10510" width="10" style="233" customWidth="1"/>
    <col min="10511" max="10512" width="10.28515625" style="233" bestFit="1" customWidth="1"/>
    <col min="10513" max="10513" width="13.28515625" style="233" bestFit="1" customWidth="1"/>
    <col min="10514" max="10755" width="8.85546875" style="233"/>
    <col min="10756" max="10756" width="42.42578125" style="233" customWidth="1"/>
    <col min="10757" max="10757" width="9.5703125" style="233" customWidth="1"/>
    <col min="10758" max="10759" width="16.7109375" style="233" customWidth="1"/>
    <col min="10760" max="10760" width="13.42578125" style="233" customWidth="1"/>
    <col min="10761" max="10761" width="13.7109375" style="233" customWidth="1"/>
    <col min="10762" max="10763" width="16.7109375" style="233" customWidth="1"/>
    <col min="10764" max="10764" width="8.7109375" style="233" customWidth="1"/>
    <col min="10765" max="10765" width="17" style="233" customWidth="1"/>
    <col min="10766" max="10766" width="10" style="233" customWidth="1"/>
    <col min="10767" max="10768" width="10.28515625" style="233" bestFit="1" customWidth="1"/>
    <col min="10769" max="10769" width="13.28515625" style="233" bestFit="1" customWidth="1"/>
    <col min="10770" max="11011" width="8.85546875" style="233"/>
    <col min="11012" max="11012" width="42.42578125" style="233" customWidth="1"/>
    <col min="11013" max="11013" width="9.5703125" style="233" customWidth="1"/>
    <col min="11014" max="11015" width="16.7109375" style="233" customWidth="1"/>
    <col min="11016" max="11016" width="13.42578125" style="233" customWidth="1"/>
    <col min="11017" max="11017" width="13.7109375" style="233" customWidth="1"/>
    <col min="11018" max="11019" width="16.7109375" style="233" customWidth="1"/>
    <col min="11020" max="11020" width="8.7109375" style="233" customWidth="1"/>
    <col min="11021" max="11021" width="17" style="233" customWidth="1"/>
    <col min="11022" max="11022" width="10" style="233" customWidth="1"/>
    <col min="11023" max="11024" width="10.28515625" style="233" bestFit="1" customWidth="1"/>
    <col min="11025" max="11025" width="13.28515625" style="233" bestFit="1" customWidth="1"/>
    <col min="11026" max="11267" width="8.85546875" style="233"/>
    <col min="11268" max="11268" width="42.42578125" style="233" customWidth="1"/>
    <col min="11269" max="11269" width="9.5703125" style="233" customWidth="1"/>
    <col min="11270" max="11271" width="16.7109375" style="233" customWidth="1"/>
    <col min="11272" max="11272" width="13.42578125" style="233" customWidth="1"/>
    <col min="11273" max="11273" width="13.7109375" style="233" customWidth="1"/>
    <col min="11274" max="11275" width="16.7109375" style="233" customWidth="1"/>
    <col min="11276" max="11276" width="8.7109375" style="233" customWidth="1"/>
    <col min="11277" max="11277" width="17" style="233" customWidth="1"/>
    <col min="11278" max="11278" width="10" style="233" customWidth="1"/>
    <col min="11279" max="11280" width="10.28515625" style="233" bestFit="1" customWidth="1"/>
    <col min="11281" max="11281" width="13.28515625" style="233" bestFit="1" customWidth="1"/>
    <col min="11282" max="11523" width="8.85546875" style="233"/>
    <col min="11524" max="11524" width="42.42578125" style="233" customWidth="1"/>
    <col min="11525" max="11525" width="9.5703125" style="233" customWidth="1"/>
    <col min="11526" max="11527" width="16.7109375" style="233" customWidth="1"/>
    <col min="11528" max="11528" width="13.42578125" style="233" customWidth="1"/>
    <col min="11529" max="11529" width="13.7109375" style="233" customWidth="1"/>
    <col min="11530" max="11531" width="16.7109375" style="233" customWidth="1"/>
    <col min="11532" max="11532" width="8.7109375" style="233" customWidth="1"/>
    <col min="11533" max="11533" width="17" style="233" customWidth="1"/>
    <col min="11534" max="11534" width="10" style="233" customWidth="1"/>
    <col min="11535" max="11536" width="10.28515625" style="233" bestFit="1" customWidth="1"/>
    <col min="11537" max="11537" width="13.28515625" style="233" bestFit="1" customWidth="1"/>
    <col min="11538" max="11779" width="8.85546875" style="233"/>
    <col min="11780" max="11780" width="42.42578125" style="233" customWidth="1"/>
    <col min="11781" max="11781" width="9.5703125" style="233" customWidth="1"/>
    <col min="11782" max="11783" width="16.7109375" style="233" customWidth="1"/>
    <col min="11784" max="11784" width="13.42578125" style="233" customWidth="1"/>
    <col min="11785" max="11785" width="13.7109375" style="233" customWidth="1"/>
    <col min="11786" max="11787" width="16.7109375" style="233" customWidth="1"/>
    <col min="11788" max="11788" width="8.7109375" style="233" customWidth="1"/>
    <col min="11789" max="11789" width="17" style="233" customWidth="1"/>
    <col min="11790" max="11790" width="10" style="233" customWidth="1"/>
    <col min="11791" max="11792" width="10.28515625" style="233" bestFit="1" customWidth="1"/>
    <col min="11793" max="11793" width="13.28515625" style="233" bestFit="1" customWidth="1"/>
    <col min="11794" max="12035" width="8.85546875" style="233"/>
    <col min="12036" max="12036" width="42.42578125" style="233" customWidth="1"/>
    <col min="12037" max="12037" width="9.5703125" style="233" customWidth="1"/>
    <col min="12038" max="12039" width="16.7109375" style="233" customWidth="1"/>
    <col min="12040" max="12040" width="13.42578125" style="233" customWidth="1"/>
    <col min="12041" max="12041" width="13.7109375" style="233" customWidth="1"/>
    <col min="12042" max="12043" width="16.7109375" style="233" customWidth="1"/>
    <col min="12044" max="12044" width="8.7109375" style="233" customWidth="1"/>
    <col min="12045" max="12045" width="17" style="233" customWidth="1"/>
    <col min="12046" max="12046" width="10" style="233" customWidth="1"/>
    <col min="12047" max="12048" width="10.28515625" style="233" bestFit="1" customWidth="1"/>
    <col min="12049" max="12049" width="13.28515625" style="233" bestFit="1" customWidth="1"/>
    <col min="12050" max="12291" width="8.85546875" style="233"/>
    <col min="12292" max="12292" width="42.42578125" style="233" customWidth="1"/>
    <col min="12293" max="12293" width="9.5703125" style="233" customWidth="1"/>
    <col min="12294" max="12295" width="16.7109375" style="233" customWidth="1"/>
    <col min="12296" max="12296" width="13.42578125" style="233" customWidth="1"/>
    <col min="12297" max="12297" width="13.7109375" style="233" customWidth="1"/>
    <col min="12298" max="12299" width="16.7109375" style="233" customWidth="1"/>
    <col min="12300" max="12300" width="8.7109375" style="233" customWidth="1"/>
    <col min="12301" max="12301" width="17" style="233" customWidth="1"/>
    <col min="12302" max="12302" width="10" style="233" customWidth="1"/>
    <col min="12303" max="12304" width="10.28515625" style="233" bestFit="1" customWidth="1"/>
    <col min="12305" max="12305" width="13.28515625" style="233" bestFit="1" customWidth="1"/>
    <col min="12306" max="12547" width="8.85546875" style="233"/>
    <col min="12548" max="12548" width="42.42578125" style="233" customWidth="1"/>
    <col min="12549" max="12549" width="9.5703125" style="233" customWidth="1"/>
    <col min="12550" max="12551" width="16.7109375" style="233" customWidth="1"/>
    <col min="12552" max="12552" width="13.42578125" style="233" customWidth="1"/>
    <col min="12553" max="12553" width="13.7109375" style="233" customWidth="1"/>
    <col min="12554" max="12555" width="16.7109375" style="233" customWidth="1"/>
    <col min="12556" max="12556" width="8.7109375" style="233" customWidth="1"/>
    <col min="12557" max="12557" width="17" style="233" customWidth="1"/>
    <col min="12558" max="12558" width="10" style="233" customWidth="1"/>
    <col min="12559" max="12560" width="10.28515625" style="233" bestFit="1" customWidth="1"/>
    <col min="12561" max="12561" width="13.28515625" style="233" bestFit="1" customWidth="1"/>
    <col min="12562" max="12803" width="8.85546875" style="233"/>
    <col min="12804" max="12804" width="42.42578125" style="233" customWidth="1"/>
    <col min="12805" max="12805" width="9.5703125" style="233" customWidth="1"/>
    <col min="12806" max="12807" width="16.7109375" style="233" customWidth="1"/>
    <col min="12808" max="12808" width="13.42578125" style="233" customWidth="1"/>
    <col min="12809" max="12809" width="13.7109375" style="233" customWidth="1"/>
    <col min="12810" max="12811" width="16.7109375" style="233" customWidth="1"/>
    <col min="12812" max="12812" width="8.7109375" style="233" customWidth="1"/>
    <col min="12813" max="12813" width="17" style="233" customWidth="1"/>
    <col min="12814" max="12814" width="10" style="233" customWidth="1"/>
    <col min="12815" max="12816" width="10.28515625" style="233" bestFit="1" customWidth="1"/>
    <col min="12817" max="12817" width="13.28515625" style="233" bestFit="1" customWidth="1"/>
    <col min="12818" max="13059" width="8.85546875" style="233"/>
    <col min="13060" max="13060" width="42.42578125" style="233" customWidth="1"/>
    <col min="13061" max="13061" width="9.5703125" style="233" customWidth="1"/>
    <col min="13062" max="13063" width="16.7109375" style="233" customWidth="1"/>
    <col min="13064" max="13064" width="13.42578125" style="233" customWidth="1"/>
    <col min="13065" max="13065" width="13.7109375" style="233" customWidth="1"/>
    <col min="13066" max="13067" width="16.7109375" style="233" customWidth="1"/>
    <col min="13068" max="13068" width="8.7109375" style="233" customWidth="1"/>
    <col min="13069" max="13069" width="17" style="233" customWidth="1"/>
    <col min="13070" max="13070" width="10" style="233" customWidth="1"/>
    <col min="13071" max="13072" width="10.28515625" style="233" bestFit="1" customWidth="1"/>
    <col min="13073" max="13073" width="13.28515625" style="233" bestFit="1" customWidth="1"/>
    <col min="13074" max="13315" width="8.85546875" style="233"/>
    <col min="13316" max="13316" width="42.42578125" style="233" customWidth="1"/>
    <col min="13317" max="13317" width="9.5703125" style="233" customWidth="1"/>
    <col min="13318" max="13319" width="16.7109375" style="233" customWidth="1"/>
    <col min="13320" max="13320" width="13.42578125" style="233" customWidth="1"/>
    <col min="13321" max="13321" width="13.7109375" style="233" customWidth="1"/>
    <col min="13322" max="13323" width="16.7109375" style="233" customWidth="1"/>
    <col min="13324" max="13324" width="8.7109375" style="233" customWidth="1"/>
    <col min="13325" max="13325" width="17" style="233" customWidth="1"/>
    <col min="13326" max="13326" width="10" style="233" customWidth="1"/>
    <col min="13327" max="13328" width="10.28515625" style="233" bestFit="1" customWidth="1"/>
    <col min="13329" max="13329" width="13.28515625" style="233" bestFit="1" customWidth="1"/>
    <col min="13330" max="13571" width="8.85546875" style="233"/>
    <col min="13572" max="13572" width="42.42578125" style="233" customWidth="1"/>
    <col min="13573" max="13573" width="9.5703125" style="233" customWidth="1"/>
    <col min="13574" max="13575" width="16.7109375" style="233" customWidth="1"/>
    <col min="13576" max="13576" width="13.42578125" style="233" customWidth="1"/>
    <col min="13577" max="13577" width="13.7109375" style="233" customWidth="1"/>
    <col min="13578" max="13579" width="16.7109375" style="233" customWidth="1"/>
    <col min="13580" max="13580" width="8.7109375" style="233" customWidth="1"/>
    <col min="13581" max="13581" width="17" style="233" customWidth="1"/>
    <col min="13582" max="13582" width="10" style="233" customWidth="1"/>
    <col min="13583" max="13584" width="10.28515625" style="233" bestFit="1" customWidth="1"/>
    <col min="13585" max="13585" width="13.28515625" style="233" bestFit="1" customWidth="1"/>
    <col min="13586" max="13827" width="8.85546875" style="233"/>
    <col min="13828" max="13828" width="42.42578125" style="233" customWidth="1"/>
    <col min="13829" max="13829" width="9.5703125" style="233" customWidth="1"/>
    <col min="13830" max="13831" width="16.7109375" style="233" customWidth="1"/>
    <col min="13832" max="13832" width="13.42578125" style="233" customWidth="1"/>
    <col min="13833" max="13833" width="13.7109375" style="233" customWidth="1"/>
    <col min="13834" max="13835" width="16.7109375" style="233" customWidth="1"/>
    <col min="13836" max="13836" width="8.7109375" style="233" customWidth="1"/>
    <col min="13837" max="13837" width="17" style="233" customWidth="1"/>
    <col min="13838" max="13838" width="10" style="233" customWidth="1"/>
    <col min="13839" max="13840" width="10.28515625" style="233" bestFit="1" customWidth="1"/>
    <col min="13841" max="13841" width="13.28515625" style="233" bestFit="1" customWidth="1"/>
    <col min="13842" max="14083" width="8.85546875" style="233"/>
    <col min="14084" max="14084" width="42.42578125" style="233" customWidth="1"/>
    <col min="14085" max="14085" width="9.5703125" style="233" customWidth="1"/>
    <col min="14086" max="14087" width="16.7109375" style="233" customWidth="1"/>
    <col min="14088" max="14088" width="13.42578125" style="233" customWidth="1"/>
    <col min="14089" max="14089" width="13.7109375" style="233" customWidth="1"/>
    <col min="14090" max="14091" width="16.7109375" style="233" customWidth="1"/>
    <col min="14092" max="14092" width="8.7109375" style="233" customWidth="1"/>
    <col min="14093" max="14093" width="17" style="233" customWidth="1"/>
    <col min="14094" max="14094" width="10" style="233" customWidth="1"/>
    <col min="14095" max="14096" width="10.28515625" style="233" bestFit="1" customWidth="1"/>
    <col min="14097" max="14097" width="13.28515625" style="233" bestFit="1" customWidth="1"/>
    <col min="14098" max="14339" width="8.85546875" style="233"/>
    <col min="14340" max="14340" width="42.42578125" style="233" customWidth="1"/>
    <col min="14341" max="14341" width="9.5703125" style="233" customWidth="1"/>
    <col min="14342" max="14343" width="16.7109375" style="233" customWidth="1"/>
    <col min="14344" max="14344" width="13.42578125" style="233" customWidth="1"/>
    <col min="14345" max="14345" width="13.7109375" style="233" customWidth="1"/>
    <col min="14346" max="14347" width="16.7109375" style="233" customWidth="1"/>
    <col min="14348" max="14348" width="8.7109375" style="233" customWidth="1"/>
    <col min="14349" max="14349" width="17" style="233" customWidth="1"/>
    <col min="14350" max="14350" width="10" style="233" customWidth="1"/>
    <col min="14351" max="14352" width="10.28515625" style="233" bestFit="1" customWidth="1"/>
    <col min="14353" max="14353" width="13.28515625" style="233" bestFit="1" customWidth="1"/>
    <col min="14354" max="14595" width="8.85546875" style="233"/>
    <col min="14596" max="14596" width="42.42578125" style="233" customWidth="1"/>
    <col min="14597" max="14597" width="9.5703125" style="233" customWidth="1"/>
    <col min="14598" max="14599" width="16.7109375" style="233" customWidth="1"/>
    <col min="14600" max="14600" width="13.42578125" style="233" customWidth="1"/>
    <col min="14601" max="14601" width="13.7109375" style="233" customWidth="1"/>
    <col min="14602" max="14603" width="16.7109375" style="233" customWidth="1"/>
    <col min="14604" max="14604" width="8.7109375" style="233" customWidth="1"/>
    <col min="14605" max="14605" width="17" style="233" customWidth="1"/>
    <col min="14606" max="14606" width="10" style="233" customWidth="1"/>
    <col min="14607" max="14608" width="10.28515625" style="233" bestFit="1" customWidth="1"/>
    <col min="14609" max="14609" width="13.28515625" style="233" bestFit="1" customWidth="1"/>
    <col min="14610" max="14851" width="8.85546875" style="233"/>
    <col min="14852" max="14852" width="42.42578125" style="233" customWidth="1"/>
    <col min="14853" max="14853" width="9.5703125" style="233" customWidth="1"/>
    <col min="14854" max="14855" width="16.7109375" style="233" customWidth="1"/>
    <col min="14856" max="14856" width="13.42578125" style="233" customWidth="1"/>
    <col min="14857" max="14857" width="13.7109375" style="233" customWidth="1"/>
    <col min="14858" max="14859" width="16.7109375" style="233" customWidth="1"/>
    <col min="14860" max="14860" width="8.7109375" style="233" customWidth="1"/>
    <col min="14861" max="14861" width="17" style="233" customWidth="1"/>
    <col min="14862" max="14862" width="10" style="233" customWidth="1"/>
    <col min="14863" max="14864" width="10.28515625" style="233" bestFit="1" customWidth="1"/>
    <col min="14865" max="14865" width="13.28515625" style="233" bestFit="1" customWidth="1"/>
    <col min="14866" max="15107" width="8.85546875" style="233"/>
    <col min="15108" max="15108" width="42.42578125" style="233" customWidth="1"/>
    <col min="15109" max="15109" width="9.5703125" style="233" customWidth="1"/>
    <col min="15110" max="15111" width="16.7109375" style="233" customWidth="1"/>
    <col min="15112" max="15112" width="13.42578125" style="233" customWidth="1"/>
    <col min="15113" max="15113" width="13.7109375" style="233" customWidth="1"/>
    <col min="15114" max="15115" width="16.7109375" style="233" customWidth="1"/>
    <col min="15116" max="15116" width="8.7109375" style="233" customWidth="1"/>
    <col min="15117" max="15117" width="17" style="233" customWidth="1"/>
    <col min="15118" max="15118" width="10" style="233" customWidth="1"/>
    <col min="15119" max="15120" width="10.28515625" style="233" bestFit="1" customWidth="1"/>
    <col min="15121" max="15121" width="13.28515625" style="233" bestFit="1" customWidth="1"/>
    <col min="15122" max="15363" width="8.85546875" style="233"/>
    <col min="15364" max="15364" width="42.42578125" style="233" customWidth="1"/>
    <col min="15365" max="15365" width="9.5703125" style="233" customWidth="1"/>
    <col min="15366" max="15367" width="16.7109375" style="233" customWidth="1"/>
    <col min="15368" max="15368" width="13.42578125" style="233" customWidth="1"/>
    <col min="15369" max="15369" width="13.7109375" style="233" customWidth="1"/>
    <col min="15370" max="15371" width="16.7109375" style="233" customWidth="1"/>
    <col min="15372" max="15372" width="8.7109375" style="233" customWidth="1"/>
    <col min="15373" max="15373" width="17" style="233" customWidth="1"/>
    <col min="15374" max="15374" width="10" style="233" customWidth="1"/>
    <col min="15375" max="15376" width="10.28515625" style="233" bestFit="1" customWidth="1"/>
    <col min="15377" max="15377" width="13.28515625" style="233" bestFit="1" customWidth="1"/>
    <col min="15378" max="15619" width="8.85546875" style="233"/>
    <col min="15620" max="15620" width="42.42578125" style="233" customWidth="1"/>
    <col min="15621" max="15621" width="9.5703125" style="233" customWidth="1"/>
    <col min="15622" max="15623" width="16.7109375" style="233" customWidth="1"/>
    <col min="15624" max="15624" width="13.42578125" style="233" customWidth="1"/>
    <col min="15625" max="15625" width="13.7109375" style="233" customWidth="1"/>
    <col min="15626" max="15627" width="16.7109375" style="233" customWidth="1"/>
    <col min="15628" max="15628" width="8.7109375" style="233" customWidth="1"/>
    <col min="15629" max="15629" width="17" style="233" customWidth="1"/>
    <col min="15630" max="15630" width="10" style="233" customWidth="1"/>
    <col min="15631" max="15632" width="10.28515625" style="233" bestFit="1" customWidth="1"/>
    <col min="15633" max="15633" width="13.28515625" style="233" bestFit="1" customWidth="1"/>
    <col min="15634" max="15875" width="8.85546875" style="233"/>
    <col min="15876" max="15876" width="42.42578125" style="233" customWidth="1"/>
    <col min="15877" max="15877" width="9.5703125" style="233" customWidth="1"/>
    <col min="15878" max="15879" width="16.7109375" style="233" customWidth="1"/>
    <col min="15880" max="15880" width="13.42578125" style="233" customWidth="1"/>
    <col min="15881" max="15881" width="13.7109375" style="233" customWidth="1"/>
    <col min="15882" max="15883" width="16.7109375" style="233" customWidth="1"/>
    <col min="15884" max="15884" width="8.7109375" style="233" customWidth="1"/>
    <col min="15885" max="15885" width="17" style="233" customWidth="1"/>
    <col min="15886" max="15886" width="10" style="233" customWidth="1"/>
    <col min="15887" max="15888" width="10.28515625" style="233" bestFit="1" customWidth="1"/>
    <col min="15889" max="15889" width="13.28515625" style="233" bestFit="1" customWidth="1"/>
    <col min="15890" max="16131" width="8.85546875" style="233"/>
    <col min="16132" max="16132" width="42.42578125" style="233" customWidth="1"/>
    <col min="16133" max="16133" width="9.5703125" style="233" customWidth="1"/>
    <col min="16134" max="16135" width="16.7109375" style="233" customWidth="1"/>
    <col min="16136" max="16136" width="13.42578125" style="233" customWidth="1"/>
    <col min="16137" max="16137" width="13.7109375" style="233" customWidth="1"/>
    <col min="16138" max="16139" width="16.7109375" style="233" customWidth="1"/>
    <col min="16140" max="16140" width="8.7109375" style="233" customWidth="1"/>
    <col min="16141" max="16141" width="17" style="233" customWidth="1"/>
    <col min="16142" max="16142" width="10" style="233" customWidth="1"/>
    <col min="16143" max="16144" width="10.28515625" style="233" bestFit="1" customWidth="1"/>
    <col min="16145" max="16145" width="13.28515625" style="233" bestFit="1" customWidth="1"/>
    <col min="16146" max="16383" width="8.85546875" style="233"/>
    <col min="16384" max="16384" width="8.85546875" style="233" customWidth="1"/>
  </cols>
  <sheetData>
    <row r="1" spans="1:37">
      <c r="C1" s="233"/>
    </row>
    <row r="2" spans="1:37" ht="6.6" customHeight="1">
      <c r="C2" s="233"/>
    </row>
    <row r="3" spans="1:37" ht="21" customHeight="1">
      <c r="C3" s="233"/>
    </row>
    <row r="4" spans="1:37" ht="44.45" customHeight="1">
      <c r="C4" s="233"/>
      <c r="M4" s="764" t="s">
        <v>133</v>
      </c>
      <c r="N4" s="764"/>
      <c r="O4" s="764"/>
    </row>
    <row r="5" spans="1:37">
      <c r="C5" s="233"/>
    </row>
    <row r="6" spans="1:37">
      <c r="A6" s="233"/>
      <c r="B6" s="233"/>
      <c r="C6" s="233"/>
    </row>
    <row r="7" spans="1:37" ht="13.5" thickBot="1">
      <c r="A7" s="233"/>
      <c r="B7" s="233"/>
      <c r="C7" s="233"/>
    </row>
    <row r="8" spans="1:37" ht="14.25">
      <c r="A8" s="233"/>
      <c r="B8" s="233"/>
      <c r="C8" s="890" t="str">
        <f>'BUDGET INI APPROUVE'!C8</f>
        <v>Date de la demande :</v>
      </c>
      <c r="D8" s="891"/>
      <c r="E8" s="892"/>
      <c r="F8" s="787">
        <f ca="1">TODAY()</f>
        <v>43081</v>
      </c>
      <c r="G8" s="787"/>
      <c r="H8" s="787"/>
      <c r="I8" s="787"/>
      <c r="J8" s="787"/>
      <c r="K8" s="787"/>
      <c r="L8" s="787"/>
      <c r="M8" s="787"/>
      <c r="N8" s="787"/>
      <c r="O8" s="835"/>
    </row>
    <row r="9" spans="1:37" s="28" customFormat="1" ht="14.25">
      <c r="A9" s="233"/>
      <c r="B9" s="233"/>
      <c r="C9" s="842" t="s">
        <v>259</v>
      </c>
      <c r="D9" s="893"/>
      <c r="E9" s="843"/>
      <c r="F9" s="828">
        <f>'BUDGET INI APPROUVE'!E9</f>
        <v>0</v>
      </c>
      <c r="G9" s="828"/>
      <c r="H9" s="828"/>
      <c r="I9" s="828"/>
      <c r="J9" s="828"/>
      <c r="K9" s="828"/>
      <c r="L9" s="828"/>
      <c r="M9" s="828"/>
      <c r="N9" s="828"/>
      <c r="O9" s="829"/>
      <c r="P9" s="248"/>
      <c r="Q9" s="233"/>
      <c r="R9" s="233"/>
      <c r="S9" s="233"/>
      <c r="T9" s="233"/>
      <c r="U9" s="233"/>
      <c r="V9" s="233"/>
      <c r="W9" s="233"/>
      <c r="X9" s="233"/>
      <c r="Y9" s="233"/>
      <c r="Z9" s="233"/>
      <c r="AA9" s="233"/>
      <c r="AB9" s="233"/>
      <c r="AC9" s="233"/>
      <c r="AD9" s="233"/>
      <c r="AE9" s="233"/>
      <c r="AF9" s="233"/>
      <c r="AG9" s="233"/>
      <c r="AH9" s="233"/>
      <c r="AI9" s="233"/>
      <c r="AJ9" s="233"/>
      <c r="AK9" s="233"/>
    </row>
    <row r="10" spans="1:37" ht="14.25">
      <c r="A10" s="233"/>
      <c r="B10" s="233"/>
      <c r="C10" s="842" t="s">
        <v>261</v>
      </c>
      <c r="D10" s="893"/>
      <c r="E10" s="843"/>
      <c r="F10" s="830">
        <f>'BUDGET INI APPROUVE'!E10</f>
        <v>0</v>
      </c>
      <c r="G10" s="830"/>
      <c r="H10" s="830"/>
      <c r="I10" s="830"/>
      <c r="J10" s="830"/>
      <c r="K10" s="830"/>
      <c r="L10" s="830"/>
      <c r="M10" s="830"/>
      <c r="N10" s="830"/>
      <c r="O10" s="831"/>
    </row>
    <row r="11" spans="1:37" ht="14.25">
      <c r="A11" s="233"/>
      <c r="B11" s="233"/>
      <c r="C11" s="842" t="s">
        <v>270</v>
      </c>
      <c r="D11" s="893"/>
      <c r="E11" s="843"/>
      <c r="F11" s="832">
        <f>'BUDGET INI APPROUVE'!E11</f>
        <v>0</v>
      </c>
      <c r="G11" s="833"/>
      <c r="H11" s="833"/>
      <c r="I11" s="833"/>
      <c r="J11" s="833"/>
      <c r="K11" s="833"/>
      <c r="L11" s="833"/>
      <c r="M11" s="833"/>
      <c r="N11" s="833"/>
      <c r="O11" s="834"/>
    </row>
    <row r="12" spans="1:37" ht="15">
      <c r="A12" s="233"/>
      <c r="B12" s="233"/>
      <c r="C12" s="842" t="s">
        <v>279</v>
      </c>
      <c r="D12" s="893"/>
      <c r="E12" s="843"/>
      <c r="F12" s="570">
        <f>'BUDGET INI APPROUVE'!E12</f>
        <v>0</v>
      </c>
      <c r="G12" s="912" t="str">
        <f>IF(OR(F12='BUDGET AJU APPROUVE'!E3:H40,F12&gt;=13),"Gelieve een correcte looptijd in te geven"," ")</f>
        <v>Gelieve een correcte looptijd in te geven</v>
      </c>
      <c r="H12" s="913"/>
      <c r="I12" s="913"/>
      <c r="J12" s="913"/>
      <c r="K12" s="913"/>
      <c r="L12" s="913"/>
      <c r="M12" s="913"/>
      <c r="N12" s="913"/>
      <c r="O12" s="914"/>
    </row>
    <row r="13" spans="1:37" ht="15">
      <c r="A13" s="233"/>
      <c r="B13" s="233"/>
      <c r="C13" s="364"/>
      <c r="D13" s="309"/>
      <c r="E13" s="309"/>
      <c r="F13" s="770" t="s">
        <v>262</v>
      </c>
      <c r="G13" s="771"/>
      <c r="H13" s="771"/>
      <c r="I13" s="771"/>
      <c r="J13" s="771"/>
      <c r="K13" s="771"/>
      <c r="L13" s="771"/>
      <c r="M13" s="771"/>
      <c r="N13" s="771"/>
      <c r="O13" s="772"/>
    </row>
    <row r="14" spans="1:37" ht="15">
      <c r="A14" s="233"/>
      <c r="B14" s="233"/>
      <c r="C14" s="364"/>
      <c r="D14" s="309"/>
      <c r="E14" s="309"/>
      <c r="F14" s="884" t="s">
        <v>66</v>
      </c>
      <c r="G14" s="884"/>
      <c r="H14" s="884"/>
      <c r="I14" s="884"/>
      <c r="J14" s="884"/>
      <c r="K14" s="884"/>
      <c r="L14" s="884"/>
      <c r="M14" s="884"/>
      <c r="N14" s="884"/>
      <c r="O14" s="885"/>
      <c r="P14" s="236"/>
    </row>
    <row r="15" spans="1:37" ht="23.25">
      <c r="A15" s="233"/>
      <c r="B15" s="233"/>
      <c r="C15" s="364"/>
      <c r="D15" s="309"/>
      <c r="E15" s="309"/>
      <c r="F15" s="886" t="s">
        <v>130</v>
      </c>
      <c r="G15" s="886"/>
      <c r="H15" s="886"/>
      <c r="I15" s="886"/>
      <c r="J15" s="886"/>
      <c r="K15" s="886"/>
      <c r="L15" s="886"/>
      <c r="M15" s="886"/>
      <c r="N15" s="886"/>
      <c r="O15" s="887"/>
    </row>
    <row r="16" spans="1:37" ht="62.25" customHeight="1" thickBot="1">
      <c r="A16" s="233"/>
      <c r="B16" s="233"/>
      <c r="C16" s="845" t="str">
        <f>'BUDGET INI APPROUVE'!C16</f>
        <v>Budget 2018</v>
      </c>
      <c r="D16" s="915"/>
      <c r="E16" s="846"/>
      <c r="F16" s="258" t="s">
        <v>280</v>
      </c>
      <c r="G16" s="258" t="s">
        <v>281</v>
      </c>
      <c r="H16" s="259" t="s">
        <v>311</v>
      </c>
      <c r="I16" s="260" t="s">
        <v>283</v>
      </c>
      <c r="J16" s="663" t="s">
        <v>275</v>
      </c>
      <c r="K16" s="261" t="s">
        <v>455</v>
      </c>
      <c r="L16" s="664" t="s">
        <v>453</v>
      </c>
      <c r="M16" s="262" t="s">
        <v>255</v>
      </c>
      <c r="N16" s="263" t="s">
        <v>368</v>
      </c>
      <c r="O16" s="365" t="s">
        <v>369</v>
      </c>
      <c r="Q16" s="704" t="s">
        <v>444</v>
      </c>
      <c r="R16" s="705" t="s">
        <v>255</v>
      </c>
      <c r="S16" s="706" t="s">
        <v>456</v>
      </c>
    </row>
    <row r="17" spans="2:19" ht="13.15" customHeight="1">
      <c r="B17" s="251"/>
      <c r="C17" s="598" t="s">
        <v>285</v>
      </c>
      <c r="D17" s="687" t="s">
        <v>313</v>
      </c>
      <c r="E17" s="599"/>
      <c r="F17" s="665" t="s">
        <v>286</v>
      </c>
      <c r="G17" s="665" t="s">
        <v>287</v>
      </c>
      <c r="H17" s="265"/>
      <c r="I17" s="665" t="s">
        <v>288</v>
      </c>
      <c r="J17" s="665" t="s">
        <v>289</v>
      </c>
      <c r="K17" s="265"/>
      <c r="L17" s="665" t="s">
        <v>266</v>
      </c>
      <c r="M17" s="266"/>
      <c r="N17" s="267"/>
      <c r="O17" s="266"/>
      <c r="Q17" s="708"/>
      <c r="R17" s="247"/>
      <c r="S17" s="709"/>
    </row>
    <row r="18" spans="2:19" ht="13.15" customHeight="1">
      <c r="C18" s="377" t="str">
        <f>'BUDGET INI APPROUVE'!C18</f>
        <v>(nom à compléter)</v>
      </c>
      <c r="D18" s="811" t="str">
        <f>'BUDGET INI APPROUVE'!D18</f>
        <v>(fonction à compléter)</v>
      </c>
      <c r="E18" s="815"/>
      <c r="F18" s="330">
        <f>'BUDGET INI APPROUVE'!E18</f>
        <v>0</v>
      </c>
      <c r="G18" s="685">
        <f>'BUDGET INI APPROUVE'!F18</f>
        <v>0</v>
      </c>
      <c r="H18" s="685">
        <f>'BUDGET INI APPROUVE'!G18</f>
        <v>0</v>
      </c>
      <c r="I18" s="333">
        <f>'BUDGET INI APPROUVE'!H18</f>
        <v>0</v>
      </c>
      <c r="J18" s="302">
        <f>'BUDGET INI APPROUVE'!I18</f>
        <v>0</v>
      </c>
      <c r="K18" s="685">
        <f t="shared" ref="K18:K25" si="0">H18*J18</f>
        <v>0</v>
      </c>
      <c r="L18" s="685">
        <f>'BUDGET INI APPROUVE'!K18</f>
        <v>0</v>
      </c>
      <c r="M18" s="686" t="e">
        <f t="shared" ref="M18:M25" si="1">L18/K18</f>
        <v>#DIV/0!</v>
      </c>
      <c r="N18" s="685">
        <f t="shared" ref="N18:N25" si="2">K18-L18</f>
        <v>0</v>
      </c>
      <c r="O18" s="702" t="e">
        <f t="shared" ref="O18:O25" si="3">N18/K18</f>
        <v>#DIV/0!</v>
      </c>
      <c r="Q18" s="710">
        <f>'BUDGET INI APPROUVE'!K18</f>
        <v>0</v>
      </c>
      <c r="R18" s="703">
        <f>'BUDGET INI APPROUVE'!L18</f>
        <v>0</v>
      </c>
      <c r="S18" s="711">
        <f>Q18-L18</f>
        <v>0</v>
      </c>
    </row>
    <row r="19" spans="2:19" ht="13.15" customHeight="1">
      <c r="C19" s="377" t="str">
        <f>'BUDGET INI APPROUVE'!C19</f>
        <v>(nom à compléter)</v>
      </c>
      <c r="D19" s="811" t="str">
        <f>'BUDGET INI APPROUVE'!D19</f>
        <v>(fonction à compléter)</v>
      </c>
      <c r="E19" s="815"/>
      <c r="F19" s="330">
        <f>'BUDGET INI APPROUVE'!E19</f>
        <v>0</v>
      </c>
      <c r="G19" s="685">
        <f>'BUDGET INI APPROUVE'!F19</f>
        <v>0</v>
      </c>
      <c r="H19" s="685">
        <f>'BUDGET INI APPROUVE'!G19</f>
        <v>0</v>
      </c>
      <c r="I19" s="333">
        <f>'BUDGET INI APPROUVE'!H19</f>
        <v>0</v>
      </c>
      <c r="J19" s="302">
        <f>'BUDGET INI APPROUVE'!I19</f>
        <v>0</v>
      </c>
      <c r="K19" s="685">
        <f t="shared" si="0"/>
        <v>0</v>
      </c>
      <c r="L19" s="685">
        <f>'BUDGET INI APPROUVE'!K19</f>
        <v>0</v>
      </c>
      <c r="M19" s="686" t="e">
        <f t="shared" si="1"/>
        <v>#DIV/0!</v>
      </c>
      <c r="N19" s="685">
        <f t="shared" si="2"/>
        <v>0</v>
      </c>
      <c r="O19" s="702" t="e">
        <f t="shared" si="3"/>
        <v>#DIV/0!</v>
      </c>
      <c r="Q19" s="710">
        <f>'BUDGET INI APPROUVE'!K19</f>
        <v>0</v>
      </c>
      <c r="R19" s="703">
        <f>'BUDGET INI APPROUVE'!L19</f>
        <v>0</v>
      </c>
      <c r="S19" s="711">
        <f t="shared" ref="S19:S68" si="4">Q19-L19</f>
        <v>0</v>
      </c>
    </row>
    <row r="20" spans="2:19" ht="13.15" customHeight="1">
      <c r="C20" s="377" t="str">
        <f>'BUDGET INI APPROUVE'!C20</f>
        <v>(nom à compléter)</v>
      </c>
      <c r="D20" s="811" t="str">
        <f>'BUDGET INI APPROUVE'!D20</f>
        <v>(fonction à compléter)</v>
      </c>
      <c r="E20" s="815"/>
      <c r="F20" s="330">
        <f>'BUDGET INI APPROUVE'!E20</f>
        <v>0</v>
      </c>
      <c r="G20" s="685">
        <f>'BUDGET INI APPROUVE'!F20</f>
        <v>0</v>
      </c>
      <c r="H20" s="685">
        <f>'BUDGET INI APPROUVE'!G20</f>
        <v>0</v>
      </c>
      <c r="I20" s="333">
        <f>'BUDGET INI APPROUVE'!H20</f>
        <v>0</v>
      </c>
      <c r="J20" s="302">
        <f>'BUDGET INI APPROUVE'!I20</f>
        <v>0</v>
      </c>
      <c r="K20" s="685">
        <f t="shared" si="0"/>
        <v>0</v>
      </c>
      <c r="L20" s="685">
        <f>'BUDGET INI APPROUVE'!K20</f>
        <v>0</v>
      </c>
      <c r="M20" s="686" t="e">
        <f t="shared" si="1"/>
        <v>#DIV/0!</v>
      </c>
      <c r="N20" s="685">
        <f t="shared" si="2"/>
        <v>0</v>
      </c>
      <c r="O20" s="702" t="e">
        <f t="shared" si="3"/>
        <v>#DIV/0!</v>
      </c>
      <c r="Q20" s="710">
        <f>'BUDGET INI APPROUVE'!K20</f>
        <v>0</v>
      </c>
      <c r="R20" s="703">
        <f>'BUDGET INI APPROUVE'!L20</f>
        <v>0</v>
      </c>
      <c r="S20" s="711">
        <f t="shared" si="4"/>
        <v>0</v>
      </c>
    </row>
    <row r="21" spans="2:19" ht="13.15" customHeight="1">
      <c r="C21" s="377" t="str">
        <f>'BUDGET INI APPROUVE'!C21</f>
        <v>(nom à compléter)</v>
      </c>
      <c r="D21" s="811" t="str">
        <f>'BUDGET INI APPROUVE'!D21</f>
        <v>(fonction à compléter)</v>
      </c>
      <c r="E21" s="815"/>
      <c r="F21" s="330">
        <f>'BUDGET INI APPROUVE'!E21</f>
        <v>0</v>
      </c>
      <c r="G21" s="685">
        <f>'BUDGET INI APPROUVE'!F21</f>
        <v>0</v>
      </c>
      <c r="H21" s="685">
        <f>'BUDGET INI APPROUVE'!G21</f>
        <v>0</v>
      </c>
      <c r="I21" s="333">
        <f>'BUDGET INI APPROUVE'!H21</f>
        <v>0</v>
      </c>
      <c r="J21" s="302">
        <f>'BUDGET INI APPROUVE'!I21</f>
        <v>0</v>
      </c>
      <c r="K21" s="685">
        <f t="shared" si="0"/>
        <v>0</v>
      </c>
      <c r="L21" s="685">
        <f>'BUDGET INI APPROUVE'!K21</f>
        <v>0</v>
      </c>
      <c r="M21" s="686" t="e">
        <f t="shared" si="1"/>
        <v>#DIV/0!</v>
      </c>
      <c r="N21" s="685">
        <f t="shared" si="2"/>
        <v>0</v>
      </c>
      <c r="O21" s="702" t="e">
        <f t="shared" si="3"/>
        <v>#DIV/0!</v>
      </c>
      <c r="Q21" s="710">
        <f>'BUDGET INI APPROUVE'!K21</f>
        <v>0</v>
      </c>
      <c r="R21" s="703">
        <f>'BUDGET INI APPROUVE'!L21</f>
        <v>0</v>
      </c>
      <c r="S21" s="711">
        <f t="shared" si="4"/>
        <v>0</v>
      </c>
    </row>
    <row r="22" spans="2:19" ht="13.15" customHeight="1">
      <c r="C22" s="377" t="str">
        <f>'BUDGET INI APPROUVE'!C22</f>
        <v>(nom à compléter)</v>
      </c>
      <c r="D22" s="811" t="str">
        <f>'BUDGET INI APPROUVE'!D22</f>
        <v>(fonction à compléter)</v>
      </c>
      <c r="E22" s="815"/>
      <c r="F22" s="330">
        <f>'BUDGET INI APPROUVE'!E22</f>
        <v>0</v>
      </c>
      <c r="G22" s="685">
        <f>'BUDGET INI APPROUVE'!F22</f>
        <v>0</v>
      </c>
      <c r="H22" s="685">
        <f>'BUDGET INI APPROUVE'!G22</f>
        <v>0</v>
      </c>
      <c r="I22" s="333">
        <f>'BUDGET INI APPROUVE'!H22</f>
        <v>0</v>
      </c>
      <c r="J22" s="302">
        <f>'BUDGET INI APPROUVE'!I22</f>
        <v>0</v>
      </c>
      <c r="K22" s="685">
        <f t="shared" si="0"/>
        <v>0</v>
      </c>
      <c r="L22" s="685">
        <f>'BUDGET INI APPROUVE'!K22</f>
        <v>0</v>
      </c>
      <c r="M22" s="686" t="e">
        <f t="shared" si="1"/>
        <v>#DIV/0!</v>
      </c>
      <c r="N22" s="685">
        <f t="shared" si="2"/>
        <v>0</v>
      </c>
      <c r="O22" s="702" t="e">
        <f t="shared" si="3"/>
        <v>#DIV/0!</v>
      </c>
      <c r="Q22" s="710">
        <f>'BUDGET INI APPROUVE'!K22</f>
        <v>0</v>
      </c>
      <c r="R22" s="703">
        <f>'BUDGET INI APPROUVE'!L22</f>
        <v>0</v>
      </c>
      <c r="S22" s="711">
        <f t="shared" si="4"/>
        <v>0</v>
      </c>
    </row>
    <row r="23" spans="2:19" ht="13.15" customHeight="1">
      <c r="C23" s="377" t="str">
        <f>'BUDGET INI APPROUVE'!C23</f>
        <v>(nom à compléter)</v>
      </c>
      <c r="D23" s="811" t="str">
        <f>'BUDGET INI APPROUVE'!D23</f>
        <v>(fonction à compléter)</v>
      </c>
      <c r="E23" s="815"/>
      <c r="F23" s="330">
        <f>'BUDGET INI APPROUVE'!E23</f>
        <v>0</v>
      </c>
      <c r="G23" s="685">
        <f>'BUDGET INI APPROUVE'!F23</f>
        <v>0</v>
      </c>
      <c r="H23" s="685">
        <f>'BUDGET INI APPROUVE'!G23</f>
        <v>0</v>
      </c>
      <c r="I23" s="333">
        <f>'BUDGET INI APPROUVE'!H23</f>
        <v>0</v>
      </c>
      <c r="J23" s="302">
        <f>'BUDGET INI APPROUVE'!I23</f>
        <v>0</v>
      </c>
      <c r="K23" s="685">
        <f t="shared" si="0"/>
        <v>0</v>
      </c>
      <c r="L23" s="685">
        <f>'BUDGET INI APPROUVE'!K23</f>
        <v>0</v>
      </c>
      <c r="M23" s="686" t="e">
        <f t="shared" si="1"/>
        <v>#DIV/0!</v>
      </c>
      <c r="N23" s="685">
        <f t="shared" si="2"/>
        <v>0</v>
      </c>
      <c r="O23" s="702" t="e">
        <f t="shared" si="3"/>
        <v>#DIV/0!</v>
      </c>
      <c r="Q23" s="710">
        <f>'BUDGET INI APPROUVE'!K23</f>
        <v>0</v>
      </c>
      <c r="R23" s="703">
        <f>'BUDGET INI APPROUVE'!L23</f>
        <v>0</v>
      </c>
      <c r="S23" s="711">
        <f t="shared" si="4"/>
        <v>0</v>
      </c>
    </row>
    <row r="24" spans="2:19" ht="13.15" customHeight="1">
      <c r="C24" s="377" t="str">
        <f>'BUDGET INI APPROUVE'!C24</f>
        <v>(nom à compléter)</v>
      </c>
      <c r="D24" s="811" t="str">
        <f>'BUDGET INI APPROUVE'!D24</f>
        <v>(fonction à compléter)</v>
      </c>
      <c r="E24" s="815"/>
      <c r="F24" s="330">
        <f>'BUDGET INI APPROUVE'!E24</f>
        <v>0</v>
      </c>
      <c r="G24" s="685">
        <f>'BUDGET INI APPROUVE'!F24</f>
        <v>0</v>
      </c>
      <c r="H24" s="685">
        <f>'BUDGET INI APPROUVE'!G24</f>
        <v>0</v>
      </c>
      <c r="I24" s="333">
        <f>'BUDGET INI APPROUVE'!H24</f>
        <v>0</v>
      </c>
      <c r="J24" s="302">
        <f>'BUDGET INI APPROUVE'!I24</f>
        <v>0</v>
      </c>
      <c r="K24" s="685">
        <f t="shared" si="0"/>
        <v>0</v>
      </c>
      <c r="L24" s="685">
        <f>'BUDGET INI APPROUVE'!K24</f>
        <v>0</v>
      </c>
      <c r="M24" s="686" t="e">
        <f t="shared" si="1"/>
        <v>#DIV/0!</v>
      </c>
      <c r="N24" s="685">
        <f t="shared" si="2"/>
        <v>0</v>
      </c>
      <c r="O24" s="702" t="e">
        <f t="shared" si="3"/>
        <v>#DIV/0!</v>
      </c>
      <c r="Q24" s="710">
        <f>'BUDGET INI APPROUVE'!K24</f>
        <v>0</v>
      </c>
      <c r="R24" s="703">
        <f>'BUDGET INI APPROUVE'!L24</f>
        <v>0</v>
      </c>
      <c r="S24" s="711">
        <f t="shared" si="4"/>
        <v>0</v>
      </c>
    </row>
    <row r="25" spans="2:19" ht="13.15" customHeight="1">
      <c r="C25" s="377" t="str">
        <f>'BUDGET INI APPROUVE'!C25</f>
        <v>(nom à compléter)</v>
      </c>
      <c r="D25" s="811" t="str">
        <f>'BUDGET INI APPROUVE'!D25</f>
        <v>(fonction à compléter)</v>
      </c>
      <c r="E25" s="815"/>
      <c r="F25" s="330">
        <f>'BUDGET INI APPROUVE'!E25</f>
        <v>0</v>
      </c>
      <c r="G25" s="685">
        <f>'BUDGET INI APPROUVE'!F25</f>
        <v>0</v>
      </c>
      <c r="H25" s="685">
        <f>'BUDGET INI APPROUVE'!G25</f>
        <v>0</v>
      </c>
      <c r="I25" s="333">
        <f>'BUDGET INI APPROUVE'!H25</f>
        <v>0</v>
      </c>
      <c r="J25" s="302">
        <f>'BUDGET INI APPROUVE'!I25</f>
        <v>0</v>
      </c>
      <c r="K25" s="685">
        <f t="shared" si="0"/>
        <v>0</v>
      </c>
      <c r="L25" s="685">
        <f>'BUDGET INI APPROUVE'!K25</f>
        <v>0</v>
      </c>
      <c r="M25" s="686" t="e">
        <f t="shared" si="1"/>
        <v>#DIV/0!</v>
      </c>
      <c r="N25" s="685">
        <f t="shared" si="2"/>
        <v>0</v>
      </c>
      <c r="O25" s="702" t="e">
        <f t="shared" si="3"/>
        <v>#DIV/0!</v>
      </c>
      <c r="Q25" s="710">
        <f>'BUDGET INI APPROUVE'!K25</f>
        <v>0</v>
      </c>
      <c r="R25" s="703">
        <f>'BUDGET INI APPROUVE'!L25</f>
        <v>0</v>
      </c>
      <c r="S25" s="711">
        <f t="shared" si="4"/>
        <v>0</v>
      </c>
    </row>
    <row r="26" spans="2:19" ht="13.15" customHeight="1" thickBot="1">
      <c r="C26" s="758" t="s">
        <v>223</v>
      </c>
      <c r="D26" s="759"/>
      <c r="E26" s="760"/>
      <c r="F26" s="275">
        <f>SUM(F18:F25)</f>
        <v>0</v>
      </c>
      <c r="G26" s="276"/>
      <c r="H26" s="277">
        <f>SUM(H18:H25)</f>
        <v>0</v>
      </c>
      <c r="I26" s="278"/>
      <c r="J26" s="279"/>
      <c r="K26" s="277">
        <f>SUM(K18:K25)</f>
        <v>0</v>
      </c>
      <c r="L26" s="280">
        <f>SUM(L18:L25)</f>
        <v>0</v>
      </c>
      <c r="M26" s="281">
        <f>IF(K26=0,0,L26/K26)</f>
        <v>0</v>
      </c>
      <c r="N26" s="280">
        <f>SUM(N18:N25)</f>
        <v>0</v>
      </c>
      <c r="O26" s="368">
        <f>IF(K26=0,0,N26/K26)</f>
        <v>0</v>
      </c>
      <c r="Q26" s="276">
        <f>SUM(Q18:Q25)</f>
        <v>0</v>
      </c>
      <c r="R26" s="368">
        <f>IF(N26=0,0,Q26/N26)</f>
        <v>0</v>
      </c>
      <c r="S26" s="276">
        <f>SUM(S18:S25)</f>
        <v>0</v>
      </c>
    </row>
    <row r="27" spans="2:19" ht="13.15" customHeight="1">
      <c r="C27" s="600" t="s">
        <v>292</v>
      </c>
      <c r="D27" s="687" t="s">
        <v>320</v>
      </c>
      <c r="E27" s="601"/>
      <c r="F27" s="369"/>
      <c r="G27" s="283"/>
      <c r="H27" s="284"/>
      <c r="I27" s="285"/>
      <c r="J27" s="286"/>
      <c r="K27" s="287"/>
      <c r="L27" s="288"/>
      <c r="M27" s="289"/>
      <c r="N27" s="288"/>
      <c r="O27" s="289"/>
      <c r="Q27" s="710">
        <f>'BUDGET INI APPROUVE'!K27</f>
        <v>0</v>
      </c>
      <c r="R27" s="703">
        <f>'BUDGET INI APPROUVE'!L27</f>
        <v>0</v>
      </c>
      <c r="S27" s="711">
        <f t="shared" si="4"/>
        <v>0</v>
      </c>
    </row>
    <row r="28" spans="2:19" ht="13.15" customHeight="1">
      <c r="C28" s="755" t="str">
        <f>'BUDGET INI APPROUVE'!C28</f>
        <v>(Objet/Bâtiment &amp; Adresse à compléter)</v>
      </c>
      <c r="D28" s="756"/>
      <c r="E28" s="757"/>
      <c r="F28" s="352"/>
      <c r="G28" s="685">
        <f>'BUDGET INI APPROUVE'!F28</f>
        <v>0</v>
      </c>
      <c r="H28" s="685">
        <f>'BUDGET INI APPROUVE'!G28</f>
        <v>0</v>
      </c>
      <c r="I28" s="333">
        <f>'BUDGET INI APPROUVE'!H28</f>
        <v>0</v>
      </c>
      <c r="J28" s="302">
        <f>'BUDGET INI APPROUVE'!I28</f>
        <v>0</v>
      </c>
      <c r="K28" s="685">
        <f>H28*J28</f>
        <v>0</v>
      </c>
      <c r="L28" s="685">
        <v>10000</v>
      </c>
      <c r="M28" s="686" t="e">
        <f>L28/K28</f>
        <v>#DIV/0!</v>
      </c>
      <c r="N28" s="685">
        <f>K28-L28</f>
        <v>-10000</v>
      </c>
      <c r="O28" s="702" t="e">
        <f>N28/K28</f>
        <v>#DIV/0!</v>
      </c>
      <c r="Q28" s="710">
        <f>'BUDGET INI APPROUVE'!K28</f>
        <v>0</v>
      </c>
      <c r="R28" s="703">
        <f>'BUDGET INI APPROUVE'!L28</f>
        <v>0</v>
      </c>
      <c r="S28" s="711">
        <f t="shared" si="4"/>
        <v>-10000</v>
      </c>
    </row>
    <row r="29" spans="2:19" ht="13.15" customHeight="1">
      <c r="C29" s="755" t="str">
        <f>'BUDGET INI APPROUVE'!C29</f>
        <v>(Objet/Bâtiment &amp; Adresse à compléter)</v>
      </c>
      <c r="D29" s="756"/>
      <c r="E29" s="757"/>
      <c r="F29" s="352"/>
      <c r="G29" s="685">
        <f>'BUDGET INI APPROUVE'!F29</f>
        <v>0</v>
      </c>
      <c r="H29" s="685">
        <f>'BUDGET INI APPROUVE'!G29</f>
        <v>0</v>
      </c>
      <c r="I29" s="333">
        <f>'BUDGET INI APPROUVE'!H29</f>
        <v>0</v>
      </c>
      <c r="J29" s="302">
        <f>'BUDGET INI APPROUVE'!I29</f>
        <v>0</v>
      </c>
      <c r="K29" s="685">
        <f>H29*J29</f>
        <v>0</v>
      </c>
      <c r="L29" s="685">
        <f>'BUDGET INI APPROUVE'!K29</f>
        <v>0</v>
      </c>
      <c r="M29" s="686" t="e">
        <f>L29/K29</f>
        <v>#DIV/0!</v>
      </c>
      <c r="N29" s="685">
        <f>K29-L29</f>
        <v>0</v>
      </c>
      <c r="O29" s="702" t="e">
        <f>N29/K29</f>
        <v>#DIV/0!</v>
      </c>
      <c r="Q29" s="710">
        <f>'BUDGET INI APPROUVE'!K29</f>
        <v>0</v>
      </c>
      <c r="R29" s="703">
        <f>'BUDGET INI APPROUVE'!L29</f>
        <v>0</v>
      </c>
      <c r="S29" s="711">
        <f t="shared" si="4"/>
        <v>0</v>
      </c>
    </row>
    <row r="30" spans="2:19" ht="13.15" customHeight="1">
      <c r="C30" s="755" t="str">
        <f>'BUDGET INI APPROUVE'!C30</f>
        <v>(Objet/Bâtiment &amp; Adresse à compléter)</v>
      </c>
      <c r="D30" s="756"/>
      <c r="E30" s="757"/>
      <c r="F30" s="352"/>
      <c r="G30" s="685">
        <f>'BUDGET INI APPROUVE'!F30</f>
        <v>0</v>
      </c>
      <c r="H30" s="685">
        <f>'BUDGET INI APPROUVE'!G30</f>
        <v>0</v>
      </c>
      <c r="I30" s="333">
        <f>'BUDGET INI APPROUVE'!H30</f>
        <v>0</v>
      </c>
      <c r="J30" s="302">
        <f>'BUDGET INI APPROUVE'!I30</f>
        <v>0</v>
      </c>
      <c r="K30" s="685">
        <f>H30*J30</f>
        <v>0</v>
      </c>
      <c r="L30" s="685">
        <f>'BUDGET INI APPROUVE'!K30</f>
        <v>0</v>
      </c>
      <c r="M30" s="686" t="e">
        <f>L30/K30</f>
        <v>#DIV/0!</v>
      </c>
      <c r="N30" s="685">
        <f>K30-L30</f>
        <v>0</v>
      </c>
      <c r="O30" s="702" t="e">
        <f>N30/K30</f>
        <v>#DIV/0!</v>
      </c>
      <c r="Q30" s="710">
        <f>'BUDGET INI APPROUVE'!K30</f>
        <v>0</v>
      </c>
      <c r="R30" s="703">
        <f>'BUDGET INI APPROUVE'!L30</f>
        <v>0</v>
      </c>
      <c r="S30" s="711">
        <f t="shared" si="4"/>
        <v>0</v>
      </c>
    </row>
    <row r="31" spans="2:19" ht="13.15" customHeight="1">
      <c r="C31" s="755" t="str">
        <f>'BUDGET INI APPROUVE'!C31</f>
        <v>(Objet/Bâtiment &amp; Adresse à compléter)</v>
      </c>
      <c r="D31" s="756"/>
      <c r="E31" s="757"/>
      <c r="F31" s="352"/>
      <c r="G31" s="685">
        <f>'BUDGET INI APPROUVE'!F31</f>
        <v>0</v>
      </c>
      <c r="H31" s="685">
        <f>'BUDGET INI APPROUVE'!G31</f>
        <v>0</v>
      </c>
      <c r="I31" s="333">
        <f>'BUDGET INI APPROUVE'!H31</f>
        <v>0</v>
      </c>
      <c r="J31" s="302">
        <f>'BUDGET INI APPROUVE'!I31</f>
        <v>0</v>
      </c>
      <c r="K31" s="685">
        <f>H31*J31</f>
        <v>0</v>
      </c>
      <c r="L31" s="685">
        <f>'BUDGET INI APPROUVE'!K31</f>
        <v>0</v>
      </c>
      <c r="M31" s="686" t="e">
        <f>L31/K31</f>
        <v>#DIV/0!</v>
      </c>
      <c r="N31" s="685">
        <f>K31-L31</f>
        <v>0</v>
      </c>
      <c r="O31" s="702" t="e">
        <f>N31/K31</f>
        <v>#DIV/0!</v>
      </c>
      <c r="Q31" s="710">
        <f>'BUDGET INI APPROUVE'!K31</f>
        <v>0</v>
      </c>
      <c r="R31" s="703">
        <f>'BUDGET INI APPROUVE'!L31</f>
        <v>0</v>
      </c>
      <c r="S31" s="711">
        <f t="shared" si="4"/>
        <v>0</v>
      </c>
    </row>
    <row r="32" spans="2:19" ht="13.15" customHeight="1">
      <c r="C32" s="758" t="s">
        <v>223</v>
      </c>
      <c r="D32" s="759"/>
      <c r="E32" s="760"/>
      <c r="F32" s="292"/>
      <c r="G32" s="293"/>
      <c r="H32" s="294">
        <f>SUM(H28:H31)</f>
        <v>0</v>
      </c>
      <c r="I32" s="295"/>
      <c r="J32" s="279"/>
      <c r="K32" s="294">
        <f>SUM(K28:K31)</f>
        <v>0</v>
      </c>
      <c r="L32" s="296">
        <f>SUM(L28:L31)</f>
        <v>10000</v>
      </c>
      <c r="M32" s="281">
        <f>IF(K32=0,0,L32/K32)</f>
        <v>0</v>
      </c>
      <c r="N32" s="296">
        <f>SUM(N28:N31)</f>
        <v>-10000</v>
      </c>
      <c r="O32" s="281">
        <f>IF(K32=0,0,N32/K32)</f>
        <v>0</v>
      </c>
      <c r="Q32" s="293">
        <f>SUM(Q28:Q31)</f>
        <v>0</v>
      </c>
      <c r="R32" s="281">
        <f>IF(N32=0,0,Q32/N32)</f>
        <v>0</v>
      </c>
      <c r="S32" s="293">
        <f>SUM(S28:S31)</f>
        <v>-10000</v>
      </c>
    </row>
    <row r="33" spans="3:19" ht="13.15" customHeight="1">
      <c r="C33" s="793" t="s">
        <v>242</v>
      </c>
      <c r="D33" s="762"/>
      <c r="E33" s="763"/>
      <c r="F33" s="369"/>
      <c r="G33" s="283"/>
      <c r="H33" s="284"/>
      <c r="I33" s="283"/>
      <c r="J33" s="297"/>
      <c r="K33" s="287"/>
      <c r="L33" s="288"/>
      <c r="M33" s="289"/>
      <c r="N33" s="288"/>
      <c r="O33" s="289"/>
      <c r="Q33" s="710">
        <f>'BUDGET INI APPROUVE'!K33</f>
        <v>0</v>
      </c>
      <c r="R33" s="703">
        <f>'BUDGET INI APPROUVE'!L33</f>
        <v>0</v>
      </c>
      <c r="S33" s="711">
        <f t="shared" si="4"/>
        <v>0</v>
      </c>
    </row>
    <row r="34" spans="3:19" ht="13.15" customHeight="1">
      <c r="C34" s="918" t="s">
        <v>320</v>
      </c>
      <c r="D34" s="919"/>
      <c r="E34" s="920"/>
      <c r="F34" s="639"/>
      <c r="G34" s="283"/>
      <c r="H34" s="284"/>
      <c r="I34" s="283"/>
      <c r="J34" s="297"/>
      <c r="K34" s="287"/>
      <c r="L34" s="288"/>
      <c r="M34" s="289"/>
      <c r="N34" s="288"/>
      <c r="O34" s="289"/>
      <c r="Q34" s="710">
        <f>'BUDGET INI APPROUVE'!K34</f>
        <v>0</v>
      </c>
      <c r="R34" s="703">
        <f>'BUDGET INI APPROUVE'!L34</f>
        <v>0</v>
      </c>
      <c r="S34" s="711">
        <f t="shared" si="4"/>
        <v>0</v>
      </c>
    </row>
    <row r="35" spans="3:19" ht="13.15" customHeight="1">
      <c r="C35" s="790" t="str">
        <f>'BUDGET INI APPROUVE'!C34</f>
        <v xml:space="preserve">(Compléter la description) </v>
      </c>
      <c r="D35" s="791"/>
      <c r="E35" s="792"/>
      <c r="F35" s="352"/>
      <c r="G35" s="352"/>
      <c r="H35" s="685">
        <f>'BUDGET INI APPROUVE'!G34</f>
        <v>0</v>
      </c>
      <c r="I35" s="333"/>
      <c r="J35" s="302">
        <f>'BUDGET INI APPROUVE'!I34</f>
        <v>0</v>
      </c>
      <c r="K35" s="685">
        <f>H35*J35</f>
        <v>0</v>
      </c>
      <c r="L35" s="685">
        <f>'BUDGET INI APPROUVE'!K34</f>
        <v>0</v>
      </c>
      <c r="M35" s="686" t="e">
        <f>L35/K35</f>
        <v>#DIV/0!</v>
      </c>
      <c r="N35" s="685">
        <f>K35-L35</f>
        <v>0</v>
      </c>
      <c r="O35" s="702" t="e">
        <f>N35/K35</f>
        <v>#DIV/0!</v>
      </c>
      <c r="Q35" s="710">
        <f>'BUDGET INI APPROUVE'!K35</f>
        <v>0</v>
      </c>
      <c r="R35" s="703">
        <f>'BUDGET INI APPROUVE'!L35</f>
        <v>0</v>
      </c>
      <c r="S35" s="711">
        <f t="shared" si="4"/>
        <v>0</v>
      </c>
    </row>
    <row r="36" spans="3:19" ht="13.15" customHeight="1">
      <c r="C36" s="790" t="str">
        <f>'BUDGET INI APPROUVE'!C35</f>
        <v xml:space="preserve">(à compléter) </v>
      </c>
      <c r="D36" s="791"/>
      <c r="E36" s="792"/>
      <c r="F36" s="352"/>
      <c r="G36" s="352"/>
      <c r="H36" s="685">
        <f>'BUDGET INI APPROUVE'!G35</f>
        <v>0</v>
      </c>
      <c r="I36" s="333"/>
      <c r="J36" s="302">
        <f>'BUDGET INI APPROUVE'!I35</f>
        <v>0</v>
      </c>
      <c r="K36" s="685">
        <f>H36*J36</f>
        <v>0</v>
      </c>
      <c r="L36" s="685">
        <f>'BUDGET INI APPROUVE'!K35</f>
        <v>0</v>
      </c>
      <c r="M36" s="686" t="e">
        <f>L36/K36</f>
        <v>#DIV/0!</v>
      </c>
      <c r="N36" s="685">
        <f>K36-L36</f>
        <v>0</v>
      </c>
      <c r="O36" s="702" t="e">
        <f>N36/K36</f>
        <v>#DIV/0!</v>
      </c>
      <c r="Q36" s="710">
        <f>'BUDGET INI APPROUVE'!K36</f>
        <v>0</v>
      </c>
      <c r="R36" s="703">
        <f>'BUDGET INI APPROUVE'!L36</f>
        <v>0</v>
      </c>
      <c r="S36" s="711">
        <f t="shared" si="4"/>
        <v>0</v>
      </c>
    </row>
    <row r="37" spans="3:19" ht="13.15" customHeight="1">
      <c r="C37" s="790" t="s">
        <v>426</v>
      </c>
      <c r="D37" s="791"/>
      <c r="E37" s="792"/>
      <c r="F37" s="352"/>
      <c r="G37" s="352"/>
      <c r="H37" s="685">
        <f>'BUDGET INI APPROUVE'!G36</f>
        <v>0</v>
      </c>
      <c r="I37" s="333"/>
      <c r="J37" s="302">
        <f>'BUDGET INI APPROUVE'!I36</f>
        <v>0</v>
      </c>
      <c r="K37" s="685">
        <f>H37*J37</f>
        <v>0</v>
      </c>
      <c r="L37" s="685">
        <v>500</v>
      </c>
      <c r="M37" s="686" t="e">
        <f>L37/K37</f>
        <v>#DIV/0!</v>
      </c>
      <c r="N37" s="685">
        <f>K37-L37</f>
        <v>-500</v>
      </c>
      <c r="O37" s="702" t="e">
        <f>N37/K37</f>
        <v>#DIV/0!</v>
      </c>
      <c r="Q37" s="710">
        <f>'BUDGET INI APPROUVE'!K37</f>
        <v>0</v>
      </c>
      <c r="R37" s="703">
        <f>'BUDGET INI APPROUVE'!L37</f>
        <v>0</v>
      </c>
      <c r="S37" s="711">
        <f t="shared" si="4"/>
        <v>-500</v>
      </c>
    </row>
    <row r="38" spans="3:19" ht="13.15" customHeight="1">
      <c r="C38" s="790" t="str">
        <f>'BUDGET INI APPROUVE'!C37</f>
        <v xml:space="preserve">(à compléter) </v>
      </c>
      <c r="D38" s="791"/>
      <c r="E38" s="792"/>
      <c r="F38" s="352"/>
      <c r="G38" s="352"/>
      <c r="H38" s="685">
        <f>'BUDGET INI APPROUVE'!G37</f>
        <v>0</v>
      </c>
      <c r="I38" s="333"/>
      <c r="J38" s="302">
        <f>'BUDGET INI APPROUVE'!I37</f>
        <v>0</v>
      </c>
      <c r="K38" s="685">
        <f>H38*J38</f>
        <v>0</v>
      </c>
      <c r="L38" s="685">
        <f>'BUDGET INI APPROUVE'!K37</f>
        <v>0</v>
      </c>
      <c r="M38" s="686" t="e">
        <f>L38/K38</f>
        <v>#DIV/0!</v>
      </c>
      <c r="N38" s="685">
        <f>K38-L38</f>
        <v>0</v>
      </c>
      <c r="O38" s="702" t="e">
        <f>N38/K38</f>
        <v>#DIV/0!</v>
      </c>
      <c r="Q38" s="710">
        <f>'BUDGET INI APPROUVE'!K38</f>
        <v>0</v>
      </c>
      <c r="R38" s="703">
        <f>'BUDGET INI APPROUVE'!L38</f>
        <v>0</v>
      </c>
      <c r="S38" s="711">
        <f t="shared" si="4"/>
        <v>0</v>
      </c>
    </row>
    <row r="39" spans="3:19" ht="13.15" customHeight="1">
      <c r="C39" s="758" t="s">
        <v>223</v>
      </c>
      <c r="D39" s="759"/>
      <c r="E39" s="760"/>
      <c r="F39" s="292"/>
      <c r="G39" s="299"/>
      <c r="H39" s="294">
        <f>SUM(H35:H38)</f>
        <v>0</v>
      </c>
      <c r="I39" s="299"/>
      <c r="J39" s="279"/>
      <c r="K39" s="294">
        <f>SUM(K35:K38)</f>
        <v>0</v>
      </c>
      <c r="L39" s="296">
        <f>SUM(L35:L38)</f>
        <v>500</v>
      </c>
      <c r="M39" s="281">
        <f t="shared" ref="M39:M69" si="5">IF(K39=0,0,L39/K39)</f>
        <v>0</v>
      </c>
      <c r="N39" s="296">
        <f>SUM(N35:N38)</f>
        <v>-500</v>
      </c>
      <c r="O39" s="281">
        <f t="shared" ref="O39:O69" si="6">IF(K39=0,0,N39/K39)</f>
        <v>0</v>
      </c>
      <c r="Q39" s="293">
        <f>SUM(Q35:Q38)</f>
        <v>0</v>
      </c>
      <c r="R39" s="281">
        <f t="shared" ref="R39" si="7">IF(N39=0,0,Q39/N39)</f>
        <v>0</v>
      </c>
      <c r="S39" s="293">
        <f>SUM(S35:S38)</f>
        <v>-500</v>
      </c>
    </row>
    <row r="40" spans="3:19" ht="13.15" customHeight="1">
      <c r="C40" s="847" t="s">
        <v>319</v>
      </c>
      <c r="D40" s="762"/>
      <c r="E40" s="763"/>
      <c r="F40" s="366"/>
      <c r="G40" s="300"/>
      <c r="H40" s="265"/>
      <c r="I40" s="300"/>
      <c r="J40" s="297"/>
      <c r="K40" s="265"/>
      <c r="L40" s="267"/>
      <c r="M40" s="266"/>
      <c r="N40" s="267"/>
      <c r="O40" s="266"/>
      <c r="Q40" s="710">
        <f>'BUDGET INI APPROUVE'!K40</f>
        <v>0</v>
      </c>
      <c r="R40" s="703">
        <f>'BUDGET INI APPROUVE'!L40</f>
        <v>0</v>
      </c>
      <c r="S40" s="711">
        <f t="shared" si="4"/>
        <v>0</v>
      </c>
    </row>
    <row r="41" spans="3:19" ht="13.15" customHeight="1">
      <c r="C41" s="921" t="s">
        <v>320</v>
      </c>
      <c r="D41" s="922"/>
      <c r="E41" s="923"/>
      <c r="F41" s="640"/>
      <c r="G41" s="300"/>
      <c r="H41" s="265"/>
      <c r="I41" s="300"/>
      <c r="J41" s="297"/>
      <c r="K41" s="265"/>
      <c r="L41" s="267"/>
      <c r="M41" s="266"/>
      <c r="N41" s="267"/>
      <c r="O41" s="266"/>
      <c r="Q41" s="710">
        <f>'BUDGET INI APPROUVE'!K41</f>
        <v>0</v>
      </c>
      <c r="R41" s="703">
        <f>'BUDGET INI APPROUVE'!L41</f>
        <v>0</v>
      </c>
      <c r="S41" s="711">
        <f t="shared" si="4"/>
        <v>0</v>
      </c>
    </row>
    <row r="42" spans="3:19" ht="13.15" customHeight="1">
      <c r="C42" s="916" t="str">
        <f>'BUDGET INI APPROUVE'!C40</f>
        <v>Choisissez dans la liste Frais de fonctionnement directs</v>
      </c>
      <c r="D42" s="917"/>
      <c r="E42" s="582" t="s">
        <v>294</v>
      </c>
      <c r="F42" s="370"/>
      <c r="G42" s="352"/>
      <c r="H42" s="685">
        <f>'BUDGET INI APPROUVE'!G40</f>
        <v>0</v>
      </c>
      <c r="I42" s="352"/>
      <c r="J42" s="302">
        <f>'BUDGET INI APPROUVE'!I41</f>
        <v>0</v>
      </c>
      <c r="K42" s="685">
        <f t="shared" ref="K42:K52" si="8">H42*J42</f>
        <v>0</v>
      </c>
      <c r="L42" s="685">
        <f>'BUDGET INI APPROUVE'!K40</f>
        <v>0</v>
      </c>
      <c r="M42" s="686" t="e">
        <f t="shared" ref="M42:M52" si="9">L42/K42</f>
        <v>#DIV/0!</v>
      </c>
      <c r="N42" s="685">
        <f t="shared" ref="N42:N52" si="10">K42-L42</f>
        <v>0</v>
      </c>
      <c r="O42" s="702" t="e">
        <f t="shared" ref="O42:O52" si="11">N42/K42</f>
        <v>#DIV/0!</v>
      </c>
      <c r="Q42" s="710">
        <f>'BUDGET INI APPROUVE'!K42</f>
        <v>0</v>
      </c>
      <c r="R42" s="703">
        <f>'BUDGET INI APPROUVE'!L42</f>
        <v>0</v>
      </c>
      <c r="S42" s="711">
        <f t="shared" si="4"/>
        <v>0</v>
      </c>
    </row>
    <row r="43" spans="3:19" ht="13.15" customHeight="1">
      <c r="C43" s="916" t="str">
        <f>'BUDGET INI APPROUVE'!C41</f>
        <v>Choisissez dans la liste Frais de fonctionnement directs</v>
      </c>
      <c r="D43" s="917"/>
      <c r="E43" s="583" t="s">
        <v>294</v>
      </c>
      <c r="F43" s="370"/>
      <c r="G43" s="352"/>
      <c r="H43" s="685">
        <f>'BUDGET INI APPROUVE'!G41</f>
        <v>0</v>
      </c>
      <c r="I43" s="352"/>
      <c r="J43" s="302">
        <f>'BUDGET INI APPROUVE'!I42</f>
        <v>0</v>
      </c>
      <c r="K43" s="685">
        <f t="shared" si="8"/>
        <v>0</v>
      </c>
      <c r="L43" s="685">
        <f>'BUDGET INI APPROUVE'!K41</f>
        <v>0</v>
      </c>
      <c r="M43" s="686" t="e">
        <f t="shared" si="9"/>
        <v>#DIV/0!</v>
      </c>
      <c r="N43" s="685">
        <f t="shared" si="10"/>
        <v>0</v>
      </c>
      <c r="O43" s="702" t="e">
        <f t="shared" si="11"/>
        <v>#DIV/0!</v>
      </c>
      <c r="Q43" s="710">
        <f>'BUDGET INI APPROUVE'!K43</f>
        <v>0</v>
      </c>
      <c r="R43" s="703">
        <f>'BUDGET INI APPROUVE'!L43</f>
        <v>0</v>
      </c>
      <c r="S43" s="711">
        <f t="shared" si="4"/>
        <v>0</v>
      </c>
    </row>
    <row r="44" spans="3:19" ht="13.15" customHeight="1">
      <c r="C44" s="916" t="str">
        <f>'BUDGET INI APPROUVE'!C42</f>
        <v>Choisissez dans la liste Frais de fonctionnement directs</v>
      </c>
      <c r="D44" s="917"/>
      <c r="E44" s="583" t="s">
        <v>294</v>
      </c>
      <c r="F44" s="370"/>
      <c r="G44" s="352"/>
      <c r="H44" s="685">
        <f>'BUDGET INI APPROUVE'!G42</f>
        <v>0</v>
      </c>
      <c r="I44" s="352"/>
      <c r="J44" s="302">
        <f>'BUDGET INI APPROUVE'!I43</f>
        <v>0</v>
      </c>
      <c r="K44" s="685">
        <f t="shared" si="8"/>
        <v>0</v>
      </c>
      <c r="L44" s="685">
        <f>'BUDGET INI APPROUVE'!K42</f>
        <v>0</v>
      </c>
      <c r="M44" s="686" t="e">
        <f t="shared" si="9"/>
        <v>#DIV/0!</v>
      </c>
      <c r="N44" s="685">
        <f t="shared" si="10"/>
        <v>0</v>
      </c>
      <c r="O44" s="702" t="e">
        <f t="shared" si="11"/>
        <v>#DIV/0!</v>
      </c>
      <c r="Q44" s="710">
        <f>'BUDGET INI APPROUVE'!K44</f>
        <v>0</v>
      </c>
      <c r="R44" s="703">
        <f>'BUDGET INI APPROUVE'!L44</f>
        <v>0</v>
      </c>
      <c r="S44" s="711">
        <f t="shared" si="4"/>
        <v>0</v>
      </c>
    </row>
    <row r="45" spans="3:19" ht="13.15" customHeight="1">
      <c r="C45" s="916" t="str">
        <f>'BUDGET INI APPROUVE'!C43</f>
        <v>Choisissez dans la liste Frais de fonctionnement directs</v>
      </c>
      <c r="D45" s="917"/>
      <c r="E45" s="583" t="s">
        <v>294</v>
      </c>
      <c r="F45" s="370"/>
      <c r="G45" s="352"/>
      <c r="H45" s="685">
        <f>'BUDGET INI APPROUVE'!G43</f>
        <v>0</v>
      </c>
      <c r="I45" s="352"/>
      <c r="J45" s="302">
        <f>'BUDGET INI APPROUVE'!I44</f>
        <v>0</v>
      </c>
      <c r="K45" s="685">
        <f t="shared" si="8"/>
        <v>0</v>
      </c>
      <c r="L45" s="685">
        <f>'BUDGET INI APPROUVE'!K43</f>
        <v>0</v>
      </c>
      <c r="M45" s="686" t="e">
        <f t="shared" si="9"/>
        <v>#DIV/0!</v>
      </c>
      <c r="N45" s="685">
        <f t="shared" si="10"/>
        <v>0</v>
      </c>
      <c r="O45" s="702" t="e">
        <f t="shared" si="11"/>
        <v>#DIV/0!</v>
      </c>
      <c r="Q45" s="710">
        <f>'BUDGET INI APPROUVE'!K45</f>
        <v>0</v>
      </c>
      <c r="R45" s="703">
        <f>'BUDGET INI APPROUVE'!L45</f>
        <v>0</v>
      </c>
      <c r="S45" s="711">
        <f t="shared" si="4"/>
        <v>0</v>
      </c>
    </row>
    <row r="46" spans="3:19" ht="13.15" customHeight="1">
      <c r="C46" s="916" t="str">
        <f>'BUDGET INI APPROUVE'!C44</f>
        <v>Choisissez dans la liste Frais de fonctionnement directs</v>
      </c>
      <c r="D46" s="917"/>
      <c r="E46" s="583" t="s">
        <v>294</v>
      </c>
      <c r="F46" s="370"/>
      <c r="G46" s="352"/>
      <c r="H46" s="685">
        <f>'BUDGET INI APPROUVE'!G44</f>
        <v>0</v>
      </c>
      <c r="I46" s="352"/>
      <c r="J46" s="302">
        <f>'BUDGET INI APPROUVE'!I45</f>
        <v>0</v>
      </c>
      <c r="K46" s="685">
        <f t="shared" si="8"/>
        <v>0</v>
      </c>
      <c r="L46" s="685">
        <f>'BUDGET INI APPROUVE'!K44</f>
        <v>0</v>
      </c>
      <c r="M46" s="686" t="e">
        <f t="shared" si="9"/>
        <v>#DIV/0!</v>
      </c>
      <c r="N46" s="685">
        <f t="shared" si="10"/>
        <v>0</v>
      </c>
      <c r="O46" s="702" t="e">
        <f t="shared" si="11"/>
        <v>#DIV/0!</v>
      </c>
      <c r="Q46" s="710">
        <f>'BUDGET INI APPROUVE'!K46</f>
        <v>0</v>
      </c>
      <c r="R46" s="703">
        <f>'BUDGET INI APPROUVE'!L46</f>
        <v>0</v>
      </c>
      <c r="S46" s="711">
        <f t="shared" si="4"/>
        <v>0</v>
      </c>
    </row>
    <row r="47" spans="3:19" ht="13.15" customHeight="1">
      <c r="C47" s="916" t="str">
        <f>'BUDGET INI APPROUVE'!C45</f>
        <v>Choisissez dans la liste Frais de fonctionnement directs</v>
      </c>
      <c r="D47" s="917"/>
      <c r="E47" s="583" t="s">
        <v>294</v>
      </c>
      <c r="F47" s="370"/>
      <c r="G47" s="352"/>
      <c r="H47" s="685">
        <f>'BUDGET INI APPROUVE'!G45</f>
        <v>0</v>
      </c>
      <c r="I47" s="352"/>
      <c r="J47" s="302">
        <f>'BUDGET INI APPROUVE'!I46</f>
        <v>0</v>
      </c>
      <c r="K47" s="685">
        <f t="shared" si="8"/>
        <v>0</v>
      </c>
      <c r="L47" s="685">
        <f>'BUDGET INI APPROUVE'!K45</f>
        <v>0</v>
      </c>
      <c r="M47" s="686" t="e">
        <f t="shared" si="9"/>
        <v>#DIV/0!</v>
      </c>
      <c r="N47" s="685">
        <f t="shared" si="10"/>
        <v>0</v>
      </c>
      <c r="O47" s="702" t="e">
        <f t="shared" si="11"/>
        <v>#DIV/0!</v>
      </c>
      <c r="Q47" s="710">
        <f>'BUDGET INI APPROUVE'!K47</f>
        <v>0</v>
      </c>
      <c r="R47" s="703">
        <f>'BUDGET INI APPROUVE'!L47</f>
        <v>0</v>
      </c>
      <c r="S47" s="711">
        <f t="shared" si="4"/>
        <v>0</v>
      </c>
    </row>
    <row r="48" spans="3:19" ht="13.15" customHeight="1">
      <c r="C48" s="916" t="str">
        <f>'BUDGET INI APPROUVE'!C46</f>
        <v>Choisissez dans la liste Frais de fonctionnement directs</v>
      </c>
      <c r="D48" s="917"/>
      <c r="E48" s="583" t="s">
        <v>294</v>
      </c>
      <c r="F48" s="370"/>
      <c r="G48" s="352"/>
      <c r="H48" s="685">
        <f>'BUDGET INI APPROUVE'!G46</f>
        <v>0</v>
      </c>
      <c r="I48" s="352"/>
      <c r="J48" s="302">
        <f>'BUDGET INI APPROUVE'!I47</f>
        <v>0</v>
      </c>
      <c r="K48" s="685">
        <f t="shared" si="8"/>
        <v>0</v>
      </c>
      <c r="L48" s="685">
        <f>'BUDGET INI APPROUVE'!K46</f>
        <v>0</v>
      </c>
      <c r="M48" s="686" t="e">
        <f t="shared" si="9"/>
        <v>#DIV/0!</v>
      </c>
      <c r="N48" s="685">
        <f t="shared" si="10"/>
        <v>0</v>
      </c>
      <c r="O48" s="702" t="e">
        <f t="shared" si="11"/>
        <v>#DIV/0!</v>
      </c>
      <c r="Q48" s="710">
        <f>'BUDGET INI APPROUVE'!K48</f>
        <v>0</v>
      </c>
      <c r="R48" s="703">
        <f>'BUDGET INI APPROUVE'!L48</f>
        <v>0</v>
      </c>
      <c r="S48" s="711">
        <f t="shared" si="4"/>
        <v>0</v>
      </c>
    </row>
    <row r="49" spans="3:19" ht="13.15" customHeight="1">
      <c r="C49" s="916" t="str">
        <f>'BUDGET INI APPROUVE'!C47</f>
        <v>Choisissez dans la liste Frais de fonctionnement directs</v>
      </c>
      <c r="D49" s="917"/>
      <c r="E49" s="583" t="s">
        <v>294</v>
      </c>
      <c r="F49" s="370"/>
      <c r="G49" s="352"/>
      <c r="H49" s="685">
        <f>'BUDGET INI APPROUVE'!G47</f>
        <v>0</v>
      </c>
      <c r="I49" s="352"/>
      <c r="J49" s="302">
        <f>'BUDGET INI APPROUVE'!I48</f>
        <v>0</v>
      </c>
      <c r="K49" s="685">
        <f t="shared" si="8"/>
        <v>0</v>
      </c>
      <c r="L49" s="685">
        <f>'BUDGET INI APPROUVE'!K47</f>
        <v>0</v>
      </c>
      <c r="M49" s="686" t="e">
        <f t="shared" si="9"/>
        <v>#DIV/0!</v>
      </c>
      <c r="N49" s="685">
        <f t="shared" si="10"/>
        <v>0</v>
      </c>
      <c r="O49" s="702" t="e">
        <f t="shared" si="11"/>
        <v>#DIV/0!</v>
      </c>
      <c r="Q49" s="710" t="e">
        <f>'BUDGET INI APPROUVE'!K49</f>
        <v>#REF!</v>
      </c>
      <c r="R49" s="703" t="e">
        <f>'BUDGET INI APPROUVE'!L49</f>
        <v>#REF!</v>
      </c>
      <c r="S49" s="711" t="e">
        <f t="shared" si="4"/>
        <v>#REF!</v>
      </c>
    </row>
    <row r="50" spans="3:19" ht="13.15" customHeight="1">
      <c r="C50" s="916" t="str">
        <f>'BUDGET INI APPROUVE'!C48</f>
        <v>Choisissez dans la liste Frais de fonctionnement directs</v>
      </c>
      <c r="D50" s="917"/>
      <c r="E50" s="583" t="s">
        <v>294</v>
      </c>
      <c r="F50" s="370"/>
      <c r="G50" s="352"/>
      <c r="H50" s="685">
        <f>'BUDGET INI APPROUVE'!G48</f>
        <v>0</v>
      </c>
      <c r="I50" s="352"/>
      <c r="J50" s="302">
        <f>'BUDGET INI APPROUVE'!I49</f>
        <v>0</v>
      </c>
      <c r="K50" s="685">
        <f t="shared" si="8"/>
        <v>0</v>
      </c>
      <c r="L50" s="685">
        <f>'BUDGET INI APPROUVE'!K48</f>
        <v>0</v>
      </c>
      <c r="M50" s="686" t="e">
        <f t="shared" si="9"/>
        <v>#DIV/0!</v>
      </c>
      <c r="N50" s="685">
        <f t="shared" si="10"/>
        <v>0</v>
      </c>
      <c r="O50" s="702" t="e">
        <f t="shared" si="11"/>
        <v>#DIV/0!</v>
      </c>
      <c r="Q50" s="710">
        <f>'BUDGET INI APPROUVE'!K50</f>
        <v>0</v>
      </c>
      <c r="R50" s="703">
        <f>'BUDGET INI APPROUVE'!L50</f>
        <v>0</v>
      </c>
      <c r="S50" s="711">
        <f t="shared" si="4"/>
        <v>0</v>
      </c>
    </row>
    <row r="51" spans="3:19" ht="13.15" customHeight="1">
      <c r="C51" s="916" t="e">
        <f>'BUDGET INI APPROUVE'!C49</f>
        <v>#REF!</v>
      </c>
      <c r="D51" s="917"/>
      <c r="E51" s="584" t="s">
        <v>294</v>
      </c>
      <c r="F51" s="352"/>
      <c r="G51" s="352"/>
      <c r="H51" s="685" t="e">
        <f>'BUDGET INI APPROUVE'!G49</f>
        <v>#REF!</v>
      </c>
      <c r="I51" s="352"/>
      <c r="J51" s="302">
        <f>'BUDGET INI APPROUVE'!I50</f>
        <v>0</v>
      </c>
      <c r="K51" s="685" t="e">
        <f t="shared" si="8"/>
        <v>#REF!</v>
      </c>
      <c r="L51" s="685" t="e">
        <f>'BUDGET INI APPROUVE'!K49</f>
        <v>#REF!</v>
      </c>
      <c r="M51" s="686" t="e">
        <f t="shared" si="9"/>
        <v>#REF!</v>
      </c>
      <c r="N51" s="685" t="e">
        <f t="shared" si="10"/>
        <v>#REF!</v>
      </c>
      <c r="O51" s="702" t="e">
        <f t="shared" si="11"/>
        <v>#REF!</v>
      </c>
      <c r="Q51" s="710" t="e">
        <f>'BUDGET INI APPROUVE'!K51</f>
        <v>#REF!</v>
      </c>
      <c r="R51" s="703" t="e">
        <f>'BUDGET INI APPROUVE'!L51</f>
        <v>#REF!</v>
      </c>
      <c r="S51" s="711" t="e">
        <f t="shared" si="4"/>
        <v>#REF!</v>
      </c>
    </row>
    <row r="52" spans="3:19" ht="13.15" customHeight="1">
      <c r="C52" s="879" t="str">
        <f>'BUDGET INI APPROUVE'!C50</f>
        <v>Autre : (compléter soi-même)</v>
      </c>
      <c r="D52" s="880"/>
      <c r="E52" s="881"/>
      <c r="F52" s="370"/>
      <c r="G52" s="352"/>
      <c r="H52" s="685">
        <f>'BUDGET INI APPROUVE'!G50</f>
        <v>0</v>
      </c>
      <c r="I52" s="352"/>
      <c r="J52" s="302">
        <f>'BUDGET INI APPROUVE'!I51</f>
        <v>0</v>
      </c>
      <c r="K52" s="685">
        <f t="shared" si="8"/>
        <v>0</v>
      </c>
      <c r="L52" s="685">
        <f>'BUDGET INI APPROUVE'!K50</f>
        <v>0</v>
      </c>
      <c r="M52" s="686" t="e">
        <f t="shared" si="9"/>
        <v>#DIV/0!</v>
      </c>
      <c r="N52" s="685">
        <f t="shared" si="10"/>
        <v>0</v>
      </c>
      <c r="O52" s="702" t="e">
        <f t="shared" si="11"/>
        <v>#DIV/0!</v>
      </c>
      <c r="Q52" s="710">
        <f>'BUDGET INI APPROUVE'!K52</f>
        <v>0</v>
      </c>
      <c r="R52" s="703">
        <f>'BUDGET INI APPROUVE'!L52</f>
        <v>0</v>
      </c>
      <c r="S52" s="711">
        <f t="shared" si="4"/>
        <v>0</v>
      </c>
    </row>
    <row r="53" spans="3:19" ht="13.15" customHeight="1">
      <c r="C53" s="758" t="s">
        <v>223</v>
      </c>
      <c r="D53" s="759"/>
      <c r="E53" s="760"/>
      <c r="F53" s="292"/>
      <c r="G53" s="293"/>
      <c r="H53" s="294" t="e">
        <f>SUM(H42:H52)</f>
        <v>#REF!</v>
      </c>
      <c r="I53" s="293"/>
      <c r="J53" s="279"/>
      <c r="K53" s="294" t="e">
        <f>SUM(K42:K52)</f>
        <v>#REF!</v>
      </c>
      <c r="L53" s="296" t="e">
        <f>SUM(L42:L52)</f>
        <v>#REF!</v>
      </c>
      <c r="M53" s="281" t="e">
        <f>IF(K53=0,0,L53/K53)</f>
        <v>#REF!</v>
      </c>
      <c r="N53" s="296" t="e">
        <f>SUM(N42:N52)</f>
        <v>#REF!</v>
      </c>
      <c r="O53" s="281" t="e">
        <f t="shared" si="6"/>
        <v>#REF!</v>
      </c>
      <c r="Q53" s="293" t="e">
        <f>SUM(Q42:Q52)</f>
        <v>#REF!</v>
      </c>
      <c r="R53" s="281" t="e">
        <f t="shared" ref="R53" si="12">IF(N53=0,0,Q53/N53)</f>
        <v>#REF!</v>
      </c>
      <c r="S53" s="293" t="e">
        <f>SUM(S42:S52)</f>
        <v>#REF!</v>
      </c>
    </row>
    <row r="54" spans="3:19" ht="13.15" customHeight="1">
      <c r="C54" s="847" t="s">
        <v>316</v>
      </c>
      <c r="D54" s="762"/>
      <c r="E54" s="763"/>
      <c r="F54" s="366"/>
      <c r="G54" s="303"/>
      <c r="H54" s="270"/>
      <c r="I54" s="303"/>
      <c r="J54" s="297"/>
      <c r="K54" s="270"/>
      <c r="L54" s="274"/>
      <c r="M54" s="266"/>
      <c r="N54" s="274"/>
      <c r="O54" s="266"/>
      <c r="Q54" s="710">
        <f>'BUDGET INI APPROUVE'!K54</f>
        <v>0</v>
      </c>
      <c r="R54" s="703">
        <f>'BUDGET INI APPROUVE'!L54</f>
        <v>0</v>
      </c>
      <c r="S54" s="711">
        <f t="shared" si="4"/>
        <v>0</v>
      </c>
    </row>
    <row r="55" spans="3:19" ht="13.15" customHeight="1">
      <c r="C55" s="921" t="s">
        <v>320</v>
      </c>
      <c r="D55" s="922"/>
      <c r="E55" s="923"/>
      <c r="F55" s="640"/>
      <c r="G55" s="303"/>
      <c r="H55" s="270"/>
      <c r="I55" s="303"/>
      <c r="J55" s="297"/>
      <c r="K55" s="270"/>
      <c r="L55" s="274"/>
      <c r="M55" s="266"/>
      <c r="N55" s="274"/>
      <c r="O55" s="266"/>
      <c r="Q55" s="710">
        <f>'BUDGET INI APPROUVE'!K55</f>
        <v>0</v>
      </c>
      <c r="R55" s="703">
        <f>'BUDGET INI APPROUVE'!L55</f>
        <v>0</v>
      </c>
      <c r="S55" s="711">
        <f t="shared" si="4"/>
        <v>0</v>
      </c>
    </row>
    <row r="56" spans="3:19" ht="13.15" customHeight="1">
      <c r="C56" s="916" t="str">
        <f>'BUDGET INI APPROUVE'!C53</f>
        <v>Choisissez dans la liste Frais de fonctionnement indirects</v>
      </c>
      <c r="D56" s="917"/>
      <c r="E56" s="584" t="s">
        <v>294</v>
      </c>
      <c r="F56" s="352"/>
      <c r="G56" s="352"/>
      <c r="H56" s="685">
        <f>'BUDGET INI APPROUVE'!G53</f>
        <v>0</v>
      </c>
      <c r="I56" s="352"/>
      <c r="J56" s="302">
        <f>'BUDGET INI APPROUVE'!I53</f>
        <v>0</v>
      </c>
      <c r="K56" s="685">
        <f t="shared" ref="K56:K66" si="13">H56*J56</f>
        <v>0</v>
      </c>
      <c r="L56" s="685">
        <f>'BUDGET INI APPROUVE'!K53</f>
        <v>0</v>
      </c>
      <c r="M56" s="686" t="e">
        <f t="shared" ref="M56:M66" si="14">L56/K56</f>
        <v>#DIV/0!</v>
      </c>
      <c r="N56" s="685">
        <f t="shared" ref="N56:N66" si="15">K56-L56</f>
        <v>0</v>
      </c>
      <c r="O56" s="702" t="e">
        <f t="shared" ref="O56:O66" si="16">N56/K56</f>
        <v>#DIV/0!</v>
      </c>
      <c r="Q56" s="710">
        <f>'BUDGET INI APPROUVE'!K56</f>
        <v>0</v>
      </c>
      <c r="R56" s="703">
        <f>'BUDGET INI APPROUVE'!L56</f>
        <v>0</v>
      </c>
      <c r="S56" s="711">
        <f t="shared" si="4"/>
        <v>0</v>
      </c>
    </row>
    <row r="57" spans="3:19" ht="13.15" customHeight="1">
      <c r="C57" s="916" t="str">
        <f>'BUDGET INI APPROUVE'!C54</f>
        <v>Choisissez dans la liste Frais de fonctionnement indirects</v>
      </c>
      <c r="D57" s="917"/>
      <c r="E57" s="583" t="s">
        <v>294</v>
      </c>
      <c r="F57" s="366"/>
      <c r="G57" s="303"/>
      <c r="H57" s="685">
        <f>'BUDGET INI APPROUVE'!G54</f>
        <v>0</v>
      </c>
      <c r="I57" s="352"/>
      <c r="J57" s="302">
        <f>'BUDGET INI APPROUVE'!I54</f>
        <v>0</v>
      </c>
      <c r="K57" s="685">
        <f t="shared" si="13"/>
        <v>0</v>
      </c>
      <c r="L57" s="685">
        <v>200</v>
      </c>
      <c r="M57" s="686" t="e">
        <f t="shared" si="14"/>
        <v>#DIV/0!</v>
      </c>
      <c r="N57" s="685">
        <f t="shared" si="15"/>
        <v>-200</v>
      </c>
      <c r="O57" s="702" t="e">
        <f t="shared" si="16"/>
        <v>#DIV/0!</v>
      </c>
      <c r="Q57" s="710">
        <f>'BUDGET INI APPROUVE'!K57</f>
        <v>0</v>
      </c>
      <c r="R57" s="703">
        <f>'BUDGET INI APPROUVE'!L57</f>
        <v>0</v>
      </c>
      <c r="S57" s="711">
        <f t="shared" si="4"/>
        <v>-200</v>
      </c>
    </row>
    <row r="58" spans="3:19" ht="13.15" customHeight="1">
      <c r="C58" s="916" t="str">
        <f>'BUDGET INI APPROUVE'!C55</f>
        <v>Choisissez dans la liste Frais de fonctionnement indirects</v>
      </c>
      <c r="D58" s="917"/>
      <c r="E58" s="583" t="s">
        <v>294</v>
      </c>
      <c r="F58" s="366"/>
      <c r="G58" s="303"/>
      <c r="H58" s="685">
        <f>'BUDGET INI APPROUVE'!G55</f>
        <v>0</v>
      </c>
      <c r="I58" s="352"/>
      <c r="J58" s="302">
        <f>'BUDGET INI APPROUVE'!I55</f>
        <v>0</v>
      </c>
      <c r="K58" s="685">
        <f t="shared" si="13"/>
        <v>0</v>
      </c>
      <c r="L58" s="685">
        <f>'BUDGET INI APPROUVE'!K55</f>
        <v>0</v>
      </c>
      <c r="M58" s="686" t="e">
        <f t="shared" si="14"/>
        <v>#DIV/0!</v>
      </c>
      <c r="N58" s="685">
        <f t="shared" si="15"/>
        <v>0</v>
      </c>
      <c r="O58" s="702" t="e">
        <f t="shared" si="16"/>
        <v>#DIV/0!</v>
      </c>
      <c r="Q58" s="710">
        <f>'BUDGET INI APPROUVE'!K58</f>
        <v>0</v>
      </c>
      <c r="R58" s="703">
        <f>'BUDGET INI APPROUVE'!L58</f>
        <v>0</v>
      </c>
      <c r="S58" s="711">
        <f t="shared" si="4"/>
        <v>0</v>
      </c>
    </row>
    <row r="59" spans="3:19" ht="13.15" customHeight="1">
      <c r="C59" s="916" t="str">
        <f>'BUDGET INI APPROUVE'!C56</f>
        <v>Choisissez dans la liste Frais de fonctionnement indirects</v>
      </c>
      <c r="D59" s="917"/>
      <c r="E59" s="583" t="s">
        <v>294</v>
      </c>
      <c r="F59" s="366"/>
      <c r="G59" s="303"/>
      <c r="H59" s="685">
        <f>'BUDGET INI APPROUVE'!G56</f>
        <v>0</v>
      </c>
      <c r="I59" s="352"/>
      <c r="J59" s="302">
        <f>'BUDGET INI APPROUVE'!I56</f>
        <v>0</v>
      </c>
      <c r="K59" s="685">
        <f t="shared" si="13"/>
        <v>0</v>
      </c>
      <c r="L59" s="685">
        <f>'BUDGET INI APPROUVE'!K56</f>
        <v>0</v>
      </c>
      <c r="M59" s="686" t="e">
        <f t="shared" si="14"/>
        <v>#DIV/0!</v>
      </c>
      <c r="N59" s="685">
        <f t="shared" si="15"/>
        <v>0</v>
      </c>
      <c r="O59" s="702" t="e">
        <f t="shared" si="16"/>
        <v>#DIV/0!</v>
      </c>
      <c r="Q59" s="710">
        <f>'BUDGET INI APPROUVE'!K59</f>
        <v>0</v>
      </c>
      <c r="R59" s="703">
        <f>'BUDGET INI APPROUVE'!L59</f>
        <v>0</v>
      </c>
      <c r="S59" s="711">
        <f t="shared" si="4"/>
        <v>0</v>
      </c>
    </row>
    <row r="60" spans="3:19" ht="13.15" customHeight="1">
      <c r="C60" s="916" t="str">
        <f>'BUDGET INI APPROUVE'!C57</f>
        <v>Choisissez dans la liste Frais de fonctionnement indirects</v>
      </c>
      <c r="D60" s="917"/>
      <c r="E60" s="583" t="s">
        <v>294</v>
      </c>
      <c r="F60" s="371"/>
      <c r="G60" s="352"/>
      <c r="H60" s="685">
        <f>'BUDGET INI APPROUVE'!G57</f>
        <v>0</v>
      </c>
      <c r="I60" s="352"/>
      <c r="J60" s="302">
        <f>'BUDGET INI APPROUVE'!I57</f>
        <v>0</v>
      </c>
      <c r="K60" s="685">
        <f t="shared" si="13"/>
        <v>0</v>
      </c>
      <c r="L60" s="685">
        <f>'BUDGET INI APPROUVE'!K57</f>
        <v>0</v>
      </c>
      <c r="M60" s="686" t="e">
        <f t="shared" si="14"/>
        <v>#DIV/0!</v>
      </c>
      <c r="N60" s="685">
        <f t="shared" si="15"/>
        <v>0</v>
      </c>
      <c r="O60" s="702" t="e">
        <f t="shared" si="16"/>
        <v>#DIV/0!</v>
      </c>
      <c r="Q60" s="710">
        <f>'BUDGET INI APPROUVE'!K60</f>
        <v>0</v>
      </c>
      <c r="R60" s="703">
        <f>'BUDGET INI APPROUVE'!L60</f>
        <v>0</v>
      </c>
      <c r="S60" s="711">
        <f t="shared" si="4"/>
        <v>0</v>
      </c>
    </row>
    <row r="61" spans="3:19" ht="13.15" customHeight="1">
      <c r="C61" s="916" t="str">
        <f>'BUDGET INI APPROUVE'!C58</f>
        <v>Choisissez dans la liste Frais de fonctionnement indirects</v>
      </c>
      <c r="D61" s="917"/>
      <c r="E61" s="583" t="s">
        <v>294</v>
      </c>
      <c r="F61" s="371"/>
      <c r="G61" s="352"/>
      <c r="H61" s="685">
        <f>'BUDGET INI APPROUVE'!G58</f>
        <v>0</v>
      </c>
      <c r="I61" s="352"/>
      <c r="J61" s="302">
        <f>'BUDGET INI APPROUVE'!I58</f>
        <v>0</v>
      </c>
      <c r="K61" s="685">
        <f t="shared" si="13"/>
        <v>0</v>
      </c>
      <c r="L61" s="685">
        <f>'BUDGET INI APPROUVE'!K58</f>
        <v>0</v>
      </c>
      <c r="M61" s="686" t="e">
        <f t="shared" si="14"/>
        <v>#DIV/0!</v>
      </c>
      <c r="N61" s="685">
        <f t="shared" si="15"/>
        <v>0</v>
      </c>
      <c r="O61" s="702" t="e">
        <f t="shared" si="16"/>
        <v>#DIV/0!</v>
      </c>
      <c r="Q61" s="710">
        <f>'BUDGET INI APPROUVE'!K61</f>
        <v>0</v>
      </c>
      <c r="R61" s="703">
        <f>'BUDGET INI APPROUVE'!L61</f>
        <v>0</v>
      </c>
      <c r="S61" s="711">
        <f t="shared" si="4"/>
        <v>0</v>
      </c>
    </row>
    <row r="62" spans="3:19" ht="13.15" customHeight="1">
      <c r="C62" s="916" t="str">
        <f>'BUDGET INI APPROUVE'!C59</f>
        <v>Choisissez dans la liste Frais de fonctionnement indirects</v>
      </c>
      <c r="D62" s="917"/>
      <c r="E62" s="583" t="s">
        <v>294</v>
      </c>
      <c r="F62" s="371"/>
      <c r="G62" s="352"/>
      <c r="H62" s="685">
        <f>'BUDGET INI APPROUVE'!G59</f>
        <v>0</v>
      </c>
      <c r="I62" s="352"/>
      <c r="J62" s="302">
        <f>'BUDGET INI APPROUVE'!I59</f>
        <v>0</v>
      </c>
      <c r="K62" s="685">
        <f t="shared" si="13"/>
        <v>0</v>
      </c>
      <c r="L62" s="685">
        <f>'BUDGET INI APPROUVE'!K59</f>
        <v>0</v>
      </c>
      <c r="M62" s="686" t="e">
        <f t="shared" si="14"/>
        <v>#DIV/0!</v>
      </c>
      <c r="N62" s="685">
        <f t="shared" si="15"/>
        <v>0</v>
      </c>
      <c r="O62" s="702" t="e">
        <f t="shared" si="16"/>
        <v>#DIV/0!</v>
      </c>
      <c r="Q62" s="710">
        <f>'BUDGET INI APPROUVE'!K62</f>
        <v>0</v>
      </c>
      <c r="R62" s="703">
        <f>'BUDGET INI APPROUVE'!L62</f>
        <v>0</v>
      </c>
      <c r="S62" s="711">
        <f t="shared" si="4"/>
        <v>0</v>
      </c>
    </row>
    <row r="63" spans="3:19" ht="13.15" customHeight="1">
      <c r="C63" s="916" t="str">
        <f>'BUDGET INI APPROUVE'!C60</f>
        <v>Choisissez dans la liste Frais de fonctionnement indirects</v>
      </c>
      <c r="D63" s="917"/>
      <c r="E63" s="583" t="s">
        <v>294</v>
      </c>
      <c r="F63" s="371"/>
      <c r="G63" s="352"/>
      <c r="H63" s="685">
        <f>'BUDGET INI APPROUVE'!G60</f>
        <v>0</v>
      </c>
      <c r="I63" s="352"/>
      <c r="J63" s="302">
        <f>'BUDGET INI APPROUVE'!I60</f>
        <v>0</v>
      </c>
      <c r="K63" s="685">
        <f t="shared" si="13"/>
        <v>0</v>
      </c>
      <c r="L63" s="685">
        <f>'BUDGET INI APPROUVE'!K60</f>
        <v>0</v>
      </c>
      <c r="M63" s="686" t="e">
        <f t="shared" si="14"/>
        <v>#DIV/0!</v>
      </c>
      <c r="N63" s="685">
        <f t="shared" si="15"/>
        <v>0</v>
      </c>
      <c r="O63" s="702" t="e">
        <f t="shared" si="16"/>
        <v>#DIV/0!</v>
      </c>
      <c r="Q63" s="710">
        <f>'BUDGET INI APPROUVE'!K63</f>
        <v>0</v>
      </c>
      <c r="R63" s="703">
        <f>'BUDGET INI APPROUVE'!L63</f>
        <v>0</v>
      </c>
      <c r="S63" s="711">
        <f t="shared" si="4"/>
        <v>0</v>
      </c>
    </row>
    <row r="64" spans="3:19" ht="13.15" customHeight="1">
      <c r="C64" s="916" t="str">
        <f>'BUDGET INI APPROUVE'!C61</f>
        <v>Choisissez dans la liste Frais de fonctionnement indirects</v>
      </c>
      <c r="D64" s="917"/>
      <c r="E64" s="583" t="s">
        <v>294</v>
      </c>
      <c r="F64" s="371"/>
      <c r="G64" s="352"/>
      <c r="H64" s="685">
        <f>'BUDGET INI APPROUVE'!G61</f>
        <v>0</v>
      </c>
      <c r="I64" s="352"/>
      <c r="J64" s="302">
        <f>'BUDGET INI APPROUVE'!I61</f>
        <v>0</v>
      </c>
      <c r="K64" s="685">
        <f t="shared" si="13"/>
        <v>0</v>
      </c>
      <c r="L64" s="685">
        <f>'BUDGET INI APPROUVE'!K61</f>
        <v>0</v>
      </c>
      <c r="M64" s="686" t="e">
        <f t="shared" si="14"/>
        <v>#DIV/0!</v>
      </c>
      <c r="N64" s="685">
        <f t="shared" si="15"/>
        <v>0</v>
      </c>
      <c r="O64" s="702" t="e">
        <f t="shared" si="16"/>
        <v>#DIV/0!</v>
      </c>
      <c r="Q64" s="710">
        <f>'BUDGET INI APPROUVE'!K64</f>
        <v>0</v>
      </c>
      <c r="R64" s="703">
        <f>'BUDGET INI APPROUVE'!L64</f>
        <v>0</v>
      </c>
      <c r="S64" s="711">
        <f t="shared" si="4"/>
        <v>0</v>
      </c>
    </row>
    <row r="65" spans="3:19" ht="13.15" customHeight="1">
      <c r="C65" s="916" t="str">
        <f>'BUDGET INI APPROUVE'!C62</f>
        <v>Choisissez dans la liste Frais de fonctionnement indirects</v>
      </c>
      <c r="D65" s="917"/>
      <c r="E65" s="584" t="s">
        <v>294</v>
      </c>
      <c r="F65" s="371"/>
      <c r="G65" s="352"/>
      <c r="H65" s="685">
        <f>'BUDGET INI APPROUVE'!G62</f>
        <v>0</v>
      </c>
      <c r="I65" s="352"/>
      <c r="J65" s="302">
        <f>'BUDGET INI APPROUVE'!I62</f>
        <v>0</v>
      </c>
      <c r="K65" s="685">
        <f t="shared" si="13"/>
        <v>0</v>
      </c>
      <c r="L65" s="685">
        <f>'BUDGET INI APPROUVE'!K62</f>
        <v>0</v>
      </c>
      <c r="M65" s="686" t="e">
        <f t="shared" si="14"/>
        <v>#DIV/0!</v>
      </c>
      <c r="N65" s="685">
        <f t="shared" si="15"/>
        <v>0</v>
      </c>
      <c r="O65" s="702" t="e">
        <f t="shared" si="16"/>
        <v>#DIV/0!</v>
      </c>
      <c r="Q65" s="710" t="e">
        <f>'BUDGET INI APPROUVE'!K65</f>
        <v>#REF!</v>
      </c>
      <c r="R65" s="703">
        <f>'BUDGET INI APPROUVE'!L65</f>
        <v>0</v>
      </c>
      <c r="S65" s="711" t="e">
        <f t="shared" si="4"/>
        <v>#REF!</v>
      </c>
    </row>
    <row r="66" spans="3:19" ht="13.15" customHeight="1">
      <c r="C66" s="879" t="str">
        <f>'BUDGET INI APPROUVE'!C63</f>
        <v>Autre : (compléter soi-même)</v>
      </c>
      <c r="D66" s="880"/>
      <c r="E66" s="881"/>
      <c r="F66" s="371"/>
      <c r="G66" s="352"/>
      <c r="H66" s="685">
        <f>'BUDGET INI APPROUVE'!G63</f>
        <v>0</v>
      </c>
      <c r="I66" s="352"/>
      <c r="J66" s="302">
        <f>'BUDGET INI APPROUVE'!I63</f>
        <v>0</v>
      </c>
      <c r="K66" s="685">
        <f t="shared" si="13"/>
        <v>0</v>
      </c>
      <c r="L66" s="685">
        <f>'BUDGET INI APPROUVE'!K63</f>
        <v>0</v>
      </c>
      <c r="M66" s="686" t="e">
        <f t="shared" si="14"/>
        <v>#DIV/0!</v>
      </c>
      <c r="N66" s="685">
        <f t="shared" si="15"/>
        <v>0</v>
      </c>
      <c r="O66" s="702" t="e">
        <f t="shared" si="16"/>
        <v>#DIV/0!</v>
      </c>
      <c r="Q66" s="710" t="e">
        <f>'BUDGET INI APPROUVE'!K66</f>
        <v>#REF!</v>
      </c>
      <c r="R66" s="703" t="e">
        <f>'BUDGET INI APPROUVE'!L66</f>
        <v>#REF!</v>
      </c>
      <c r="S66" s="711" t="e">
        <f t="shared" si="4"/>
        <v>#REF!</v>
      </c>
    </row>
    <row r="67" spans="3:19" ht="13.15" customHeight="1">
      <c r="C67" s="758" t="s">
        <v>223</v>
      </c>
      <c r="D67" s="759"/>
      <c r="E67" s="760"/>
      <c r="F67" s="292"/>
      <c r="G67" s="299"/>
      <c r="H67" s="277">
        <f>SUM(H56:H66)</f>
        <v>0</v>
      </c>
      <c r="I67" s="278"/>
      <c r="J67" s="279"/>
      <c r="K67" s="277">
        <f>SUM(K56:K66)</f>
        <v>0</v>
      </c>
      <c r="L67" s="280">
        <f>SUM(L56:L66)</f>
        <v>200</v>
      </c>
      <c r="M67" s="281">
        <f>IF(K67=0,0,L67/K67)</f>
        <v>0</v>
      </c>
      <c r="N67" s="280">
        <f>SUM(N56:N66)</f>
        <v>-200</v>
      </c>
      <c r="O67" s="281">
        <f>IF(K67=0,0,N67/K67)</f>
        <v>0</v>
      </c>
      <c r="Q67" s="276" t="e">
        <f>SUM(Q56:Q66)</f>
        <v>#REF!</v>
      </c>
      <c r="R67" s="281" t="e">
        <f>IF(N67=0,0,Q67/N67)</f>
        <v>#REF!</v>
      </c>
      <c r="S67" s="276" t="e">
        <f>SUM(S56:S66)</f>
        <v>#REF!</v>
      </c>
    </row>
    <row r="68" spans="3:19" ht="15">
      <c r="C68" s="363"/>
      <c r="D68" s="578"/>
      <c r="E68" s="578"/>
      <c r="F68" s="305"/>
      <c r="G68" s="765" t="s">
        <v>380</v>
      </c>
      <c r="H68" s="766"/>
      <c r="I68" s="766"/>
      <c r="J68" s="766"/>
      <c r="K68" s="766"/>
      <c r="L68" s="306" t="e">
        <f>(L26+L32+L39+L53)/100*7</f>
        <v>#REF!</v>
      </c>
      <c r="M68" s="307"/>
      <c r="N68" s="308"/>
      <c r="O68" s="307"/>
      <c r="Q68" s="707"/>
      <c r="R68" s="307"/>
      <c r="S68" s="711" t="e">
        <f t="shared" si="4"/>
        <v>#REF!</v>
      </c>
    </row>
    <row r="69" spans="3:19" ht="13.15" customHeight="1" thickBot="1">
      <c r="C69" s="781" t="s">
        <v>298</v>
      </c>
      <c r="D69" s="782"/>
      <c r="E69" s="782"/>
      <c r="F69" s="782"/>
      <c r="G69" s="782"/>
      <c r="H69" s="782"/>
      <c r="I69" s="782"/>
      <c r="J69" s="783"/>
      <c r="K69" s="359" t="e">
        <f>K67+K53+K39+K32+K26</f>
        <v>#REF!</v>
      </c>
      <c r="L69" s="360" t="e">
        <f>L67+L53+L39+L32+L26</f>
        <v>#REF!</v>
      </c>
      <c r="M69" s="361" t="e">
        <f t="shared" si="5"/>
        <v>#REF!</v>
      </c>
      <c r="N69" s="360" t="e">
        <f>N67+N53+N39+N32+N26</f>
        <v>#REF!</v>
      </c>
      <c r="O69" s="361" t="e">
        <f t="shared" si="6"/>
        <v>#REF!</v>
      </c>
      <c r="Q69" s="276" t="e">
        <f>Q67+Q53+Q39+Q32+Q26</f>
        <v>#REF!</v>
      </c>
      <c r="R69" s="281" t="e">
        <f t="shared" ref="R69" si="17">IF(N69=0,0,Q69/N69)</f>
        <v>#REF!</v>
      </c>
      <c r="S69" s="276" t="e">
        <f>S67+S53+S39+S32+S26</f>
        <v>#REF!</v>
      </c>
    </row>
    <row r="70" spans="3:19" ht="13.15" customHeight="1">
      <c r="C70" s="644" t="s">
        <v>323</v>
      </c>
      <c r="D70" s="309"/>
      <c r="E70" s="309"/>
      <c r="F70" s="310"/>
      <c r="G70" s="309"/>
      <c r="H70" s="309"/>
      <c r="I70" s="310"/>
      <c r="J70" s="310"/>
      <c r="K70" s="311"/>
      <c r="L70" s="311"/>
      <c r="M70" s="312"/>
      <c r="N70" s="311"/>
      <c r="O70" s="312"/>
    </row>
    <row r="71" spans="3:19" ht="13.15" customHeight="1">
      <c r="C71" s="309" t="s">
        <v>381</v>
      </c>
      <c r="D71" s="309"/>
      <c r="E71" s="309"/>
      <c r="F71" s="310"/>
      <c r="G71" s="313"/>
      <c r="H71" s="313"/>
      <c r="I71" s="314"/>
      <c r="J71" s="314"/>
      <c r="K71" s="311"/>
      <c r="L71" s="311"/>
      <c r="M71" s="312"/>
      <c r="N71" s="311"/>
      <c r="O71" s="312"/>
    </row>
    <row r="72" spans="3:19" ht="12.75" customHeight="1">
      <c r="C72" s="309" t="s">
        <v>324</v>
      </c>
      <c r="D72" s="309"/>
      <c r="E72" s="309"/>
      <c r="F72" s="315"/>
      <c r="G72" s="313"/>
      <c r="H72" s="313"/>
      <c r="I72" s="314"/>
      <c r="J72" s="314"/>
      <c r="K72" s="311"/>
      <c r="L72" s="311"/>
      <c r="M72" s="312"/>
      <c r="N72" s="311"/>
      <c r="O72" s="312"/>
    </row>
    <row r="73" spans="3:19" ht="12.75" customHeight="1">
      <c r="C73" s="309" t="s">
        <v>325</v>
      </c>
      <c r="D73" s="309"/>
      <c r="E73" s="309"/>
      <c r="F73" s="315"/>
      <c r="G73" s="313"/>
      <c r="H73" s="313"/>
      <c r="I73" s="314"/>
      <c r="J73" s="314"/>
      <c r="K73" s="311"/>
      <c r="L73" s="311"/>
      <c r="M73" s="312"/>
      <c r="N73" s="311"/>
      <c r="O73" s="312"/>
    </row>
    <row r="74" spans="3:19" ht="12.75" customHeight="1">
      <c r="C74" s="309" t="s">
        <v>382</v>
      </c>
      <c r="D74" s="309"/>
      <c r="E74" s="309"/>
      <c r="F74" s="315"/>
      <c r="G74" s="313"/>
      <c r="H74" s="313"/>
      <c r="I74" s="314"/>
      <c r="J74" s="314"/>
      <c r="K74" s="311"/>
      <c r="L74" s="311"/>
      <c r="M74" s="312"/>
      <c r="N74" s="311"/>
      <c r="O74" s="312"/>
    </row>
    <row r="75" spans="3:19" ht="12.75" customHeight="1" thickBot="1">
      <c r="C75" s="309"/>
      <c r="D75" s="309"/>
      <c r="E75" s="309"/>
      <c r="F75" s="315"/>
      <c r="G75" s="313"/>
      <c r="H75" s="313"/>
      <c r="I75" s="314"/>
      <c r="J75" s="314"/>
      <c r="K75" s="311"/>
      <c r="L75" s="311"/>
      <c r="M75" s="312"/>
      <c r="N75" s="311"/>
      <c r="O75" s="312"/>
    </row>
    <row r="76" spans="3:19" ht="65.25" customHeight="1" thickBot="1">
      <c r="C76" s="819" t="s">
        <v>302</v>
      </c>
      <c r="D76" s="820"/>
      <c r="E76" s="821"/>
      <c r="F76" s="335"/>
      <c r="G76" s="335" t="s">
        <v>238</v>
      </c>
      <c r="H76" s="337" t="s">
        <v>303</v>
      </c>
      <c r="I76" s="338"/>
      <c r="J76" s="339"/>
      <c r="K76" s="340" t="s">
        <v>264</v>
      </c>
      <c r="L76" s="645" t="s">
        <v>272</v>
      </c>
      <c r="M76" s="341" t="s">
        <v>255</v>
      </c>
      <c r="N76" s="342" t="s">
        <v>368</v>
      </c>
      <c r="O76" s="343" t="s">
        <v>369</v>
      </c>
      <c r="Q76" s="704" t="s">
        <v>444</v>
      </c>
      <c r="R76" s="705" t="s">
        <v>255</v>
      </c>
      <c r="S76" s="706" t="s">
        <v>456</v>
      </c>
    </row>
    <row r="77" spans="3:19" ht="14.25">
      <c r="C77" s="876" t="str">
        <f>'BUDGET INI APPROUVE'!C74</f>
        <v>Fedasil</v>
      </c>
      <c r="D77" s="877"/>
      <c r="E77" s="878"/>
      <c r="F77" s="344"/>
      <c r="G77" s="317"/>
      <c r="H77" s="345" t="str">
        <f>'BUDGET INI APPROUVE'!G74</f>
        <v>Demandé</v>
      </c>
      <c r="I77" s="319"/>
      <c r="J77" s="320"/>
      <c r="K77" s="321" t="e">
        <f>L77</f>
        <v>#REF!</v>
      </c>
      <c r="L77" s="322" t="e">
        <f>L69</f>
        <v>#REF!</v>
      </c>
      <c r="M77" s="323" t="e">
        <f>IF($K$69=0,0,L77/$K$69)</f>
        <v>#REF!</v>
      </c>
      <c r="N77" s="324"/>
      <c r="O77" s="346"/>
      <c r="Q77" s="712">
        <f>'BUDGET INI APPROUVE'!K77</f>
        <v>0</v>
      </c>
      <c r="R77" s="713">
        <f>'BUDGET INI APPROUVE'!L77</f>
        <v>0</v>
      </c>
      <c r="S77" s="714" t="e">
        <f t="shared" ref="S77:S82" si="18">Q77-L77</f>
        <v>#REF!</v>
      </c>
    </row>
    <row r="78" spans="3:19" ht="14.25">
      <c r="C78" s="888" t="str">
        <f>'BUDGET INI APPROUVE'!C75</f>
        <v>Moyens propres</v>
      </c>
      <c r="D78" s="889"/>
      <c r="E78" s="582" t="s">
        <v>294</v>
      </c>
      <c r="F78" s="348"/>
      <c r="G78" s="685" t="str">
        <f>'BUDGET INI APPROUVE'!F75</f>
        <v>(à compléter)</v>
      </c>
      <c r="H78" s="350" t="str">
        <f>'BUDGET INI APPROUVE'!G75</f>
        <v>(à compléter)</v>
      </c>
      <c r="I78" s="326"/>
      <c r="J78" s="351"/>
      <c r="K78" s="321">
        <f t="shared" ref="K78:K82" si="19">N78</f>
        <v>0</v>
      </c>
      <c r="L78" s="328"/>
      <c r="M78" s="329"/>
      <c r="N78" s="273">
        <f>'BUDGET INI APPROUVE'!M75</f>
        <v>0</v>
      </c>
      <c r="O78" s="266" t="e">
        <f t="shared" ref="O78:O82" si="20">IF($K$69=0,0,N78/$K$69)</f>
        <v>#REF!</v>
      </c>
      <c r="Q78" s="710">
        <f>'BUDGET INI APPROUVE'!K78</f>
        <v>0</v>
      </c>
      <c r="R78" s="703">
        <f>'BUDGET INI APPROUVE'!L78</f>
        <v>0</v>
      </c>
      <c r="S78" s="711">
        <f t="shared" si="18"/>
        <v>0</v>
      </c>
    </row>
    <row r="79" spans="3:19" ht="14.25">
      <c r="C79" s="888" t="str">
        <f>'BUDGET INI APPROUVE'!C76</f>
        <v>Autre rentrées : (compléter soi-même)</v>
      </c>
      <c r="D79" s="889"/>
      <c r="E79" s="583" t="s">
        <v>294</v>
      </c>
      <c r="F79" s="344"/>
      <c r="G79" s="685" t="str">
        <f>'BUDGET INI APPROUVE'!F76</f>
        <v>(à compléter)</v>
      </c>
      <c r="H79" s="350" t="str">
        <f>'BUDGET INI APPROUVE'!G76</f>
        <v>(à compléter)</v>
      </c>
      <c r="I79" s="326"/>
      <c r="J79" s="352"/>
      <c r="K79" s="321">
        <f t="shared" si="19"/>
        <v>0</v>
      </c>
      <c r="L79" s="328"/>
      <c r="M79" s="329"/>
      <c r="N79" s="273">
        <f>'BUDGET INI APPROUVE'!M76</f>
        <v>0</v>
      </c>
      <c r="O79" s="266" t="e">
        <f t="shared" si="20"/>
        <v>#REF!</v>
      </c>
      <c r="Q79" s="710">
        <f>'BUDGET INI APPROUVE'!K79</f>
        <v>0</v>
      </c>
      <c r="R79" s="703">
        <f>'BUDGET INI APPROUVE'!L79</f>
        <v>0</v>
      </c>
      <c r="S79" s="711">
        <f t="shared" si="18"/>
        <v>0</v>
      </c>
    </row>
    <row r="80" spans="3:19" ht="14.25">
      <c r="C80" s="888" t="str">
        <f>'BUDGET INI APPROUVE'!C77</f>
        <v>Autre rentrées : (compléter soi-même)</v>
      </c>
      <c r="D80" s="889"/>
      <c r="E80" s="583" t="s">
        <v>294</v>
      </c>
      <c r="F80" s="344"/>
      <c r="G80" s="685" t="str">
        <f>'BUDGET INI APPROUVE'!F77</f>
        <v>(à compléter)</v>
      </c>
      <c r="H80" s="350" t="str">
        <f>'BUDGET INI APPROUVE'!G77</f>
        <v>(à compléter)</v>
      </c>
      <c r="I80" s="326"/>
      <c r="J80" s="352"/>
      <c r="K80" s="321">
        <f t="shared" si="19"/>
        <v>0</v>
      </c>
      <c r="L80" s="328"/>
      <c r="M80" s="329"/>
      <c r="N80" s="273">
        <f>'BUDGET INI APPROUVE'!M77</f>
        <v>0</v>
      </c>
      <c r="O80" s="266" t="e">
        <f t="shared" si="20"/>
        <v>#REF!</v>
      </c>
      <c r="Q80" s="710" t="e">
        <f>'BUDGET INI APPROUVE'!K80</f>
        <v>#REF!</v>
      </c>
      <c r="R80" s="703" t="e">
        <f>'BUDGET INI APPROUVE'!L80</f>
        <v>#REF!</v>
      </c>
      <c r="S80" s="711" t="e">
        <f t="shared" si="18"/>
        <v>#REF!</v>
      </c>
    </row>
    <row r="81" spans="3:19" ht="14.25">
      <c r="C81" s="888" t="str">
        <f>'BUDGET INI APPROUVE'!C78</f>
        <v>Autre rentrées : (compléter soi-même)</v>
      </c>
      <c r="D81" s="889"/>
      <c r="E81" s="584" t="s">
        <v>294</v>
      </c>
      <c r="F81" s="344"/>
      <c r="G81" s="685" t="str">
        <f>'BUDGET INI APPROUVE'!F78</f>
        <v>(à compléter)</v>
      </c>
      <c r="H81" s="350" t="str">
        <f>'BUDGET INI APPROUVE'!G78</f>
        <v>(à compléter)</v>
      </c>
      <c r="I81" s="326"/>
      <c r="J81" s="352"/>
      <c r="K81" s="321">
        <f>N81</f>
        <v>0</v>
      </c>
      <c r="L81" s="328"/>
      <c r="M81" s="329"/>
      <c r="N81" s="273">
        <f>'BUDGET INI APPROUVE'!M78</f>
        <v>0</v>
      </c>
      <c r="O81" s="266" t="e">
        <f t="shared" si="20"/>
        <v>#REF!</v>
      </c>
      <c r="Q81" s="710">
        <f>'BUDGET INI APPROUVE'!K81</f>
        <v>0</v>
      </c>
      <c r="R81" s="703">
        <f>'BUDGET INI APPROUVE'!L81</f>
        <v>0</v>
      </c>
      <c r="S81" s="711">
        <f t="shared" si="18"/>
        <v>0</v>
      </c>
    </row>
    <row r="82" spans="3:19" ht="14.25">
      <c r="C82" s="879" t="s">
        <v>428</v>
      </c>
      <c r="D82" s="880"/>
      <c r="E82" s="881"/>
      <c r="F82" s="344"/>
      <c r="G82" s="685" t="str">
        <f>'BUDGET INI APPROUVE'!F79</f>
        <v>(à compléter)</v>
      </c>
      <c r="H82" s="350" t="str">
        <f>'BUDGET INI APPROUVE'!G79</f>
        <v>(à compléter)</v>
      </c>
      <c r="I82" s="326"/>
      <c r="J82" s="352"/>
      <c r="K82" s="321">
        <f t="shared" si="19"/>
        <v>0</v>
      </c>
      <c r="L82" s="328"/>
      <c r="M82" s="329"/>
      <c r="N82" s="273">
        <f>'BUDGET INI APPROUVE'!M79</f>
        <v>0</v>
      </c>
      <c r="O82" s="266" t="e">
        <f t="shared" si="20"/>
        <v>#REF!</v>
      </c>
      <c r="Q82" s="710">
        <f>'BUDGET INI APPROUVE'!K82</f>
        <v>0</v>
      </c>
      <c r="R82" s="703">
        <f>'BUDGET INI APPROUVE'!L82</f>
        <v>0</v>
      </c>
      <c r="S82" s="711">
        <f t="shared" si="18"/>
        <v>0</v>
      </c>
    </row>
    <row r="83" spans="3:19" ht="15.75" thickBot="1">
      <c r="C83" s="781" t="s">
        <v>298</v>
      </c>
      <c r="D83" s="782"/>
      <c r="E83" s="782"/>
      <c r="F83" s="782"/>
      <c r="G83" s="782"/>
      <c r="H83" s="782"/>
      <c r="I83" s="782"/>
      <c r="J83" s="783"/>
      <c r="K83" s="359" t="e">
        <f>SUM(K77:K82)</f>
        <v>#REF!</v>
      </c>
      <c r="L83" s="360" t="e">
        <f>SUM(L77:L82)</f>
        <v>#REF!</v>
      </c>
      <c r="M83" s="361" t="e">
        <f>IF($K$69=0,0,L83/$K$69)</f>
        <v>#REF!</v>
      </c>
      <c r="N83" s="360">
        <f>SUM(N78:N82)</f>
        <v>0</v>
      </c>
      <c r="O83" s="362" t="e">
        <f>IF($K$69=0,0,N83/$K$69)</f>
        <v>#REF!</v>
      </c>
      <c r="Q83" s="360" t="e">
        <f>SUM(Q77:Q82)</f>
        <v>#REF!</v>
      </c>
      <c r="R83" s="281">
        <f t="shared" ref="R83" si="21">IF(N83=0,0,Q83/N83)</f>
        <v>0</v>
      </c>
      <c r="S83" s="360" t="e">
        <f>SUM(S77:S82)</f>
        <v>#REF!</v>
      </c>
    </row>
    <row r="84" spans="3:19">
      <c r="C84" s="249"/>
    </row>
    <row r="85" spans="3:19" ht="15">
      <c r="C85" s="233"/>
      <c r="G85" s="767" t="s">
        <v>306</v>
      </c>
      <c r="H85" s="767"/>
      <c r="I85" s="767"/>
      <c r="J85" s="767"/>
      <c r="K85" s="234" t="e">
        <f>K69-K83</f>
        <v>#REF!</v>
      </c>
      <c r="L85" s="232"/>
      <c r="M85" s="232"/>
      <c r="N85" s="86" t="e">
        <f>N69-N83</f>
        <v>#REF!</v>
      </c>
      <c r="O85" s="232"/>
    </row>
    <row r="86" spans="3:19">
      <c r="C86" s="233"/>
    </row>
    <row r="87" spans="3:19">
      <c r="C87" s="233"/>
    </row>
    <row r="88" spans="3:19">
      <c r="C88" s="233"/>
    </row>
    <row r="89" spans="3:19">
      <c r="C89" s="233"/>
    </row>
    <row r="90" spans="3:19">
      <c r="C90" s="233"/>
    </row>
    <row r="91" spans="3:19">
      <c r="C91" s="233"/>
    </row>
    <row r="92" spans="3:19">
      <c r="C92" s="233"/>
    </row>
    <row r="93" spans="3:19">
      <c r="C93" s="233"/>
    </row>
    <row r="94" spans="3:19">
      <c r="C94" s="233"/>
    </row>
    <row r="95" spans="3:19">
      <c r="C95" s="233"/>
    </row>
    <row r="96" spans="3:19">
      <c r="C96" s="233"/>
    </row>
    <row r="97" spans="1:20">
      <c r="C97" s="233"/>
    </row>
    <row r="98" spans="1:20">
      <c r="C98" s="233"/>
    </row>
    <row r="99" spans="1:20">
      <c r="C99" s="233"/>
      <c r="N99" s="233" t="s">
        <v>427</v>
      </c>
    </row>
    <row r="100" spans="1:20" ht="13.5" thickBot="1">
      <c r="C100" s="233"/>
    </row>
    <row r="101" spans="1:20" ht="13.15" customHeight="1" thickBot="1">
      <c r="C101" s="870" t="s">
        <v>126</v>
      </c>
      <c r="D101" s="871"/>
      <c r="E101" s="871"/>
      <c r="F101" s="871"/>
      <c r="G101" s="871"/>
      <c r="H101" s="871"/>
      <c r="I101" s="871"/>
      <c r="J101" s="871"/>
      <c r="K101" s="872"/>
      <c r="L101" s="861" t="s">
        <v>127</v>
      </c>
      <c r="M101" s="862"/>
      <c r="N101" s="862"/>
      <c r="O101" s="862"/>
      <c r="P101" s="862"/>
      <c r="Q101" s="862"/>
      <c r="R101" s="863"/>
      <c r="S101" s="882" t="s">
        <v>326</v>
      </c>
    </row>
    <row r="102" spans="1:20" ht="13.9" customHeight="1" thickBot="1">
      <c r="C102" s="873"/>
      <c r="D102" s="874"/>
      <c r="E102" s="874"/>
      <c r="F102" s="874"/>
      <c r="G102" s="874"/>
      <c r="H102" s="874"/>
      <c r="I102" s="874"/>
      <c r="J102" s="874"/>
      <c r="K102" s="875"/>
      <c r="L102" s="864"/>
      <c r="M102" s="865"/>
      <c r="N102" s="865"/>
      <c r="O102" s="865"/>
      <c r="P102" s="865"/>
      <c r="Q102" s="865"/>
      <c r="R102" s="866"/>
      <c r="S102" s="883"/>
    </row>
    <row r="103" spans="1:20" s="246" customFormat="1" ht="15.75" thickBot="1">
      <c r="A103" s="250"/>
      <c r="B103" s="250"/>
      <c r="C103" s="857" t="s">
        <v>327</v>
      </c>
      <c r="D103" s="858"/>
      <c r="E103" s="602"/>
      <c r="F103" s="859" t="s">
        <v>225</v>
      </c>
      <c r="G103" s="859"/>
      <c r="H103" s="859"/>
      <c r="I103" s="859"/>
      <c r="J103" s="859"/>
      <c r="K103" s="859"/>
      <c r="L103" s="602"/>
      <c r="M103" s="602"/>
      <c r="N103" s="602"/>
      <c r="O103" s="602"/>
      <c r="P103" s="602"/>
      <c r="Q103" s="602"/>
      <c r="R103" s="602"/>
      <c r="S103" s="603"/>
      <c r="T103" s="233"/>
    </row>
    <row r="104" spans="1:20" s="246" customFormat="1" ht="13.9" customHeight="1">
      <c r="A104" s="250"/>
      <c r="B104" s="250"/>
      <c r="C104" s="894"/>
      <c r="D104" s="895"/>
      <c r="E104" s="895"/>
      <c r="F104" s="895"/>
      <c r="G104" s="895"/>
      <c r="H104" s="895"/>
      <c r="I104" s="895"/>
      <c r="J104" s="895"/>
      <c r="K104" s="895"/>
      <c r="L104" s="903"/>
      <c r="M104" s="904"/>
      <c r="N104" s="904"/>
      <c r="O104" s="904"/>
      <c r="P104" s="904"/>
      <c r="Q104" s="904"/>
      <c r="R104" s="905"/>
      <c r="S104" s="867"/>
      <c r="T104" s="233"/>
    </row>
    <row r="105" spans="1:20" s="246" customFormat="1">
      <c r="A105" s="250"/>
      <c r="B105" s="250"/>
      <c r="C105" s="897"/>
      <c r="D105" s="898"/>
      <c r="E105" s="898"/>
      <c r="F105" s="898"/>
      <c r="G105" s="898"/>
      <c r="H105" s="898"/>
      <c r="I105" s="898"/>
      <c r="J105" s="898"/>
      <c r="K105" s="898"/>
      <c r="L105" s="906"/>
      <c r="M105" s="907"/>
      <c r="N105" s="907"/>
      <c r="O105" s="907"/>
      <c r="P105" s="907"/>
      <c r="Q105" s="907"/>
      <c r="R105" s="908"/>
      <c r="S105" s="868"/>
      <c r="T105" s="233"/>
    </row>
    <row r="106" spans="1:20" s="246" customFormat="1">
      <c r="A106" s="250"/>
      <c r="B106" s="250"/>
      <c r="C106" s="897"/>
      <c r="D106" s="898"/>
      <c r="E106" s="898"/>
      <c r="F106" s="898"/>
      <c r="G106" s="898"/>
      <c r="H106" s="898"/>
      <c r="I106" s="898"/>
      <c r="J106" s="898"/>
      <c r="K106" s="898"/>
      <c r="L106" s="906"/>
      <c r="M106" s="907"/>
      <c r="N106" s="907"/>
      <c r="O106" s="907"/>
      <c r="P106" s="907"/>
      <c r="Q106" s="907"/>
      <c r="R106" s="908"/>
      <c r="S106" s="868"/>
      <c r="T106" s="233"/>
    </row>
    <row r="107" spans="1:20" s="246" customFormat="1">
      <c r="A107" s="250"/>
      <c r="B107" s="250"/>
      <c r="C107" s="897"/>
      <c r="D107" s="898"/>
      <c r="E107" s="898"/>
      <c r="F107" s="898"/>
      <c r="G107" s="898"/>
      <c r="H107" s="898"/>
      <c r="I107" s="898"/>
      <c r="J107" s="898"/>
      <c r="K107" s="898"/>
      <c r="L107" s="906"/>
      <c r="M107" s="907"/>
      <c r="N107" s="907"/>
      <c r="O107" s="907"/>
      <c r="P107" s="907"/>
      <c r="Q107" s="907"/>
      <c r="R107" s="908"/>
      <c r="S107" s="868"/>
      <c r="T107" s="233"/>
    </row>
    <row r="108" spans="1:20" s="246" customFormat="1">
      <c r="A108" s="250"/>
      <c r="B108" s="250"/>
      <c r="C108" s="897"/>
      <c r="D108" s="898"/>
      <c r="E108" s="898"/>
      <c r="F108" s="898"/>
      <c r="G108" s="898"/>
      <c r="H108" s="898"/>
      <c r="I108" s="898"/>
      <c r="J108" s="898"/>
      <c r="K108" s="898"/>
      <c r="L108" s="906"/>
      <c r="M108" s="907"/>
      <c r="N108" s="907"/>
      <c r="O108" s="907"/>
      <c r="P108" s="907"/>
      <c r="Q108" s="907"/>
      <c r="R108" s="908"/>
      <c r="S108" s="868"/>
      <c r="T108" s="233"/>
    </row>
    <row r="109" spans="1:20" s="246" customFormat="1" ht="15" customHeight="1">
      <c r="A109" s="250"/>
      <c r="B109" s="250"/>
      <c r="C109" s="897"/>
      <c r="D109" s="898"/>
      <c r="E109" s="898"/>
      <c r="F109" s="898"/>
      <c r="G109" s="898"/>
      <c r="H109" s="898"/>
      <c r="I109" s="898"/>
      <c r="J109" s="898"/>
      <c r="K109" s="898"/>
      <c r="L109" s="906"/>
      <c r="M109" s="907"/>
      <c r="N109" s="907"/>
      <c r="O109" s="907"/>
      <c r="P109" s="907"/>
      <c r="Q109" s="907"/>
      <c r="R109" s="908"/>
      <c r="S109" s="868"/>
      <c r="T109" s="233"/>
    </row>
    <row r="110" spans="1:20" s="246" customFormat="1" ht="13.15" customHeight="1">
      <c r="A110" s="250"/>
      <c r="B110" s="250"/>
      <c r="C110" s="897"/>
      <c r="D110" s="898"/>
      <c r="E110" s="898"/>
      <c r="F110" s="898"/>
      <c r="G110" s="898"/>
      <c r="H110" s="898"/>
      <c r="I110" s="898"/>
      <c r="J110" s="898"/>
      <c r="K110" s="898"/>
      <c r="L110" s="906"/>
      <c r="M110" s="907"/>
      <c r="N110" s="907"/>
      <c r="O110" s="907"/>
      <c r="P110" s="907"/>
      <c r="Q110" s="907"/>
      <c r="R110" s="908"/>
      <c r="S110" s="868"/>
      <c r="T110" s="233"/>
    </row>
    <row r="111" spans="1:20" s="246" customFormat="1" ht="13.15" customHeight="1">
      <c r="A111" s="250"/>
      <c r="B111" s="250"/>
      <c r="C111" s="897"/>
      <c r="D111" s="898"/>
      <c r="E111" s="898"/>
      <c r="F111" s="898"/>
      <c r="G111" s="898"/>
      <c r="H111" s="898"/>
      <c r="I111" s="898"/>
      <c r="J111" s="898"/>
      <c r="K111" s="898"/>
      <c r="L111" s="906"/>
      <c r="M111" s="907"/>
      <c r="N111" s="907"/>
      <c r="O111" s="907"/>
      <c r="P111" s="907"/>
      <c r="Q111" s="907"/>
      <c r="R111" s="908"/>
      <c r="S111" s="868"/>
      <c r="T111" s="233"/>
    </row>
    <row r="112" spans="1:20" s="246" customFormat="1" ht="13.15" customHeight="1">
      <c r="A112" s="250"/>
      <c r="B112" s="250"/>
      <c r="C112" s="897"/>
      <c r="D112" s="898"/>
      <c r="E112" s="898"/>
      <c r="F112" s="898"/>
      <c r="G112" s="898"/>
      <c r="H112" s="898"/>
      <c r="I112" s="898"/>
      <c r="J112" s="898"/>
      <c r="K112" s="898"/>
      <c r="L112" s="906"/>
      <c r="M112" s="907"/>
      <c r="N112" s="907"/>
      <c r="O112" s="907"/>
      <c r="P112" s="907"/>
      <c r="Q112" s="907"/>
      <c r="R112" s="908"/>
      <c r="S112" s="868"/>
      <c r="T112" s="233"/>
    </row>
    <row r="113" spans="3:19" ht="13.9" customHeight="1" thickBot="1">
      <c r="C113" s="900"/>
      <c r="D113" s="901"/>
      <c r="E113" s="901"/>
      <c r="F113" s="901"/>
      <c r="G113" s="901"/>
      <c r="H113" s="901"/>
      <c r="I113" s="901"/>
      <c r="J113" s="901"/>
      <c r="K113" s="901"/>
      <c r="L113" s="909"/>
      <c r="M113" s="910"/>
      <c r="N113" s="910"/>
      <c r="O113" s="910"/>
      <c r="P113" s="910"/>
      <c r="Q113" s="910"/>
      <c r="R113" s="911"/>
      <c r="S113" s="869"/>
    </row>
    <row r="114" spans="3:19" ht="15.75" thickBot="1">
      <c r="C114" s="857" t="s">
        <v>329</v>
      </c>
      <c r="D114" s="858"/>
      <c r="E114" s="602"/>
      <c r="F114" s="859" t="s">
        <v>225</v>
      </c>
      <c r="G114" s="859"/>
      <c r="H114" s="859"/>
      <c r="I114" s="859"/>
      <c r="J114" s="859"/>
      <c r="K114" s="859"/>
      <c r="L114" s="602"/>
      <c r="M114" s="602"/>
      <c r="N114" s="602"/>
      <c r="O114" s="602"/>
      <c r="P114" s="602"/>
      <c r="Q114" s="602"/>
      <c r="R114" s="602"/>
      <c r="S114" s="603"/>
    </row>
    <row r="115" spans="3:19" ht="13.9" customHeight="1">
      <c r="C115" s="894"/>
      <c r="D115" s="895"/>
      <c r="E115" s="895"/>
      <c r="F115" s="895"/>
      <c r="G115" s="895"/>
      <c r="H115" s="895"/>
      <c r="I115" s="895"/>
      <c r="J115" s="895"/>
      <c r="K115" s="895"/>
      <c r="L115" s="903"/>
      <c r="M115" s="904"/>
      <c r="N115" s="904"/>
      <c r="O115" s="904"/>
      <c r="P115" s="904"/>
      <c r="Q115" s="904"/>
      <c r="R115" s="905"/>
      <c r="S115" s="867"/>
    </row>
    <row r="116" spans="3:19">
      <c r="C116" s="897"/>
      <c r="D116" s="898"/>
      <c r="E116" s="898"/>
      <c r="F116" s="898"/>
      <c r="G116" s="898"/>
      <c r="H116" s="898"/>
      <c r="I116" s="898"/>
      <c r="J116" s="898"/>
      <c r="K116" s="898"/>
      <c r="L116" s="906"/>
      <c r="M116" s="907"/>
      <c r="N116" s="907"/>
      <c r="O116" s="907"/>
      <c r="P116" s="907"/>
      <c r="Q116" s="907"/>
      <c r="R116" s="908"/>
      <c r="S116" s="868"/>
    </row>
    <row r="117" spans="3:19">
      <c r="C117" s="897"/>
      <c r="D117" s="898"/>
      <c r="E117" s="898"/>
      <c r="F117" s="898"/>
      <c r="G117" s="898"/>
      <c r="H117" s="898"/>
      <c r="I117" s="898"/>
      <c r="J117" s="898"/>
      <c r="K117" s="898"/>
      <c r="L117" s="906"/>
      <c r="M117" s="907"/>
      <c r="N117" s="907"/>
      <c r="O117" s="907"/>
      <c r="P117" s="907"/>
      <c r="Q117" s="907"/>
      <c r="R117" s="908"/>
      <c r="S117" s="868"/>
    </row>
    <row r="118" spans="3:19">
      <c r="C118" s="897"/>
      <c r="D118" s="898"/>
      <c r="E118" s="898"/>
      <c r="F118" s="898"/>
      <c r="G118" s="898"/>
      <c r="H118" s="898"/>
      <c r="I118" s="898"/>
      <c r="J118" s="898"/>
      <c r="K118" s="898"/>
      <c r="L118" s="906"/>
      <c r="M118" s="907"/>
      <c r="N118" s="907"/>
      <c r="O118" s="907"/>
      <c r="P118" s="907"/>
      <c r="Q118" s="907"/>
      <c r="R118" s="908"/>
      <c r="S118" s="868"/>
    </row>
    <row r="119" spans="3:19">
      <c r="C119" s="897"/>
      <c r="D119" s="898"/>
      <c r="E119" s="898"/>
      <c r="F119" s="898"/>
      <c r="G119" s="898"/>
      <c r="H119" s="898"/>
      <c r="I119" s="898"/>
      <c r="J119" s="898"/>
      <c r="K119" s="898"/>
      <c r="L119" s="906"/>
      <c r="M119" s="907"/>
      <c r="N119" s="907"/>
      <c r="O119" s="907"/>
      <c r="P119" s="907"/>
      <c r="Q119" s="907"/>
      <c r="R119" s="908"/>
      <c r="S119" s="868"/>
    </row>
    <row r="120" spans="3:19" ht="13.15" customHeight="1">
      <c r="C120" s="897"/>
      <c r="D120" s="898"/>
      <c r="E120" s="898"/>
      <c r="F120" s="898"/>
      <c r="G120" s="898"/>
      <c r="H120" s="898"/>
      <c r="I120" s="898"/>
      <c r="J120" s="898"/>
      <c r="K120" s="898"/>
      <c r="L120" s="906"/>
      <c r="M120" s="907"/>
      <c r="N120" s="907"/>
      <c r="O120" s="907"/>
      <c r="P120" s="907"/>
      <c r="Q120" s="907"/>
      <c r="R120" s="908"/>
      <c r="S120" s="868"/>
    </row>
    <row r="121" spans="3:19" ht="13.15" customHeight="1">
      <c r="C121" s="897"/>
      <c r="D121" s="898"/>
      <c r="E121" s="898"/>
      <c r="F121" s="898"/>
      <c r="G121" s="898"/>
      <c r="H121" s="898"/>
      <c r="I121" s="898"/>
      <c r="J121" s="898"/>
      <c r="K121" s="898"/>
      <c r="L121" s="906"/>
      <c r="M121" s="907"/>
      <c r="N121" s="907"/>
      <c r="O121" s="907"/>
      <c r="P121" s="907"/>
      <c r="Q121" s="907"/>
      <c r="R121" s="908"/>
      <c r="S121" s="868"/>
    </row>
    <row r="122" spans="3:19" ht="13.15" customHeight="1">
      <c r="C122" s="897"/>
      <c r="D122" s="898"/>
      <c r="E122" s="898"/>
      <c r="F122" s="898"/>
      <c r="G122" s="898"/>
      <c r="H122" s="898"/>
      <c r="I122" s="898"/>
      <c r="J122" s="898"/>
      <c r="K122" s="898"/>
      <c r="L122" s="906"/>
      <c r="M122" s="907"/>
      <c r="N122" s="907"/>
      <c r="O122" s="907"/>
      <c r="P122" s="907"/>
      <c r="Q122" s="907"/>
      <c r="R122" s="908"/>
      <c r="S122" s="868"/>
    </row>
    <row r="123" spans="3:19" ht="13.15" customHeight="1">
      <c r="C123" s="897"/>
      <c r="D123" s="898"/>
      <c r="E123" s="898"/>
      <c r="F123" s="898"/>
      <c r="G123" s="898"/>
      <c r="H123" s="898"/>
      <c r="I123" s="898"/>
      <c r="J123" s="898"/>
      <c r="K123" s="898"/>
      <c r="L123" s="906"/>
      <c r="M123" s="907"/>
      <c r="N123" s="907"/>
      <c r="O123" s="907"/>
      <c r="P123" s="907"/>
      <c r="Q123" s="907"/>
      <c r="R123" s="908"/>
      <c r="S123" s="868"/>
    </row>
    <row r="124" spans="3:19" ht="13.9" customHeight="1" thickBot="1">
      <c r="C124" s="900"/>
      <c r="D124" s="901"/>
      <c r="E124" s="901"/>
      <c r="F124" s="901"/>
      <c r="G124" s="901"/>
      <c r="H124" s="901"/>
      <c r="I124" s="901"/>
      <c r="J124" s="901"/>
      <c r="K124" s="901"/>
      <c r="L124" s="909"/>
      <c r="M124" s="910"/>
      <c r="N124" s="910"/>
      <c r="O124" s="910"/>
      <c r="P124" s="910"/>
      <c r="Q124" s="910"/>
      <c r="R124" s="911"/>
      <c r="S124" s="869"/>
    </row>
    <row r="125" spans="3:19" ht="15.75" thickBot="1">
      <c r="C125" s="857" t="s">
        <v>330</v>
      </c>
      <c r="D125" s="858"/>
      <c r="E125" s="602"/>
      <c r="F125" s="859" t="s">
        <v>225</v>
      </c>
      <c r="G125" s="859"/>
      <c r="H125" s="859"/>
      <c r="I125" s="859"/>
      <c r="J125" s="859"/>
      <c r="K125" s="859"/>
      <c r="L125" s="857"/>
      <c r="M125" s="858"/>
      <c r="N125" s="602"/>
      <c r="O125" s="860"/>
      <c r="P125" s="860"/>
      <c r="Q125" s="860"/>
      <c r="R125" s="860"/>
      <c r="S125" s="860"/>
    </row>
    <row r="126" spans="3:19" ht="13.9" customHeight="1">
      <c r="C126" s="894"/>
      <c r="D126" s="895"/>
      <c r="E126" s="895"/>
      <c r="F126" s="895"/>
      <c r="G126" s="895"/>
      <c r="H126" s="895"/>
      <c r="I126" s="895"/>
      <c r="J126" s="895"/>
      <c r="K126" s="896"/>
      <c r="L126" s="903"/>
      <c r="M126" s="904"/>
      <c r="N126" s="904"/>
      <c r="O126" s="904"/>
      <c r="P126" s="904"/>
      <c r="Q126" s="904"/>
      <c r="R126" s="905"/>
      <c r="S126" s="867"/>
    </row>
    <row r="127" spans="3:19">
      <c r="C127" s="897"/>
      <c r="D127" s="898"/>
      <c r="E127" s="898"/>
      <c r="F127" s="898"/>
      <c r="G127" s="898"/>
      <c r="H127" s="898"/>
      <c r="I127" s="898"/>
      <c r="J127" s="898"/>
      <c r="K127" s="899"/>
      <c r="L127" s="906"/>
      <c r="M127" s="907"/>
      <c r="N127" s="907"/>
      <c r="O127" s="907"/>
      <c r="P127" s="907"/>
      <c r="Q127" s="907"/>
      <c r="R127" s="908"/>
      <c r="S127" s="868"/>
    </row>
    <row r="128" spans="3:19">
      <c r="C128" s="897"/>
      <c r="D128" s="898"/>
      <c r="E128" s="898"/>
      <c r="F128" s="898"/>
      <c r="G128" s="898"/>
      <c r="H128" s="898"/>
      <c r="I128" s="898"/>
      <c r="J128" s="898"/>
      <c r="K128" s="899"/>
      <c r="L128" s="906"/>
      <c r="M128" s="907"/>
      <c r="N128" s="907"/>
      <c r="O128" s="907"/>
      <c r="P128" s="907"/>
      <c r="Q128" s="907"/>
      <c r="R128" s="908"/>
      <c r="S128" s="868"/>
    </row>
    <row r="129" spans="3:19">
      <c r="C129" s="897"/>
      <c r="D129" s="898"/>
      <c r="E129" s="898"/>
      <c r="F129" s="898"/>
      <c r="G129" s="898"/>
      <c r="H129" s="898"/>
      <c r="I129" s="898"/>
      <c r="J129" s="898"/>
      <c r="K129" s="899"/>
      <c r="L129" s="906"/>
      <c r="M129" s="907"/>
      <c r="N129" s="907"/>
      <c r="O129" s="907"/>
      <c r="P129" s="907"/>
      <c r="Q129" s="907"/>
      <c r="R129" s="908"/>
      <c r="S129" s="868"/>
    </row>
    <row r="130" spans="3:19">
      <c r="C130" s="897"/>
      <c r="D130" s="898"/>
      <c r="E130" s="898"/>
      <c r="F130" s="898"/>
      <c r="G130" s="898"/>
      <c r="H130" s="898"/>
      <c r="I130" s="898"/>
      <c r="J130" s="898"/>
      <c r="K130" s="899"/>
      <c r="L130" s="906"/>
      <c r="M130" s="907"/>
      <c r="N130" s="907"/>
      <c r="O130" s="907"/>
      <c r="P130" s="907"/>
      <c r="Q130" s="907"/>
      <c r="R130" s="908"/>
      <c r="S130" s="868"/>
    </row>
    <row r="131" spans="3:19" ht="15" customHeight="1">
      <c r="C131" s="897"/>
      <c r="D131" s="898"/>
      <c r="E131" s="898"/>
      <c r="F131" s="898"/>
      <c r="G131" s="898"/>
      <c r="H131" s="898"/>
      <c r="I131" s="898"/>
      <c r="J131" s="898"/>
      <c r="K131" s="899"/>
      <c r="L131" s="906"/>
      <c r="M131" s="907"/>
      <c r="N131" s="907"/>
      <c r="O131" s="907"/>
      <c r="P131" s="907"/>
      <c r="Q131" s="907"/>
      <c r="R131" s="908"/>
      <c r="S131" s="868"/>
    </row>
    <row r="132" spans="3:19" ht="13.15" customHeight="1">
      <c r="C132" s="897"/>
      <c r="D132" s="898"/>
      <c r="E132" s="898"/>
      <c r="F132" s="898"/>
      <c r="G132" s="898"/>
      <c r="H132" s="898"/>
      <c r="I132" s="898"/>
      <c r="J132" s="898"/>
      <c r="K132" s="899"/>
      <c r="L132" s="906"/>
      <c r="M132" s="907"/>
      <c r="N132" s="907"/>
      <c r="O132" s="907"/>
      <c r="P132" s="907"/>
      <c r="Q132" s="907"/>
      <c r="R132" s="908"/>
      <c r="S132" s="868"/>
    </row>
    <row r="133" spans="3:19" ht="13.15" customHeight="1">
      <c r="C133" s="897"/>
      <c r="D133" s="898"/>
      <c r="E133" s="898"/>
      <c r="F133" s="898"/>
      <c r="G133" s="898"/>
      <c r="H133" s="898"/>
      <c r="I133" s="898"/>
      <c r="J133" s="898"/>
      <c r="K133" s="899"/>
      <c r="L133" s="906"/>
      <c r="M133" s="907"/>
      <c r="N133" s="907"/>
      <c r="O133" s="907"/>
      <c r="P133" s="907"/>
      <c r="Q133" s="907"/>
      <c r="R133" s="908"/>
      <c r="S133" s="868"/>
    </row>
    <row r="134" spans="3:19" ht="13.15" customHeight="1">
      <c r="C134" s="897"/>
      <c r="D134" s="898"/>
      <c r="E134" s="898"/>
      <c r="F134" s="898"/>
      <c r="G134" s="898"/>
      <c r="H134" s="898"/>
      <c r="I134" s="898"/>
      <c r="J134" s="898"/>
      <c r="K134" s="899"/>
      <c r="L134" s="906"/>
      <c r="M134" s="907"/>
      <c r="N134" s="907"/>
      <c r="O134" s="907"/>
      <c r="P134" s="907"/>
      <c r="Q134" s="907"/>
      <c r="R134" s="908"/>
      <c r="S134" s="868"/>
    </row>
    <row r="135" spans="3:19" ht="13.9" customHeight="1" thickBot="1">
      <c r="C135" s="900"/>
      <c r="D135" s="901"/>
      <c r="E135" s="901"/>
      <c r="F135" s="901"/>
      <c r="G135" s="901"/>
      <c r="H135" s="901"/>
      <c r="I135" s="901"/>
      <c r="J135" s="901"/>
      <c r="K135" s="902"/>
      <c r="L135" s="909"/>
      <c r="M135" s="910"/>
      <c r="N135" s="910"/>
      <c r="O135" s="910"/>
      <c r="P135" s="910"/>
      <c r="Q135" s="910"/>
      <c r="R135" s="911"/>
      <c r="S135" s="869"/>
    </row>
    <row r="136" spans="3:19" ht="15.75" thickBot="1">
      <c r="C136" s="857" t="s">
        <v>331</v>
      </c>
      <c r="D136" s="858"/>
      <c r="E136" s="602"/>
      <c r="F136" s="859" t="s">
        <v>225</v>
      </c>
      <c r="G136" s="859"/>
      <c r="H136" s="859"/>
      <c r="I136" s="859"/>
      <c r="J136" s="859"/>
      <c r="K136" s="859"/>
      <c r="L136" s="857"/>
      <c r="M136" s="858"/>
      <c r="N136" s="602"/>
      <c r="O136" s="860"/>
      <c r="P136" s="860"/>
      <c r="Q136" s="860"/>
      <c r="R136" s="860"/>
      <c r="S136" s="860"/>
    </row>
    <row r="137" spans="3:19" ht="13.9" customHeight="1">
      <c r="C137" s="894"/>
      <c r="D137" s="895"/>
      <c r="E137" s="895"/>
      <c r="F137" s="895"/>
      <c r="G137" s="895"/>
      <c r="H137" s="895"/>
      <c r="I137" s="895"/>
      <c r="J137" s="895"/>
      <c r="K137" s="896"/>
      <c r="L137" s="903"/>
      <c r="M137" s="904"/>
      <c r="N137" s="904"/>
      <c r="O137" s="904"/>
      <c r="P137" s="904"/>
      <c r="Q137" s="904"/>
      <c r="R137" s="905"/>
      <c r="S137" s="867"/>
    </row>
    <row r="138" spans="3:19">
      <c r="C138" s="897"/>
      <c r="D138" s="898"/>
      <c r="E138" s="898"/>
      <c r="F138" s="898"/>
      <c r="G138" s="898"/>
      <c r="H138" s="898"/>
      <c r="I138" s="898"/>
      <c r="J138" s="898"/>
      <c r="K138" s="899"/>
      <c r="L138" s="906"/>
      <c r="M138" s="907"/>
      <c r="N138" s="907"/>
      <c r="O138" s="907"/>
      <c r="P138" s="907"/>
      <c r="Q138" s="907"/>
      <c r="R138" s="908"/>
      <c r="S138" s="868"/>
    </row>
    <row r="139" spans="3:19">
      <c r="C139" s="897"/>
      <c r="D139" s="898"/>
      <c r="E139" s="898"/>
      <c r="F139" s="898"/>
      <c r="G139" s="898"/>
      <c r="H139" s="898"/>
      <c r="I139" s="898"/>
      <c r="J139" s="898"/>
      <c r="K139" s="899"/>
      <c r="L139" s="906"/>
      <c r="M139" s="907"/>
      <c r="N139" s="907"/>
      <c r="O139" s="907"/>
      <c r="P139" s="907"/>
      <c r="Q139" s="907"/>
      <c r="R139" s="908"/>
      <c r="S139" s="868"/>
    </row>
    <row r="140" spans="3:19">
      <c r="C140" s="897"/>
      <c r="D140" s="898"/>
      <c r="E140" s="898"/>
      <c r="F140" s="898"/>
      <c r="G140" s="898"/>
      <c r="H140" s="898"/>
      <c r="I140" s="898"/>
      <c r="J140" s="898"/>
      <c r="K140" s="899"/>
      <c r="L140" s="906"/>
      <c r="M140" s="907"/>
      <c r="N140" s="907"/>
      <c r="O140" s="907"/>
      <c r="P140" s="907"/>
      <c r="Q140" s="907"/>
      <c r="R140" s="908"/>
      <c r="S140" s="868"/>
    </row>
    <row r="141" spans="3:19">
      <c r="C141" s="897"/>
      <c r="D141" s="898"/>
      <c r="E141" s="898"/>
      <c r="F141" s="898"/>
      <c r="G141" s="898"/>
      <c r="H141" s="898"/>
      <c r="I141" s="898"/>
      <c r="J141" s="898"/>
      <c r="K141" s="899"/>
      <c r="L141" s="906"/>
      <c r="M141" s="907"/>
      <c r="N141" s="907"/>
      <c r="O141" s="907"/>
      <c r="P141" s="907"/>
      <c r="Q141" s="907"/>
      <c r="R141" s="908"/>
      <c r="S141" s="868"/>
    </row>
    <row r="142" spans="3:19" ht="15" customHeight="1">
      <c r="C142" s="897"/>
      <c r="D142" s="898"/>
      <c r="E142" s="898"/>
      <c r="F142" s="898"/>
      <c r="G142" s="898"/>
      <c r="H142" s="898"/>
      <c r="I142" s="898"/>
      <c r="J142" s="898"/>
      <c r="K142" s="899"/>
      <c r="L142" s="906"/>
      <c r="M142" s="907"/>
      <c r="N142" s="907"/>
      <c r="O142" s="907"/>
      <c r="P142" s="907"/>
      <c r="Q142" s="907"/>
      <c r="R142" s="908"/>
      <c r="S142" s="868"/>
    </row>
    <row r="143" spans="3:19" ht="13.15" customHeight="1">
      <c r="C143" s="897"/>
      <c r="D143" s="898"/>
      <c r="E143" s="898"/>
      <c r="F143" s="898"/>
      <c r="G143" s="898"/>
      <c r="H143" s="898"/>
      <c r="I143" s="898"/>
      <c r="J143" s="898"/>
      <c r="K143" s="899"/>
      <c r="L143" s="906"/>
      <c r="M143" s="907"/>
      <c r="N143" s="907"/>
      <c r="O143" s="907"/>
      <c r="P143" s="907"/>
      <c r="Q143" s="907"/>
      <c r="R143" s="908"/>
      <c r="S143" s="868"/>
    </row>
    <row r="144" spans="3:19" ht="13.15" customHeight="1">
      <c r="C144" s="897"/>
      <c r="D144" s="898"/>
      <c r="E144" s="898"/>
      <c r="F144" s="898"/>
      <c r="G144" s="898"/>
      <c r="H144" s="898"/>
      <c r="I144" s="898"/>
      <c r="J144" s="898"/>
      <c r="K144" s="899"/>
      <c r="L144" s="906"/>
      <c r="M144" s="907"/>
      <c r="N144" s="907"/>
      <c r="O144" s="907"/>
      <c r="P144" s="907"/>
      <c r="Q144" s="907"/>
      <c r="R144" s="908"/>
      <c r="S144" s="868"/>
    </row>
    <row r="145" spans="3:19" ht="13.15" customHeight="1">
      <c r="C145" s="897"/>
      <c r="D145" s="898"/>
      <c r="E145" s="898"/>
      <c r="F145" s="898"/>
      <c r="G145" s="898"/>
      <c r="H145" s="898"/>
      <c r="I145" s="898"/>
      <c r="J145" s="898"/>
      <c r="K145" s="899"/>
      <c r="L145" s="906"/>
      <c r="M145" s="907"/>
      <c r="N145" s="907"/>
      <c r="O145" s="907"/>
      <c r="P145" s="907"/>
      <c r="Q145" s="907"/>
      <c r="R145" s="908"/>
      <c r="S145" s="868"/>
    </row>
    <row r="146" spans="3:19" ht="13.9" customHeight="1" thickBot="1">
      <c r="C146" s="900"/>
      <c r="D146" s="901"/>
      <c r="E146" s="901"/>
      <c r="F146" s="901"/>
      <c r="G146" s="901"/>
      <c r="H146" s="901"/>
      <c r="I146" s="901"/>
      <c r="J146" s="901"/>
      <c r="K146" s="902"/>
      <c r="L146" s="909"/>
      <c r="M146" s="910"/>
      <c r="N146" s="910"/>
      <c r="O146" s="910"/>
      <c r="P146" s="910"/>
      <c r="Q146" s="910"/>
      <c r="R146" s="911"/>
      <c r="S146" s="869"/>
    </row>
    <row r="147" spans="3:19" ht="15.75" thickBot="1">
      <c r="C147" s="857" t="s">
        <v>332</v>
      </c>
      <c r="D147" s="858"/>
      <c r="E147" s="602"/>
      <c r="F147" s="859" t="s">
        <v>225</v>
      </c>
      <c r="G147" s="859"/>
      <c r="H147" s="859"/>
      <c r="I147" s="859"/>
      <c r="J147" s="859"/>
      <c r="K147" s="859"/>
      <c r="L147" s="857"/>
      <c r="M147" s="858"/>
      <c r="N147" s="602"/>
      <c r="O147" s="860"/>
      <c r="P147" s="860"/>
      <c r="Q147" s="860"/>
      <c r="R147" s="860"/>
      <c r="S147" s="860"/>
    </row>
    <row r="148" spans="3:19" ht="13.9" customHeight="1">
      <c r="C148" s="894"/>
      <c r="D148" s="895"/>
      <c r="E148" s="895"/>
      <c r="F148" s="895"/>
      <c r="G148" s="895"/>
      <c r="H148" s="895"/>
      <c r="I148" s="895"/>
      <c r="J148" s="895"/>
      <c r="K148" s="896"/>
      <c r="L148" s="903"/>
      <c r="M148" s="904"/>
      <c r="N148" s="904"/>
      <c r="O148" s="904"/>
      <c r="P148" s="904"/>
      <c r="Q148" s="904"/>
      <c r="R148" s="905"/>
      <c r="S148" s="867"/>
    </row>
    <row r="149" spans="3:19">
      <c r="C149" s="897"/>
      <c r="D149" s="898"/>
      <c r="E149" s="898"/>
      <c r="F149" s="898"/>
      <c r="G149" s="898"/>
      <c r="H149" s="898"/>
      <c r="I149" s="898"/>
      <c r="J149" s="898"/>
      <c r="K149" s="899"/>
      <c r="L149" s="906"/>
      <c r="M149" s="907"/>
      <c r="N149" s="907"/>
      <c r="O149" s="907"/>
      <c r="P149" s="907"/>
      <c r="Q149" s="907"/>
      <c r="R149" s="908"/>
      <c r="S149" s="868"/>
    </row>
    <row r="150" spans="3:19">
      <c r="C150" s="897"/>
      <c r="D150" s="898"/>
      <c r="E150" s="898"/>
      <c r="F150" s="898"/>
      <c r="G150" s="898"/>
      <c r="H150" s="898"/>
      <c r="I150" s="898"/>
      <c r="J150" s="898"/>
      <c r="K150" s="899"/>
      <c r="L150" s="906"/>
      <c r="M150" s="907"/>
      <c r="N150" s="907"/>
      <c r="O150" s="907"/>
      <c r="P150" s="907"/>
      <c r="Q150" s="907"/>
      <c r="R150" s="908"/>
      <c r="S150" s="868"/>
    </row>
    <row r="151" spans="3:19">
      <c r="C151" s="897"/>
      <c r="D151" s="898"/>
      <c r="E151" s="898"/>
      <c r="F151" s="898"/>
      <c r="G151" s="898"/>
      <c r="H151" s="898"/>
      <c r="I151" s="898"/>
      <c r="J151" s="898"/>
      <c r="K151" s="899"/>
      <c r="L151" s="906"/>
      <c r="M151" s="907"/>
      <c r="N151" s="907"/>
      <c r="O151" s="907"/>
      <c r="P151" s="907"/>
      <c r="Q151" s="907"/>
      <c r="R151" s="908"/>
      <c r="S151" s="868"/>
    </row>
    <row r="152" spans="3:19">
      <c r="C152" s="897"/>
      <c r="D152" s="898"/>
      <c r="E152" s="898"/>
      <c r="F152" s="898"/>
      <c r="G152" s="898"/>
      <c r="H152" s="898"/>
      <c r="I152" s="898"/>
      <c r="J152" s="898"/>
      <c r="K152" s="899"/>
      <c r="L152" s="906"/>
      <c r="M152" s="907"/>
      <c r="N152" s="907"/>
      <c r="O152" s="907"/>
      <c r="P152" s="907"/>
      <c r="Q152" s="907"/>
      <c r="R152" s="908"/>
      <c r="S152" s="868"/>
    </row>
    <row r="153" spans="3:19" ht="15" customHeight="1">
      <c r="C153" s="897"/>
      <c r="D153" s="898"/>
      <c r="E153" s="898"/>
      <c r="F153" s="898"/>
      <c r="G153" s="898"/>
      <c r="H153" s="898"/>
      <c r="I153" s="898"/>
      <c r="J153" s="898"/>
      <c r="K153" s="899"/>
      <c r="L153" s="906"/>
      <c r="M153" s="907"/>
      <c r="N153" s="907"/>
      <c r="O153" s="907"/>
      <c r="P153" s="907"/>
      <c r="Q153" s="907"/>
      <c r="R153" s="908"/>
      <c r="S153" s="868"/>
    </row>
    <row r="154" spans="3:19" ht="13.15" customHeight="1">
      <c r="C154" s="897"/>
      <c r="D154" s="898"/>
      <c r="E154" s="898"/>
      <c r="F154" s="898"/>
      <c r="G154" s="898"/>
      <c r="H154" s="898"/>
      <c r="I154" s="898"/>
      <c r="J154" s="898"/>
      <c r="K154" s="899"/>
      <c r="L154" s="906"/>
      <c r="M154" s="907"/>
      <c r="N154" s="907"/>
      <c r="O154" s="907"/>
      <c r="P154" s="907"/>
      <c r="Q154" s="907"/>
      <c r="R154" s="908"/>
      <c r="S154" s="868"/>
    </row>
    <row r="155" spans="3:19" ht="13.15" customHeight="1">
      <c r="C155" s="897"/>
      <c r="D155" s="898"/>
      <c r="E155" s="898"/>
      <c r="F155" s="898"/>
      <c r="G155" s="898"/>
      <c r="H155" s="898"/>
      <c r="I155" s="898"/>
      <c r="J155" s="898"/>
      <c r="K155" s="899"/>
      <c r="L155" s="906"/>
      <c r="M155" s="907"/>
      <c r="N155" s="907"/>
      <c r="O155" s="907"/>
      <c r="P155" s="907"/>
      <c r="Q155" s="907"/>
      <c r="R155" s="908"/>
      <c r="S155" s="868"/>
    </row>
    <row r="156" spans="3:19" ht="13.15" customHeight="1">
      <c r="C156" s="897"/>
      <c r="D156" s="898"/>
      <c r="E156" s="898"/>
      <c r="F156" s="898"/>
      <c r="G156" s="898"/>
      <c r="H156" s="898"/>
      <c r="I156" s="898"/>
      <c r="J156" s="898"/>
      <c r="K156" s="899"/>
      <c r="L156" s="906"/>
      <c r="M156" s="907"/>
      <c r="N156" s="907"/>
      <c r="O156" s="907"/>
      <c r="P156" s="907"/>
      <c r="Q156" s="907"/>
      <c r="R156" s="908"/>
      <c r="S156" s="868"/>
    </row>
    <row r="157" spans="3:19" ht="13.9" customHeight="1" thickBot="1">
      <c r="C157" s="900"/>
      <c r="D157" s="901"/>
      <c r="E157" s="901"/>
      <c r="F157" s="901"/>
      <c r="G157" s="901"/>
      <c r="H157" s="901"/>
      <c r="I157" s="901"/>
      <c r="J157" s="901"/>
      <c r="K157" s="902"/>
      <c r="L157" s="909"/>
      <c r="M157" s="910"/>
      <c r="N157" s="910"/>
      <c r="O157" s="910"/>
      <c r="P157" s="910"/>
      <c r="Q157" s="910"/>
      <c r="R157" s="911"/>
      <c r="S157" s="869"/>
    </row>
    <row r="158" spans="3:19">
      <c r="C158" s="233"/>
    </row>
    <row r="159" spans="3:19">
      <c r="C159" s="233"/>
    </row>
    <row r="160" spans="3:19">
      <c r="C160" s="233"/>
    </row>
    <row r="161" spans="3:3">
      <c r="C161" s="233"/>
    </row>
    <row r="162" spans="3:3">
      <c r="C162" s="233"/>
    </row>
    <row r="163" spans="3:3">
      <c r="C163" s="233"/>
    </row>
    <row r="164" spans="3:3">
      <c r="C164" s="233"/>
    </row>
    <row r="165" spans="3:3">
      <c r="C165" s="233"/>
    </row>
    <row r="166" spans="3:3">
      <c r="C166" s="233"/>
    </row>
    <row r="167" spans="3:3">
      <c r="C167" s="233"/>
    </row>
    <row r="168" spans="3:3">
      <c r="C168" s="233"/>
    </row>
    <row r="169" spans="3:3">
      <c r="C169" s="233"/>
    </row>
    <row r="170" spans="3:3">
      <c r="C170" s="233"/>
    </row>
    <row r="171" spans="3:3">
      <c r="C171" s="233"/>
    </row>
    <row r="172" spans="3:3">
      <c r="C172" s="233"/>
    </row>
    <row r="173" spans="3:3">
      <c r="C173" s="233"/>
    </row>
    <row r="174" spans="3:3">
      <c r="C174" s="233"/>
    </row>
    <row r="175" spans="3:3">
      <c r="C175" s="233"/>
    </row>
    <row r="176" spans="3:3">
      <c r="C176" s="233"/>
    </row>
    <row r="177" spans="3:3">
      <c r="C177" s="233"/>
    </row>
    <row r="178" spans="3:3">
      <c r="C178" s="233"/>
    </row>
    <row r="179" spans="3:3">
      <c r="C179" s="233"/>
    </row>
    <row r="180" spans="3:3">
      <c r="C180" s="233"/>
    </row>
    <row r="181" spans="3:3">
      <c r="C181" s="233"/>
    </row>
    <row r="182" spans="3:3">
      <c r="C182" s="233"/>
    </row>
    <row r="183" spans="3:3">
      <c r="C183" s="233"/>
    </row>
    <row r="184" spans="3:3">
      <c r="C184" s="233"/>
    </row>
    <row r="185" spans="3:3">
      <c r="C185" s="233"/>
    </row>
    <row r="186" spans="3:3">
      <c r="C186" s="233"/>
    </row>
    <row r="187" spans="3:3">
      <c r="C187" s="233"/>
    </row>
    <row r="188" spans="3:3">
      <c r="C188" s="233"/>
    </row>
    <row r="189" spans="3:3">
      <c r="C189" s="233"/>
    </row>
    <row r="190" spans="3:3">
      <c r="C190" s="233"/>
    </row>
    <row r="191" spans="3:3">
      <c r="C191" s="233"/>
    </row>
    <row r="192" spans="3:3">
      <c r="C192" s="233"/>
    </row>
  </sheetData>
  <mergeCells count="109">
    <mergeCell ref="C65:D65"/>
    <mergeCell ref="C66:E66"/>
    <mergeCell ref="C67:E67"/>
    <mergeCell ref="C69:J69"/>
    <mergeCell ref="C60:D60"/>
    <mergeCell ref="C61:D61"/>
    <mergeCell ref="C62:D62"/>
    <mergeCell ref="C63:D63"/>
    <mergeCell ref="C64:D64"/>
    <mergeCell ref="G68:K68"/>
    <mergeCell ref="C44:D44"/>
    <mergeCell ref="C45:D45"/>
    <mergeCell ref="C46:D46"/>
    <mergeCell ref="C47:D47"/>
    <mergeCell ref="C48:D48"/>
    <mergeCell ref="C56:D56"/>
    <mergeCell ref="C57:D57"/>
    <mergeCell ref="C58:D58"/>
    <mergeCell ref="C59:D59"/>
    <mergeCell ref="C49:D49"/>
    <mergeCell ref="C50:D50"/>
    <mergeCell ref="C51:D51"/>
    <mergeCell ref="C52:E52"/>
    <mergeCell ref="C53:E53"/>
    <mergeCell ref="C54:E54"/>
    <mergeCell ref="C55:E55"/>
    <mergeCell ref="C39:E39"/>
    <mergeCell ref="C42:D42"/>
    <mergeCell ref="C43:D43"/>
    <mergeCell ref="C32:E32"/>
    <mergeCell ref="C33:E33"/>
    <mergeCell ref="C34:E34"/>
    <mergeCell ref="C41:E41"/>
    <mergeCell ref="C40:E40"/>
    <mergeCell ref="C35:E35"/>
    <mergeCell ref="C36:E36"/>
    <mergeCell ref="C37:E37"/>
    <mergeCell ref="C38:E38"/>
    <mergeCell ref="C148:K157"/>
    <mergeCell ref="L148:R157"/>
    <mergeCell ref="S148:S157"/>
    <mergeCell ref="F11:O11"/>
    <mergeCell ref="C126:K135"/>
    <mergeCell ref="L126:R135"/>
    <mergeCell ref="S126:S135"/>
    <mergeCell ref="C137:K146"/>
    <mergeCell ref="L137:R146"/>
    <mergeCell ref="S137:S146"/>
    <mergeCell ref="C104:K113"/>
    <mergeCell ref="L104:R113"/>
    <mergeCell ref="S104:S113"/>
    <mergeCell ref="C115:K124"/>
    <mergeCell ref="L115:R124"/>
    <mergeCell ref="G12:O12"/>
    <mergeCell ref="C11:E11"/>
    <mergeCell ref="C16:E16"/>
    <mergeCell ref="C12:E12"/>
    <mergeCell ref="D18:E18"/>
    <mergeCell ref="D19:E19"/>
    <mergeCell ref="D20:E20"/>
    <mergeCell ref="D21:E21"/>
    <mergeCell ref="D22:E22"/>
    <mergeCell ref="M4:O4"/>
    <mergeCell ref="S101:S102"/>
    <mergeCell ref="F9:O9"/>
    <mergeCell ref="F10:O10"/>
    <mergeCell ref="F13:O13"/>
    <mergeCell ref="F14:O14"/>
    <mergeCell ref="F15:O15"/>
    <mergeCell ref="F8:O8"/>
    <mergeCell ref="C83:J83"/>
    <mergeCell ref="C78:D78"/>
    <mergeCell ref="C79:D79"/>
    <mergeCell ref="C80:D80"/>
    <mergeCell ref="C81:D81"/>
    <mergeCell ref="C8:E8"/>
    <mergeCell ref="C9:E9"/>
    <mergeCell ref="C10:E10"/>
    <mergeCell ref="D23:E23"/>
    <mergeCell ref="D24:E24"/>
    <mergeCell ref="D25:E25"/>
    <mergeCell ref="C26:E26"/>
    <mergeCell ref="C28:E28"/>
    <mergeCell ref="C29:E29"/>
    <mergeCell ref="C30:E30"/>
    <mergeCell ref="C31:E31"/>
    <mergeCell ref="G85:J85"/>
    <mergeCell ref="L101:R102"/>
    <mergeCell ref="S115:S124"/>
    <mergeCell ref="C101:K102"/>
    <mergeCell ref="C76:E76"/>
    <mergeCell ref="C77:E77"/>
    <mergeCell ref="C82:E82"/>
    <mergeCell ref="C103:D103"/>
    <mergeCell ref="F103:K103"/>
    <mergeCell ref="C114:D114"/>
    <mergeCell ref="C136:D136"/>
    <mergeCell ref="F136:K136"/>
    <mergeCell ref="L136:M136"/>
    <mergeCell ref="O136:S136"/>
    <mergeCell ref="C147:D147"/>
    <mergeCell ref="F147:K147"/>
    <mergeCell ref="L147:M147"/>
    <mergeCell ref="O147:S147"/>
    <mergeCell ref="F114:K114"/>
    <mergeCell ref="C125:D125"/>
    <mergeCell ref="F125:K125"/>
    <mergeCell ref="L125:M125"/>
    <mergeCell ref="O125:S125"/>
  </mergeCells>
  <conditionalFormatting sqref="K83">
    <cfRule type="cellIs" dxfId="413" priority="2289" stopIfTrue="1" operator="notEqual">
      <formula>$K$69</formula>
    </cfRule>
    <cfRule type="cellIs" dxfId="412" priority="2290" stopIfTrue="1" operator="equal">
      <formula>$K$69</formula>
    </cfRule>
  </conditionalFormatting>
  <conditionalFormatting sqref="L67">
    <cfRule type="expression" dxfId="411" priority="1950">
      <formula>$L$67&lt;((($L$26+$L$32+$L$39+$L$53)/100)*7)</formula>
    </cfRule>
    <cfRule type="expression" dxfId="410" priority="2291" stopIfTrue="1">
      <formula>$L$67&gt;((($L$26+$L$32+$L$39+$L$53)/100)*7)</formula>
    </cfRule>
  </conditionalFormatting>
  <conditionalFormatting sqref="N78:N82">
    <cfRule type="expression" dxfId="409" priority="1959">
      <formula>$N78&lt;&gt;0</formula>
    </cfRule>
    <cfRule type="expression" dxfId="408" priority="1960">
      <formula>$N78=0</formula>
    </cfRule>
  </conditionalFormatting>
  <conditionalFormatting sqref="K85">
    <cfRule type="expression" dxfId="407" priority="1948">
      <formula>$K$85=0</formula>
    </cfRule>
    <cfRule type="expression" dxfId="406" priority="1949">
      <formula>$K$85&lt;&gt;0</formula>
    </cfRule>
  </conditionalFormatting>
  <conditionalFormatting sqref="G85:J85">
    <cfRule type="expression" dxfId="405" priority="1946">
      <formula>$K$85&lt;&gt;0</formula>
    </cfRule>
    <cfRule type="expression" dxfId="404" priority="1947">
      <formula>$K$85=0</formula>
    </cfRule>
  </conditionalFormatting>
  <conditionalFormatting sqref="N83">
    <cfRule type="cellIs" dxfId="403" priority="1878" operator="equal">
      <formula>"$L$65"</formula>
    </cfRule>
    <cfRule type="cellIs" dxfId="402" priority="1879" operator="notEqual">
      <formula>$N$69</formula>
    </cfRule>
  </conditionalFormatting>
  <conditionalFormatting sqref="L83">
    <cfRule type="cellIs" dxfId="401" priority="1876" operator="equal">
      <formula>$L$69</formula>
    </cfRule>
    <cfRule type="cellIs" dxfId="400" priority="1877" operator="notEqual">
      <formula>$L$69</formula>
    </cfRule>
  </conditionalFormatting>
  <conditionalFormatting sqref="G68">
    <cfRule type="expression" dxfId="399" priority="1873">
      <formula>$J$58&gt;L67</formula>
    </cfRule>
    <cfRule type="expression" dxfId="398" priority="1874">
      <formula>L68&lt;L67</formula>
    </cfRule>
    <cfRule type="expression" dxfId="397" priority="1875" stopIfTrue="1">
      <formula>$J68=0</formula>
    </cfRule>
  </conditionalFormatting>
  <conditionalFormatting sqref="L68">
    <cfRule type="expression" dxfId="396" priority="1870">
      <formula>L68&lt;L67</formula>
    </cfRule>
    <cfRule type="expression" dxfId="395" priority="1871">
      <formula>L68&gt;L67</formula>
    </cfRule>
    <cfRule type="expression" dxfId="394" priority="1872">
      <formula>L68=0</formula>
    </cfRule>
  </conditionalFormatting>
  <conditionalFormatting sqref="N26:N27 N32:N34 N39:N41 N53:N55 N67:N69">
    <cfRule type="cellIs" dxfId="393" priority="1869" operator="lessThan">
      <formula>0</formula>
    </cfRule>
  </conditionalFormatting>
  <conditionalFormatting sqref="F12">
    <cfRule type="expression" dxfId="392" priority="1863">
      <formula>$F$12=" "</formula>
    </cfRule>
    <cfRule type="expression" priority="1864">
      <formula>$F$12&lt;13</formula>
    </cfRule>
    <cfRule type="cellIs" dxfId="391" priority="1865" operator="greaterThanOrEqual">
      <formula>13</formula>
    </cfRule>
    <cfRule type="cellIs" dxfId="390" priority="1866" operator="equal">
      <formula>0</formula>
    </cfRule>
  </conditionalFormatting>
  <conditionalFormatting sqref="H77">
    <cfRule type="expression" dxfId="389" priority="678">
      <formula>"H77&lt;&gt;'BUDGET INI APPROUVE'!G75"</formula>
    </cfRule>
    <cfRule type="expression" priority="679">
      <formula>"H77='BUDGET INI APPROUVE'!G75"</formula>
    </cfRule>
  </conditionalFormatting>
  <conditionalFormatting sqref="H78">
    <cfRule type="expression" dxfId="388" priority="676">
      <formula>"H77&lt;&gt;'BUDGET INI APPROUVE'!G75"</formula>
    </cfRule>
    <cfRule type="expression" priority="677">
      <formula>"H77='BUDGET INI APPROUVE'!G75"</formula>
    </cfRule>
  </conditionalFormatting>
  <conditionalFormatting sqref="H79">
    <cfRule type="expression" dxfId="387" priority="674">
      <formula>"H77&lt;&gt;'BUDGET INI APPROUVE'!G75"</formula>
    </cfRule>
    <cfRule type="expression" priority="675">
      <formula>"H77='BUDGET INI APPROUVE'!G75"</formula>
    </cfRule>
  </conditionalFormatting>
  <conditionalFormatting sqref="H80">
    <cfRule type="expression" dxfId="386" priority="672">
      <formula>"H77&lt;&gt;'BUDGET INI APPROUVE'!G75"</formula>
    </cfRule>
    <cfRule type="expression" priority="673">
      <formula>"H77='BUDGET INI APPROUVE'!G75"</formula>
    </cfRule>
  </conditionalFormatting>
  <conditionalFormatting sqref="H81">
    <cfRule type="expression" dxfId="385" priority="670">
      <formula>"H77&lt;&gt;'BUDGET INI APPROUVE'!G75"</formula>
    </cfRule>
    <cfRule type="expression" priority="671">
      <formula>"H77='BUDGET INI APPROUVE'!G75"</formula>
    </cfRule>
  </conditionalFormatting>
  <conditionalFormatting sqref="H82">
    <cfRule type="expression" dxfId="384" priority="668">
      <formula>"H77&lt;&gt;'BUDGET INI APPROUVE'!G75"</formula>
    </cfRule>
    <cfRule type="expression" priority="669">
      <formula>"H77='BUDGET INI APPROUVE'!G75"</formula>
    </cfRule>
  </conditionalFormatting>
  <conditionalFormatting sqref="M18:M25 M28:M31">
    <cfRule type="expression" dxfId="383" priority="255">
      <formula>M18&gt;1</formula>
    </cfRule>
  </conditionalFormatting>
  <conditionalFormatting sqref="Q26">
    <cfRule type="cellIs" dxfId="382" priority="137" operator="lessThan">
      <formula>0</formula>
    </cfRule>
  </conditionalFormatting>
  <conditionalFormatting sqref="Q32">
    <cfRule type="cellIs" dxfId="381" priority="136" operator="lessThan">
      <formula>0</formula>
    </cfRule>
  </conditionalFormatting>
  <conditionalFormatting sqref="Q39">
    <cfRule type="cellIs" dxfId="380" priority="135" operator="lessThan">
      <formula>0</formula>
    </cfRule>
  </conditionalFormatting>
  <conditionalFormatting sqref="Q53">
    <cfRule type="cellIs" dxfId="379" priority="134" operator="lessThan">
      <formula>0</formula>
    </cfRule>
  </conditionalFormatting>
  <conditionalFormatting sqref="Q67:Q69">
    <cfRule type="cellIs" dxfId="378" priority="133" operator="lessThan">
      <formula>0</formula>
    </cfRule>
  </conditionalFormatting>
  <conditionalFormatting sqref="S26">
    <cfRule type="cellIs" dxfId="377" priority="114" operator="lessThan">
      <formula>0</formula>
    </cfRule>
  </conditionalFormatting>
  <conditionalFormatting sqref="S32">
    <cfRule type="cellIs" dxfId="376" priority="113" operator="lessThan">
      <formula>0</formula>
    </cfRule>
  </conditionalFormatting>
  <conditionalFormatting sqref="S39">
    <cfRule type="cellIs" dxfId="375" priority="112" operator="lessThan">
      <formula>0</formula>
    </cfRule>
  </conditionalFormatting>
  <conditionalFormatting sqref="S53">
    <cfRule type="cellIs" dxfId="374" priority="111" operator="lessThan">
      <formula>0</formula>
    </cfRule>
  </conditionalFormatting>
  <conditionalFormatting sqref="S67">
    <cfRule type="cellIs" dxfId="373" priority="110" operator="lessThan">
      <formula>0</formula>
    </cfRule>
  </conditionalFormatting>
  <conditionalFormatting sqref="S69">
    <cfRule type="cellIs" dxfId="372" priority="109" operator="lessThan">
      <formula>0</formula>
    </cfRule>
  </conditionalFormatting>
  <conditionalFormatting sqref="Q83">
    <cfRule type="cellIs" dxfId="371" priority="83" operator="equal">
      <formula>$L$69</formula>
    </cfRule>
    <cfRule type="cellIs" dxfId="370" priority="84" operator="notEqual">
      <formula>$L$69</formula>
    </cfRule>
  </conditionalFormatting>
  <conditionalFormatting sqref="S83">
    <cfRule type="cellIs" dxfId="369" priority="81" operator="equal">
      <formula>$L$69</formula>
    </cfRule>
    <cfRule type="cellIs" dxfId="368" priority="82" operator="notEqual">
      <formula>$L$69</formula>
    </cfRule>
  </conditionalFormatting>
  <dataValidations disablePrompts="1" count="3">
    <dataValidation operator="equal" allowBlank="1" showInputMessage="1" showErrorMessage="1" sqref="WVR983128:WVU983128 JF85:JI85 TB85:TE85 ACX85:ADA85 AMT85:AMW85 AWP85:AWS85 BGL85:BGO85 BQH85:BQK85 CAD85:CAG85 CJZ85:CKC85 CTV85:CTY85 DDR85:DDU85 DNN85:DNQ85 DXJ85:DXM85 EHF85:EHI85 ERB85:ERE85 FAX85:FBA85 FKT85:FKW85 FUP85:FUS85 GEL85:GEO85 GOH85:GOK85 GYD85:GYG85 HHZ85:HIC85 HRV85:HRY85 IBR85:IBU85 ILN85:ILQ85 IVJ85:IVM85 JFF85:JFI85 JPB85:JPE85 JYX85:JZA85 KIT85:KIW85 KSP85:KSS85 LCL85:LCO85 LMH85:LMK85 LWD85:LWG85 MFZ85:MGC85 MPV85:MPY85 MZR85:MZU85 NJN85:NJQ85 NTJ85:NTM85 ODF85:ODI85 ONB85:ONE85 OWX85:OXA85 PGT85:PGW85 PQP85:PQS85 QAL85:QAO85 QKH85:QKK85 QUD85:QUG85 RDZ85:REC85 RNV85:RNY85 RXR85:RXU85 SHN85:SHQ85 SRJ85:SRM85 TBF85:TBI85 TLB85:TLE85 TUX85:TVA85 UET85:UEW85 UOP85:UOS85 UYL85:UYO85 VIH85:VIK85 VSD85:VSG85 WBZ85:WCC85 WLV85:WLY85 WVR85:WVU85 K65624:N65624 JF65624:JI65624 TB65624:TE65624 ACX65624:ADA65624 AMT65624:AMW65624 AWP65624:AWS65624 BGL65624:BGO65624 BQH65624:BQK65624 CAD65624:CAG65624 CJZ65624:CKC65624 CTV65624:CTY65624 DDR65624:DDU65624 DNN65624:DNQ65624 DXJ65624:DXM65624 EHF65624:EHI65624 ERB65624:ERE65624 FAX65624:FBA65624 FKT65624:FKW65624 FUP65624:FUS65624 GEL65624:GEO65624 GOH65624:GOK65624 GYD65624:GYG65624 HHZ65624:HIC65624 HRV65624:HRY65624 IBR65624:IBU65624 ILN65624:ILQ65624 IVJ65624:IVM65624 JFF65624:JFI65624 JPB65624:JPE65624 JYX65624:JZA65624 KIT65624:KIW65624 KSP65624:KSS65624 LCL65624:LCO65624 LMH65624:LMK65624 LWD65624:LWG65624 MFZ65624:MGC65624 ODF983128:ODI983128 ONB983128:ONE983128 OWX983128:OXA983128 PGT983128:PGW983128 PQP983128:PQS983128 QAL983128:QAO983128 QKH983128:QKK983128 QUD983128:QUG983128 RDZ983128:REC983128 RNV983128:RNY983128 RXR983128:RXU983128 SHN983128:SHQ983128 SRJ983128:SRM983128 TBF983128:TBI983128 TLB983128:TLE983128 TUX983128:TVA983128 UET983128:UEW983128 UOP983128:UOS983128 UYL983128:UYO983128 VIH983128:VIK983128 VSD983128:VSG983128 WBZ983128:WCC983128 WLV983128:WLY983128 K85:N85 AMT917592:AMW917592 AWP917592:AWS917592 BGL917592:BGO917592 BQH917592:BQK917592 CAD917592:CAG917592 CJZ917592:CKC917592 CTV917592:CTY917592 DDR917592:DDU917592 DNN917592:DNQ917592 DXJ917592:DXM917592 EHF917592:EHI917592 ERB917592:ERE917592 FAX917592:FBA917592 FKT917592:FKW917592 FUP917592:FUS917592 GEL917592:GEO917592 GOH917592:GOK917592 GYD917592:GYG917592 HHZ917592:HIC917592 HRV917592:HRY917592 IBR917592:IBU917592 ILN917592:ILQ917592 IVJ917592:IVM917592 JFF917592:JFI917592 JPB917592:JPE917592 JYX917592:JZA917592 KIT917592:KIW917592 KSP917592:KSS917592 LCL917592:LCO917592 LMH917592:LMK917592 LWD917592:LWG917592 MFZ917592:MGC917592 MPV917592:MPY917592 MZR917592:MZU917592 NJN917592:NJQ917592 NTJ917592:NTM917592 ODF917592:ODI917592 ONB917592:ONE917592 OWX917592:OXA917592 PGT917592:PGW917592 PQP917592:PQS917592 QAL917592:QAO917592 QKH917592:QKK917592 QUD917592:QUG917592 RDZ917592:REC917592 RNV917592:RNY917592 RXR917592:RXU917592 SHN917592:SHQ917592 SRJ917592:SRM917592 TBF917592:TBI917592 TLB917592:TLE917592 TUX917592:TVA917592 UET917592:UEW917592 UOP917592:UOS917592 UYL917592:UYO917592 VIH917592:VIK917592 VSD917592:VSG917592 WBZ917592:WCC917592 WLV917592:WLY917592 WVR917592:WVU917592 K983128:N983128 JF983128:JI983128 TB983128:TE983128 ACX983128:ADA983128 AMT983128:AMW983128 AWP983128:AWS983128 BGL983128:BGO983128 BQH983128:BQK983128 CAD983128:CAG983128 CJZ983128:CKC983128 CTV983128:CTY983128 DDR983128:DDU983128 DNN983128:DNQ983128 DXJ983128:DXM983128 EHF983128:EHI983128 ERB983128:ERE983128 FAX983128:FBA983128 FKT983128:FKW983128 FUP983128:FUS983128 GEL983128:GEO983128 GOH983128:GOK983128 GYD983128:GYG983128 HHZ983128:HIC983128 HRV983128:HRY983128 IBR983128:IBU983128 ILN983128:ILQ983128 IVJ983128:IVM983128 JFF983128:JFI983128 JPB983128:JPE983128 JYX983128:JZA983128 KIT983128:KIW983128 KSP983128:KSS983128 LCL983128:LCO983128 LMH983128:LMK983128 LWD983128:LWG983128 MFZ983128:MGC983128 MPV983128:MPY983128 MZR983128:MZU983128 NJN983128:NJQ983128 NTJ983128:NTM983128 LCL786520:LCO786520 LMH786520:LMK786520 LWD786520:LWG786520 MFZ786520:MGC786520 MPV786520:MPY786520 MZR786520:MZU786520 NJN786520:NJQ786520 NTJ786520:NTM786520 ODF786520:ODI786520 ONB786520:ONE786520 OWX786520:OXA786520 PGT786520:PGW786520 PQP786520:PQS786520 QAL786520:QAO786520 QKH786520:QKK786520 QUD786520:QUG786520 RDZ786520:REC786520 RNV786520:RNY786520 RXR786520:RXU786520 SHN786520:SHQ786520 SRJ786520:SRM786520 TBF786520:TBI786520 TLB786520:TLE786520 TUX786520:TVA786520 UET786520:UEW786520 UOP786520:UOS786520 UYL786520:UYO786520 VIH786520:VIK786520 VSD786520:VSG786520 WBZ786520:WCC786520 WLV786520:WLY786520 WVR786520:WVU786520 K852056:N852056 JF852056:JI852056 TB852056:TE852056 ACX852056:ADA852056 AMT852056:AMW852056 AWP852056:AWS852056 BGL852056:BGO852056 BQH852056:BQK852056 CAD852056:CAG852056 CJZ852056:CKC852056 CTV852056:CTY852056 DDR852056:DDU852056 DNN852056:DNQ852056 DXJ852056:DXM852056 EHF852056:EHI852056 ERB852056:ERE852056 FAX852056:FBA852056 FKT852056:FKW852056 FUP852056:FUS852056 GEL852056:GEO852056 GOH852056:GOK852056 GYD852056:GYG852056 HHZ852056:HIC852056 HRV852056:HRY852056 IBR852056:IBU852056 ILN852056:ILQ852056 IVJ852056:IVM852056 JFF852056:JFI852056 JPB852056:JPE852056 JYX852056:JZA852056 KIT852056:KIW852056 KSP852056:KSS852056 LCL852056:LCO852056 LMH852056:LMK852056 LWD852056:LWG852056 MFZ852056:MGC852056 MPV852056:MPY852056 MZR852056:MZU852056 NJN852056:NJQ852056 NTJ852056:NTM852056 ODF852056:ODI852056 ONB852056:ONE852056 OWX852056:OXA852056 PGT852056:PGW852056 PQP852056:PQS852056 QAL852056:QAO852056 QKH852056:QKK852056 QUD852056:QUG852056 RDZ852056:REC852056 RNV852056:RNY852056 RXR852056:RXU852056 SHN852056:SHQ852056 SRJ852056:SRM852056 TBF852056:TBI852056 TLB852056:TLE852056 TUX852056:TVA852056 UET852056:UEW852056 UOP852056:UOS852056 UYL852056:UYO852056 VIH852056:VIK852056 VSD852056:VSG852056 WBZ852056:WCC852056 WLV852056:WLY852056 WVR852056:WVU852056 K917592:N917592 JF917592:JI917592 TB917592:TE917592 ACX917592:ADA917592 VSD655448:VSG655448 WBZ655448:WCC655448 WLV655448:WLY655448 WVR655448:WVU655448 K720984:N720984 JF720984:JI720984 TB720984:TE720984 ACX720984:ADA720984 AMT720984:AMW720984 AWP720984:AWS720984 BGL720984:BGO720984 BQH720984:BQK720984 CAD720984:CAG720984 CJZ720984:CKC720984 CTV720984:CTY720984 DDR720984:DDU720984 DNN720984:DNQ720984 DXJ720984:DXM720984 EHF720984:EHI720984 ERB720984:ERE720984 FAX720984:FBA720984 FKT720984:FKW720984 FUP720984:FUS720984 GEL720984:GEO720984 GOH720984:GOK720984 GYD720984:GYG720984 HHZ720984:HIC720984 HRV720984:HRY720984 IBR720984:IBU720984 ILN720984:ILQ720984 IVJ720984:IVM720984 JFF720984:JFI720984 JPB720984:JPE720984 JYX720984:JZA720984 KIT720984:KIW720984 KSP720984:KSS720984 LCL720984:LCO720984 LMH720984:LMK720984 LWD720984:LWG720984 MFZ720984:MGC720984 MPV720984:MPY720984 MZR720984:MZU720984 NJN720984:NJQ720984 NTJ720984:NTM720984 ODF720984:ODI720984 ONB720984:ONE720984 OWX720984:OXA720984 PGT720984:PGW720984 PQP720984:PQS720984 QAL720984:QAO720984 QKH720984:QKK720984 QUD720984:QUG720984 RDZ720984:REC720984 RNV720984:RNY720984 RXR720984:RXU720984 SHN720984:SHQ720984 SRJ720984:SRM720984 TBF720984:TBI720984 TLB720984:TLE720984 TUX720984:TVA720984 UET720984:UEW720984 UOP720984:UOS720984 UYL720984:UYO720984 VIH720984:VIK720984 VSD720984:VSG720984 WBZ720984:WCC720984 WLV720984:WLY720984 WVR720984:WVU720984 K786520:N786520 JF786520:JI786520 TB786520:TE786520 ACX786520:ADA786520 AMT786520:AMW786520 AWP786520:AWS786520 BGL786520:BGO786520 BQH786520:BQK786520 CAD786520:CAG786520 CJZ786520:CKC786520 CTV786520:CTY786520 DDR786520:DDU786520 DNN786520:DNQ786520 DXJ786520:DXM786520 EHF786520:EHI786520 ERB786520:ERE786520 FAX786520:FBA786520 FKT786520:FKW786520 FUP786520:FUS786520 GEL786520:GEO786520 GOH786520:GOK786520 GYD786520:GYG786520 HHZ786520:HIC786520 HRV786520:HRY786520 IBR786520:IBU786520 ILN786520:ILQ786520 IVJ786520:IVM786520 JFF786520:JFI786520 JPB786520:JPE786520 JYX786520:JZA786520 KIT786520:KIW786520 KSP786520:KSS786520 IBR589912:IBU589912 ILN589912:ILQ589912 IVJ589912:IVM589912 JFF589912:JFI589912 JPB589912:JPE589912 JYX589912:JZA589912 KIT589912:KIW589912 KSP589912:KSS589912 LCL589912:LCO589912 LMH589912:LMK589912 LWD589912:LWG589912 MFZ589912:MGC589912 MPV589912:MPY589912 MZR589912:MZU589912 NJN589912:NJQ589912 NTJ589912:NTM589912 ODF589912:ODI589912 ONB589912:ONE589912 OWX589912:OXA589912 PGT589912:PGW589912 PQP589912:PQS589912 QAL589912:QAO589912 QKH589912:QKK589912 QUD589912:QUG589912 RDZ589912:REC589912 RNV589912:RNY589912 RXR589912:RXU589912 SHN589912:SHQ589912 SRJ589912:SRM589912 TBF589912:TBI589912 TLB589912:TLE589912 TUX589912:TVA589912 UET589912:UEW589912 UOP589912:UOS589912 UYL589912:UYO589912 VIH589912:VIK589912 VSD589912:VSG589912 WBZ589912:WCC589912 WLV589912:WLY589912 WVR589912:WVU589912 K655448:N655448 JF655448:JI655448 TB655448:TE655448 ACX655448:ADA655448 AMT655448:AMW655448 AWP655448:AWS655448 BGL655448:BGO655448 BQH655448:BQK655448 CAD655448:CAG655448 CJZ655448:CKC655448 CTV655448:CTY655448 DDR655448:DDU655448 DNN655448:DNQ655448 DXJ655448:DXM655448 EHF655448:EHI655448 ERB655448:ERE655448 FAX655448:FBA655448 FKT655448:FKW655448 FUP655448:FUS655448 GEL655448:GEO655448 GOH655448:GOK655448 GYD655448:GYG655448 HHZ655448:HIC655448 HRV655448:HRY655448 IBR655448:IBU655448 ILN655448:ILQ655448 IVJ655448:IVM655448 JFF655448:JFI655448 JPB655448:JPE655448 JYX655448:JZA655448 KIT655448:KIW655448 KSP655448:KSS655448 LCL655448:LCO655448 LMH655448:LMK655448 LWD655448:LWG655448 MFZ655448:MGC655448 MPV655448:MPY655448 MZR655448:MZU655448 NJN655448:NJQ655448 NTJ655448:NTM655448 ODF655448:ODI655448 ONB655448:ONE655448 OWX655448:OXA655448 PGT655448:PGW655448 PQP655448:PQS655448 QAL655448:QAO655448 QKH655448:QKK655448 QUD655448:QUG655448 RDZ655448:REC655448 RNV655448:RNY655448 RXR655448:RXU655448 SHN655448:SHQ655448 SRJ655448:SRM655448 TBF655448:TBI655448 TLB655448:TLE655448 TUX655448:TVA655448 UET655448:UEW655448 UOP655448:UOS655448 UYL655448:UYO655448 VIH655448:VIK655448 SRJ458840:SRM458840 TBF458840:TBI458840 TLB458840:TLE458840 TUX458840:TVA458840 UET458840:UEW458840 UOP458840:UOS458840 UYL458840:UYO458840 VIH458840:VIK458840 VSD458840:VSG458840 WBZ458840:WCC458840 WLV458840:WLY458840 WVR458840:WVU458840 K524376:N524376 JF524376:JI524376 TB524376:TE524376 ACX524376:ADA524376 AMT524376:AMW524376 AWP524376:AWS524376 BGL524376:BGO524376 BQH524376:BQK524376 CAD524376:CAG524376 CJZ524376:CKC524376 CTV524376:CTY524376 DDR524376:DDU524376 DNN524376:DNQ524376 DXJ524376:DXM524376 EHF524376:EHI524376 ERB524376:ERE524376 FAX524376:FBA524376 FKT524376:FKW524376 FUP524376:FUS524376 GEL524376:GEO524376 GOH524376:GOK524376 GYD524376:GYG524376 HHZ524376:HIC524376 HRV524376:HRY524376 IBR524376:IBU524376 ILN524376:ILQ524376 IVJ524376:IVM524376 JFF524376:JFI524376 JPB524376:JPE524376 JYX524376:JZA524376 KIT524376:KIW524376 KSP524376:KSS524376 LCL524376:LCO524376 LMH524376:LMK524376 LWD524376:LWG524376 MFZ524376:MGC524376 MPV524376:MPY524376 MZR524376:MZU524376 NJN524376:NJQ524376 NTJ524376:NTM524376 ODF524376:ODI524376 ONB524376:ONE524376 OWX524376:OXA524376 PGT524376:PGW524376 PQP524376:PQS524376 QAL524376:QAO524376 QKH524376:QKK524376 QUD524376:QUG524376 RDZ524376:REC524376 RNV524376:RNY524376 RXR524376:RXU524376 SHN524376:SHQ524376 SRJ524376:SRM524376 TBF524376:TBI524376 TLB524376:TLE524376 TUX524376:TVA524376 UET524376:UEW524376 UOP524376:UOS524376 UYL524376:UYO524376 VIH524376:VIK524376 VSD524376:VSG524376 WBZ524376:WCC524376 WLV524376:WLY524376 WVR524376:WVU524376 K589912:N589912 JF589912:JI589912 TB589912:TE589912 ACX589912:ADA589912 AMT589912:AMW589912 AWP589912:AWS589912 BGL589912:BGO589912 BQH589912:BQK589912 CAD589912:CAG589912 CJZ589912:CKC589912 CTV589912:CTY589912 DDR589912:DDU589912 DNN589912:DNQ589912 DXJ589912:DXM589912 EHF589912:EHI589912 ERB589912:ERE589912 FAX589912:FBA589912 FKT589912:FKW589912 FUP589912:FUS589912 GEL589912:GEO589912 GOH589912:GOK589912 GYD589912:GYG589912 HHZ589912:HIC589912 HRV589912:HRY589912 FAX393304:FBA393304 FKT393304:FKW393304 FUP393304:FUS393304 GEL393304:GEO393304 GOH393304:GOK393304 GYD393304:GYG393304 HHZ393304:HIC393304 HRV393304:HRY393304 IBR393304:IBU393304 ILN393304:ILQ393304 IVJ393304:IVM393304 JFF393304:JFI393304 JPB393304:JPE393304 JYX393304:JZA393304 KIT393304:KIW393304 KSP393304:KSS393304 LCL393304:LCO393304 LMH393304:LMK393304 LWD393304:LWG393304 MFZ393304:MGC393304 MPV393304:MPY393304 MZR393304:MZU393304 NJN393304:NJQ393304 NTJ393304:NTM393304 ODF393304:ODI393304 ONB393304:ONE393304 OWX393304:OXA393304 PGT393304:PGW393304 PQP393304:PQS393304 QAL393304:QAO393304 QKH393304:QKK393304 QUD393304:QUG393304 RDZ393304:REC393304 RNV393304:RNY393304 RXR393304:RXU393304 SHN393304:SHQ393304 SRJ393304:SRM393304 TBF393304:TBI393304 TLB393304:TLE393304 TUX393304:TVA393304 UET393304:UEW393304 UOP393304:UOS393304 UYL393304:UYO393304 VIH393304:VIK393304 VSD393304:VSG393304 WBZ393304:WCC393304 WLV393304:WLY393304 WVR393304:WVU393304 K458840:N458840 JF458840:JI458840 TB458840:TE458840 ACX458840:ADA458840 AMT458840:AMW458840 AWP458840:AWS458840 BGL458840:BGO458840 BQH458840:BQK458840 CAD458840:CAG458840 CJZ458840:CKC458840 CTV458840:CTY458840 DDR458840:DDU458840 DNN458840:DNQ458840 DXJ458840:DXM458840 EHF458840:EHI458840 ERB458840:ERE458840 FAX458840:FBA458840 FKT458840:FKW458840 FUP458840:FUS458840 GEL458840:GEO458840 GOH458840:GOK458840 GYD458840:GYG458840 HHZ458840:HIC458840 HRV458840:HRY458840 IBR458840:IBU458840 ILN458840:ILQ458840 IVJ458840:IVM458840 JFF458840:JFI458840 JPB458840:JPE458840 JYX458840:JZA458840 KIT458840:KIW458840 KSP458840:KSS458840 LCL458840:LCO458840 LMH458840:LMK458840 LWD458840:LWG458840 MFZ458840:MGC458840 MPV458840:MPY458840 MZR458840:MZU458840 NJN458840:NJQ458840 NTJ458840:NTM458840 ODF458840:ODI458840 ONB458840:ONE458840 OWX458840:OXA458840 PGT458840:PGW458840 PQP458840:PQS458840 QAL458840:QAO458840 QKH458840:QKK458840 QUD458840:QUG458840 RDZ458840:REC458840 RNV458840:RNY458840 RXR458840:RXU458840 SHN458840:SHQ458840 PQP262232:PQS262232 QAL262232:QAO262232 QKH262232:QKK262232 QUD262232:QUG262232 RDZ262232:REC262232 RNV262232:RNY262232 RXR262232:RXU262232 SHN262232:SHQ262232 SRJ262232:SRM262232 TBF262232:TBI262232 TLB262232:TLE262232 TUX262232:TVA262232 UET262232:UEW262232 UOP262232:UOS262232 UYL262232:UYO262232 VIH262232:VIK262232 VSD262232:VSG262232 WBZ262232:WCC262232 WLV262232:WLY262232 WVR262232:WVU262232 K327768:N327768 JF327768:JI327768 TB327768:TE327768 ACX327768:ADA327768 AMT327768:AMW327768 AWP327768:AWS327768 BGL327768:BGO327768 BQH327768:BQK327768 CAD327768:CAG327768 CJZ327768:CKC327768 CTV327768:CTY327768 DDR327768:DDU327768 DNN327768:DNQ327768 DXJ327768:DXM327768 EHF327768:EHI327768 ERB327768:ERE327768 FAX327768:FBA327768 FKT327768:FKW327768 FUP327768:FUS327768 GEL327768:GEO327768 GOH327768:GOK327768 GYD327768:GYG327768 HHZ327768:HIC327768 HRV327768:HRY327768 IBR327768:IBU327768 ILN327768:ILQ327768 IVJ327768:IVM327768 JFF327768:JFI327768 JPB327768:JPE327768 JYX327768:JZA327768 KIT327768:KIW327768 KSP327768:KSS327768 LCL327768:LCO327768 LMH327768:LMK327768 LWD327768:LWG327768 MFZ327768:MGC327768 MPV327768:MPY327768 MZR327768:MZU327768 NJN327768:NJQ327768 NTJ327768:NTM327768 ODF327768:ODI327768 ONB327768:ONE327768 OWX327768:OXA327768 PGT327768:PGW327768 PQP327768:PQS327768 QAL327768:QAO327768 QKH327768:QKK327768 QUD327768:QUG327768 RDZ327768:REC327768 RNV327768:RNY327768 RXR327768:RXU327768 SHN327768:SHQ327768 SRJ327768:SRM327768 TBF327768:TBI327768 TLB327768:TLE327768 TUX327768:TVA327768 UET327768:UEW327768 UOP327768:UOS327768 UYL327768:UYO327768 VIH327768:VIK327768 VSD327768:VSG327768 WBZ327768:WCC327768 WLV327768:WLY327768 WVR327768:WVU327768 K393304:N393304 JF393304:JI393304 TB393304:TE393304 ACX393304:ADA393304 AMT393304:AMW393304 AWP393304:AWS393304 BGL393304:BGO393304 BQH393304:BQK393304 CAD393304:CAG393304 CJZ393304:CKC393304 CTV393304:CTY393304 DDR393304:DDU393304 DNN393304:DNQ393304 DXJ393304:DXM393304 EHF393304:EHI393304 ERB393304:ERE393304 CAD196696:CAG196696 CJZ196696:CKC196696 CTV196696:CTY196696 DDR196696:DDU196696 DNN196696:DNQ196696 DXJ196696:DXM196696 EHF196696:EHI196696 ERB196696:ERE196696 FAX196696:FBA196696 FKT196696:FKW196696 FUP196696:FUS196696 GEL196696:GEO196696 GOH196696:GOK196696 GYD196696:GYG196696 HHZ196696:HIC196696 HRV196696:HRY196696 IBR196696:IBU196696 ILN196696:ILQ196696 IVJ196696:IVM196696 JFF196696:JFI196696 JPB196696:JPE196696 JYX196696:JZA196696 KIT196696:KIW196696 KSP196696:KSS196696 LCL196696:LCO196696 LMH196696:LMK196696 LWD196696:LWG196696 MFZ196696:MGC196696 MPV196696:MPY196696 MZR196696:MZU196696 NJN196696:NJQ196696 NTJ196696:NTM196696 ODF196696:ODI196696 ONB196696:ONE196696 OWX196696:OXA196696 PGT196696:PGW196696 PQP196696:PQS196696 QAL196696:QAO196696 QKH196696:QKK196696 QUD196696:QUG196696 RDZ196696:REC196696 RNV196696:RNY196696 RXR196696:RXU196696 SHN196696:SHQ196696 SRJ196696:SRM196696 TBF196696:TBI196696 TLB196696:TLE196696 TUX196696:TVA196696 UET196696:UEW196696 UOP196696:UOS196696 UYL196696:UYO196696 VIH196696:VIK196696 VSD196696:VSG196696 WBZ196696:WCC196696 WLV196696:WLY196696 WVR196696:WVU196696 K262232:N262232 JF262232:JI262232 TB262232:TE262232 ACX262232:ADA262232 AMT262232:AMW262232 AWP262232:AWS262232 BGL262232:BGO262232 BQH262232:BQK262232 CAD262232:CAG262232 CJZ262232:CKC262232 CTV262232:CTY262232 DDR262232:DDU262232 DNN262232:DNQ262232 DXJ262232:DXM262232 EHF262232:EHI262232 ERB262232:ERE262232 FAX262232:FBA262232 FKT262232:FKW262232 FUP262232:FUS262232 GEL262232:GEO262232 GOH262232:GOK262232 GYD262232:GYG262232 HHZ262232:HIC262232 HRV262232:HRY262232 IBR262232:IBU262232 ILN262232:ILQ262232 IVJ262232:IVM262232 JFF262232:JFI262232 JPB262232:JPE262232 JYX262232:JZA262232 KIT262232:KIW262232 KSP262232:KSS262232 LCL262232:LCO262232 LMH262232:LMK262232 LWD262232:LWG262232 MFZ262232:MGC262232 MPV262232:MPY262232 MZR262232:MZU262232 NJN262232:NJQ262232 NTJ262232:NTM262232 ODF262232:ODI262232 ONB262232:ONE262232 OWX262232:OXA262232 PGT262232:PGW262232 MPV65624:MPY65624 MZR65624:MZU65624 NJN65624:NJQ65624 NTJ65624:NTM65624 ODF65624:ODI65624 ONB65624:ONE65624 OWX65624:OXA65624 PGT65624:PGW65624 PQP65624:PQS65624 QAL65624:QAO65624 QKH65624:QKK65624 QUD65624:QUG65624 RDZ65624:REC65624 RNV65624:RNY65624 RXR65624:RXU65624 SHN65624:SHQ65624 SRJ65624:SRM65624 TBF65624:TBI65624 TLB65624:TLE65624 TUX65624:TVA65624 UET65624:UEW65624 UOP65624:UOS65624 UYL65624:UYO65624 VIH65624:VIK65624 VSD65624:VSG65624 WBZ65624:WCC65624 WLV65624:WLY65624 WVR65624:WVU65624 K131160:N131160 JF131160:JI131160 TB131160:TE131160 ACX131160:ADA131160 AMT131160:AMW131160 AWP131160:AWS131160 BGL131160:BGO131160 BQH131160:BQK131160 CAD131160:CAG131160 CJZ131160:CKC131160 CTV131160:CTY131160 DDR131160:DDU131160 DNN131160:DNQ131160 DXJ131160:DXM131160 EHF131160:EHI131160 ERB131160:ERE131160 FAX131160:FBA131160 FKT131160:FKW131160 FUP131160:FUS131160 GEL131160:GEO131160 GOH131160:GOK131160 GYD131160:GYG131160 HHZ131160:HIC131160 HRV131160:HRY131160 IBR131160:IBU131160 ILN131160:ILQ131160 IVJ131160:IVM131160 JFF131160:JFI131160 JPB131160:JPE131160 JYX131160:JZA131160 KIT131160:KIW131160 KSP131160:KSS131160 LCL131160:LCO131160 LMH131160:LMK131160 LWD131160:LWG131160 MFZ131160:MGC131160 MPV131160:MPY131160 MZR131160:MZU131160 NJN131160:NJQ131160 NTJ131160:NTM131160 ODF131160:ODI131160 ONB131160:ONE131160 OWX131160:OXA131160 PGT131160:PGW131160 PQP131160:PQS131160 QAL131160:QAO131160 QKH131160:QKK131160 QUD131160:QUG131160 RDZ131160:REC131160 RNV131160:RNY131160 RXR131160:RXU131160 SHN131160:SHQ131160 SRJ131160:SRM131160 TBF131160:TBI131160 TLB131160:TLE131160 TUX131160:TVA131160 UET131160:UEW131160 UOP131160:UOS131160 UYL131160:UYO131160 VIH131160:VIK131160 VSD131160:VSG131160 WBZ131160:WCC131160 WLV131160:WLY131160 WVR131160:WVU131160 K196696:N196696 JF196696:JI196696 TB196696:TE196696 ACX196696:ADA196696 AMT196696:AMW196696 AWP196696:AWS196696 BGL196696:BGO196696 BQH196696:BQK196696"/>
    <dataValidation type="list" allowBlank="1" showInputMessage="1" showErrorMessage="1" sqref="H77:H82">
      <formula1>#REF!</formula1>
    </dataValidation>
    <dataValidation allowBlank="1" showInputMessage="1" showErrorMessage="1" prompt="Select cell to the left to activate dropdown menu" sqref="E42:E51 E78:E81 E56:E65"/>
  </dataValidations>
  <hyperlinks>
    <hyperlink ref="F15:O15" location="'DEMANDE BUDGET AJU'!C101" display="lien argumentation"/>
    <hyperlink ref="D17" location="'DEMANDE BUDGET AJU'!C110" display="lien vers argumentation"/>
    <hyperlink ref="F103:K103" location="'DEMANDE BUDGET AJU'!C17" display="RETOUR EN HAUT"/>
    <hyperlink ref="F114:K114" location="'DEMANDE BUDGET AJU'!C27" display="RETOUR EN HAUT"/>
    <hyperlink ref="F125:K125" location="'DEMANDE BUDGET AJU'!C33" display="RETOUR EN HAUT"/>
    <hyperlink ref="F136:K136" location="'DEMANDE BUDGET AJU'!C40" display="RETOUR EN HAUT"/>
    <hyperlink ref="F147:K147" location="'DEMANDE BUDGET AJU'!C54" display="RETOUR EN HAUT"/>
    <hyperlink ref="D27" location="'DEMANDE BUDGET AJU'!C120" display="lien vers l'argumentation"/>
    <hyperlink ref="C54:E54" location="'AANVRAAG BUDGET AJU'!C145" display="Indirecte werkingskosten*** + link naar argumentatie"/>
    <hyperlink ref="C34:E34" location="'DEMANDE BUDGET AJU'!C130" display="lien vers l'argumentation"/>
    <hyperlink ref="C41:E41" location="'DEMANDE BUDGET AJU'!C144" display="lien vers l'argumentation"/>
    <hyperlink ref="C55:E55" location="'DEMANDE BUDGET AJU'!C153" display="lien vers l'argumentation"/>
  </hyperlinks>
  <printOptions horizontalCentered="1"/>
  <pageMargins left="0" right="0.59055118110236204" top="0.27559055118110198" bottom="0.82677165354330695" header="7.4409448818897603" footer="0.511811023622047"/>
  <pageSetup paperSize="9" scale="47" fitToHeight="2" orientation="landscape" r:id="rId1"/>
  <headerFooter alignWithMargins="0">
    <oddFooter>&amp;C&amp;F&amp;R&amp;D</oddFooter>
  </headerFooter>
  <rowBreaks count="1" manualBreakCount="1">
    <brk id="84"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71" id="{047BCFC1-C1B0-4141-9053-119DFD7E6CE0}">
            <xm:f>$C66='BUDGET INI APPROUVE'!$C$63</xm:f>
            <x14:dxf>
              <fill>
                <patternFill patternType="none"/>
              </fill>
            </x14:dxf>
          </x14:cfRule>
          <x14:cfRule type="expression" priority="1772" id="{5525B9ED-5E45-4E4D-8694-4C0E49029D2D}">
            <xm:f>$C66&lt;&gt;'BUDGET INI APPROUVE'!$C$63</xm:f>
            <x14:dxf>
              <fill>
                <patternFill>
                  <bgColor theme="4" tint="0.79995117038483843"/>
                </patternFill>
              </fill>
            </x14:dxf>
          </x14:cfRule>
          <xm:sqref>C66</xm:sqref>
        </x14:conditionalFormatting>
        <x14:conditionalFormatting xmlns:xm="http://schemas.microsoft.com/office/excel/2006/main">
          <x14:cfRule type="expression" priority="1689" id="{8261623A-396E-4708-B5B6-B41B93B1068A}">
            <xm:f>$C82='BUDGET INI APPROUVE'!$C$79</xm:f>
            <x14:dxf>
              <fill>
                <patternFill patternType="none"/>
              </fill>
            </x14:dxf>
          </x14:cfRule>
          <x14:cfRule type="expression" priority="1690" id="{1860DD51-3180-46C8-8277-0CE0250CD7A5}">
            <xm:f>$C82&lt;&gt;'BUDGET INI APPROUVE'!$C$79</xm:f>
            <x14:dxf>
              <fill>
                <patternFill>
                  <bgColor theme="4" tint="0.79995117038483843"/>
                </patternFill>
              </fill>
            </x14:dxf>
          </x14:cfRule>
          <xm:sqref>C82</xm:sqref>
        </x14:conditionalFormatting>
        <x14:conditionalFormatting xmlns:xm="http://schemas.microsoft.com/office/excel/2006/main">
          <x14:cfRule type="expression" priority="1555" id="{992B7FFE-A909-4269-B43D-E639EB0534FD}">
            <xm:f>$C56&lt;&gt;'BUDGET INI APPROUVE'!C53</xm:f>
            <x14:dxf>
              <fill>
                <patternFill>
                  <bgColor theme="4" tint="0.79995117038483843"/>
                </patternFill>
              </fill>
            </x14:dxf>
          </x14:cfRule>
          <x14:cfRule type="expression" priority="1556" id="{EAA9677A-40A4-411F-A4F1-1EFBFCD028D2}">
            <xm:f>$C56='BUDGET INI APPROUVE'!C53</xm:f>
            <x14:dxf/>
          </x14:cfRule>
          <xm:sqref>C56:D65</xm:sqref>
        </x14:conditionalFormatting>
        <x14:conditionalFormatting xmlns:xm="http://schemas.microsoft.com/office/excel/2006/main">
          <x14:cfRule type="expression" priority="1627" id="{028C613E-01E6-47F8-BFF7-1F59FBCEB468}">
            <xm:f>$C35='BUDGET INI APPROUVE'!$C34</xm:f>
            <x14:dxf>
              <fill>
                <patternFill patternType="none"/>
              </fill>
            </x14:dxf>
          </x14:cfRule>
          <x14:cfRule type="expression" priority="1628" id="{1BB2E42E-BDA8-486B-B00A-F0334640D077}">
            <xm:f>$C35&lt;&gt;'BUDGET INI APPROUVE'!$C34</xm:f>
            <x14:dxf>
              <fill>
                <patternFill>
                  <bgColor theme="4" tint="0.79995117038483843"/>
                </patternFill>
              </fill>
            </x14:dxf>
          </x14:cfRule>
          <xm:sqref>C35:C38</xm:sqref>
        </x14:conditionalFormatting>
        <x14:conditionalFormatting xmlns:xm="http://schemas.microsoft.com/office/excel/2006/main">
          <x14:cfRule type="expression" priority="1583" id="{38BE5202-EAA6-409D-A868-997D5B4F763E}">
            <xm:f>C28='BUDGET INI APPROUVE'!C28</xm:f>
            <x14:dxf/>
          </x14:cfRule>
          <x14:cfRule type="expression" priority="1584" id="{DC9065BD-29D1-465D-AD25-1DAAD4C639C1}">
            <xm:f>C28&lt;&gt;'BUDGET INI APPROUVE'!C28</xm:f>
            <x14:dxf>
              <fill>
                <patternFill>
                  <bgColor theme="4" tint="0.79995117038483843"/>
                </patternFill>
              </fill>
            </x14:dxf>
          </x14:cfRule>
          <xm:sqref>C28:C31</xm:sqref>
        </x14:conditionalFormatting>
        <x14:conditionalFormatting xmlns:xm="http://schemas.microsoft.com/office/excel/2006/main">
          <x14:cfRule type="expression" priority="1777" id="{4D08AE74-1D19-45EA-A97B-A03C1BA49456}">
            <xm:f>C19&lt;&gt;'BUDGET INI APPROUVE'!C19</xm:f>
            <x14:dxf>
              <fill>
                <patternFill patternType="solid">
                  <bgColor theme="4" tint="0.79995117038483843"/>
                </patternFill>
              </fill>
            </x14:dxf>
          </x14:cfRule>
          <x14:cfRule type="expression" priority="1778" id="{D8106887-C451-445C-BB88-3A32A4ABFA4A}">
            <xm:f>C19='BUDGET INI APPROUVE'!C19</xm:f>
            <x14:dxf>
              <fill>
                <patternFill patternType="none"/>
              </fill>
            </x14:dxf>
          </x14:cfRule>
          <xm:sqref>C19:C25</xm:sqref>
        </x14:conditionalFormatting>
        <x14:conditionalFormatting xmlns:xm="http://schemas.microsoft.com/office/excel/2006/main">
          <x14:cfRule type="expression" priority="1515" id="{3965B182-76CB-44B5-8C35-D8E13F2E4064}">
            <xm:f>C25&lt;&gt;'BUDGET INI APPROUVE'!C25</xm:f>
            <x14:dxf>
              <fill>
                <patternFill patternType="solid">
                  <bgColor theme="4" tint="0.79995117038483843"/>
                </patternFill>
              </fill>
            </x14:dxf>
          </x14:cfRule>
          <x14:cfRule type="expression" priority="1516" id="{2D0571DF-CAC6-42F1-9CAE-DE329985FACB}">
            <xm:f>C25='BUDGET INI APPROUVE'!C25</xm:f>
            <x14:dxf>
              <fill>
                <patternFill patternType="none"/>
              </fill>
            </x14:dxf>
          </x14:cfRule>
          <xm:sqref>C18</xm:sqref>
        </x14:conditionalFormatting>
        <x14:conditionalFormatting xmlns:xm="http://schemas.microsoft.com/office/excel/2006/main">
          <x14:cfRule type="expression" priority="1775" id="{E9710871-3A5D-401D-BC4F-BEAA611488DD}">
            <xm:f>D18='BUDGET INI APPROUVE'!D18</xm:f>
            <x14:dxf>
              <fill>
                <patternFill patternType="none"/>
              </fill>
            </x14:dxf>
          </x14:cfRule>
          <x14:cfRule type="expression" priority="1776" id="{378AA61F-8791-4FA9-B7BB-CCFB95C12700}">
            <xm:f>D18&lt;&gt;'BUDGET INI APPROUVE'!D18</xm:f>
            <x14:dxf>
              <fill>
                <patternFill>
                  <bgColor theme="4" tint="0.79995117038483843"/>
                </patternFill>
              </fill>
            </x14:dxf>
          </x14:cfRule>
          <xm:sqref>D18:D25</xm:sqref>
        </x14:conditionalFormatting>
        <x14:conditionalFormatting xmlns:xm="http://schemas.microsoft.com/office/excel/2006/main">
          <x14:cfRule type="expression" priority="1575" id="{5B765C7D-391E-408B-A9E0-787061ADE49E}">
            <xm:f>$C42='BUDGET INI APPROUVE'!C40</xm:f>
            <x14:dxf/>
          </x14:cfRule>
          <x14:cfRule type="expression" priority="1576" id="{83EF5567-CFA3-46CC-BE94-C64EF1BCAFED}">
            <xm:f>$C42&lt;&gt;'BUDGET INI APPROUVE'!C40</xm:f>
            <x14:dxf>
              <fill>
                <patternFill>
                  <bgColor theme="4" tint="0.79995117038483843"/>
                </patternFill>
              </fill>
            </x14:dxf>
          </x14:cfRule>
          <xm:sqref>C42:C51</xm:sqref>
        </x14:conditionalFormatting>
        <x14:conditionalFormatting xmlns:xm="http://schemas.microsoft.com/office/excel/2006/main">
          <x14:cfRule type="expression" priority="2551" id="{2BA53DAF-6845-48B6-91FD-771E6553C313}">
            <xm:f>$C52&lt;&gt;'BUDGET INI APPROUVE'!C50</xm:f>
            <x14:dxf>
              <fill>
                <patternFill>
                  <bgColor theme="4" tint="0.79995117038483843"/>
                </patternFill>
              </fill>
            </x14:dxf>
          </x14:cfRule>
          <x14:cfRule type="expression" priority="2552" id="{70BCE34F-3D6C-44A2-83F6-C3CD7E734D82}">
            <xm:f>$C52='BUDGET INI APPROUVE'!C50</xm:f>
            <x14:dxf/>
          </x14:cfRule>
          <xm:sqref>C52</xm:sqref>
        </x14:conditionalFormatting>
        <x14:conditionalFormatting xmlns:xm="http://schemas.microsoft.com/office/excel/2006/main">
          <x14:cfRule type="expression" priority="844" id="{67801A03-1498-4386-9C37-64306B8FB8A8}">
            <xm:f>H56&lt;&gt;'BUDGET INI APPROUVE'!G53</xm:f>
            <x14:dxf>
              <fill>
                <patternFill>
                  <bgColor theme="4" tint="0.79998168889431442"/>
                </patternFill>
              </fill>
            </x14:dxf>
          </x14:cfRule>
          <x14:cfRule type="expression" priority="845" id="{1C43A676-92BE-4566-9E26-CAEDCACE1417}">
            <xm:f>H56='BUDGET INI APPROUVE'!G53</xm:f>
            <x14:dxf/>
          </x14:cfRule>
          <xm:sqref>L56:L66 H56:H66</xm:sqref>
        </x14:conditionalFormatting>
        <x14:conditionalFormatting xmlns:xm="http://schemas.microsoft.com/office/excel/2006/main">
          <x14:cfRule type="expression" priority="838" id="{AEA653FA-3A3D-4521-A401-31093F87FD17}">
            <xm:f>J56='BUDGET INI APPROUVE'!I53</xm:f>
            <x14:dxf/>
          </x14:cfRule>
          <x14:cfRule type="expression" priority="839" id="{2553FDDA-4457-4525-B4D9-9EC67F0FC261}">
            <xm:f>J56&lt;&gt;'BUDGET INI APPROUVE'!I53</xm:f>
            <x14:dxf>
              <fill>
                <patternFill patternType="solid">
                  <bgColor theme="4" tint="0.79998168889431442"/>
                </patternFill>
              </fill>
            </x14:dxf>
          </x14:cfRule>
          <xm:sqref>J56:J66</xm:sqref>
        </x14:conditionalFormatting>
        <x14:conditionalFormatting xmlns:xm="http://schemas.microsoft.com/office/excel/2006/main">
          <x14:cfRule type="expression" priority="1635" id="{BB715ADA-BFA8-4A78-ADDD-F19FE819E83E}">
            <xm:f>$C78&lt;&gt;'BUDGET INI APPROUVE'!$C75</xm:f>
            <x14:dxf>
              <fill>
                <patternFill>
                  <bgColor theme="4" tint="0.79995117038483843"/>
                </patternFill>
              </fill>
            </x14:dxf>
          </x14:cfRule>
          <x14:cfRule type="expression" priority="1636" id="{97E0E452-A4EB-4CBD-86B5-8EEDAA7398F7}">
            <xm:f>$C78='BUDGET INI APPROUVE'!$C75</xm:f>
            <x14:dxf/>
          </x14:cfRule>
          <xm:sqref>C78:C81</xm:sqref>
        </x14:conditionalFormatting>
        <x14:conditionalFormatting xmlns:xm="http://schemas.microsoft.com/office/excel/2006/main">
          <x14:cfRule type="expression" priority="680" id="{DE625B08-0040-42A8-A18F-F65606203B7F}">
            <xm:f>C77&lt;&gt;'BUDGET INI APPROUVE'!C74</xm:f>
            <x14:dxf>
              <fill>
                <patternFill>
                  <bgColor theme="4" tint="0.79998168889431442"/>
                </patternFill>
              </fill>
            </x14:dxf>
          </x14:cfRule>
          <x14:cfRule type="expression" priority="681" id="{48BBBB9C-62EE-4840-A317-798547C592C5}">
            <xm:f>C77='BUDGET INI APPROUVE'!C74</xm:f>
            <x14:dxf/>
          </x14:cfRule>
          <xm:sqref>C77</xm:sqref>
        </x14:conditionalFormatting>
        <x14:conditionalFormatting xmlns:xm="http://schemas.microsoft.com/office/excel/2006/main">
          <x14:cfRule type="expression" priority="665" id="{A837FB31-E18F-494E-BE9F-7BD0378A3B5F}">
            <xm:f>F18&lt;&gt;'BUDGET INI APPROUVE'!E18</xm:f>
            <x14:dxf>
              <fill>
                <patternFill>
                  <bgColor theme="4" tint="0.79998168889431442"/>
                </patternFill>
              </fill>
            </x14:dxf>
          </x14:cfRule>
          <x14:cfRule type="expression" priority="666" id="{A5DFECD1-B821-4625-8850-CD344FAAEF0B}">
            <xm:f>F18='BUDGET INI APPROUVE'!E18</xm:f>
            <x14:dxf/>
          </x14:cfRule>
          <xm:sqref>F18 O18:O25 N35:O38 N42:O52 N56:O66 M18:M25 M28:O31</xm:sqref>
        </x14:conditionalFormatting>
        <x14:conditionalFormatting xmlns:xm="http://schemas.microsoft.com/office/excel/2006/main">
          <x14:cfRule type="expression" priority="440" id="{754E93C3-0EEA-40EC-8304-3A368F3C56C3}">
            <xm:f>$N$78='BUDGET INI APPROUVE'!M78</xm:f>
            <x14:dxf/>
          </x14:cfRule>
          <x14:cfRule type="expression" priority="441" id="{225C2191-C1BA-4A19-BEA0-BBACF95A4373}">
            <xm:f>$N$78&lt;&gt;'BUDGET INI APPROUVE'!M78</xm:f>
            <x14:dxf>
              <fill>
                <patternFill>
                  <bgColor theme="4" tint="0.79998168889431442"/>
                </patternFill>
              </fill>
            </x14:dxf>
          </x14:cfRule>
          <xm:sqref>N78:N82</xm:sqref>
        </x14:conditionalFormatting>
        <x14:conditionalFormatting xmlns:xm="http://schemas.microsoft.com/office/excel/2006/main">
          <x14:cfRule type="expression" priority="492" id="{556BF501-3FBD-4158-ACCF-4358B1641012}">
            <xm:f>K18&lt;&gt;'BUDGET INI APPROUVE'!K18</xm:f>
            <x14:dxf>
              <fill>
                <patternFill>
                  <bgColor theme="4" tint="0.79998168889431442"/>
                </patternFill>
              </fill>
            </x14:dxf>
          </x14:cfRule>
          <x14:cfRule type="expression" priority="493" id="{10105D36-4A71-46F9-B078-5B9F8437FDD1}">
            <xm:f>K18='BUDGET INI APPROUVE'!K18</xm:f>
            <x14:dxf/>
          </x14:cfRule>
          <xm:sqref>K18:K25</xm:sqref>
        </x14:conditionalFormatting>
        <x14:conditionalFormatting xmlns:xm="http://schemas.microsoft.com/office/excel/2006/main">
          <x14:cfRule type="expression" priority="131" id="{E1CED038-3711-44EC-B77A-71F6A756EF3B}">
            <xm:f>G28='BUDGET INI APPROUVE'!F28</xm:f>
            <x14:dxf/>
          </x14:cfRule>
          <x14:cfRule type="expression" priority="132" id="{F127AA37-A43F-467F-B519-D30CA78BA761}">
            <xm:f>G28&lt;&gt;'BUDGET INI APPROUVE'!F28</xm:f>
            <x14:dxf>
              <fill>
                <patternFill>
                  <bgColor theme="4" tint="0.79998168889431442"/>
                </patternFill>
              </fill>
            </x14:dxf>
          </x14:cfRule>
          <xm:sqref>Q77:R82 G28:H31</xm:sqref>
        </x14:conditionalFormatting>
        <x14:conditionalFormatting xmlns:xm="http://schemas.microsoft.com/office/excel/2006/main">
          <x14:cfRule type="expression" priority="332" id="{E00C4CB6-72A6-4248-8466-0BC249044068}">
            <xm:f>I28&lt;&gt;'BUDGET INI APPROUVE'!H28</xm:f>
            <x14:dxf>
              <fill>
                <patternFill>
                  <bgColor theme="4" tint="0.79998168889431442"/>
                </patternFill>
              </fill>
            </x14:dxf>
          </x14:cfRule>
          <x14:cfRule type="expression" priority="333" id="{AB5D2B9A-C556-453B-9F6C-A8C9EA55B7F0}">
            <xm:f>I28='BUDGET INI APPROUVE'!H28</xm:f>
            <x14:dxf>
              <fill>
                <patternFill>
                  <bgColor theme="0"/>
                </patternFill>
              </fill>
            </x14:dxf>
          </x14:cfRule>
          <xm:sqref>I28:I31</xm:sqref>
        </x14:conditionalFormatting>
        <x14:conditionalFormatting xmlns:xm="http://schemas.microsoft.com/office/excel/2006/main">
          <x14:cfRule type="expression" priority="1314" id="{D7C4E9A8-29D5-41F8-8889-89A0673C1B69}">
            <xm:f>J28='BUDGET INI APPROUVE'!I28</xm:f>
            <x14:dxf/>
          </x14:cfRule>
          <x14:cfRule type="expression" priority="2230" id="{9EF58FAE-425F-4D71-A515-AAE3E0BAB5F6}">
            <xm:f>J28&lt;&gt;'BUDGET INI APPROUVE'!I28</xm:f>
            <x14:dxf>
              <fill>
                <patternFill patternType="solid">
                  <bgColor theme="4" tint="0.79998168889431442"/>
                </patternFill>
              </fill>
            </x14:dxf>
          </x14:cfRule>
          <xm:sqref>J28:J31</xm:sqref>
        </x14:conditionalFormatting>
        <x14:conditionalFormatting xmlns:xm="http://schemas.microsoft.com/office/excel/2006/main">
          <x14:cfRule type="expression" priority="1128" id="{637BA1BD-2BA3-436D-95E6-493CA86757C7}">
            <xm:f>J35='BUDGET INI APPROUVE'!I34</xm:f>
            <x14:dxf/>
          </x14:cfRule>
          <x14:cfRule type="expression" priority="1129" id="{4536BBAE-145D-4731-B065-865E91E898AF}">
            <xm:f>J35&lt;&gt;'BUDGET INI APPROUVE'!I34</xm:f>
            <x14:dxf>
              <fill>
                <patternFill patternType="solid">
                  <bgColor theme="4" tint="0.79998168889431442"/>
                </patternFill>
              </fill>
            </x14:dxf>
          </x14:cfRule>
          <xm:sqref>J35:J38</xm:sqref>
        </x14:conditionalFormatting>
        <x14:conditionalFormatting xmlns:xm="http://schemas.microsoft.com/office/excel/2006/main">
          <x14:cfRule type="expression" priority="1134" id="{9F3014DB-6E1F-44DB-97EA-BB4C340FCF75}">
            <xm:f>H35&lt;&gt;'BUDGET INI APPROUVE'!G34</xm:f>
            <x14:dxf>
              <fill>
                <patternFill>
                  <bgColor theme="4" tint="0.79998168889431442"/>
                </patternFill>
              </fill>
            </x14:dxf>
          </x14:cfRule>
          <x14:cfRule type="expression" priority="1135" id="{B867235A-0DAF-41B7-9232-79B5E7FF4147}">
            <xm:f>H35='BUDGET INI APPROUVE'!G34</xm:f>
            <x14:dxf/>
          </x14:cfRule>
          <xm:sqref>H35:H38</xm:sqref>
        </x14:conditionalFormatting>
        <x14:conditionalFormatting xmlns:xm="http://schemas.microsoft.com/office/excel/2006/main">
          <x14:cfRule type="expression" priority="1064" id="{19078710-8E5D-4753-BA5A-DB207C2E5109}">
            <xm:f>H42&lt;&gt;'BUDGET INI APPROUVE'!G40</xm:f>
            <x14:dxf>
              <fill>
                <patternFill>
                  <bgColor theme="4" tint="0.79998168889431442"/>
                </patternFill>
              </fill>
            </x14:dxf>
          </x14:cfRule>
          <x14:cfRule type="expression" priority="1065" id="{6C227072-FDF9-402A-9E0E-1FA6E8D5C813}">
            <xm:f>H42='BUDGET INI APPROUVE'!G40</xm:f>
            <x14:dxf/>
          </x14:cfRule>
          <xm:sqref>H42:H52</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'Liste Dropdown'!$F$2:$F$13</xm:f>
          </x14:formula1>
          <xm:sqref>C42:D51</xm:sqref>
        </x14:dataValidation>
        <x14:dataValidation type="list" allowBlank="1" showInputMessage="1" showErrorMessage="1">
          <x14:formula1>
            <xm:f>'Liste Dropdown'!$G$2:$G$14</xm:f>
          </x14:formula1>
          <xm:sqref>C56:D65</xm:sqref>
        </x14:dataValidation>
        <x14:dataValidation type="list" allowBlank="1" showInputMessage="1" showErrorMessage="1">
          <x14:formula1>
            <xm:f>'Liste Dropdown'!$B$2:$B$5</xm:f>
          </x14:formula1>
          <xm:sqref>C78:D81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5"/>
    <pageSetUpPr fitToPage="1"/>
  </sheetPr>
  <dimension ref="A1:O128"/>
  <sheetViews>
    <sheetView showGridLines="0" topLeftCell="D16" zoomScale="85" zoomScaleNormal="85" workbookViewId="0">
      <selection activeCell="K69" sqref="K69"/>
    </sheetView>
  </sheetViews>
  <sheetFormatPr baseColWidth="10" defaultColWidth="9.140625" defaultRowHeight="12.75"/>
  <cols>
    <col min="1" max="2" width="8.85546875" style="250"/>
    <col min="3" max="3" width="47.7109375" style="85" customWidth="1"/>
    <col min="4" max="4" width="25" style="233" customWidth="1"/>
    <col min="5" max="5" width="9.5703125" style="246" customWidth="1"/>
    <col min="6" max="7" width="16.7109375" style="233" customWidth="1"/>
    <col min="8" max="8" width="13.42578125" style="246" customWidth="1"/>
    <col min="9" max="9" width="13.7109375" style="246" customWidth="1"/>
    <col min="10" max="11" width="16.7109375" style="233" customWidth="1"/>
    <col min="12" max="12" width="8.7109375" style="231" customWidth="1"/>
    <col min="13" max="13" width="17" style="233" customWidth="1"/>
    <col min="14" max="14" width="10" style="231" customWidth="1"/>
    <col min="15" max="16" width="10.28515625" style="233" bestFit="1" customWidth="1"/>
    <col min="17" max="17" width="13.28515625" style="233" bestFit="1" customWidth="1"/>
    <col min="18" max="259" width="8.85546875" style="233"/>
    <col min="260" max="260" width="42.42578125" style="233" customWidth="1"/>
    <col min="261" max="261" width="9.5703125" style="233" customWidth="1"/>
    <col min="262" max="263" width="16.7109375" style="233" customWidth="1"/>
    <col min="264" max="264" width="13.42578125" style="233" customWidth="1"/>
    <col min="265" max="265" width="13.7109375" style="233" customWidth="1"/>
    <col min="266" max="267" width="16.7109375" style="233" customWidth="1"/>
    <col min="268" max="268" width="8.7109375" style="233" customWidth="1"/>
    <col min="269" max="269" width="17" style="233" customWidth="1"/>
    <col min="270" max="270" width="10" style="233" customWidth="1"/>
    <col min="271" max="272" width="10.28515625" style="233" bestFit="1" customWidth="1"/>
    <col min="273" max="273" width="13.28515625" style="233" bestFit="1" customWidth="1"/>
    <col min="274" max="515" width="8.85546875" style="233"/>
    <col min="516" max="516" width="42.42578125" style="233" customWidth="1"/>
    <col min="517" max="517" width="9.5703125" style="233" customWidth="1"/>
    <col min="518" max="519" width="16.7109375" style="233" customWidth="1"/>
    <col min="520" max="520" width="13.42578125" style="233" customWidth="1"/>
    <col min="521" max="521" width="13.7109375" style="233" customWidth="1"/>
    <col min="522" max="523" width="16.7109375" style="233" customWidth="1"/>
    <col min="524" max="524" width="8.7109375" style="233" customWidth="1"/>
    <col min="525" max="525" width="17" style="233" customWidth="1"/>
    <col min="526" max="526" width="10" style="233" customWidth="1"/>
    <col min="527" max="528" width="10.28515625" style="233" bestFit="1" customWidth="1"/>
    <col min="529" max="529" width="13.28515625" style="233" bestFit="1" customWidth="1"/>
    <col min="530" max="771" width="8.85546875" style="233"/>
    <col min="772" max="772" width="42.42578125" style="233" customWidth="1"/>
    <col min="773" max="773" width="9.5703125" style="233" customWidth="1"/>
    <col min="774" max="775" width="16.7109375" style="233" customWidth="1"/>
    <col min="776" max="776" width="13.42578125" style="233" customWidth="1"/>
    <col min="777" max="777" width="13.7109375" style="233" customWidth="1"/>
    <col min="778" max="779" width="16.7109375" style="233" customWidth="1"/>
    <col min="780" max="780" width="8.7109375" style="233" customWidth="1"/>
    <col min="781" max="781" width="17" style="233" customWidth="1"/>
    <col min="782" max="782" width="10" style="233" customWidth="1"/>
    <col min="783" max="784" width="10.28515625" style="233" bestFit="1" customWidth="1"/>
    <col min="785" max="785" width="13.28515625" style="233" bestFit="1" customWidth="1"/>
    <col min="786" max="1027" width="8.85546875" style="233"/>
    <col min="1028" max="1028" width="42.42578125" style="233" customWidth="1"/>
    <col min="1029" max="1029" width="9.5703125" style="233" customWidth="1"/>
    <col min="1030" max="1031" width="16.7109375" style="233" customWidth="1"/>
    <col min="1032" max="1032" width="13.42578125" style="233" customWidth="1"/>
    <col min="1033" max="1033" width="13.7109375" style="233" customWidth="1"/>
    <col min="1034" max="1035" width="16.7109375" style="233" customWidth="1"/>
    <col min="1036" max="1036" width="8.7109375" style="233" customWidth="1"/>
    <col min="1037" max="1037" width="17" style="233" customWidth="1"/>
    <col min="1038" max="1038" width="10" style="233" customWidth="1"/>
    <col min="1039" max="1040" width="10.28515625" style="233" bestFit="1" customWidth="1"/>
    <col min="1041" max="1041" width="13.28515625" style="233" bestFit="1" customWidth="1"/>
    <col min="1042" max="1283" width="8.85546875" style="233"/>
    <col min="1284" max="1284" width="42.42578125" style="233" customWidth="1"/>
    <col min="1285" max="1285" width="9.5703125" style="233" customWidth="1"/>
    <col min="1286" max="1287" width="16.7109375" style="233" customWidth="1"/>
    <col min="1288" max="1288" width="13.42578125" style="233" customWidth="1"/>
    <col min="1289" max="1289" width="13.7109375" style="233" customWidth="1"/>
    <col min="1290" max="1291" width="16.7109375" style="233" customWidth="1"/>
    <col min="1292" max="1292" width="8.7109375" style="233" customWidth="1"/>
    <col min="1293" max="1293" width="17" style="233" customWidth="1"/>
    <col min="1294" max="1294" width="10" style="233" customWidth="1"/>
    <col min="1295" max="1296" width="10.28515625" style="233" bestFit="1" customWidth="1"/>
    <col min="1297" max="1297" width="13.28515625" style="233" bestFit="1" customWidth="1"/>
    <col min="1298" max="1539" width="8.85546875" style="233"/>
    <col min="1540" max="1540" width="42.42578125" style="233" customWidth="1"/>
    <col min="1541" max="1541" width="9.5703125" style="233" customWidth="1"/>
    <col min="1542" max="1543" width="16.7109375" style="233" customWidth="1"/>
    <col min="1544" max="1544" width="13.42578125" style="233" customWidth="1"/>
    <col min="1545" max="1545" width="13.7109375" style="233" customWidth="1"/>
    <col min="1546" max="1547" width="16.7109375" style="233" customWidth="1"/>
    <col min="1548" max="1548" width="8.7109375" style="233" customWidth="1"/>
    <col min="1549" max="1549" width="17" style="233" customWidth="1"/>
    <col min="1550" max="1550" width="10" style="233" customWidth="1"/>
    <col min="1551" max="1552" width="10.28515625" style="233" bestFit="1" customWidth="1"/>
    <col min="1553" max="1553" width="13.28515625" style="233" bestFit="1" customWidth="1"/>
    <col min="1554" max="1795" width="8.85546875" style="233"/>
    <col min="1796" max="1796" width="42.42578125" style="233" customWidth="1"/>
    <col min="1797" max="1797" width="9.5703125" style="233" customWidth="1"/>
    <col min="1798" max="1799" width="16.7109375" style="233" customWidth="1"/>
    <col min="1800" max="1800" width="13.42578125" style="233" customWidth="1"/>
    <col min="1801" max="1801" width="13.7109375" style="233" customWidth="1"/>
    <col min="1802" max="1803" width="16.7109375" style="233" customWidth="1"/>
    <col min="1804" max="1804" width="8.7109375" style="233" customWidth="1"/>
    <col min="1805" max="1805" width="17" style="233" customWidth="1"/>
    <col min="1806" max="1806" width="10" style="233" customWidth="1"/>
    <col min="1807" max="1808" width="10.28515625" style="233" bestFit="1" customWidth="1"/>
    <col min="1809" max="1809" width="13.28515625" style="233" bestFit="1" customWidth="1"/>
    <col min="1810" max="2051" width="8.85546875" style="233"/>
    <col min="2052" max="2052" width="42.42578125" style="233" customWidth="1"/>
    <col min="2053" max="2053" width="9.5703125" style="233" customWidth="1"/>
    <col min="2054" max="2055" width="16.7109375" style="233" customWidth="1"/>
    <col min="2056" max="2056" width="13.42578125" style="233" customWidth="1"/>
    <col min="2057" max="2057" width="13.7109375" style="233" customWidth="1"/>
    <col min="2058" max="2059" width="16.7109375" style="233" customWidth="1"/>
    <col min="2060" max="2060" width="8.7109375" style="233" customWidth="1"/>
    <col min="2061" max="2061" width="17" style="233" customWidth="1"/>
    <col min="2062" max="2062" width="10" style="233" customWidth="1"/>
    <col min="2063" max="2064" width="10.28515625" style="233" bestFit="1" customWidth="1"/>
    <col min="2065" max="2065" width="13.28515625" style="233" bestFit="1" customWidth="1"/>
    <col min="2066" max="2307" width="8.85546875" style="233"/>
    <col min="2308" max="2308" width="42.42578125" style="233" customWidth="1"/>
    <col min="2309" max="2309" width="9.5703125" style="233" customWidth="1"/>
    <col min="2310" max="2311" width="16.7109375" style="233" customWidth="1"/>
    <col min="2312" max="2312" width="13.42578125" style="233" customWidth="1"/>
    <col min="2313" max="2313" width="13.7109375" style="233" customWidth="1"/>
    <col min="2314" max="2315" width="16.7109375" style="233" customWidth="1"/>
    <col min="2316" max="2316" width="8.7109375" style="233" customWidth="1"/>
    <col min="2317" max="2317" width="17" style="233" customWidth="1"/>
    <col min="2318" max="2318" width="10" style="233" customWidth="1"/>
    <col min="2319" max="2320" width="10.28515625" style="233" bestFit="1" customWidth="1"/>
    <col min="2321" max="2321" width="13.28515625" style="233" bestFit="1" customWidth="1"/>
    <col min="2322" max="2563" width="8.85546875" style="233"/>
    <col min="2564" max="2564" width="42.42578125" style="233" customWidth="1"/>
    <col min="2565" max="2565" width="9.5703125" style="233" customWidth="1"/>
    <col min="2566" max="2567" width="16.7109375" style="233" customWidth="1"/>
    <col min="2568" max="2568" width="13.42578125" style="233" customWidth="1"/>
    <col min="2569" max="2569" width="13.7109375" style="233" customWidth="1"/>
    <col min="2570" max="2571" width="16.7109375" style="233" customWidth="1"/>
    <col min="2572" max="2572" width="8.7109375" style="233" customWidth="1"/>
    <col min="2573" max="2573" width="17" style="233" customWidth="1"/>
    <col min="2574" max="2574" width="10" style="233" customWidth="1"/>
    <col min="2575" max="2576" width="10.28515625" style="233" bestFit="1" customWidth="1"/>
    <col min="2577" max="2577" width="13.28515625" style="233" bestFit="1" customWidth="1"/>
    <col min="2578" max="2819" width="8.85546875" style="233"/>
    <col min="2820" max="2820" width="42.42578125" style="233" customWidth="1"/>
    <col min="2821" max="2821" width="9.5703125" style="233" customWidth="1"/>
    <col min="2822" max="2823" width="16.7109375" style="233" customWidth="1"/>
    <col min="2824" max="2824" width="13.42578125" style="233" customWidth="1"/>
    <col min="2825" max="2825" width="13.7109375" style="233" customWidth="1"/>
    <col min="2826" max="2827" width="16.7109375" style="233" customWidth="1"/>
    <col min="2828" max="2828" width="8.7109375" style="233" customWidth="1"/>
    <col min="2829" max="2829" width="17" style="233" customWidth="1"/>
    <col min="2830" max="2830" width="10" style="233" customWidth="1"/>
    <col min="2831" max="2832" width="10.28515625" style="233" bestFit="1" customWidth="1"/>
    <col min="2833" max="2833" width="13.28515625" style="233" bestFit="1" customWidth="1"/>
    <col min="2834" max="3075" width="8.85546875" style="233"/>
    <col min="3076" max="3076" width="42.42578125" style="233" customWidth="1"/>
    <col min="3077" max="3077" width="9.5703125" style="233" customWidth="1"/>
    <col min="3078" max="3079" width="16.7109375" style="233" customWidth="1"/>
    <col min="3080" max="3080" width="13.42578125" style="233" customWidth="1"/>
    <col min="3081" max="3081" width="13.7109375" style="233" customWidth="1"/>
    <col min="3082" max="3083" width="16.7109375" style="233" customWidth="1"/>
    <col min="3084" max="3084" width="8.7109375" style="233" customWidth="1"/>
    <col min="3085" max="3085" width="17" style="233" customWidth="1"/>
    <col min="3086" max="3086" width="10" style="233" customWidth="1"/>
    <col min="3087" max="3088" width="10.28515625" style="233" bestFit="1" customWidth="1"/>
    <col min="3089" max="3089" width="13.28515625" style="233" bestFit="1" customWidth="1"/>
    <col min="3090" max="3331" width="8.85546875" style="233"/>
    <col min="3332" max="3332" width="42.42578125" style="233" customWidth="1"/>
    <col min="3333" max="3333" width="9.5703125" style="233" customWidth="1"/>
    <col min="3334" max="3335" width="16.7109375" style="233" customWidth="1"/>
    <col min="3336" max="3336" width="13.42578125" style="233" customWidth="1"/>
    <col min="3337" max="3337" width="13.7109375" style="233" customWidth="1"/>
    <col min="3338" max="3339" width="16.7109375" style="233" customWidth="1"/>
    <col min="3340" max="3340" width="8.7109375" style="233" customWidth="1"/>
    <col min="3341" max="3341" width="17" style="233" customWidth="1"/>
    <col min="3342" max="3342" width="10" style="233" customWidth="1"/>
    <col min="3343" max="3344" width="10.28515625" style="233" bestFit="1" customWidth="1"/>
    <col min="3345" max="3345" width="13.28515625" style="233" bestFit="1" customWidth="1"/>
    <col min="3346" max="3587" width="8.85546875" style="233"/>
    <col min="3588" max="3588" width="42.42578125" style="233" customWidth="1"/>
    <col min="3589" max="3589" width="9.5703125" style="233" customWidth="1"/>
    <col min="3590" max="3591" width="16.7109375" style="233" customWidth="1"/>
    <col min="3592" max="3592" width="13.42578125" style="233" customWidth="1"/>
    <col min="3593" max="3593" width="13.7109375" style="233" customWidth="1"/>
    <col min="3594" max="3595" width="16.7109375" style="233" customWidth="1"/>
    <col min="3596" max="3596" width="8.7109375" style="233" customWidth="1"/>
    <col min="3597" max="3597" width="17" style="233" customWidth="1"/>
    <col min="3598" max="3598" width="10" style="233" customWidth="1"/>
    <col min="3599" max="3600" width="10.28515625" style="233" bestFit="1" customWidth="1"/>
    <col min="3601" max="3601" width="13.28515625" style="233" bestFit="1" customWidth="1"/>
    <col min="3602" max="3843" width="8.85546875" style="233"/>
    <col min="3844" max="3844" width="42.42578125" style="233" customWidth="1"/>
    <col min="3845" max="3845" width="9.5703125" style="233" customWidth="1"/>
    <col min="3846" max="3847" width="16.7109375" style="233" customWidth="1"/>
    <col min="3848" max="3848" width="13.42578125" style="233" customWidth="1"/>
    <col min="3849" max="3849" width="13.7109375" style="233" customWidth="1"/>
    <col min="3850" max="3851" width="16.7109375" style="233" customWidth="1"/>
    <col min="3852" max="3852" width="8.7109375" style="233" customWidth="1"/>
    <col min="3853" max="3853" width="17" style="233" customWidth="1"/>
    <col min="3854" max="3854" width="10" style="233" customWidth="1"/>
    <col min="3855" max="3856" width="10.28515625" style="233" bestFit="1" customWidth="1"/>
    <col min="3857" max="3857" width="13.28515625" style="233" bestFit="1" customWidth="1"/>
    <col min="3858" max="4099" width="8.85546875" style="233"/>
    <col min="4100" max="4100" width="42.42578125" style="233" customWidth="1"/>
    <col min="4101" max="4101" width="9.5703125" style="233" customWidth="1"/>
    <col min="4102" max="4103" width="16.7109375" style="233" customWidth="1"/>
    <col min="4104" max="4104" width="13.42578125" style="233" customWidth="1"/>
    <col min="4105" max="4105" width="13.7109375" style="233" customWidth="1"/>
    <col min="4106" max="4107" width="16.7109375" style="233" customWidth="1"/>
    <col min="4108" max="4108" width="8.7109375" style="233" customWidth="1"/>
    <col min="4109" max="4109" width="17" style="233" customWidth="1"/>
    <col min="4110" max="4110" width="10" style="233" customWidth="1"/>
    <col min="4111" max="4112" width="10.28515625" style="233" bestFit="1" customWidth="1"/>
    <col min="4113" max="4113" width="13.28515625" style="233" bestFit="1" customWidth="1"/>
    <col min="4114" max="4355" width="8.85546875" style="233"/>
    <col min="4356" max="4356" width="42.42578125" style="233" customWidth="1"/>
    <col min="4357" max="4357" width="9.5703125" style="233" customWidth="1"/>
    <col min="4358" max="4359" width="16.7109375" style="233" customWidth="1"/>
    <col min="4360" max="4360" width="13.42578125" style="233" customWidth="1"/>
    <col min="4361" max="4361" width="13.7109375" style="233" customWidth="1"/>
    <col min="4362" max="4363" width="16.7109375" style="233" customWidth="1"/>
    <col min="4364" max="4364" width="8.7109375" style="233" customWidth="1"/>
    <col min="4365" max="4365" width="17" style="233" customWidth="1"/>
    <col min="4366" max="4366" width="10" style="233" customWidth="1"/>
    <col min="4367" max="4368" width="10.28515625" style="233" bestFit="1" customWidth="1"/>
    <col min="4369" max="4369" width="13.28515625" style="233" bestFit="1" customWidth="1"/>
    <col min="4370" max="4611" width="8.85546875" style="233"/>
    <col min="4612" max="4612" width="42.42578125" style="233" customWidth="1"/>
    <col min="4613" max="4613" width="9.5703125" style="233" customWidth="1"/>
    <col min="4614" max="4615" width="16.7109375" style="233" customWidth="1"/>
    <col min="4616" max="4616" width="13.42578125" style="233" customWidth="1"/>
    <col min="4617" max="4617" width="13.7109375" style="233" customWidth="1"/>
    <col min="4618" max="4619" width="16.7109375" style="233" customWidth="1"/>
    <col min="4620" max="4620" width="8.7109375" style="233" customWidth="1"/>
    <col min="4621" max="4621" width="17" style="233" customWidth="1"/>
    <col min="4622" max="4622" width="10" style="233" customWidth="1"/>
    <col min="4623" max="4624" width="10.28515625" style="233" bestFit="1" customWidth="1"/>
    <col min="4625" max="4625" width="13.28515625" style="233" bestFit="1" customWidth="1"/>
    <col min="4626" max="4867" width="8.85546875" style="233"/>
    <col min="4868" max="4868" width="42.42578125" style="233" customWidth="1"/>
    <col min="4869" max="4869" width="9.5703125" style="233" customWidth="1"/>
    <col min="4870" max="4871" width="16.7109375" style="233" customWidth="1"/>
    <col min="4872" max="4872" width="13.42578125" style="233" customWidth="1"/>
    <col min="4873" max="4873" width="13.7109375" style="233" customWidth="1"/>
    <col min="4874" max="4875" width="16.7109375" style="233" customWidth="1"/>
    <col min="4876" max="4876" width="8.7109375" style="233" customWidth="1"/>
    <col min="4877" max="4877" width="17" style="233" customWidth="1"/>
    <col min="4878" max="4878" width="10" style="233" customWidth="1"/>
    <col min="4879" max="4880" width="10.28515625" style="233" bestFit="1" customWidth="1"/>
    <col min="4881" max="4881" width="13.28515625" style="233" bestFit="1" customWidth="1"/>
    <col min="4882" max="5123" width="8.85546875" style="233"/>
    <col min="5124" max="5124" width="42.42578125" style="233" customWidth="1"/>
    <col min="5125" max="5125" width="9.5703125" style="233" customWidth="1"/>
    <col min="5126" max="5127" width="16.7109375" style="233" customWidth="1"/>
    <col min="5128" max="5128" width="13.42578125" style="233" customWidth="1"/>
    <col min="5129" max="5129" width="13.7109375" style="233" customWidth="1"/>
    <col min="5130" max="5131" width="16.7109375" style="233" customWidth="1"/>
    <col min="5132" max="5132" width="8.7109375" style="233" customWidth="1"/>
    <col min="5133" max="5133" width="17" style="233" customWidth="1"/>
    <col min="5134" max="5134" width="10" style="233" customWidth="1"/>
    <col min="5135" max="5136" width="10.28515625" style="233" bestFit="1" customWidth="1"/>
    <col min="5137" max="5137" width="13.28515625" style="233" bestFit="1" customWidth="1"/>
    <col min="5138" max="5379" width="8.85546875" style="233"/>
    <col min="5380" max="5380" width="42.42578125" style="233" customWidth="1"/>
    <col min="5381" max="5381" width="9.5703125" style="233" customWidth="1"/>
    <col min="5382" max="5383" width="16.7109375" style="233" customWidth="1"/>
    <col min="5384" max="5384" width="13.42578125" style="233" customWidth="1"/>
    <col min="5385" max="5385" width="13.7109375" style="233" customWidth="1"/>
    <col min="5386" max="5387" width="16.7109375" style="233" customWidth="1"/>
    <col min="5388" max="5388" width="8.7109375" style="233" customWidth="1"/>
    <col min="5389" max="5389" width="17" style="233" customWidth="1"/>
    <col min="5390" max="5390" width="10" style="233" customWidth="1"/>
    <col min="5391" max="5392" width="10.28515625" style="233" bestFit="1" customWidth="1"/>
    <col min="5393" max="5393" width="13.28515625" style="233" bestFit="1" customWidth="1"/>
    <col min="5394" max="5635" width="8.85546875" style="233"/>
    <col min="5636" max="5636" width="42.42578125" style="233" customWidth="1"/>
    <col min="5637" max="5637" width="9.5703125" style="233" customWidth="1"/>
    <col min="5638" max="5639" width="16.7109375" style="233" customWidth="1"/>
    <col min="5640" max="5640" width="13.42578125" style="233" customWidth="1"/>
    <col min="5641" max="5641" width="13.7109375" style="233" customWidth="1"/>
    <col min="5642" max="5643" width="16.7109375" style="233" customWidth="1"/>
    <col min="5644" max="5644" width="8.7109375" style="233" customWidth="1"/>
    <col min="5645" max="5645" width="17" style="233" customWidth="1"/>
    <col min="5646" max="5646" width="10" style="233" customWidth="1"/>
    <col min="5647" max="5648" width="10.28515625" style="233" bestFit="1" customWidth="1"/>
    <col min="5649" max="5649" width="13.28515625" style="233" bestFit="1" customWidth="1"/>
    <col min="5650" max="5891" width="8.85546875" style="233"/>
    <col min="5892" max="5892" width="42.42578125" style="233" customWidth="1"/>
    <col min="5893" max="5893" width="9.5703125" style="233" customWidth="1"/>
    <col min="5894" max="5895" width="16.7109375" style="233" customWidth="1"/>
    <col min="5896" max="5896" width="13.42578125" style="233" customWidth="1"/>
    <col min="5897" max="5897" width="13.7109375" style="233" customWidth="1"/>
    <col min="5898" max="5899" width="16.7109375" style="233" customWidth="1"/>
    <col min="5900" max="5900" width="8.7109375" style="233" customWidth="1"/>
    <col min="5901" max="5901" width="17" style="233" customWidth="1"/>
    <col min="5902" max="5902" width="10" style="233" customWidth="1"/>
    <col min="5903" max="5904" width="10.28515625" style="233" bestFit="1" customWidth="1"/>
    <col min="5905" max="5905" width="13.28515625" style="233" bestFit="1" customWidth="1"/>
    <col min="5906" max="6147" width="8.85546875" style="233"/>
    <col min="6148" max="6148" width="42.42578125" style="233" customWidth="1"/>
    <col min="6149" max="6149" width="9.5703125" style="233" customWidth="1"/>
    <col min="6150" max="6151" width="16.7109375" style="233" customWidth="1"/>
    <col min="6152" max="6152" width="13.42578125" style="233" customWidth="1"/>
    <col min="6153" max="6153" width="13.7109375" style="233" customWidth="1"/>
    <col min="6154" max="6155" width="16.7109375" style="233" customWidth="1"/>
    <col min="6156" max="6156" width="8.7109375" style="233" customWidth="1"/>
    <col min="6157" max="6157" width="17" style="233" customWidth="1"/>
    <col min="6158" max="6158" width="10" style="233" customWidth="1"/>
    <col min="6159" max="6160" width="10.28515625" style="233" bestFit="1" customWidth="1"/>
    <col min="6161" max="6161" width="13.28515625" style="233" bestFit="1" customWidth="1"/>
    <col min="6162" max="6403" width="8.85546875" style="233"/>
    <col min="6404" max="6404" width="42.42578125" style="233" customWidth="1"/>
    <col min="6405" max="6405" width="9.5703125" style="233" customWidth="1"/>
    <col min="6406" max="6407" width="16.7109375" style="233" customWidth="1"/>
    <col min="6408" max="6408" width="13.42578125" style="233" customWidth="1"/>
    <col min="6409" max="6409" width="13.7109375" style="233" customWidth="1"/>
    <col min="6410" max="6411" width="16.7109375" style="233" customWidth="1"/>
    <col min="6412" max="6412" width="8.7109375" style="233" customWidth="1"/>
    <col min="6413" max="6413" width="17" style="233" customWidth="1"/>
    <col min="6414" max="6414" width="10" style="233" customWidth="1"/>
    <col min="6415" max="6416" width="10.28515625" style="233" bestFit="1" customWidth="1"/>
    <col min="6417" max="6417" width="13.28515625" style="233" bestFit="1" customWidth="1"/>
    <col min="6418" max="6659" width="8.85546875" style="233"/>
    <col min="6660" max="6660" width="42.42578125" style="233" customWidth="1"/>
    <col min="6661" max="6661" width="9.5703125" style="233" customWidth="1"/>
    <col min="6662" max="6663" width="16.7109375" style="233" customWidth="1"/>
    <col min="6664" max="6664" width="13.42578125" style="233" customWidth="1"/>
    <col min="6665" max="6665" width="13.7109375" style="233" customWidth="1"/>
    <col min="6666" max="6667" width="16.7109375" style="233" customWidth="1"/>
    <col min="6668" max="6668" width="8.7109375" style="233" customWidth="1"/>
    <col min="6669" max="6669" width="17" style="233" customWidth="1"/>
    <col min="6670" max="6670" width="10" style="233" customWidth="1"/>
    <col min="6671" max="6672" width="10.28515625" style="233" bestFit="1" customWidth="1"/>
    <col min="6673" max="6673" width="13.28515625" style="233" bestFit="1" customWidth="1"/>
    <col min="6674" max="6915" width="8.85546875" style="233"/>
    <col min="6916" max="6916" width="42.42578125" style="233" customWidth="1"/>
    <col min="6917" max="6917" width="9.5703125" style="233" customWidth="1"/>
    <col min="6918" max="6919" width="16.7109375" style="233" customWidth="1"/>
    <col min="6920" max="6920" width="13.42578125" style="233" customWidth="1"/>
    <col min="6921" max="6921" width="13.7109375" style="233" customWidth="1"/>
    <col min="6922" max="6923" width="16.7109375" style="233" customWidth="1"/>
    <col min="6924" max="6924" width="8.7109375" style="233" customWidth="1"/>
    <col min="6925" max="6925" width="17" style="233" customWidth="1"/>
    <col min="6926" max="6926" width="10" style="233" customWidth="1"/>
    <col min="6927" max="6928" width="10.28515625" style="233" bestFit="1" customWidth="1"/>
    <col min="6929" max="6929" width="13.28515625" style="233" bestFit="1" customWidth="1"/>
    <col min="6930" max="7171" width="8.85546875" style="233"/>
    <col min="7172" max="7172" width="42.42578125" style="233" customWidth="1"/>
    <col min="7173" max="7173" width="9.5703125" style="233" customWidth="1"/>
    <col min="7174" max="7175" width="16.7109375" style="233" customWidth="1"/>
    <col min="7176" max="7176" width="13.42578125" style="233" customWidth="1"/>
    <col min="7177" max="7177" width="13.7109375" style="233" customWidth="1"/>
    <col min="7178" max="7179" width="16.7109375" style="233" customWidth="1"/>
    <col min="7180" max="7180" width="8.7109375" style="233" customWidth="1"/>
    <col min="7181" max="7181" width="17" style="233" customWidth="1"/>
    <col min="7182" max="7182" width="10" style="233" customWidth="1"/>
    <col min="7183" max="7184" width="10.28515625" style="233" bestFit="1" customWidth="1"/>
    <col min="7185" max="7185" width="13.28515625" style="233" bestFit="1" customWidth="1"/>
    <col min="7186" max="7427" width="8.85546875" style="233"/>
    <col min="7428" max="7428" width="42.42578125" style="233" customWidth="1"/>
    <col min="7429" max="7429" width="9.5703125" style="233" customWidth="1"/>
    <col min="7430" max="7431" width="16.7109375" style="233" customWidth="1"/>
    <col min="7432" max="7432" width="13.42578125" style="233" customWidth="1"/>
    <col min="7433" max="7433" width="13.7109375" style="233" customWidth="1"/>
    <col min="7434" max="7435" width="16.7109375" style="233" customWidth="1"/>
    <col min="7436" max="7436" width="8.7109375" style="233" customWidth="1"/>
    <col min="7437" max="7437" width="17" style="233" customWidth="1"/>
    <col min="7438" max="7438" width="10" style="233" customWidth="1"/>
    <col min="7439" max="7440" width="10.28515625" style="233" bestFit="1" customWidth="1"/>
    <col min="7441" max="7441" width="13.28515625" style="233" bestFit="1" customWidth="1"/>
    <col min="7442" max="7683" width="8.85546875" style="233"/>
    <col min="7684" max="7684" width="42.42578125" style="233" customWidth="1"/>
    <col min="7685" max="7685" width="9.5703125" style="233" customWidth="1"/>
    <col min="7686" max="7687" width="16.7109375" style="233" customWidth="1"/>
    <col min="7688" max="7688" width="13.42578125" style="233" customWidth="1"/>
    <col min="7689" max="7689" width="13.7109375" style="233" customWidth="1"/>
    <col min="7690" max="7691" width="16.7109375" style="233" customWidth="1"/>
    <col min="7692" max="7692" width="8.7109375" style="233" customWidth="1"/>
    <col min="7693" max="7693" width="17" style="233" customWidth="1"/>
    <col min="7694" max="7694" width="10" style="233" customWidth="1"/>
    <col min="7695" max="7696" width="10.28515625" style="233" bestFit="1" customWidth="1"/>
    <col min="7697" max="7697" width="13.28515625" style="233" bestFit="1" customWidth="1"/>
    <col min="7698" max="7939" width="8.85546875" style="233"/>
    <col min="7940" max="7940" width="42.42578125" style="233" customWidth="1"/>
    <col min="7941" max="7941" width="9.5703125" style="233" customWidth="1"/>
    <col min="7942" max="7943" width="16.7109375" style="233" customWidth="1"/>
    <col min="7944" max="7944" width="13.42578125" style="233" customWidth="1"/>
    <col min="7945" max="7945" width="13.7109375" style="233" customWidth="1"/>
    <col min="7946" max="7947" width="16.7109375" style="233" customWidth="1"/>
    <col min="7948" max="7948" width="8.7109375" style="233" customWidth="1"/>
    <col min="7949" max="7949" width="17" style="233" customWidth="1"/>
    <col min="7950" max="7950" width="10" style="233" customWidth="1"/>
    <col min="7951" max="7952" width="10.28515625" style="233" bestFit="1" customWidth="1"/>
    <col min="7953" max="7953" width="13.28515625" style="233" bestFit="1" customWidth="1"/>
    <col min="7954" max="8195" width="8.85546875" style="233"/>
    <col min="8196" max="8196" width="42.42578125" style="233" customWidth="1"/>
    <col min="8197" max="8197" width="9.5703125" style="233" customWidth="1"/>
    <col min="8198" max="8199" width="16.7109375" style="233" customWidth="1"/>
    <col min="8200" max="8200" width="13.42578125" style="233" customWidth="1"/>
    <col min="8201" max="8201" width="13.7109375" style="233" customWidth="1"/>
    <col min="8202" max="8203" width="16.7109375" style="233" customWidth="1"/>
    <col min="8204" max="8204" width="8.7109375" style="233" customWidth="1"/>
    <col min="8205" max="8205" width="17" style="233" customWidth="1"/>
    <col min="8206" max="8206" width="10" style="233" customWidth="1"/>
    <col min="8207" max="8208" width="10.28515625" style="233" bestFit="1" customWidth="1"/>
    <col min="8209" max="8209" width="13.28515625" style="233" bestFit="1" customWidth="1"/>
    <col min="8210" max="8451" width="8.85546875" style="233"/>
    <col min="8452" max="8452" width="42.42578125" style="233" customWidth="1"/>
    <col min="8453" max="8453" width="9.5703125" style="233" customWidth="1"/>
    <col min="8454" max="8455" width="16.7109375" style="233" customWidth="1"/>
    <col min="8456" max="8456" width="13.42578125" style="233" customWidth="1"/>
    <col min="8457" max="8457" width="13.7109375" style="233" customWidth="1"/>
    <col min="8458" max="8459" width="16.7109375" style="233" customWidth="1"/>
    <col min="8460" max="8460" width="8.7109375" style="233" customWidth="1"/>
    <col min="8461" max="8461" width="17" style="233" customWidth="1"/>
    <col min="8462" max="8462" width="10" style="233" customWidth="1"/>
    <col min="8463" max="8464" width="10.28515625" style="233" bestFit="1" customWidth="1"/>
    <col min="8465" max="8465" width="13.28515625" style="233" bestFit="1" customWidth="1"/>
    <col min="8466" max="8707" width="8.85546875" style="233"/>
    <col min="8708" max="8708" width="42.42578125" style="233" customWidth="1"/>
    <col min="8709" max="8709" width="9.5703125" style="233" customWidth="1"/>
    <col min="8710" max="8711" width="16.7109375" style="233" customWidth="1"/>
    <col min="8712" max="8712" width="13.42578125" style="233" customWidth="1"/>
    <col min="8713" max="8713" width="13.7109375" style="233" customWidth="1"/>
    <col min="8714" max="8715" width="16.7109375" style="233" customWidth="1"/>
    <col min="8716" max="8716" width="8.7109375" style="233" customWidth="1"/>
    <col min="8717" max="8717" width="17" style="233" customWidth="1"/>
    <col min="8718" max="8718" width="10" style="233" customWidth="1"/>
    <col min="8719" max="8720" width="10.28515625" style="233" bestFit="1" customWidth="1"/>
    <col min="8721" max="8721" width="13.28515625" style="233" bestFit="1" customWidth="1"/>
    <col min="8722" max="8963" width="8.85546875" style="233"/>
    <col min="8964" max="8964" width="42.42578125" style="233" customWidth="1"/>
    <col min="8965" max="8965" width="9.5703125" style="233" customWidth="1"/>
    <col min="8966" max="8967" width="16.7109375" style="233" customWidth="1"/>
    <col min="8968" max="8968" width="13.42578125" style="233" customWidth="1"/>
    <col min="8969" max="8969" width="13.7109375" style="233" customWidth="1"/>
    <col min="8970" max="8971" width="16.7109375" style="233" customWidth="1"/>
    <col min="8972" max="8972" width="8.7109375" style="233" customWidth="1"/>
    <col min="8973" max="8973" width="17" style="233" customWidth="1"/>
    <col min="8974" max="8974" width="10" style="233" customWidth="1"/>
    <col min="8975" max="8976" width="10.28515625" style="233" bestFit="1" customWidth="1"/>
    <col min="8977" max="8977" width="13.28515625" style="233" bestFit="1" customWidth="1"/>
    <col min="8978" max="9219" width="8.85546875" style="233"/>
    <col min="9220" max="9220" width="42.42578125" style="233" customWidth="1"/>
    <col min="9221" max="9221" width="9.5703125" style="233" customWidth="1"/>
    <col min="9222" max="9223" width="16.7109375" style="233" customWidth="1"/>
    <col min="9224" max="9224" width="13.42578125" style="233" customWidth="1"/>
    <col min="9225" max="9225" width="13.7109375" style="233" customWidth="1"/>
    <col min="9226" max="9227" width="16.7109375" style="233" customWidth="1"/>
    <col min="9228" max="9228" width="8.7109375" style="233" customWidth="1"/>
    <col min="9229" max="9229" width="17" style="233" customWidth="1"/>
    <col min="9230" max="9230" width="10" style="233" customWidth="1"/>
    <col min="9231" max="9232" width="10.28515625" style="233" bestFit="1" customWidth="1"/>
    <col min="9233" max="9233" width="13.28515625" style="233" bestFit="1" customWidth="1"/>
    <col min="9234" max="9475" width="8.85546875" style="233"/>
    <col min="9476" max="9476" width="42.42578125" style="233" customWidth="1"/>
    <col min="9477" max="9477" width="9.5703125" style="233" customWidth="1"/>
    <col min="9478" max="9479" width="16.7109375" style="233" customWidth="1"/>
    <col min="9480" max="9480" width="13.42578125" style="233" customWidth="1"/>
    <col min="9481" max="9481" width="13.7109375" style="233" customWidth="1"/>
    <col min="9482" max="9483" width="16.7109375" style="233" customWidth="1"/>
    <col min="9484" max="9484" width="8.7109375" style="233" customWidth="1"/>
    <col min="9485" max="9485" width="17" style="233" customWidth="1"/>
    <col min="9486" max="9486" width="10" style="233" customWidth="1"/>
    <col min="9487" max="9488" width="10.28515625" style="233" bestFit="1" customWidth="1"/>
    <col min="9489" max="9489" width="13.28515625" style="233" bestFit="1" customWidth="1"/>
    <col min="9490" max="9731" width="8.85546875" style="233"/>
    <col min="9732" max="9732" width="42.42578125" style="233" customWidth="1"/>
    <col min="9733" max="9733" width="9.5703125" style="233" customWidth="1"/>
    <col min="9734" max="9735" width="16.7109375" style="233" customWidth="1"/>
    <col min="9736" max="9736" width="13.42578125" style="233" customWidth="1"/>
    <col min="9737" max="9737" width="13.7109375" style="233" customWidth="1"/>
    <col min="9738" max="9739" width="16.7109375" style="233" customWidth="1"/>
    <col min="9740" max="9740" width="8.7109375" style="233" customWidth="1"/>
    <col min="9741" max="9741" width="17" style="233" customWidth="1"/>
    <col min="9742" max="9742" width="10" style="233" customWidth="1"/>
    <col min="9743" max="9744" width="10.28515625" style="233" bestFit="1" customWidth="1"/>
    <col min="9745" max="9745" width="13.28515625" style="233" bestFit="1" customWidth="1"/>
    <col min="9746" max="9987" width="8.85546875" style="233"/>
    <col min="9988" max="9988" width="42.42578125" style="233" customWidth="1"/>
    <col min="9989" max="9989" width="9.5703125" style="233" customWidth="1"/>
    <col min="9990" max="9991" width="16.7109375" style="233" customWidth="1"/>
    <col min="9992" max="9992" width="13.42578125" style="233" customWidth="1"/>
    <col min="9993" max="9993" width="13.7109375" style="233" customWidth="1"/>
    <col min="9994" max="9995" width="16.7109375" style="233" customWidth="1"/>
    <col min="9996" max="9996" width="8.7109375" style="233" customWidth="1"/>
    <col min="9997" max="9997" width="17" style="233" customWidth="1"/>
    <col min="9998" max="9998" width="10" style="233" customWidth="1"/>
    <col min="9999" max="10000" width="10.28515625" style="233" bestFit="1" customWidth="1"/>
    <col min="10001" max="10001" width="13.28515625" style="233" bestFit="1" customWidth="1"/>
    <col min="10002" max="10243" width="8.85546875" style="233"/>
    <col min="10244" max="10244" width="42.42578125" style="233" customWidth="1"/>
    <col min="10245" max="10245" width="9.5703125" style="233" customWidth="1"/>
    <col min="10246" max="10247" width="16.7109375" style="233" customWidth="1"/>
    <col min="10248" max="10248" width="13.42578125" style="233" customWidth="1"/>
    <col min="10249" max="10249" width="13.7109375" style="233" customWidth="1"/>
    <col min="10250" max="10251" width="16.7109375" style="233" customWidth="1"/>
    <col min="10252" max="10252" width="8.7109375" style="233" customWidth="1"/>
    <col min="10253" max="10253" width="17" style="233" customWidth="1"/>
    <col min="10254" max="10254" width="10" style="233" customWidth="1"/>
    <col min="10255" max="10256" width="10.28515625" style="233" bestFit="1" customWidth="1"/>
    <col min="10257" max="10257" width="13.28515625" style="233" bestFit="1" customWidth="1"/>
    <col min="10258" max="10499" width="8.85546875" style="233"/>
    <col min="10500" max="10500" width="42.42578125" style="233" customWidth="1"/>
    <col min="10501" max="10501" width="9.5703125" style="233" customWidth="1"/>
    <col min="10502" max="10503" width="16.7109375" style="233" customWidth="1"/>
    <col min="10504" max="10504" width="13.42578125" style="233" customWidth="1"/>
    <col min="10505" max="10505" width="13.7109375" style="233" customWidth="1"/>
    <col min="10506" max="10507" width="16.7109375" style="233" customWidth="1"/>
    <col min="10508" max="10508" width="8.7109375" style="233" customWidth="1"/>
    <col min="10509" max="10509" width="17" style="233" customWidth="1"/>
    <col min="10510" max="10510" width="10" style="233" customWidth="1"/>
    <col min="10511" max="10512" width="10.28515625" style="233" bestFit="1" customWidth="1"/>
    <col min="10513" max="10513" width="13.28515625" style="233" bestFit="1" customWidth="1"/>
    <col min="10514" max="10755" width="8.85546875" style="233"/>
    <col min="10756" max="10756" width="42.42578125" style="233" customWidth="1"/>
    <col min="10757" max="10757" width="9.5703125" style="233" customWidth="1"/>
    <col min="10758" max="10759" width="16.7109375" style="233" customWidth="1"/>
    <col min="10760" max="10760" width="13.42578125" style="233" customWidth="1"/>
    <col min="10761" max="10761" width="13.7109375" style="233" customWidth="1"/>
    <col min="10762" max="10763" width="16.7109375" style="233" customWidth="1"/>
    <col min="10764" max="10764" width="8.7109375" style="233" customWidth="1"/>
    <col min="10765" max="10765" width="17" style="233" customWidth="1"/>
    <col min="10766" max="10766" width="10" style="233" customWidth="1"/>
    <col min="10767" max="10768" width="10.28515625" style="233" bestFit="1" customWidth="1"/>
    <col min="10769" max="10769" width="13.28515625" style="233" bestFit="1" customWidth="1"/>
    <col min="10770" max="11011" width="8.85546875" style="233"/>
    <col min="11012" max="11012" width="42.42578125" style="233" customWidth="1"/>
    <col min="11013" max="11013" width="9.5703125" style="233" customWidth="1"/>
    <col min="11014" max="11015" width="16.7109375" style="233" customWidth="1"/>
    <col min="11016" max="11016" width="13.42578125" style="233" customWidth="1"/>
    <col min="11017" max="11017" width="13.7109375" style="233" customWidth="1"/>
    <col min="11018" max="11019" width="16.7109375" style="233" customWidth="1"/>
    <col min="11020" max="11020" width="8.7109375" style="233" customWidth="1"/>
    <col min="11021" max="11021" width="17" style="233" customWidth="1"/>
    <col min="11022" max="11022" width="10" style="233" customWidth="1"/>
    <col min="11023" max="11024" width="10.28515625" style="233" bestFit="1" customWidth="1"/>
    <col min="11025" max="11025" width="13.28515625" style="233" bestFit="1" customWidth="1"/>
    <col min="11026" max="11267" width="8.85546875" style="233"/>
    <col min="11268" max="11268" width="42.42578125" style="233" customWidth="1"/>
    <col min="11269" max="11269" width="9.5703125" style="233" customWidth="1"/>
    <col min="11270" max="11271" width="16.7109375" style="233" customWidth="1"/>
    <col min="11272" max="11272" width="13.42578125" style="233" customWidth="1"/>
    <col min="11273" max="11273" width="13.7109375" style="233" customWidth="1"/>
    <col min="11274" max="11275" width="16.7109375" style="233" customWidth="1"/>
    <col min="11276" max="11276" width="8.7109375" style="233" customWidth="1"/>
    <col min="11277" max="11277" width="17" style="233" customWidth="1"/>
    <col min="11278" max="11278" width="10" style="233" customWidth="1"/>
    <col min="11279" max="11280" width="10.28515625" style="233" bestFit="1" customWidth="1"/>
    <col min="11281" max="11281" width="13.28515625" style="233" bestFit="1" customWidth="1"/>
    <col min="11282" max="11523" width="8.85546875" style="233"/>
    <col min="11524" max="11524" width="42.42578125" style="233" customWidth="1"/>
    <col min="11525" max="11525" width="9.5703125" style="233" customWidth="1"/>
    <col min="11526" max="11527" width="16.7109375" style="233" customWidth="1"/>
    <col min="11528" max="11528" width="13.42578125" style="233" customWidth="1"/>
    <col min="11529" max="11529" width="13.7109375" style="233" customWidth="1"/>
    <col min="11530" max="11531" width="16.7109375" style="233" customWidth="1"/>
    <col min="11532" max="11532" width="8.7109375" style="233" customWidth="1"/>
    <col min="11533" max="11533" width="17" style="233" customWidth="1"/>
    <col min="11534" max="11534" width="10" style="233" customWidth="1"/>
    <col min="11535" max="11536" width="10.28515625" style="233" bestFit="1" customWidth="1"/>
    <col min="11537" max="11537" width="13.28515625" style="233" bestFit="1" customWidth="1"/>
    <col min="11538" max="11779" width="8.85546875" style="233"/>
    <col min="11780" max="11780" width="42.42578125" style="233" customWidth="1"/>
    <col min="11781" max="11781" width="9.5703125" style="233" customWidth="1"/>
    <col min="11782" max="11783" width="16.7109375" style="233" customWidth="1"/>
    <col min="11784" max="11784" width="13.42578125" style="233" customWidth="1"/>
    <col min="11785" max="11785" width="13.7109375" style="233" customWidth="1"/>
    <col min="11786" max="11787" width="16.7109375" style="233" customWidth="1"/>
    <col min="11788" max="11788" width="8.7109375" style="233" customWidth="1"/>
    <col min="11789" max="11789" width="17" style="233" customWidth="1"/>
    <col min="11790" max="11790" width="10" style="233" customWidth="1"/>
    <col min="11791" max="11792" width="10.28515625" style="233" bestFit="1" customWidth="1"/>
    <col min="11793" max="11793" width="13.28515625" style="233" bestFit="1" customWidth="1"/>
    <col min="11794" max="12035" width="8.85546875" style="233"/>
    <col min="12036" max="12036" width="42.42578125" style="233" customWidth="1"/>
    <col min="12037" max="12037" width="9.5703125" style="233" customWidth="1"/>
    <col min="12038" max="12039" width="16.7109375" style="233" customWidth="1"/>
    <col min="12040" max="12040" width="13.42578125" style="233" customWidth="1"/>
    <col min="12041" max="12041" width="13.7109375" style="233" customWidth="1"/>
    <col min="12042" max="12043" width="16.7109375" style="233" customWidth="1"/>
    <col min="12044" max="12044" width="8.7109375" style="233" customWidth="1"/>
    <col min="12045" max="12045" width="17" style="233" customWidth="1"/>
    <col min="12046" max="12046" width="10" style="233" customWidth="1"/>
    <col min="12047" max="12048" width="10.28515625" style="233" bestFit="1" customWidth="1"/>
    <col min="12049" max="12049" width="13.28515625" style="233" bestFit="1" customWidth="1"/>
    <col min="12050" max="12291" width="8.85546875" style="233"/>
    <col min="12292" max="12292" width="42.42578125" style="233" customWidth="1"/>
    <col min="12293" max="12293" width="9.5703125" style="233" customWidth="1"/>
    <col min="12294" max="12295" width="16.7109375" style="233" customWidth="1"/>
    <col min="12296" max="12296" width="13.42578125" style="233" customWidth="1"/>
    <col min="12297" max="12297" width="13.7109375" style="233" customWidth="1"/>
    <col min="12298" max="12299" width="16.7109375" style="233" customWidth="1"/>
    <col min="12300" max="12300" width="8.7109375" style="233" customWidth="1"/>
    <col min="12301" max="12301" width="17" style="233" customWidth="1"/>
    <col min="12302" max="12302" width="10" style="233" customWidth="1"/>
    <col min="12303" max="12304" width="10.28515625" style="233" bestFit="1" customWidth="1"/>
    <col min="12305" max="12305" width="13.28515625" style="233" bestFit="1" customWidth="1"/>
    <col min="12306" max="12547" width="8.85546875" style="233"/>
    <col min="12548" max="12548" width="42.42578125" style="233" customWidth="1"/>
    <col min="12549" max="12549" width="9.5703125" style="233" customWidth="1"/>
    <col min="12550" max="12551" width="16.7109375" style="233" customWidth="1"/>
    <col min="12552" max="12552" width="13.42578125" style="233" customWidth="1"/>
    <col min="12553" max="12553" width="13.7109375" style="233" customWidth="1"/>
    <col min="12554" max="12555" width="16.7109375" style="233" customWidth="1"/>
    <col min="12556" max="12556" width="8.7109375" style="233" customWidth="1"/>
    <col min="12557" max="12557" width="17" style="233" customWidth="1"/>
    <col min="12558" max="12558" width="10" style="233" customWidth="1"/>
    <col min="12559" max="12560" width="10.28515625" style="233" bestFit="1" customWidth="1"/>
    <col min="12561" max="12561" width="13.28515625" style="233" bestFit="1" customWidth="1"/>
    <col min="12562" max="12803" width="8.85546875" style="233"/>
    <col min="12804" max="12804" width="42.42578125" style="233" customWidth="1"/>
    <col min="12805" max="12805" width="9.5703125" style="233" customWidth="1"/>
    <col min="12806" max="12807" width="16.7109375" style="233" customWidth="1"/>
    <col min="12808" max="12808" width="13.42578125" style="233" customWidth="1"/>
    <col min="12809" max="12809" width="13.7109375" style="233" customWidth="1"/>
    <col min="12810" max="12811" width="16.7109375" style="233" customWidth="1"/>
    <col min="12812" max="12812" width="8.7109375" style="233" customWidth="1"/>
    <col min="12813" max="12813" width="17" style="233" customWidth="1"/>
    <col min="12814" max="12814" width="10" style="233" customWidth="1"/>
    <col min="12815" max="12816" width="10.28515625" style="233" bestFit="1" customWidth="1"/>
    <col min="12817" max="12817" width="13.28515625" style="233" bestFit="1" customWidth="1"/>
    <col min="12818" max="13059" width="8.85546875" style="233"/>
    <col min="13060" max="13060" width="42.42578125" style="233" customWidth="1"/>
    <col min="13061" max="13061" width="9.5703125" style="233" customWidth="1"/>
    <col min="13062" max="13063" width="16.7109375" style="233" customWidth="1"/>
    <col min="13064" max="13064" width="13.42578125" style="233" customWidth="1"/>
    <col min="13065" max="13065" width="13.7109375" style="233" customWidth="1"/>
    <col min="13066" max="13067" width="16.7109375" style="233" customWidth="1"/>
    <col min="13068" max="13068" width="8.7109375" style="233" customWidth="1"/>
    <col min="13069" max="13069" width="17" style="233" customWidth="1"/>
    <col min="13070" max="13070" width="10" style="233" customWidth="1"/>
    <col min="13071" max="13072" width="10.28515625" style="233" bestFit="1" customWidth="1"/>
    <col min="13073" max="13073" width="13.28515625" style="233" bestFit="1" customWidth="1"/>
    <col min="13074" max="13315" width="8.85546875" style="233"/>
    <col min="13316" max="13316" width="42.42578125" style="233" customWidth="1"/>
    <col min="13317" max="13317" width="9.5703125" style="233" customWidth="1"/>
    <col min="13318" max="13319" width="16.7109375" style="233" customWidth="1"/>
    <col min="13320" max="13320" width="13.42578125" style="233" customWidth="1"/>
    <col min="13321" max="13321" width="13.7109375" style="233" customWidth="1"/>
    <col min="13322" max="13323" width="16.7109375" style="233" customWidth="1"/>
    <col min="13324" max="13324" width="8.7109375" style="233" customWidth="1"/>
    <col min="13325" max="13325" width="17" style="233" customWidth="1"/>
    <col min="13326" max="13326" width="10" style="233" customWidth="1"/>
    <col min="13327" max="13328" width="10.28515625" style="233" bestFit="1" customWidth="1"/>
    <col min="13329" max="13329" width="13.28515625" style="233" bestFit="1" customWidth="1"/>
    <col min="13330" max="13571" width="8.85546875" style="233"/>
    <col min="13572" max="13572" width="42.42578125" style="233" customWidth="1"/>
    <col min="13573" max="13573" width="9.5703125" style="233" customWidth="1"/>
    <col min="13574" max="13575" width="16.7109375" style="233" customWidth="1"/>
    <col min="13576" max="13576" width="13.42578125" style="233" customWidth="1"/>
    <col min="13577" max="13577" width="13.7109375" style="233" customWidth="1"/>
    <col min="13578" max="13579" width="16.7109375" style="233" customWidth="1"/>
    <col min="13580" max="13580" width="8.7109375" style="233" customWidth="1"/>
    <col min="13581" max="13581" width="17" style="233" customWidth="1"/>
    <col min="13582" max="13582" width="10" style="233" customWidth="1"/>
    <col min="13583" max="13584" width="10.28515625" style="233" bestFit="1" customWidth="1"/>
    <col min="13585" max="13585" width="13.28515625" style="233" bestFit="1" customWidth="1"/>
    <col min="13586" max="13827" width="8.85546875" style="233"/>
    <col min="13828" max="13828" width="42.42578125" style="233" customWidth="1"/>
    <col min="13829" max="13829" width="9.5703125" style="233" customWidth="1"/>
    <col min="13830" max="13831" width="16.7109375" style="233" customWidth="1"/>
    <col min="13832" max="13832" width="13.42578125" style="233" customWidth="1"/>
    <col min="13833" max="13833" width="13.7109375" style="233" customWidth="1"/>
    <col min="13834" max="13835" width="16.7109375" style="233" customWidth="1"/>
    <col min="13836" max="13836" width="8.7109375" style="233" customWidth="1"/>
    <col min="13837" max="13837" width="17" style="233" customWidth="1"/>
    <col min="13838" max="13838" width="10" style="233" customWidth="1"/>
    <col min="13839" max="13840" width="10.28515625" style="233" bestFit="1" customWidth="1"/>
    <col min="13841" max="13841" width="13.28515625" style="233" bestFit="1" customWidth="1"/>
    <col min="13842" max="14083" width="8.85546875" style="233"/>
    <col min="14084" max="14084" width="42.42578125" style="233" customWidth="1"/>
    <col min="14085" max="14085" width="9.5703125" style="233" customWidth="1"/>
    <col min="14086" max="14087" width="16.7109375" style="233" customWidth="1"/>
    <col min="14088" max="14088" width="13.42578125" style="233" customWidth="1"/>
    <col min="14089" max="14089" width="13.7109375" style="233" customWidth="1"/>
    <col min="14090" max="14091" width="16.7109375" style="233" customWidth="1"/>
    <col min="14092" max="14092" width="8.7109375" style="233" customWidth="1"/>
    <col min="14093" max="14093" width="17" style="233" customWidth="1"/>
    <col min="14094" max="14094" width="10" style="233" customWidth="1"/>
    <col min="14095" max="14096" width="10.28515625" style="233" bestFit="1" customWidth="1"/>
    <col min="14097" max="14097" width="13.28515625" style="233" bestFit="1" customWidth="1"/>
    <col min="14098" max="14339" width="8.85546875" style="233"/>
    <col min="14340" max="14340" width="42.42578125" style="233" customWidth="1"/>
    <col min="14341" max="14341" width="9.5703125" style="233" customWidth="1"/>
    <col min="14342" max="14343" width="16.7109375" style="233" customWidth="1"/>
    <col min="14344" max="14344" width="13.42578125" style="233" customWidth="1"/>
    <col min="14345" max="14345" width="13.7109375" style="233" customWidth="1"/>
    <col min="14346" max="14347" width="16.7109375" style="233" customWidth="1"/>
    <col min="14348" max="14348" width="8.7109375" style="233" customWidth="1"/>
    <col min="14349" max="14349" width="17" style="233" customWidth="1"/>
    <col min="14350" max="14350" width="10" style="233" customWidth="1"/>
    <col min="14351" max="14352" width="10.28515625" style="233" bestFit="1" customWidth="1"/>
    <col min="14353" max="14353" width="13.28515625" style="233" bestFit="1" customWidth="1"/>
    <col min="14354" max="14595" width="8.85546875" style="233"/>
    <col min="14596" max="14596" width="42.42578125" style="233" customWidth="1"/>
    <col min="14597" max="14597" width="9.5703125" style="233" customWidth="1"/>
    <col min="14598" max="14599" width="16.7109375" style="233" customWidth="1"/>
    <col min="14600" max="14600" width="13.42578125" style="233" customWidth="1"/>
    <col min="14601" max="14601" width="13.7109375" style="233" customWidth="1"/>
    <col min="14602" max="14603" width="16.7109375" style="233" customWidth="1"/>
    <col min="14604" max="14604" width="8.7109375" style="233" customWidth="1"/>
    <col min="14605" max="14605" width="17" style="233" customWidth="1"/>
    <col min="14606" max="14606" width="10" style="233" customWidth="1"/>
    <col min="14607" max="14608" width="10.28515625" style="233" bestFit="1" customWidth="1"/>
    <col min="14609" max="14609" width="13.28515625" style="233" bestFit="1" customWidth="1"/>
    <col min="14610" max="14851" width="8.85546875" style="233"/>
    <col min="14852" max="14852" width="42.42578125" style="233" customWidth="1"/>
    <col min="14853" max="14853" width="9.5703125" style="233" customWidth="1"/>
    <col min="14854" max="14855" width="16.7109375" style="233" customWidth="1"/>
    <col min="14856" max="14856" width="13.42578125" style="233" customWidth="1"/>
    <col min="14857" max="14857" width="13.7109375" style="233" customWidth="1"/>
    <col min="14858" max="14859" width="16.7109375" style="233" customWidth="1"/>
    <col min="14860" max="14860" width="8.7109375" style="233" customWidth="1"/>
    <col min="14861" max="14861" width="17" style="233" customWidth="1"/>
    <col min="14862" max="14862" width="10" style="233" customWidth="1"/>
    <col min="14863" max="14864" width="10.28515625" style="233" bestFit="1" customWidth="1"/>
    <col min="14865" max="14865" width="13.28515625" style="233" bestFit="1" customWidth="1"/>
    <col min="14866" max="15107" width="8.85546875" style="233"/>
    <col min="15108" max="15108" width="42.42578125" style="233" customWidth="1"/>
    <col min="15109" max="15109" width="9.5703125" style="233" customWidth="1"/>
    <col min="15110" max="15111" width="16.7109375" style="233" customWidth="1"/>
    <col min="15112" max="15112" width="13.42578125" style="233" customWidth="1"/>
    <col min="15113" max="15113" width="13.7109375" style="233" customWidth="1"/>
    <col min="15114" max="15115" width="16.7109375" style="233" customWidth="1"/>
    <col min="15116" max="15116" width="8.7109375" style="233" customWidth="1"/>
    <col min="15117" max="15117" width="17" style="233" customWidth="1"/>
    <col min="15118" max="15118" width="10" style="233" customWidth="1"/>
    <col min="15119" max="15120" width="10.28515625" style="233" bestFit="1" customWidth="1"/>
    <col min="15121" max="15121" width="13.28515625" style="233" bestFit="1" customWidth="1"/>
    <col min="15122" max="15363" width="8.85546875" style="233"/>
    <col min="15364" max="15364" width="42.42578125" style="233" customWidth="1"/>
    <col min="15365" max="15365" width="9.5703125" style="233" customWidth="1"/>
    <col min="15366" max="15367" width="16.7109375" style="233" customWidth="1"/>
    <col min="15368" max="15368" width="13.42578125" style="233" customWidth="1"/>
    <col min="15369" max="15369" width="13.7109375" style="233" customWidth="1"/>
    <col min="15370" max="15371" width="16.7109375" style="233" customWidth="1"/>
    <col min="15372" max="15372" width="8.7109375" style="233" customWidth="1"/>
    <col min="15373" max="15373" width="17" style="233" customWidth="1"/>
    <col min="15374" max="15374" width="10" style="233" customWidth="1"/>
    <col min="15375" max="15376" width="10.28515625" style="233" bestFit="1" customWidth="1"/>
    <col min="15377" max="15377" width="13.28515625" style="233" bestFit="1" customWidth="1"/>
    <col min="15378" max="15619" width="8.85546875" style="233"/>
    <col min="15620" max="15620" width="42.42578125" style="233" customWidth="1"/>
    <col min="15621" max="15621" width="9.5703125" style="233" customWidth="1"/>
    <col min="15622" max="15623" width="16.7109375" style="233" customWidth="1"/>
    <col min="15624" max="15624" width="13.42578125" style="233" customWidth="1"/>
    <col min="15625" max="15625" width="13.7109375" style="233" customWidth="1"/>
    <col min="15626" max="15627" width="16.7109375" style="233" customWidth="1"/>
    <col min="15628" max="15628" width="8.7109375" style="233" customWidth="1"/>
    <col min="15629" max="15629" width="17" style="233" customWidth="1"/>
    <col min="15630" max="15630" width="10" style="233" customWidth="1"/>
    <col min="15631" max="15632" width="10.28515625" style="233" bestFit="1" customWidth="1"/>
    <col min="15633" max="15633" width="13.28515625" style="233" bestFit="1" customWidth="1"/>
    <col min="15634" max="15875" width="8.85546875" style="233"/>
    <col min="15876" max="15876" width="42.42578125" style="233" customWidth="1"/>
    <col min="15877" max="15877" width="9.5703125" style="233" customWidth="1"/>
    <col min="15878" max="15879" width="16.7109375" style="233" customWidth="1"/>
    <col min="15880" max="15880" width="13.42578125" style="233" customWidth="1"/>
    <col min="15881" max="15881" width="13.7109375" style="233" customWidth="1"/>
    <col min="15882" max="15883" width="16.7109375" style="233" customWidth="1"/>
    <col min="15884" max="15884" width="8.7109375" style="233" customWidth="1"/>
    <col min="15885" max="15885" width="17" style="233" customWidth="1"/>
    <col min="15886" max="15886" width="10" style="233" customWidth="1"/>
    <col min="15887" max="15888" width="10.28515625" style="233" bestFit="1" customWidth="1"/>
    <col min="15889" max="15889" width="13.28515625" style="233" bestFit="1" customWidth="1"/>
    <col min="15890" max="16131" width="8.85546875" style="233"/>
    <col min="16132" max="16132" width="42.42578125" style="233" customWidth="1"/>
    <col min="16133" max="16133" width="9.5703125" style="233" customWidth="1"/>
    <col min="16134" max="16135" width="16.7109375" style="233" customWidth="1"/>
    <col min="16136" max="16136" width="13.42578125" style="233" customWidth="1"/>
    <col min="16137" max="16137" width="13.7109375" style="233" customWidth="1"/>
    <col min="16138" max="16139" width="16.7109375" style="233" customWidth="1"/>
    <col min="16140" max="16140" width="8.7109375" style="233" customWidth="1"/>
    <col min="16141" max="16141" width="17" style="233" customWidth="1"/>
    <col min="16142" max="16142" width="10" style="233" customWidth="1"/>
    <col min="16143" max="16144" width="10.28515625" style="233" bestFit="1" customWidth="1"/>
    <col min="16145" max="16145" width="13.28515625" style="233" bestFit="1" customWidth="1"/>
    <col min="16146" max="16384" width="8.85546875" style="233"/>
  </cols>
  <sheetData>
    <row r="1" spans="1:15">
      <c r="C1" s="233"/>
    </row>
    <row r="2" spans="1:15" ht="6.6" customHeight="1">
      <c r="C2" s="233"/>
    </row>
    <row r="3" spans="1:15" ht="21" customHeight="1">
      <c r="C3" s="233"/>
      <c r="E3" s="836" t="s">
        <v>446</v>
      </c>
      <c r="F3" s="836"/>
      <c r="G3" s="836"/>
      <c r="H3" s="836"/>
    </row>
    <row r="4" spans="1:15" ht="44.45" customHeight="1">
      <c r="C4" s="233"/>
      <c r="E4" s="836"/>
      <c r="F4" s="836"/>
      <c r="G4" s="836"/>
      <c r="H4" s="836"/>
      <c r="I4" s="609"/>
      <c r="J4" s="610"/>
      <c r="L4" s="764" t="s">
        <v>333</v>
      </c>
      <c r="M4" s="764"/>
      <c r="N4" s="764"/>
    </row>
    <row r="5" spans="1:15">
      <c r="C5" s="233"/>
    </row>
    <row r="6" spans="1:15">
      <c r="A6" s="233"/>
      <c r="B6" s="233"/>
      <c r="C6" s="233"/>
    </row>
    <row r="7" spans="1:15">
      <c r="A7" s="233"/>
      <c r="B7" s="233"/>
      <c r="C7" s="233"/>
    </row>
    <row r="8" spans="1:15" ht="14.25">
      <c r="A8" s="233"/>
      <c r="B8" s="233"/>
      <c r="C8" s="925" t="str">
        <f>'DEMANDE BUDGET AJU'!C8</f>
        <v>Date de la demande :</v>
      </c>
      <c r="D8" s="926"/>
      <c r="E8" s="787">
        <f ca="1">'DEMANDE BUDGET AJU'!F8</f>
        <v>43081</v>
      </c>
      <c r="F8" s="788"/>
      <c r="G8" s="788"/>
      <c r="H8" s="788"/>
      <c r="I8" s="788"/>
      <c r="J8" s="788"/>
      <c r="K8" s="788"/>
      <c r="L8" s="788"/>
      <c r="M8" s="788"/>
      <c r="N8" s="789"/>
    </row>
    <row r="9" spans="1:15" s="28" customFormat="1" ht="14.25">
      <c r="A9" s="233"/>
      <c r="B9" s="233"/>
      <c r="C9" s="842" t="s">
        <v>259</v>
      </c>
      <c r="D9" s="843"/>
      <c r="E9" s="828">
        <f>'DEMANDE BUDGET AJU'!F9</f>
        <v>0</v>
      </c>
      <c r="F9" s="828"/>
      <c r="G9" s="828"/>
      <c r="H9" s="828"/>
      <c r="I9" s="828"/>
      <c r="J9" s="828"/>
      <c r="K9" s="828"/>
      <c r="L9" s="828"/>
      <c r="M9" s="828"/>
      <c r="N9" s="829"/>
      <c r="O9" s="247"/>
    </row>
    <row r="10" spans="1:15" ht="14.25">
      <c r="A10" s="233"/>
      <c r="B10" s="233"/>
      <c r="C10" s="842" t="s">
        <v>261</v>
      </c>
      <c r="D10" s="843"/>
      <c r="E10" s="830">
        <f>'DEMANDE BUDGET AJU'!F10</f>
        <v>0</v>
      </c>
      <c r="F10" s="830"/>
      <c r="G10" s="830"/>
      <c r="H10" s="830"/>
      <c r="I10" s="830"/>
      <c r="J10" s="830"/>
      <c r="K10" s="830"/>
      <c r="L10" s="830"/>
      <c r="M10" s="830"/>
      <c r="N10" s="831"/>
    </row>
    <row r="11" spans="1:15" ht="14.25">
      <c r="A11" s="233"/>
      <c r="B11" s="233"/>
      <c r="C11" s="842" t="s">
        <v>270</v>
      </c>
      <c r="D11" s="843"/>
      <c r="E11" s="832">
        <f>'DEMANDE BUDGET AJU'!F11</f>
        <v>0</v>
      </c>
      <c r="F11" s="833"/>
      <c r="G11" s="833"/>
      <c r="H11" s="833"/>
      <c r="I11" s="833"/>
      <c r="J11" s="833"/>
      <c r="K11" s="833"/>
      <c r="L11" s="833"/>
      <c r="M11" s="833"/>
      <c r="N11" s="834"/>
    </row>
    <row r="12" spans="1:15" ht="14.25">
      <c r="A12" s="233"/>
      <c r="B12" s="233"/>
      <c r="C12" s="842" t="s">
        <v>279</v>
      </c>
      <c r="D12" s="843"/>
      <c r="E12" s="832">
        <f>'DEMANDE BUDGET AJU'!F12</f>
        <v>0</v>
      </c>
      <c r="F12" s="833"/>
      <c r="G12" s="833"/>
      <c r="H12" s="833"/>
      <c r="I12" s="833"/>
      <c r="J12" s="833"/>
      <c r="K12" s="833"/>
      <c r="L12" s="833"/>
      <c r="M12" s="833"/>
      <c r="N12" s="834"/>
    </row>
    <row r="13" spans="1:15" ht="75">
      <c r="A13" s="233"/>
      <c r="B13" s="233"/>
      <c r="C13" s="845" t="str">
        <f>'DEMANDE BUDGET AJU'!C16</f>
        <v>Budget 2018</v>
      </c>
      <c r="D13" s="846"/>
      <c r="E13" s="258" t="s">
        <v>280</v>
      </c>
      <c r="F13" s="258" t="s">
        <v>281</v>
      </c>
      <c r="G13" s="259" t="s">
        <v>311</v>
      </c>
      <c r="H13" s="260" t="s">
        <v>283</v>
      </c>
      <c r="I13" s="663" t="s">
        <v>275</v>
      </c>
      <c r="J13" s="261" t="s">
        <v>264</v>
      </c>
      <c r="K13" s="695" t="s">
        <v>454</v>
      </c>
      <c r="L13" s="596" t="s">
        <v>255</v>
      </c>
      <c r="M13" s="263" t="s">
        <v>368</v>
      </c>
      <c r="N13" s="365" t="s">
        <v>369</v>
      </c>
    </row>
    <row r="14" spans="1:15" ht="13.15" customHeight="1">
      <c r="B14" s="251"/>
      <c r="C14" s="924" t="s">
        <v>285</v>
      </c>
      <c r="D14" s="798"/>
      <c r="E14" s="665" t="s">
        <v>286</v>
      </c>
      <c r="F14" s="665" t="s">
        <v>287</v>
      </c>
      <c r="G14" s="265"/>
      <c r="H14" s="665" t="s">
        <v>288</v>
      </c>
      <c r="I14" s="665" t="s">
        <v>289</v>
      </c>
      <c r="J14" s="265"/>
      <c r="K14" s="665" t="s">
        <v>266</v>
      </c>
      <c r="L14" s="266"/>
      <c r="M14" s="267"/>
      <c r="N14" s="266"/>
    </row>
    <row r="15" spans="1:15" ht="13.15" customHeight="1">
      <c r="C15" s="367" t="str">
        <f>'DEMANDE BUDGET AJU'!C18</f>
        <v>(nom à compléter)</v>
      </c>
      <c r="D15" s="585" t="str">
        <f>'DEMANDE BUDGET AJU'!D18</f>
        <v>(fonction à compléter)</v>
      </c>
      <c r="E15" s="330">
        <f>'DEMANDE BUDGET AJU'!F18</f>
        <v>0</v>
      </c>
      <c r="F15" s="331">
        <f>'DEMANDE BUDGET AJU'!G18</f>
        <v>0</v>
      </c>
      <c r="G15" s="270">
        <f>F15*12</f>
        <v>0</v>
      </c>
      <c r="H15" s="333">
        <f>'DEMANDE BUDGET AJU'!I18</f>
        <v>0</v>
      </c>
      <c r="I15" s="302">
        <f>'DEMANDE BUDGET AJU'!J18</f>
        <v>0</v>
      </c>
      <c r="J15" s="270">
        <f>I15*H15*F15</f>
        <v>0</v>
      </c>
      <c r="K15" s="328">
        <f>'DEMANDE BUDGET AJU'!L18</f>
        <v>0</v>
      </c>
      <c r="L15" s="266">
        <f>IF(J15=0,0,K15/J15)</f>
        <v>0</v>
      </c>
      <c r="M15" s="274">
        <f>J15-K15</f>
        <v>0</v>
      </c>
      <c r="N15" s="266">
        <f>IF(J15=0,0,M15/J15)</f>
        <v>0</v>
      </c>
    </row>
    <row r="16" spans="1:15" ht="13.15" customHeight="1">
      <c r="C16" s="367" t="str">
        <f>'DEMANDE BUDGET AJU'!C19</f>
        <v>(nom à compléter)</v>
      </c>
      <c r="D16" s="585" t="str">
        <f>'DEMANDE BUDGET AJU'!D19</f>
        <v>(fonction à compléter)</v>
      </c>
      <c r="E16" s="330">
        <f>'DEMANDE BUDGET AJU'!F19</f>
        <v>0</v>
      </c>
      <c r="F16" s="331">
        <f>'DEMANDE BUDGET AJU'!G19</f>
        <v>0</v>
      </c>
      <c r="G16" s="270">
        <f t="shared" ref="G16:G21" si="0">F16*12</f>
        <v>0</v>
      </c>
      <c r="H16" s="333">
        <f>'DEMANDE BUDGET AJU'!I19</f>
        <v>0</v>
      </c>
      <c r="I16" s="302">
        <f>'DEMANDE BUDGET AJU'!J19</f>
        <v>0</v>
      </c>
      <c r="J16" s="270">
        <f t="shared" ref="J16:J22" si="1">I16*H16*F16</f>
        <v>0</v>
      </c>
      <c r="K16" s="328">
        <f>'DEMANDE BUDGET AJU'!L19</f>
        <v>0</v>
      </c>
      <c r="L16" s="266">
        <f>IF(J16=0,0,K16/J16)</f>
        <v>0</v>
      </c>
      <c r="M16" s="274">
        <f t="shared" ref="M16:M22" si="2">J16-K16</f>
        <v>0</v>
      </c>
      <c r="N16" s="266">
        <f>IF(J16=0,0,M16/J16)</f>
        <v>0</v>
      </c>
    </row>
    <row r="17" spans="3:14" ht="13.15" customHeight="1">
      <c r="C17" s="367" t="str">
        <f>'DEMANDE BUDGET AJU'!C20</f>
        <v>(nom à compléter)</v>
      </c>
      <c r="D17" s="585" t="str">
        <f>'DEMANDE BUDGET AJU'!D20</f>
        <v>(fonction à compléter)</v>
      </c>
      <c r="E17" s="330">
        <f>'DEMANDE BUDGET AJU'!F20</f>
        <v>0</v>
      </c>
      <c r="F17" s="331">
        <f>'DEMANDE BUDGET AJU'!G20</f>
        <v>0</v>
      </c>
      <c r="G17" s="270">
        <f t="shared" si="0"/>
        <v>0</v>
      </c>
      <c r="H17" s="333">
        <f>'DEMANDE BUDGET AJU'!I20</f>
        <v>0</v>
      </c>
      <c r="I17" s="302">
        <f>'DEMANDE BUDGET AJU'!J20</f>
        <v>0</v>
      </c>
      <c r="J17" s="270">
        <f t="shared" si="1"/>
        <v>0</v>
      </c>
      <c r="K17" s="328">
        <f>'DEMANDE BUDGET AJU'!L20</f>
        <v>0</v>
      </c>
      <c r="L17" s="266">
        <f t="shared" ref="L17:L63" si="3">IF(J17=0,0,K17/J17)</f>
        <v>0</v>
      </c>
      <c r="M17" s="274">
        <f t="shared" si="2"/>
        <v>0</v>
      </c>
      <c r="N17" s="266">
        <f t="shared" ref="N17:N63" si="4">IF(J17=0,0,M17/J17)</f>
        <v>0</v>
      </c>
    </row>
    <row r="18" spans="3:14" ht="13.15" customHeight="1">
      <c r="C18" s="367" t="str">
        <f>'DEMANDE BUDGET AJU'!C21</f>
        <v>(nom à compléter)</v>
      </c>
      <c r="D18" s="585" t="str">
        <f>'DEMANDE BUDGET AJU'!D21</f>
        <v>(fonction à compléter)</v>
      </c>
      <c r="E18" s="330">
        <f>'DEMANDE BUDGET AJU'!F21</f>
        <v>0</v>
      </c>
      <c r="F18" s="331">
        <f>'DEMANDE BUDGET AJU'!G21</f>
        <v>0</v>
      </c>
      <c r="G18" s="270">
        <f t="shared" si="0"/>
        <v>0</v>
      </c>
      <c r="H18" s="333">
        <f>'DEMANDE BUDGET AJU'!I21</f>
        <v>0</v>
      </c>
      <c r="I18" s="302">
        <f>'DEMANDE BUDGET AJU'!J21</f>
        <v>0</v>
      </c>
      <c r="J18" s="270">
        <f t="shared" si="1"/>
        <v>0</v>
      </c>
      <c r="K18" s="328">
        <f>'DEMANDE BUDGET AJU'!L21</f>
        <v>0</v>
      </c>
      <c r="L18" s="266">
        <f t="shared" si="3"/>
        <v>0</v>
      </c>
      <c r="M18" s="274">
        <f t="shared" si="2"/>
        <v>0</v>
      </c>
      <c r="N18" s="266">
        <f t="shared" si="4"/>
        <v>0</v>
      </c>
    </row>
    <row r="19" spans="3:14" ht="13.15" customHeight="1">
      <c r="C19" s="367" t="str">
        <f>'DEMANDE BUDGET AJU'!C22</f>
        <v>(nom à compléter)</v>
      </c>
      <c r="D19" s="585" t="str">
        <f>'DEMANDE BUDGET AJU'!D22</f>
        <v>(fonction à compléter)</v>
      </c>
      <c r="E19" s="330">
        <f>'DEMANDE BUDGET AJU'!F22</f>
        <v>0</v>
      </c>
      <c r="F19" s="331">
        <f>'DEMANDE BUDGET AJU'!G22</f>
        <v>0</v>
      </c>
      <c r="G19" s="270">
        <f t="shared" si="0"/>
        <v>0</v>
      </c>
      <c r="H19" s="333">
        <f>'DEMANDE BUDGET AJU'!I22</f>
        <v>0</v>
      </c>
      <c r="I19" s="302">
        <f>'DEMANDE BUDGET AJU'!J22</f>
        <v>0</v>
      </c>
      <c r="J19" s="270">
        <f t="shared" si="1"/>
        <v>0</v>
      </c>
      <c r="K19" s="328">
        <f>'DEMANDE BUDGET AJU'!L22</f>
        <v>0</v>
      </c>
      <c r="L19" s="266">
        <f t="shared" si="3"/>
        <v>0</v>
      </c>
      <c r="M19" s="274">
        <f t="shared" si="2"/>
        <v>0</v>
      </c>
      <c r="N19" s="266">
        <f t="shared" si="4"/>
        <v>0</v>
      </c>
    </row>
    <row r="20" spans="3:14" ht="13.15" customHeight="1">
      <c r="C20" s="367" t="str">
        <f>'DEMANDE BUDGET AJU'!C23</f>
        <v>(nom à compléter)</v>
      </c>
      <c r="D20" s="585" t="str">
        <f>'DEMANDE BUDGET AJU'!D23</f>
        <v>(fonction à compléter)</v>
      </c>
      <c r="E20" s="330">
        <f>'DEMANDE BUDGET AJU'!F23</f>
        <v>0</v>
      </c>
      <c r="F20" s="331">
        <f>'DEMANDE BUDGET AJU'!G23</f>
        <v>0</v>
      </c>
      <c r="G20" s="270">
        <f t="shared" si="0"/>
        <v>0</v>
      </c>
      <c r="H20" s="333">
        <f>'DEMANDE BUDGET AJU'!I23</f>
        <v>0</v>
      </c>
      <c r="I20" s="302">
        <f>'DEMANDE BUDGET AJU'!J23</f>
        <v>0</v>
      </c>
      <c r="J20" s="270">
        <f t="shared" si="1"/>
        <v>0</v>
      </c>
      <c r="K20" s="328">
        <f>'DEMANDE BUDGET AJU'!L23</f>
        <v>0</v>
      </c>
      <c r="L20" s="266">
        <f t="shared" si="3"/>
        <v>0</v>
      </c>
      <c r="M20" s="274">
        <f t="shared" si="2"/>
        <v>0</v>
      </c>
      <c r="N20" s="266">
        <f t="shared" si="4"/>
        <v>0</v>
      </c>
    </row>
    <row r="21" spans="3:14" ht="13.15" customHeight="1">
      <c r="C21" s="367" t="str">
        <f>'DEMANDE BUDGET AJU'!C24</f>
        <v>(nom à compléter)</v>
      </c>
      <c r="D21" s="585" t="str">
        <f>'DEMANDE BUDGET AJU'!D24</f>
        <v>(fonction à compléter)</v>
      </c>
      <c r="E21" s="330">
        <f>'DEMANDE BUDGET AJU'!F24</f>
        <v>0</v>
      </c>
      <c r="F21" s="331">
        <f>'DEMANDE BUDGET AJU'!G24</f>
        <v>0</v>
      </c>
      <c r="G21" s="270">
        <f t="shared" si="0"/>
        <v>0</v>
      </c>
      <c r="H21" s="333">
        <f>'DEMANDE BUDGET AJU'!I24</f>
        <v>0</v>
      </c>
      <c r="I21" s="302">
        <f>'DEMANDE BUDGET AJU'!J24</f>
        <v>0</v>
      </c>
      <c r="J21" s="270">
        <f t="shared" si="1"/>
        <v>0</v>
      </c>
      <c r="K21" s="328">
        <f>'DEMANDE BUDGET AJU'!L24</f>
        <v>0</v>
      </c>
      <c r="L21" s="266">
        <f t="shared" si="3"/>
        <v>0</v>
      </c>
      <c r="M21" s="274">
        <f t="shared" si="2"/>
        <v>0</v>
      </c>
      <c r="N21" s="266">
        <f t="shared" si="4"/>
        <v>0</v>
      </c>
    </row>
    <row r="22" spans="3:14" ht="13.15" customHeight="1">
      <c r="C22" s="594" t="str">
        <f>'DEMANDE BUDGET AJU'!C25</f>
        <v>(nom à compléter)</v>
      </c>
      <c r="D22" s="585" t="str">
        <f>'DEMANDE BUDGET AJU'!D25</f>
        <v>(fonction à compléter)</v>
      </c>
      <c r="E22" s="330">
        <f>'DEMANDE BUDGET AJU'!F25</f>
        <v>0</v>
      </c>
      <c r="F22" s="331">
        <f>'DEMANDE BUDGET AJU'!G25</f>
        <v>0</v>
      </c>
      <c r="G22" s="270">
        <f>F22*12</f>
        <v>0</v>
      </c>
      <c r="H22" s="333">
        <f>'DEMANDE BUDGET AJU'!I25</f>
        <v>0</v>
      </c>
      <c r="I22" s="302">
        <f>'DEMANDE BUDGET AJU'!J25</f>
        <v>0</v>
      </c>
      <c r="J22" s="270">
        <f t="shared" si="1"/>
        <v>0</v>
      </c>
      <c r="K22" s="328">
        <f>'DEMANDE BUDGET AJU'!L25</f>
        <v>0</v>
      </c>
      <c r="L22" s="266">
        <f t="shared" si="3"/>
        <v>0</v>
      </c>
      <c r="M22" s="274">
        <f t="shared" si="2"/>
        <v>0</v>
      </c>
      <c r="N22" s="266">
        <f t="shared" si="4"/>
        <v>0</v>
      </c>
    </row>
    <row r="23" spans="3:14" ht="13.15" customHeight="1">
      <c r="C23" s="758" t="s">
        <v>223</v>
      </c>
      <c r="D23" s="760"/>
      <c r="E23" s="275">
        <f>SUM(E15:E22)</f>
        <v>0</v>
      </c>
      <c r="F23" s="276"/>
      <c r="G23" s="277">
        <f>SUM(G15:G22)</f>
        <v>0</v>
      </c>
      <c r="H23" s="278"/>
      <c r="I23" s="374"/>
      <c r="J23" s="277">
        <f>SUM(J15:J22)</f>
        <v>0</v>
      </c>
      <c r="K23" s="280">
        <f>SUM(K15:K22)</f>
        <v>0</v>
      </c>
      <c r="L23" s="281">
        <f>IF(J23=0,0,K23/J23)</f>
        <v>0</v>
      </c>
      <c r="M23" s="280">
        <f>SUM(M15:M22)</f>
        <v>0</v>
      </c>
      <c r="N23" s="368">
        <f>IF(J23=0,0,M23/J23)</f>
        <v>0</v>
      </c>
    </row>
    <row r="24" spans="3:14" ht="13.15" customHeight="1">
      <c r="C24" s="793" t="s">
        <v>292</v>
      </c>
      <c r="D24" s="763"/>
      <c r="E24" s="369"/>
      <c r="F24" s="283"/>
      <c r="G24" s="284"/>
      <c r="H24" s="285"/>
      <c r="I24" s="375"/>
      <c r="J24" s="287"/>
      <c r="K24" s="288"/>
      <c r="L24" s="289"/>
      <c r="M24" s="288"/>
      <c r="N24" s="289"/>
    </row>
    <row r="25" spans="3:14" ht="13.15" customHeight="1">
      <c r="C25" s="838" t="str">
        <f>'DEMANDE BUDGET AJU'!C28</f>
        <v>(Objet/Bâtiment &amp; Adresse à compléter)</v>
      </c>
      <c r="D25" s="839"/>
      <c r="E25" s="352"/>
      <c r="F25" s="331">
        <f>'DEMANDE BUDGET AJU'!G28</f>
        <v>0</v>
      </c>
      <c r="G25" s="270">
        <f>+F25*12</f>
        <v>0</v>
      </c>
      <c r="H25" s="333">
        <f>'DEMANDE BUDGET AJU'!I28</f>
        <v>0</v>
      </c>
      <c r="I25" s="302">
        <f>'DEMANDE BUDGET AJU'!J28</f>
        <v>0</v>
      </c>
      <c r="J25" s="270">
        <f>I25*H25*F25</f>
        <v>0</v>
      </c>
      <c r="K25" s="328">
        <f>'DEMANDE BUDGET AJU'!L28</f>
        <v>10000</v>
      </c>
      <c r="L25" s="266">
        <f t="shared" si="3"/>
        <v>0</v>
      </c>
      <c r="M25" s="291">
        <f>J25-K25</f>
        <v>-10000</v>
      </c>
      <c r="N25" s="266">
        <f t="shared" si="4"/>
        <v>0</v>
      </c>
    </row>
    <row r="26" spans="3:14" ht="13.15" customHeight="1">
      <c r="C26" s="838" t="str">
        <f>'DEMANDE BUDGET AJU'!C29</f>
        <v>(Objet/Bâtiment &amp; Adresse à compléter)</v>
      </c>
      <c r="D26" s="839"/>
      <c r="E26" s="352"/>
      <c r="F26" s="331">
        <f>'DEMANDE BUDGET AJU'!G29</f>
        <v>0</v>
      </c>
      <c r="G26" s="270">
        <f>+F26*12</f>
        <v>0</v>
      </c>
      <c r="H26" s="333">
        <f>'DEMANDE BUDGET AJU'!I29</f>
        <v>0</v>
      </c>
      <c r="I26" s="302">
        <f>'DEMANDE BUDGET AJU'!J29</f>
        <v>0</v>
      </c>
      <c r="J26" s="270">
        <f>I26*H26*F26</f>
        <v>0</v>
      </c>
      <c r="K26" s="328">
        <f>'DEMANDE BUDGET AJU'!L29</f>
        <v>0</v>
      </c>
      <c r="L26" s="266">
        <f t="shared" si="3"/>
        <v>0</v>
      </c>
      <c r="M26" s="291">
        <f>J26-K26</f>
        <v>0</v>
      </c>
      <c r="N26" s="266">
        <f t="shared" si="4"/>
        <v>0</v>
      </c>
    </row>
    <row r="27" spans="3:14" ht="13.15" customHeight="1">
      <c r="C27" s="838" t="str">
        <f>'DEMANDE BUDGET AJU'!C30</f>
        <v>(Objet/Bâtiment &amp; Adresse à compléter)</v>
      </c>
      <c r="D27" s="839"/>
      <c r="E27" s="352"/>
      <c r="F27" s="331">
        <f>'DEMANDE BUDGET AJU'!G30</f>
        <v>0</v>
      </c>
      <c r="G27" s="270">
        <f>+F27*12</f>
        <v>0</v>
      </c>
      <c r="H27" s="333">
        <f>'DEMANDE BUDGET AJU'!I30</f>
        <v>0</v>
      </c>
      <c r="I27" s="302">
        <f>'DEMANDE BUDGET AJU'!J30</f>
        <v>0</v>
      </c>
      <c r="J27" s="270">
        <f>I27*H27*F27</f>
        <v>0</v>
      </c>
      <c r="K27" s="328">
        <f>'DEMANDE BUDGET AJU'!L30</f>
        <v>0</v>
      </c>
      <c r="L27" s="266">
        <f t="shared" si="3"/>
        <v>0</v>
      </c>
      <c r="M27" s="291">
        <f>J27-K27</f>
        <v>0</v>
      </c>
      <c r="N27" s="266">
        <f t="shared" si="4"/>
        <v>0</v>
      </c>
    </row>
    <row r="28" spans="3:14" ht="13.15" customHeight="1">
      <c r="C28" s="838" t="str">
        <f>'DEMANDE BUDGET AJU'!C31</f>
        <v>(Objet/Bâtiment &amp; Adresse à compléter)</v>
      </c>
      <c r="D28" s="839"/>
      <c r="E28" s="352"/>
      <c r="F28" s="331">
        <f>'DEMANDE BUDGET AJU'!G31</f>
        <v>0</v>
      </c>
      <c r="G28" s="270">
        <f>+F28*12</f>
        <v>0</v>
      </c>
      <c r="H28" s="333">
        <f>'DEMANDE BUDGET AJU'!I31</f>
        <v>0</v>
      </c>
      <c r="I28" s="302">
        <f>'DEMANDE BUDGET AJU'!J31</f>
        <v>0</v>
      </c>
      <c r="J28" s="270">
        <f>I28*H28*F28</f>
        <v>0</v>
      </c>
      <c r="K28" s="328">
        <f>'DEMANDE BUDGET AJU'!L31</f>
        <v>0</v>
      </c>
      <c r="L28" s="266">
        <f t="shared" si="3"/>
        <v>0</v>
      </c>
      <c r="M28" s="291">
        <f>J28-K28</f>
        <v>0</v>
      </c>
      <c r="N28" s="266">
        <f t="shared" si="4"/>
        <v>0</v>
      </c>
    </row>
    <row r="29" spans="3:14" ht="13.15" customHeight="1">
      <c r="C29" s="758" t="s">
        <v>223</v>
      </c>
      <c r="D29" s="760"/>
      <c r="E29" s="292"/>
      <c r="F29" s="293"/>
      <c r="G29" s="294">
        <f>SUM(G25:G28)</f>
        <v>0</v>
      </c>
      <c r="H29" s="295"/>
      <c r="I29" s="374"/>
      <c r="J29" s="294">
        <f>SUM(J25:J28)</f>
        <v>0</v>
      </c>
      <c r="K29" s="296">
        <f>SUM(K25)</f>
        <v>10000</v>
      </c>
      <c r="L29" s="281">
        <f>IF(J29=0,0,K29/J29)</f>
        <v>0</v>
      </c>
      <c r="M29" s="296">
        <f>SUM(M25:M28)</f>
        <v>-10000</v>
      </c>
      <c r="N29" s="281">
        <f>IF(J29=0,0,M29/J29)</f>
        <v>0</v>
      </c>
    </row>
    <row r="30" spans="3:14" ht="13.15" customHeight="1">
      <c r="C30" s="847" t="s">
        <v>65</v>
      </c>
      <c r="D30" s="763"/>
      <c r="E30" s="369"/>
      <c r="F30" s="283"/>
      <c r="G30" s="284"/>
      <c r="H30" s="283"/>
      <c r="I30" s="376"/>
      <c r="J30" s="287"/>
      <c r="K30" s="288"/>
      <c r="L30" s="289"/>
      <c r="M30" s="288"/>
      <c r="N30" s="289"/>
    </row>
    <row r="31" spans="3:14" ht="13.15" customHeight="1">
      <c r="C31" s="838" t="str">
        <f>'DEMANDE BUDGET AJU'!C35</f>
        <v xml:space="preserve">(Compléter la description) </v>
      </c>
      <c r="D31" s="839"/>
      <c r="E31" s="352"/>
      <c r="F31" s="352"/>
      <c r="G31" s="332">
        <f>'DEMANDE BUDGET AJU'!H35</f>
        <v>0</v>
      </c>
      <c r="H31" s="352"/>
      <c r="I31" s="302">
        <f>'DEMANDE BUDGET AJU'!J35</f>
        <v>0</v>
      </c>
      <c r="J31" s="270">
        <f>G31*I31</f>
        <v>0</v>
      </c>
      <c r="K31" s="328">
        <f>'DEMANDE BUDGET AJU'!L35</f>
        <v>0</v>
      </c>
      <c r="L31" s="266">
        <f t="shared" si="3"/>
        <v>0</v>
      </c>
      <c r="M31" s="274">
        <f>J31-K31</f>
        <v>0</v>
      </c>
      <c r="N31" s="266">
        <f t="shared" si="4"/>
        <v>0</v>
      </c>
    </row>
    <row r="32" spans="3:14" ht="13.15" customHeight="1">
      <c r="C32" s="838" t="str">
        <f>'DEMANDE BUDGET AJU'!C36</f>
        <v xml:space="preserve">(à compléter) </v>
      </c>
      <c r="D32" s="839"/>
      <c r="E32" s="352"/>
      <c r="F32" s="352"/>
      <c r="G32" s="332">
        <f>'DEMANDE BUDGET AJU'!H36</f>
        <v>0</v>
      </c>
      <c r="H32" s="352"/>
      <c r="I32" s="302">
        <f>'DEMANDE BUDGET AJU'!J36</f>
        <v>0</v>
      </c>
      <c r="J32" s="270">
        <f>G32*I32</f>
        <v>0</v>
      </c>
      <c r="K32" s="328">
        <f>'DEMANDE BUDGET AJU'!L36</f>
        <v>0</v>
      </c>
      <c r="L32" s="266">
        <f t="shared" si="3"/>
        <v>0</v>
      </c>
      <c r="M32" s="274">
        <f>J32-K32</f>
        <v>0</v>
      </c>
      <c r="N32" s="266">
        <f t="shared" si="4"/>
        <v>0</v>
      </c>
    </row>
    <row r="33" spans="3:14" ht="13.15" customHeight="1">
      <c r="C33" s="838" t="str">
        <f>'DEMANDE BUDGET AJU'!C37</f>
        <v>Imprimante</v>
      </c>
      <c r="D33" s="839"/>
      <c r="E33" s="352"/>
      <c r="F33" s="352"/>
      <c r="G33" s="332">
        <f>'DEMANDE BUDGET AJU'!H37</f>
        <v>0</v>
      </c>
      <c r="H33" s="352"/>
      <c r="I33" s="302">
        <f>'DEMANDE BUDGET AJU'!J37</f>
        <v>0</v>
      </c>
      <c r="J33" s="270">
        <f>G33*I33</f>
        <v>0</v>
      </c>
      <c r="K33" s="328">
        <f>'DEMANDE BUDGET AJU'!L37</f>
        <v>500</v>
      </c>
      <c r="L33" s="266">
        <f t="shared" si="3"/>
        <v>0</v>
      </c>
      <c r="M33" s="274">
        <f>J33-K33</f>
        <v>-500</v>
      </c>
      <c r="N33" s="266">
        <f t="shared" si="4"/>
        <v>0</v>
      </c>
    </row>
    <row r="34" spans="3:14" ht="13.15" customHeight="1">
      <c r="C34" s="838" t="str">
        <f>'DEMANDE BUDGET AJU'!C38</f>
        <v xml:space="preserve">(à compléter) </v>
      </c>
      <c r="D34" s="839"/>
      <c r="E34" s="352"/>
      <c r="F34" s="352"/>
      <c r="G34" s="332">
        <f>'DEMANDE BUDGET AJU'!H38</f>
        <v>0</v>
      </c>
      <c r="H34" s="352"/>
      <c r="I34" s="302">
        <f>'DEMANDE BUDGET AJU'!J38</f>
        <v>0</v>
      </c>
      <c r="J34" s="270">
        <f>G34*I34</f>
        <v>0</v>
      </c>
      <c r="K34" s="328">
        <f>'DEMANDE BUDGET AJU'!L38</f>
        <v>0</v>
      </c>
      <c r="L34" s="266">
        <f t="shared" si="3"/>
        <v>0</v>
      </c>
      <c r="M34" s="274">
        <f>J34-K34</f>
        <v>0</v>
      </c>
      <c r="N34" s="266">
        <f t="shared" si="4"/>
        <v>0</v>
      </c>
    </row>
    <row r="35" spans="3:14" ht="13.15" customHeight="1">
      <c r="C35" s="758" t="s">
        <v>223</v>
      </c>
      <c r="D35" s="760"/>
      <c r="E35" s="292"/>
      <c r="F35" s="299"/>
      <c r="G35" s="294">
        <f>SUM(G31:G34)</f>
        <v>0</v>
      </c>
      <c r="H35" s="299"/>
      <c r="I35" s="374"/>
      <c r="J35" s="294">
        <f>SUM(J31:J34)</f>
        <v>0</v>
      </c>
      <c r="K35" s="296">
        <f>SUM(K31:K34)</f>
        <v>500</v>
      </c>
      <c r="L35" s="281">
        <f t="shared" si="3"/>
        <v>0</v>
      </c>
      <c r="M35" s="296">
        <f>SUM(M31:M34)</f>
        <v>-500</v>
      </c>
      <c r="N35" s="281">
        <f t="shared" si="4"/>
        <v>0</v>
      </c>
    </row>
    <row r="36" spans="3:14" ht="13.15" customHeight="1">
      <c r="C36" s="927" t="s">
        <v>64</v>
      </c>
      <c r="D36" s="814"/>
      <c r="E36" s="366"/>
      <c r="F36" s="300"/>
      <c r="G36" s="265"/>
      <c r="H36" s="300"/>
      <c r="I36" s="376"/>
      <c r="J36" s="265"/>
      <c r="K36" s="267"/>
      <c r="L36" s="266"/>
      <c r="M36" s="267"/>
      <c r="N36" s="266"/>
    </row>
    <row r="37" spans="3:14" ht="13.15" customHeight="1">
      <c r="C37" s="838" t="str">
        <f>'DEMANDE BUDGET AJU'!C42</f>
        <v>Choisissez dans la liste Frais de fonctionnement directs</v>
      </c>
      <c r="D37" s="839"/>
      <c r="E37" s="370"/>
      <c r="F37" s="352"/>
      <c r="G37" s="332">
        <f>'DEMANDE BUDGET AJU'!H42</f>
        <v>0</v>
      </c>
      <c r="H37" s="352"/>
      <c r="I37" s="302"/>
      <c r="J37" s="270">
        <f>G37</f>
        <v>0</v>
      </c>
      <c r="K37" s="328">
        <f>'DEMANDE BUDGET AJU'!L42</f>
        <v>0</v>
      </c>
      <c r="L37" s="266">
        <f t="shared" si="3"/>
        <v>0</v>
      </c>
      <c r="M37" s="274">
        <f>J37-K37</f>
        <v>0</v>
      </c>
      <c r="N37" s="266">
        <f t="shared" si="4"/>
        <v>0</v>
      </c>
    </row>
    <row r="38" spans="3:14" ht="13.15" customHeight="1">
      <c r="C38" s="838" t="str">
        <f>'DEMANDE BUDGET AJU'!C43</f>
        <v>Choisissez dans la liste Frais de fonctionnement directs</v>
      </c>
      <c r="D38" s="839"/>
      <c r="E38" s="370"/>
      <c r="F38" s="352"/>
      <c r="G38" s="332">
        <f>'DEMANDE BUDGET AJU'!H43</f>
        <v>0</v>
      </c>
      <c r="H38" s="352"/>
      <c r="I38" s="302"/>
      <c r="J38" s="270">
        <f t="shared" ref="J38:J47" si="5">G38</f>
        <v>0</v>
      </c>
      <c r="K38" s="328">
        <f>'DEMANDE BUDGET AJU'!L43</f>
        <v>0</v>
      </c>
      <c r="L38" s="266">
        <f t="shared" si="3"/>
        <v>0</v>
      </c>
      <c r="M38" s="274">
        <f t="shared" ref="M38:M41" si="6">J38-K38</f>
        <v>0</v>
      </c>
      <c r="N38" s="266">
        <f t="shared" si="4"/>
        <v>0</v>
      </c>
    </row>
    <row r="39" spans="3:14" ht="13.15" customHeight="1">
      <c r="C39" s="838" t="str">
        <f>'DEMANDE BUDGET AJU'!C44</f>
        <v>Choisissez dans la liste Frais de fonctionnement directs</v>
      </c>
      <c r="D39" s="839"/>
      <c r="E39" s="370"/>
      <c r="F39" s="352"/>
      <c r="G39" s="332">
        <f>'DEMANDE BUDGET AJU'!H44</f>
        <v>0</v>
      </c>
      <c r="H39" s="352"/>
      <c r="I39" s="302"/>
      <c r="J39" s="270">
        <f t="shared" si="5"/>
        <v>0</v>
      </c>
      <c r="K39" s="328">
        <f>'DEMANDE BUDGET AJU'!L44</f>
        <v>0</v>
      </c>
      <c r="L39" s="266">
        <f t="shared" si="3"/>
        <v>0</v>
      </c>
      <c r="M39" s="274">
        <f t="shared" si="6"/>
        <v>0</v>
      </c>
      <c r="N39" s="266">
        <f t="shared" si="4"/>
        <v>0</v>
      </c>
    </row>
    <row r="40" spans="3:14" ht="13.15" customHeight="1">
      <c r="C40" s="838" t="str">
        <f>'DEMANDE BUDGET AJU'!C45</f>
        <v>Choisissez dans la liste Frais de fonctionnement directs</v>
      </c>
      <c r="D40" s="839"/>
      <c r="E40" s="370"/>
      <c r="F40" s="352"/>
      <c r="G40" s="332">
        <f>'DEMANDE BUDGET AJU'!H45</f>
        <v>0</v>
      </c>
      <c r="H40" s="352"/>
      <c r="I40" s="302"/>
      <c r="J40" s="270">
        <f t="shared" si="5"/>
        <v>0</v>
      </c>
      <c r="K40" s="328">
        <f>'DEMANDE BUDGET AJU'!L45</f>
        <v>0</v>
      </c>
      <c r="L40" s="266">
        <f t="shared" si="3"/>
        <v>0</v>
      </c>
      <c r="M40" s="274">
        <f t="shared" si="6"/>
        <v>0</v>
      </c>
      <c r="N40" s="266">
        <f t="shared" si="4"/>
        <v>0</v>
      </c>
    </row>
    <row r="41" spans="3:14" ht="13.15" customHeight="1">
      <c r="C41" s="838" t="str">
        <f>'DEMANDE BUDGET AJU'!C46</f>
        <v>Choisissez dans la liste Frais de fonctionnement directs</v>
      </c>
      <c r="D41" s="839"/>
      <c r="E41" s="370"/>
      <c r="F41" s="352"/>
      <c r="G41" s="332">
        <f>'DEMANDE BUDGET AJU'!H46</f>
        <v>0</v>
      </c>
      <c r="H41" s="352"/>
      <c r="I41" s="302"/>
      <c r="J41" s="270">
        <f t="shared" si="5"/>
        <v>0</v>
      </c>
      <c r="K41" s="328">
        <f>'DEMANDE BUDGET AJU'!L46</f>
        <v>0</v>
      </c>
      <c r="L41" s="266">
        <f t="shared" si="3"/>
        <v>0</v>
      </c>
      <c r="M41" s="274">
        <f t="shared" si="6"/>
        <v>0</v>
      </c>
      <c r="N41" s="266">
        <f t="shared" si="4"/>
        <v>0</v>
      </c>
    </row>
    <row r="42" spans="3:14" ht="13.15" customHeight="1">
      <c r="C42" s="838" t="str">
        <f>'DEMANDE BUDGET AJU'!C47</f>
        <v>Choisissez dans la liste Frais de fonctionnement directs</v>
      </c>
      <c r="D42" s="839"/>
      <c r="E42" s="370"/>
      <c r="F42" s="352"/>
      <c r="G42" s="332">
        <f>'DEMANDE BUDGET AJU'!H47</f>
        <v>0</v>
      </c>
      <c r="H42" s="352"/>
      <c r="I42" s="302"/>
      <c r="J42" s="270">
        <f t="shared" si="5"/>
        <v>0</v>
      </c>
      <c r="K42" s="328">
        <f>'DEMANDE BUDGET AJU'!L47</f>
        <v>0</v>
      </c>
      <c r="L42" s="266">
        <f t="shared" si="3"/>
        <v>0</v>
      </c>
      <c r="M42" s="274">
        <f>J42-K42</f>
        <v>0</v>
      </c>
      <c r="N42" s="266">
        <f t="shared" si="4"/>
        <v>0</v>
      </c>
    </row>
    <row r="43" spans="3:14" ht="13.15" customHeight="1">
      <c r="C43" s="838" t="str">
        <f>'DEMANDE BUDGET AJU'!C48</f>
        <v>Choisissez dans la liste Frais de fonctionnement directs</v>
      </c>
      <c r="D43" s="839"/>
      <c r="E43" s="370"/>
      <c r="F43" s="352"/>
      <c r="G43" s="332">
        <f>'DEMANDE BUDGET AJU'!H48</f>
        <v>0</v>
      </c>
      <c r="H43" s="352"/>
      <c r="I43" s="302"/>
      <c r="J43" s="270">
        <f t="shared" si="5"/>
        <v>0</v>
      </c>
      <c r="K43" s="328">
        <f>'DEMANDE BUDGET AJU'!L48</f>
        <v>0</v>
      </c>
      <c r="L43" s="266">
        <f t="shared" si="3"/>
        <v>0</v>
      </c>
      <c r="M43" s="274">
        <f>J43-K43</f>
        <v>0</v>
      </c>
      <c r="N43" s="266">
        <f t="shared" si="4"/>
        <v>0</v>
      </c>
    </row>
    <row r="44" spans="3:14" ht="13.15" customHeight="1">
      <c r="C44" s="838" t="str">
        <f>'DEMANDE BUDGET AJU'!C49</f>
        <v>Choisissez dans la liste Frais de fonctionnement directs</v>
      </c>
      <c r="D44" s="839"/>
      <c r="E44" s="370"/>
      <c r="F44" s="352"/>
      <c r="G44" s="332">
        <f>'DEMANDE BUDGET AJU'!H49</f>
        <v>0</v>
      </c>
      <c r="H44" s="352"/>
      <c r="I44" s="302"/>
      <c r="J44" s="270">
        <f t="shared" si="5"/>
        <v>0</v>
      </c>
      <c r="K44" s="328">
        <f>'DEMANDE BUDGET AJU'!L49</f>
        <v>0</v>
      </c>
      <c r="L44" s="266">
        <f t="shared" si="3"/>
        <v>0</v>
      </c>
      <c r="M44" s="274">
        <f>J44-K44</f>
        <v>0</v>
      </c>
      <c r="N44" s="266">
        <f t="shared" si="4"/>
        <v>0</v>
      </c>
    </row>
    <row r="45" spans="3:14" ht="13.15" customHeight="1">
      <c r="C45" s="838" t="str">
        <f>'DEMANDE BUDGET AJU'!C50</f>
        <v>Choisissez dans la liste Frais de fonctionnement directs</v>
      </c>
      <c r="D45" s="839"/>
      <c r="E45" s="370"/>
      <c r="F45" s="352"/>
      <c r="G45" s="332">
        <f>'DEMANDE BUDGET AJU'!H50</f>
        <v>0</v>
      </c>
      <c r="H45" s="352"/>
      <c r="I45" s="302"/>
      <c r="J45" s="270">
        <f t="shared" si="5"/>
        <v>0</v>
      </c>
      <c r="K45" s="328">
        <f>'DEMANDE BUDGET AJU'!L50</f>
        <v>0</v>
      </c>
      <c r="L45" s="266">
        <f t="shared" si="3"/>
        <v>0</v>
      </c>
      <c r="M45" s="274">
        <f>J45-K45</f>
        <v>0</v>
      </c>
      <c r="N45" s="266">
        <f t="shared" si="4"/>
        <v>0</v>
      </c>
    </row>
    <row r="46" spans="3:14" ht="13.15" customHeight="1">
      <c r="C46" s="838" t="e">
        <f>'DEMANDE BUDGET AJU'!C51</f>
        <v>#REF!</v>
      </c>
      <c r="D46" s="839"/>
      <c r="E46" s="352"/>
      <c r="F46" s="352"/>
      <c r="G46" s="332" t="e">
        <f>'DEMANDE BUDGET AJU'!H51</f>
        <v>#REF!</v>
      </c>
      <c r="H46" s="352"/>
      <c r="I46" s="302"/>
      <c r="J46" s="270" t="e">
        <f t="shared" si="5"/>
        <v>#REF!</v>
      </c>
      <c r="K46" s="328" t="e">
        <f>'DEMANDE BUDGET AJU'!L51</f>
        <v>#REF!</v>
      </c>
      <c r="L46" s="266" t="e">
        <f t="shared" si="3"/>
        <v>#REF!</v>
      </c>
      <c r="M46" s="274" t="e">
        <f t="shared" ref="M46:M47" si="7">J46-K46</f>
        <v>#REF!</v>
      </c>
      <c r="N46" s="266" t="e">
        <f t="shared" si="4"/>
        <v>#REF!</v>
      </c>
    </row>
    <row r="47" spans="3:14" ht="13.15" customHeight="1">
      <c r="C47" s="838" t="str">
        <f>'DEMANDE BUDGET AJU'!C52</f>
        <v>Autre : (compléter soi-même)</v>
      </c>
      <c r="D47" s="839"/>
      <c r="E47" s="370"/>
      <c r="F47" s="352"/>
      <c r="G47" s="332">
        <f>'DEMANDE BUDGET AJU'!H52</f>
        <v>0</v>
      </c>
      <c r="H47" s="352"/>
      <c r="I47" s="302"/>
      <c r="J47" s="270">
        <f t="shared" si="5"/>
        <v>0</v>
      </c>
      <c r="K47" s="328">
        <f>'DEMANDE BUDGET AJU'!L52</f>
        <v>0</v>
      </c>
      <c r="L47" s="266">
        <f t="shared" si="3"/>
        <v>0</v>
      </c>
      <c r="M47" s="274">
        <f t="shared" si="7"/>
        <v>0</v>
      </c>
      <c r="N47" s="266">
        <f t="shared" si="4"/>
        <v>0</v>
      </c>
    </row>
    <row r="48" spans="3:14" ht="13.15" customHeight="1">
      <c r="C48" s="758" t="s">
        <v>336</v>
      </c>
      <c r="D48" s="760"/>
      <c r="E48" s="292"/>
      <c r="F48" s="293"/>
      <c r="G48" s="294" t="e">
        <f>SUM(G37:G47)</f>
        <v>#REF!</v>
      </c>
      <c r="H48" s="293"/>
      <c r="I48" s="374"/>
      <c r="J48" s="294" t="e">
        <f>SUM(J37:J47)</f>
        <v>#REF!</v>
      </c>
      <c r="K48" s="296" t="e">
        <f>SUM(K37:K47)</f>
        <v>#REF!</v>
      </c>
      <c r="L48" s="281" t="e">
        <f>IF(J48=0,0,K48/J48)</f>
        <v>#REF!</v>
      </c>
      <c r="M48" s="296" t="e">
        <f>SUM(M37:M47)</f>
        <v>#REF!</v>
      </c>
      <c r="N48" s="281" t="e">
        <f t="shared" si="4"/>
        <v>#REF!</v>
      </c>
    </row>
    <row r="49" spans="3:14" ht="13.15" customHeight="1">
      <c r="C49" s="927" t="s">
        <v>63</v>
      </c>
      <c r="D49" s="814"/>
      <c r="E49" s="366"/>
      <c r="F49" s="303"/>
      <c r="G49" s="270"/>
      <c r="H49" s="303"/>
      <c r="I49" s="376"/>
      <c r="J49" s="270"/>
      <c r="K49" s="274"/>
      <c r="L49" s="266"/>
      <c r="M49" s="274"/>
      <c r="N49" s="266"/>
    </row>
    <row r="50" spans="3:14" ht="13.15" customHeight="1">
      <c r="C50" s="838" t="str">
        <f>'DEMANDE BUDGET AJU'!C56</f>
        <v>Choisissez dans la liste Frais de fonctionnement indirects</v>
      </c>
      <c r="D50" s="839"/>
      <c r="E50" s="366"/>
      <c r="F50" s="303"/>
      <c r="G50" s="332">
        <f>'DEMANDE BUDGET AJU'!H56</f>
        <v>0</v>
      </c>
      <c r="H50" s="303"/>
      <c r="I50" s="302">
        <f>'DEMANDE BUDGET AJU'!J56</f>
        <v>0</v>
      </c>
      <c r="J50" s="270">
        <f>G50*I50</f>
        <v>0</v>
      </c>
      <c r="K50" s="328">
        <f>'DEMANDE BUDGET AJU'!L56</f>
        <v>0</v>
      </c>
      <c r="L50" s="266">
        <f t="shared" si="3"/>
        <v>0</v>
      </c>
      <c r="M50" s="274">
        <f>J50-K50</f>
        <v>0</v>
      </c>
      <c r="N50" s="266">
        <f t="shared" si="4"/>
        <v>0</v>
      </c>
    </row>
    <row r="51" spans="3:14" ht="13.15" customHeight="1">
      <c r="C51" s="838" t="str">
        <f>'DEMANDE BUDGET AJU'!C57</f>
        <v>Choisissez dans la liste Frais de fonctionnement indirects</v>
      </c>
      <c r="D51" s="839"/>
      <c r="E51" s="366"/>
      <c r="F51" s="303"/>
      <c r="G51" s="332">
        <f>'DEMANDE BUDGET AJU'!H57</f>
        <v>0</v>
      </c>
      <c r="H51" s="303"/>
      <c r="I51" s="302">
        <f>'DEMANDE BUDGET AJU'!J57</f>
        <v>0</v>
      </c>
      <c r="J51" s="270">
        <f t="shared" ref="J51:J53" si="8">G51*I51</f>
        <v>0</v>
      </c>
      <c r="K51" s="328">
        <f>'DEMANDE BUDGET AJU'!L57</f>
        <v>200</v>
      </c>
      <c r="L51" s="266">
        <f t="shared" si="3"/>
        <v>0</v>
      </c>
      <c r="M51" s="274">
        <f t="shared" ref="M51:M53" si="9">J51-K51</f>
        <v>-200</v>
      </c>
      <c r="N51" s="266">
        <f t="shared" si="4"/>
        <v>0</v>
      </c>
    </row>
    <row r="52" spans="3:14" ht="13.15" customHeight="1">
      <c r="C52" s="838" t="str">
        <f>'DEMANDE BUDGET AJU'!C58</f>
        <v>Choisissez dans la liste Frais de fonctionnement indirects</v>
      </c>
      <c r="D52" s="839"/>
      <c r="E52" s="366"/>
      <c r="F52" s="303"/>
      <c r="G52" s="332">
        <f>'DEMANDE BUDGET AJU'!H58</f>
        <v>0</v>
      </c>
      <c r="H52" s="303"/>
      <c r="I52" s="302">
        <f>'DEMANDE BUDGET AJU'!J58</f>
        <v>0</v>
      </c>
      <c r="J52" s="270">
        <f t="shared" si="8"/>
        <v>0</v>
      </c>
      <c r="K52" s="328">
        <f>'DEMANDE BUDGET AJU'!L58</f>
        <v>0</v>
      </c>
      <c r="L52" s="266">
        <f t="shared" si="3"/>
        <v>0</v>
      </c>
      <c r="M52" s="274">
        <f t="shared" si="9"/>
        <v>0</v>
      </c>
      <c r="N52" s="266">
        <f t="shared" si="4"/>
        <v>0</v>
      </c>
    </row>
    <row r="53" spans="3:14" ht="13.15" customHeight="1">
      <c r="C53" s="838" t="str">
        <f>'DEMANDE BUDGET AJU'!C59</f>
        <v>Choisissez dans la liste Frais de fonctionnement indirects</v>
      </c>
      <c r="D53" s="839"/>
      <c r="E53" s="366"/>
      <c r="F53" s="303"/>
      <c r="G53" s="332">
        <f>'DEMANDE BUDGET AJU'!H59</f>
        <v>0</v>
      </c>
      <c r="H53" s="303"/>
      <c r="I53" s="302">
        <f>'DEMANDE BUDGET AJU'!J59</f>
        <v>0</v>
      </c>
      <c r="J53" s="270">
        <f t="shared" si="8"/>
        <v>0</v>
      </c>
      <c r="K53" s="328">
        <f>'DEMANDE BUDGET AJU'!L59</f>
        <v>0</v>
      </c>
      <c r="L53" s="266">
        <f t="shared" si="3"/>
        <v>0</v>
      </c>
      <c r="M53" s="274">
        <f t="shared" si="9"/>
        <v>0</v>
      </c>
      <c r="N53" s="266">
        <f t="shared" si="4"/>
        <v>0</v>
      </c>
    </row>
    <row r="54" spans="3:14" ht="13.15" customHeight="1">
      <c r="C54" s="838" t="str">
        <f>'DEMANDE BUDGET AJU'!C60</f>
        <v>Choisissez dans la liste Frais de fonctionnement indirects</v>
      </c>
      <c r="D54" s="839"/>
      <c r="E54" s="371"/>
      <c r="F54" s="352"/>
      <c r="G54" s="332">
        <f>'DEMANDE BUDGET AJU'!H60</f>
        <v>0</v>
      </c>
      <c r="H54" s="352"/>
      <c r="I54" s="302">
        <f>'DEMANDE BUDGET AJU'!J60</f>
        <v>0</v>
      </c>
      <c r="J54" s="270">
        <f>G54*I54</f>
        <v>0</v>
      </c>
      <c r="K54" s="328">
        <f>'DEMANDE BUDGET AJU'!L60</f>
        <v>0</v>
      </c>
      <c r="L54" s="266">
        <f t="shared" si="3"/>
        <v>0</v>
      </c>
      <c r="M54" s="274">
        <f>J54-K54</f>
        <v>0</v>
      </c>
      <c r="N54" s="266">
        <f t="shared" si="4"/>
        <v>0</v>
      </c>
    </row>
    <row r="55" spans="3:14" ht="13.15" customHeight="1">
      <c r="C55" s="838" t="str">
        <f>'DEMANDE BUDGET AJU'!C61</f>
        <v>Choisissez dans la liste Frais de fonctionnement indirects</v>
      </c>
      <c r="D55" s="839"/>
      <c r="E55" s="371"/>
      <c r="F55" s="352"/>
      <c r="G55" s="332">
        <f>'DEMANDE BUDGET AJU'!H61</f>
        <v>0</v>
      </c>
      <c r="H55" s="352"/>
      <c r="I55" s="302">
        <f>'DEMANDE BUDGET AJU'!J61</f>
        <v>0</v>
      </c>
      <c r="J55" s="270">
        <f t="shared" ref="J55:J60" si="10">G55*I55</f>
        <v>0</v>
      </c>
      <c r="K55" s="328">
        <f>'DEMANDE BUDGET AJU'!L61</f>
        <v>0</v>
      </c>
      <c r="L55" s="266">
        <f t="shared" si="3"/>
        <v>0</v>
      </c>
      <c r="M55" s="274">
        <f t="shared" ref="M55:M60" si="11">J55-K55</f>
        <v>0</v>
      </c>
      <c r="N55" s="266">
        <f t="shared" si="4"/>
        <v>0</v>
      </c>
    </row>
    <row r="56" spans="3:14" ht="13.15" customHeight="1">
      <c r="C56" s="838" t="str">
        <f>'DEMANDE BUDGET AJU'!C62</f>
        <v>Choisissez dans la liste Frais de fonctionnement indirects</v>
      </c>
      <c r="D56" s="839"/>
      <c r="E56" s="371"/>
      <c r="F56" s="352"/>
      <c r="G56" s="332">
        <f>'DEMANDE BUDGET AJU'!H62</f>
        <v>0</v>
      </c>
      <c r="H56" s="352"/>
      <c r="I56" s="302">
        <f>'DEMANDE BUDGET AJU'!J62</f>
        <v>0</v>
      </c>
      <c r="J56" s="270">
        <f t="shared" si="10"/>
        <v>0</v>
      </c>
      <c r="K56" s="328">
        <f>'DEMANDE BUDGET AJU'!L62</f>
        <v>0</v>
      </c>
      <c r="L56" s="266">
        <f t="shared" si="3"/>
        <v>0</v>
      </c>
      <c r="M56" s="274">
        <f t="shared" si="11"/>
        <v>0</v>
      </c>
      <c r="N56" s="266">
        <f t="shared" si="4"/>
        <v>0</v>
      </c>
    </row>
    <row r="57" spans="3:14" ht="13.15" customHeight="1">
      <c r="C57" s="838" t="str">
        <f>'DEMANDE BUDGET AJU'!C63</f>
        <v>Choisissez dans la liste Frais de fonctionnement indirects</v>
      </c>
      <c r="D57" s="839"/>
      <c r="E57" s="371"/>
      <c r="F57" s="352"/>
      <c r="G57" s="332">
        <f>'DEMANDE BUDGET AJU'!H63</f>
        <v>0</v>
      </c>
      <c r="H57" s="352"/>
      <c r="I57" s="302">
        <f>'DEMANDE BUDGET AJU'!J63</f>
        <v>0</v>
      </c>
      <c r="J57" s="270">
        <f t="shared" si="10"/>
        <v>0</v>
      </c>
      <c r="K57" s="328">
        <f>'DEMANDE BUDGET AJU'!L63</f>
        <v>0</v>
      </c>
      <c r="L57" s="266">
        <f t="shared" si="3"/>
        <v>0</v>
      </c>
      <c r="M57" s="274">
        <f t="shared" si="11"/>
        <v>0</v>
      </c>
      <c r="N57" s="266">
        <f t="shared" si="4"/>
        <v>0</v>
      </c>
    </row>
    <row r="58" spans="3:14" ht="13.15" customHeight="1">
      <c r="C58" s="838" t="str">
        <f>'DEMANDE BUDGET AJU'!C64</f>
        <v>Choisissez dans la liste Frais de fonctionnement indirects</v>
      </c>
      <c r="D58" s="839"/>
      <c r="E58" s="371"/>
      <c r="F58" s="352"/>
      <c r="G58" s="332">
        <f>'DEMANDE BUDGET AJU'!H64</f>
        <v>0</v>
      </c>
      <c r="H58" s="352"/>
      <c r="I58" s="302">
        <f>'DEMANDE BUDGET AJU'!J64</f>
        <v>0</v>
      </c>
      <c r="J58" s="270">
        <f t="shared" si="10"/>
        <v>0</v>
      </c>
      <c r="K58" s="328">
        <f>'DEMANDE BUDGET AJU'!L64</f>
        <v>0</v>
      </c>
      <c r="L58" s="266">
        <f t="shared" si="3"/>
        <v>0</v>
      </c>
      <c r="M58" s="274">
        <f t="shared" si="11"/>
        <v>0</v>
      </c>
      <c r="N58" s="266">
        <f t="shared" si="4"/>
        <v>0</v>
      </c>
    </row>
    <row r="59" spans="3:14" ht="13.15" customHeight="1">
      <c r="C59" s="838" t="str">
        <f>'DEMANDE BUDGET AJU'!C65</f>
        <v>Choisissez dans la liste Frais de fonctionnement indirects</v>
      </c>
      <c r="D59" s="839"/>
      <c r="E59" s="371"/>
      <c r="F59" s="352"/>
      <c r="G59" s="332">
        <f>'DEMANDE BUDGET AJU'!H65</f>
        <v>0</v>
      </c>
      <c r="H59" s="352"/>
      <c r="I59" s="302">
        <f>'DEMANDE BUDGET AJU'!J65</f>
        <v>0</v>
      </c>
      <c r="J59" s="270">
        <f t="shared" si="10"/>
        <v>0</v>
      </c>
      <c r="K59" s="328">
        <f>'DEMANDE BUDGET AJU'!L65</f>
        <v>0</v>
      </c>
      <c r="L59" s="266">
        <f t="shared" si="3"/>
        <v>0</v>
      </c>
      <c r="M59" s="274">
        <f t="shared" si="11"/>
        <v>0</v>
      </c>
      <c r="N59" s="266">
        <f t="shared" si="4"/>
        <v>0</v>
      </c>
    </row>
    <row r="60" spans="3:14" ht="13.15" customHeight="1">
      <c r="C60" s="838" t="str">
        <f>'DEMANDE BUDGET AJU'!C66</f>
        <v>Autre : (compléter soi-même)</v>
      </c>
      <c r="D60" s="839"/>
      <c r="E60" s="371"/>
      <c r="F60" s="352"/>
      <c r="G60" s="332">
        <f>'DEMANDE BUDGET AJU'!H66</f>
        <v>0</v>
      </c>
      <c r="H60" s="352"/>
      <c r="I60" s="302">
        <f>'DEMANDE BUDGET AJU'!J66</f>
        <v>0</v>
      </c>
      <c r="J60" s="270">
        <f t="shared" si="10"/>
        <v>0</v>
      </c>
      <c r="K60" s="328">
        <f>'DEMANDE BUDGET AJU'!L66</f>
        <v>0</v>
      </c>
      <c r="L60" s="266">
        <f t="shared" si="3"/>
        <v>0</v>
      </c>
      <c r="M60" s="274">
        <f t="shared" si="11"/>
        <v>0</v>
      </c>
      <c r="N60" s="266">
        <f t="shared" si="4"/>
        <v>0</v>
      </c>
    </row>
    <row r="61" spans="3:14" ht="13.15" customHeight="1">
      <c r="C61" s="758" t="s">
        <v>336</v>
      </c>
      <c r="D61" s="760"/>
      <c r="E61" s="292"/>
      <c r="F61" s="299"/>
      <c r="G61" s="277">
        <f>SUM(G50:G60)</f>
        <v>0</v>
      </c>
      <c r="H61" s="278"/>
      <c r="I61" s="279"/>
      <c r="J61" s="277">
        <f>SUM(J50:J60)</f>
        <v>0</v>
      </c>
      <c r="K61" s="280">
        <f>SUM(K50:K60)</f>
        <v>200</v>
      </c>
      <c r="L61" s="281">
        <f>IF(J61=0,0,K61/J61)</f>
        <v>0</v>
      </c>
      <c r="M61" s="280">
        <f>SUM(M50:M60)</f>
        <v>-200</v>
      </c>
      <c r="N61" s="281">
        <f>IF(J61=0,0,M61/J61)</f>
        <v>0</v>
      </c>
    </row>
    <row r="62" spans="3:14" ht="15">
      <c r="C62" s="363"/>
      <c r="D62" s="578"/>
      <c r="E62" s="305"/>
      <c r="F62" s="765" t="s">
        <v>67</v>
      </c>
      <c r="G62" s="766"/>
      <c r="H62" s="766"/>
      <c r="I62" s="766"/>
      <c r="J62" s="766"/>
      <c r="K62" s="306" t="e">
        <f>(K23+K29+K35+K48)/100*7</f>
        <v>#REF!</v>
      </c>
      <c r="L62" s="307"/>
      <c r="M62" s="308"/>
      <c r="N62" s="307"/>
    </row>
    <row r="63" spans="3:14" ht="13.15" customHeight="1">
      <c r="C63" s="781" t="s">
        <v>298</v>
      </c>
      <c r="D63" s="782"/>
      <c r="E63" s="782"/>
      <c r="F63" s="782"/>
      <c r="G63" s="782"/>
      <c r="H63" s="782"/>
      <c r="I63" s="783"/>
      <c r="J63" s="359" t="e">
        <f>J61+J48+J35+J29+J23</f>
        <v>#REF!</v>
      </c>
      <c r="K63" s="360" t="e">
        <f>K61+K48+K35+K29+K23</f>
        <v>#REF!</v>
      </c>
      <c r="L63" s="361" t="e">
        <f t="shared" si="3"/>
        <v>#REF!</v>
      </c>
      <c r="M63" s="360" t="e">
        <f>M61+M48+M35+M29+M23</f>
        <v>#REF!</v>
      </c>
      <c r="N63" s="361" t="e">
        <f t="shared" si="4"/>
        <v>#REF!</v>
      </c>
    </row>
    <row r="64" spans="3:14" ht="13.15" customHeight="1">
      <c r="C64" s="644" t="s">
        <v>299</v>
      </c>
      <c r="D64" s="309"/>
      <c r="E64" s="310"/>
      <c r="F64" s="309"/>
      <c r="G64" s="309"/>
      <c r="H64" s="310"/>
      <c r="I64" s="310"/>
      <c r="J64" s="311"/>
      <c r="K64" s="311"/>
      <c r="L64" s="312"/>
      <c r="M64" s="311"/>
      <c r="N64" s="312"/>
    </row>
    <row r="65" spans="3:14" ht="13.15" customHeight="1">
      <c r="C65" s="309" t="s">
        <v>383</v>
      </c>
      <c r="D65" s="309"/>
      <c r="E65" s="310"/>
      <c r="F65" s="313"/>
      <c r="G65" s="313"/>
      <c r="H65" s="314"/>
      <c r="I65" s="314"/>
      <c r="J65" s="311"/>
      <c r="K65" s="311"/>
      <c r="L65" s="312"/>
      <c r="M65" s="311"/>
      <c r="N65" s="312"/>
    </row>
    <row r="66" spans="3:14" ht="12.75" customHeight="1">
      <c r="C66" s="309" t="s">
        <v>300</v>
      </c>
      <c r="D66" s="309"/>
      <c r="E66" s="315"/>
      <c r="F66" s="313"/>
      <c r="G66" s="313"/>
      <c r="H66" s="314"/>
      <c r="I66" s="314"/>
      <c r="J66" s="311"/>
      <c r="K66" s="311"/>
      <c r="L66" s="312"/>
      <c r="M66" s="311"/>
      <c r="N66" s="312"/>
    </row>
    <row r="67" spans="3:14" ht="12.75" customHeight="1">
      <c r="C67" s="309" t="s">
        <v>68</v>
      </c>
      <c r="D67" s="309"/>
      <c r="E67" s="315"/>
      <c r="F67" s="313"/>
      <c r="G67" s="313"/>
      <c r="H67" s="314"/>
      <c r="I67" s="314"/>
      <c r="J67" s="311"/>
      <c r="K67" s="311"/>
      <c r="L67" s="312"/>
      <c r="M67" s="311"/>
      <c r="N67" s="312"/>
    </row>
    <row r="68" spans="3:14" ht="12.75" customHeight="1">
      <c r="C68" s="309" t="s">
        <v>377</v>
      </c>
      <c r="D68" s="309"/>
      <c r="E68" s="315"/>
      <c r="F68" s="313"/>
      <c r="G68" s="313"/>
      <c r="H68" s="314"/>
      <c r="I68" s="314"/>
      <c r="J68" s="311"/>
      <c r="K68" s="311"/>
      <c r="L68" s="312"/>
      <c r="M68" s="311"/>
      <c r="N68" s="312"/>
    </row>
    <row r="69" spans="3:14" ht="12.75" customHeight="1">
      <c r="C69" s="309"/>
      <c r="D69" s="309"/>
      <c r="E69" s="315"/>
      <c r="F69" s="313"/>
      <c r="G69" s="313"/>
      <c r="H69" s="314"/>
      <c r="I69" s="314"/>
      <c r="J69" s="311"/>
      <c r="K69" s="311"/>
      <c r="L69" s="312"/>
      <c r="M69" s="311"/>
      <c r="N69" s="312"/>
    </row>
    <row r="70" spans="3:14" ht="75">
      <c r="C70" s="334" t="s">
        <v>302</v>
      </c>
      <c r="D70" s="336"/>
      <c r="E70" s="335"/>
      <c r="F70" s="336"/>
      <c r="G70" s="337" t="s">
        <v>303</v>
      </c>
      <c r="H70" s="338"/>
      <c r="I70" s="339"/>
      <c r="J70" s="340" t="s">
        <v>264</v>
      </c>
      <c r="K70" s="695" t="s">
        <v>454</v>
      </c>
      <c r="L70" s="596" t="s">
        <v>255</v>
      </c>
      <c r="M70" s="342" t="s">
        <v>368</v>
      </c>
      <c r="N70" s="343" t="s">
        <v>369</v>
      </c>
    </row>
    <row r="71" spans="3:14" ht="14.25">
      <c r="C71" s="372" t="str">
        <f>'DEMANDE BUDGET AJU'!C77</f>
        <v>Fedasil</v>
      </c>
      <c r="D71" s="586"/>
      <c r="E71" s="344"/>
      <c r="F71" s="317"/>
      <c r="G71" s="345" t="str">
        <f>'DEMANDE BUDGET AJU'!H77</f>
        <v>Demandé</v>
      </c>
      <c r="H71" s="319"/>
      <c r="I71" s="320"/>
      <c r="J71" s="321" t="e">
        <f>K71</f>
        <v>#REF!</v>
      </c>
      <c r="K71" s="322" t="e">
        <f>K63</f>
        <v>#REF!</v>
      </c>
      <c r="L71" s="323" t="e">
        <f>IF($J$63=0,0,K71/$J$63)</f>
        <v>#REF!</v>
      </c>
      <c r="M71" s="324"/>
      <c r="N71" s="346"/>
    </row>
    <row r="72" spans="3:14" ht="14.25">
      <c r="C72" s="347" t="str">
        <f>'DEMANDE BUDGET AJU'!C78</f>
        <v>Moyens propres</v>
      </c>
      <c r="D72" s="586"/>
      <c r="E72" s="348"/>
      <c r="F72" s="349"/>
      <c r="G72" s="350" t="str">
        <f>'DEMANDE BUDGET AJU'!H78</f>
        <v>(à compléter)</v>
      </c>
      <c r="H72" s="326"/>
      <c r="I72" s="351"/>
      <c r="J72" s="321">
        <f t="shared" ref="J72:J76" si="12">M72</f>
        <v>0</v>
      </c>
      <c r="K72" s="328"/>
      <c r="L72" s="329"/>
      <c r="M72" s="328">
        <f>'DEMANDE BUDGET AJU'!N78</f>
        <v>0</v>
      </c>
      <c r="N72" s="266" t="e">
        <f t="shared" ref="N72:N76" si="13">IF($J$63=0,0,M72/$J$63)</f>
        <v>#REF!</v>
      </c>
    </row>
    <row r="73" spans="3:14" ht="14.25">
      <c r="C73" s="347" t="str">
        <f>'DEMANDE BUDGET AJU'!C79</f>
        <v>Autre rentrées : (compléter soi-même)</v>
      </c>
      <c r="D73" s="586"/>
      <c r="E73" s="344"/>
      <c r="F73" s="349"/>
      <c r="G73" s="350" t="str">
        <f>'DEMANDE BUDGET AJU'!H79</f>
        <v>(à compléter)</v>
      </c>
      <c r="H73" s="326"/>
      <c r="I73" s="352"/>
      <c r="J73" s="321">
        <f t="shared" si="12"/>
        <v>0</v>
      </c>
      <c r="K73" s="328"/>
      <c r="L73" s="329"/>
      <c r="M73" s="328">
        <f>'DEMANDE BUDGET AJU'!N79</f>
        <v>0</v>
      </c>
      <c r="N73" s="266" t="e">
        <f t="shared" si="13"/>
        <v>#REF!</v>
      </c>
    </row>
    <row r="74" spans="3:14" ht="14.25">
      <c r="C74" s="347" t="str">
        <f>'DEMANDE BUDGET AJU'!C80</f>
        <v>Autre rentrées : (compléter soi-même)</v>
      </c>
      <c r="D74" s="586"/>
      <c r="E74" s="344"/>
      <c r="F74" s="349"/>
      <c r="G74" s="350" t="str">
        <f>'DEMANDE BUDGET AJU'!H80</f>
        <v>(à compléter)</v>
      </c>
      <c r="H74" s="326"/>
      <c r="I74" s="352"/>
      <c r="J74" s="321">
        <f t="shared" si="12"/>
        <v>0</v>
      </c>
      <c r="K74" s="328"/>
      <c r="L74" s="329"/>
      <c r="M74" s="328">
        <f>'DEMANDE BUDGET AJU'!N80</f>
        <v>0</v>
      </c>
      <c r="N74" s="266" t="e">
        <f t="shared" si="13"/>
        <v>#REF!</v>
      </c>
    </row>
    <row r="75" spans="3:14" ht="14.25">
      <c r="C75" s="347" t="str">
        <f>'DEMANDE BUDGET AJU'!C81</f>
        <v>Autre rentrées : (compléter soi-même)</v>
      </c>
      <c r="D75" s="586"/>
      <c r="E75" s="344"/>
      <c r="F75" s="349"/>
      <c r="G75" s="350" t="str">
        <f>'DEMANDE BUDGET AJU'!H81</f>
        <v>(à compléter)</v>
      </c>
      <c r="H75" s="326"/>
      <c r="I75" s="352"/>
      <c r="J75" s="321">
        <f>M75</f>
        <v>0</v>
      </c>
      <c r="K75" s="328"/>
      <c r="L75" s="329"/>
      <c r="M75" s="328">
        <f>'DEMANDE BUDGET AJU'!N81</f>
        <v>0</v>
      </c>
      <c r="N75" s="266" t="e">
        <f t="shared" si="13"/>
        <v>#REF!</v>
      </c>
    </row>
    <row r="76" spans="3:14" ht="14.25">
      <c r="C76" s="347" t="str">
        <f>'DEMANDE BUDGET AJU'!C82</f>
        <v>Dons</v>
      </c>
      <c r="D76" s="586"/>
      <c r="E76" s="344"/>
      <c r="F76" s="349"/>
      <c r="G76" s="350" t="str">
        <f>'DEMANDE BUDGET AJU'!H82</f>
        <v>(à compléter)</v>
      </c>
      <c r="H76" s="326"/>
      <c r="I76" s="352"/>
      <c r="J76" s="321">
        <f t="shared" si="12"/>
        <v>0</v>
      </c>
      <c r="K76" s="328"/>
      <c r="L76" s="329"/>
      <c r="M76" s="328">
        <f>'DEMANDE BUDGET AJU'!N82</f>
        <v>0</v>
      </c>
      <c r="N76" s="266" t="e">
        <f t="shared" si="13"/>
        <v>#REF!</v>
      </c>
    </row>
    <row r="77" spans="3:14" ht="15">
      <c r="C77" s="353" t="s">
        <v>298</v>
      </c>
      <c r="D77" s="579"/>
      <c r="E77" s="354"/>
      <c r="F77" s="355"/>
      <c r="G77" s="356"/>
      <c r="H77" s="357"/>
      <c r="I77" s="358"/>
      <c r="J77" s="359" t="e">
        <f>SUM(J71:J76)</f>
        <v>#REF!</v>
      </c>
      <c r="K77" s="360" t="e">
        <f>SUM(K71:K76)</f>
        <v>#REF!</v>
      </c>
      <c r="L77" s="361" t="e">
        <f>IF($J$63=0,0,K77/$J$63)</f>
        <v>#REF!</v>
      </c>
      <c r="M77" s="360">
        <f>SUM(M72:M76)</f>
        <v>0</v>
      </c>
      <c r="N77" s="362" t="e">
        <f>IF($J$63=0,0,M77/$J$63)</f>
        <v>#REF!</v>
      </c>
    </row>
    <row r="78" spans="3:14">
      <c r="C78" s="249"/>
    </row>
    <row r="79" spans="3:14" ht="15">
      <c r="C79" s="233"/>
      <c r="F79" s="767" t="s">
        <v>315</v>
      </c>
      <c r="G79" s="767"/>
      <c r="H79" s="767"/>
      <c r="I79" s="767"/>
      <c r="J79" s="234" t="e">
        <f>J63-J77</f>
        <v>#REF!</v>
      </c>
      <c r="K79" s="232"/>
      <c r="L79" s="232"/>
      <c r="M79" s="86" t="e">
        <f>M63-M77</f>
        <v>#REF!</v>
      </c>
      <c r="N79" s="232"/>
    </row>
    <row r="80" spans="3:14">
      <c r="C80" s="233"/>
    </row>
    <row r="81" spans="3:13">
      <c r="C81" s="233"/>
    </row>
    <row r="82" spans="3:13">
      <c r="C82" s="233"/>
      <c r="M82" s="252"/>
    </row>
    <row r="83" spans="3:13">
      <c r="C83" s="233"/>
    </row>
    <row r="84" spans="3:13">
      <c r="C84" s="233"/>
    </row>
    <row r="85" spans="3:13">
      <c r="C85" s="233"/>
    </row>
    <row r="86" spans="3:13">
      <c r="C86" s="233"/>
    </row>
    <row r="87" spans="3:13">
      <c r="C87" s="233"/>
    </row>
    <row r="88" spans="3:13">
      <c r="C88" s="233"/>
    </row>
    <row r="89" spans="3:13">
      <c r="C89" s="233"/>
    </row>
    <row r="90" spans="3:13">
      <c r="C90" s="233"/>
    </row>
    <row r="91" spans="3:13">
      <c r="C91" s="233"/>
    </row>
    <row r="92" spans="3:13">
      <c r="C92" s="233"/>
    </row>
    <row r="93" spans="3:13">
      <c r="C93" s="233"/>
    </row>
    <row r="94" spans="3:13">
      <c r="C94" s="233"/>
    </row>
    <row r="95" spans="3:13">
      <c r="C95" s="233"/>
    </row>
    <row r="96" spans="3:13">
      <c r="C96" s="233"/>
    </row>
    <row r="97" spans="1:15">
      <c r="C97" s="233"/>
    </row>
    <row r="98" spans="1:15">
      <c r="C98" s="233"/>
    </row>
    <row r="99" spans="1:15">
      <c r="C99" s="233"/>
    </row>
    <row r="100" spans="1:15">
      <c r="C100" s="233"/>
    </row>
    <row r="101" spans="1:15">
      <c r="C101" s="233"/>
    </row>
    <row r="102" spans="1:15">
      <c r="C102" s="233"/>
    </row>
    <row r="103" spans="1:15">
      <c r="C103" s="233"/>
    </row>
    <row r="104" spans="1:15">
      <c r="C104" s="233"/>
    </row>
    <row r="105" spans="1:15">
      <c r="C105" s="233"/>
    </row>
    <row r="106" spans="1:15">
      <c r="C106" s="233"/>
    </row>
    <row r="107" spans="1:15">
      <c r="C107" s="233"/>
    </row>
    <row r="108" spans="1:15">
      <c r="C108" s="233"/>
    </row>
    <row r="109" spans="1:15">
      <c r="C109" s="233"/>
    </row>
    <row r="110" spans="1:15">
      <c r="C110" s="233"/>
      <c r="E110" s="233"/>
    </row>
    <row r="111" spans="1:15" s="246" customFormat="1">
      <c r="A111" s="250"/>
      <c r="B111" s="250"/>
      <c r="C111" s="233"/>
      <c r="D111" s="233"/>
      <c r="F111" s="233"/>
      <c r="G111" s="233"/>
      <c r="J111" s="233"/>
      <c r="K111" s="233"/>
      <c r="L111" s="231"/>
      <c r="M111" s="233"/>
      <c r="N111" s="231"/>
      <c r="O111" s="233"/>
    </row>
    <row r="112" spans="1:15" s="246" customFormat="1">
      <c r="A112" s="250"/>
      <c r="B112" s="250"/>
      <c r="C112" s="233"/>
      <c r="D112" s="233"/>
      <c r="F112" s="233"/>
      <c r="G112" s="233"/>
      <c r="J112" s="233"/>
      <c r="K112" s="233"/>
      <c r="L112" s="231"/>
      <c r="M112" s="233"/>
      <c r="N112" s="231"/>
      <c r="O112" s="233"/>
    </row>
    <row r="113" spans="1:15" s="246" customFormat="1">
      <c r="A113" s="250"/>
      <c r="B113" s="250"/>
      <c r="C113" s="233"/>
      <c r="D113" s="233"/>
      <c r="F113" s="233"/>
      <c r="G113" s="233"/>
      <c r="J113" s="233"/>
      <c r="K113" s="233"/>
      <c r="L113" s="231"/>
      <c r="M113" s="233"/>
      <c r="N113" s="231"/>
      <c r="O113" s="233"/>
    </row>
    <row r="114" spans="1:15" s="246" customFormat="1">
      <c r="A114" s="250"/>
      <c r="B114" s="250"/>
      <c r="C114" s="233"/>
      <c r="D114" s="233"/>
      <c r="F114" s="233"/>
      <c r="G114" s="233"/>
      <c r="J114" s="233"/>
      <c r="K114" s="233"/>
      <c r="L114" s="231"/>
      <c r="M114" s="233"/>
      <c r="N114" s="231"/>
      <c r="O114" s="233"/>
    </row>
    <row r="115" spans="1:15" s="246" customFormat="1">
      <c r="A115" s="250"/>
      <c r="B115" s="250"/>
      <c r="C115" s="233"/>
      <c r="D115" s="233"/>
      <c r="F115" s="233"/>
      <c r="G115" s="233"/>
      <c r="J115" s="233"/>
      <c r="K115" s="233"/>
      <c r="L115" s="231"/>
      <c r="M115" s="233"/>
      <c r="N115" s="231"/>
      <c r="O115" s="233"/>
    </row>
    <row r="116" spans="1:15" s="246" customFormat="1">
      <c r="A116" s="250"/>
      <c r="B116" s="250"/>
      <c r="C116" s="233"/>
      <c r="D116" s="233"/>
      <c r="F116" s="233"/>
      <c r="G116" s="233"/>
      <c r="J116" s="233"/>
      <c r="K116" s="233"/>
      <c r="L116" s="231"/>
      <c r="M116" s="233"/>
      <c r="N116" s="231"/>
      <c r="O116" s="233"/>
    </row>
    <row r="117" spans="1:15" s="246" customFormat="1">
      <c r="A117" s="250"/>
      <c r="B117" s="250"/>
      <c r="C117" s="233"/>
      <c r="D117" s="233"/>
      <c r="F117" s="233"/>
      <c r="G117" s="233"/>
      <c r="J117" s="233"/>
      <c r="K117" s="233"/>
      <c r="L117" s="231"/>
      <c r="M117" s="233"/>
      <c r="N117" s="231"/>
      <c r="O117" s="233"/>
    </row>
    <row r="118" spans="1:15" s="246" customFormat="1">
      <c r="A118" s="250"/>
      <c r="B118" s="250"/>
      <c r="C118" s="233"/>
      <c r="D118" s="233"/>
      <c r="F118" s="233"/>
      <c r="G118" s="233"/>
      <c r="J118" s="233"/>
      <c r="K118" s="233"/>
      <c r="L118" s="231"/>
      <c r="M118" s="233"/>
      <c r="N118" s="231"/>
      <c r="O118" s="233"/>
    </row>
    <row r="119" spans="1:15" s="246" customFormat="1">
      <c r="A119" s="250"/>
      <c r="B119" s="250"/>
      <c r="C119" s="233"/>
      <c r="D119" s="233"/>
      <c r="F119" s="233"/>
      <c r="G119" s="233"/>
      <c r="J119" s="233"/>
      <c r="K119" s="233"/>
      <c r="L119" s="231"/>
      <c r="M119" s="233"/>
      <c r="N119" s="231"/>
      <c r="O119" s="233"/>
    </row>
    <row r="120" spans="1:15" s="246" customFormat="1">
      <c r="A120" s="250"/>
      <c r="B120" s="250"/>
      <c r="C120" s="233"/>
      <c r="D120" s="233"/>
      <c r="F120" s="233"/>
      <c r="G120" s="233"/>
      <c r="J120" s="233"/>
      <c r="K120" s="233"/>
      <c r="L120" s="231"/>
      <c r="M120" s="233"/>
      <c r="N120" s="231"/>
      <c r="O120" s="233"/>
    </row>
    <row r="121" spans="1:15" s="246" customFormat="1">
      <c r="A121" s="250"/>
      <c r="B121" s="250"/>
      <c r="C121" s="233"/>
      <c r="D121" s="233"/>
      <c r="F121" s="233"/>
      <c r="G121" s="233"/>
      <c r="J121" s="233"/>
      <c r="K121" s="233"/>
      <c r="L121" s="231"/>
      <c r="M121" s="233"/>
      <c r="N121" s="231"/>
      <c r="O121" s="233"/>
    </row>
    <row r="122" spans="1:15" s="246" customFormat="1">
      <c r="A122" s="250"/>
      <c r="B122" s="250"/>
      <c r="C122" s="233"/>
      <c r="D122" s="233"/>
      <c r="F122" s="233"/>
      <c r="G122" s="233"/>
      <c r="J122" s="233"/>
      <c r="K122" s="233"/>
      <c r="L122" s="231"/>
      <c r="M122" s="233"/>
      <c r="N122" s="231"/>
      <c r="O122" s="233"/>
    </row>
    <row r="123" spans="1:15" s="246" customFormat="1">
      <c r="A123" s="250"/>
      <c r="B123" s="250"/>
      <c r="C123" s="233"/>
      <c r="D123" s="233"/>
      <c r="F123" s="233"/>
      <c r="G123" s="233"/>
      <c r="J123" s="233"/>
      <c r="K123" s="233"/>
      <c r="L123" s="231"/>
      <c r="M123" s="233"/>
      <c r="N123" s="231"/>
      <c r="O123" s="233"/>
    </row>
    <row r="124" spans="1:15" s="246" customFormat="1">
      <c r="A124" s="250"/>
      <c r="B124" s="250"/>
      <c r="C124" s="233"/>
      <c r="D124" s="233"/>
      <c r="F124" s="233"/>
      <c r="G124" s="233"/>
      <c r="J124" s="233"/>
      <c r="K124" s="233"/>
      <c r="L124" s="231"/>
      <c r="M124" s="233"/>
      <c r="N124" s="231"/>
      <c r="O124" s="233"/>
    </row>
    <row r="125" spans="1:15" s="246" customFormat="1">
      <c r="A125" s="250"/>
      <c r="B125" s="250"/>
      <c r="C125" s="233"/>
      <c r="D125" s="233"/>
      <c r="F125" s="233"/>
      <c r="G125" s="233"/>
      <c r="J125" s="233"/>
      <c r="K125" s="233"/>
      <c r="L125" s="231"/>
      <c r="M125" s="233"/>
      <c r="N125" s="231"/>
      <c r="O125" s="233"/>
    </row>
    <row r="126" spans="1:15" s="246" customFormat="1">
      <c r="A126" s="250"/>
      <c r="B126" s="250"/>
      <c r="C126" s="233"/>
      <c r="D126" s="233"/>
      <c r="F126" s="233"/>
      <c r="G126" s="233"/>
      <c r="J126" s="233"/>
      <c r="K126" s="233"/>
      <c r="L126" s="231"/>
      <c r="M126" s="233"/>
      <c r="N126" s="231"/>
      <c r="O126" s="233"/>
    </row>
    <row r="127" spans="1:15" s="246" customFormat="1">
      <c r="A127" s="250"/>
      <c r="B127" s="250"/>
      <c r="C127" s="233"/>
      <c r="D127" s="233"/>
      <c r="F127" s="233"/>
      <c r="G127" s="233"/>
      <c r="J127" s="233"/>
      <c r="K127" s="233"/>
      <c r="L127" s="231"/>
      <c r="M127" s="233"/>
      <c r="N127" s="231"/>
      <c r="O127" s="233"/>
    </row>
    <row r="128" spans="1:15" s="246" customFormat="1">
      <c r="A128" s="250"/>
      <c r="B128" s="250"/>
      <c r="C128" s="233"/>
      <c r="D128" s="233"/>
      <c r="F128" s="233"/>
      <c r="G128" s="233"/>
      <c r="J128" s="233"/>
      <c r="K128" s="233"/>
      <c r="L128" s="231"/>
      <c r="M128" s="233"/>
      <c r="N128" s="231"/>
      <c r="O128" s="233"/>
    </row>
  </sheetData>
  <mergeCells count="56">
    <mergeCell ref="C57:D57"/>
    <mergeCell ref="C58:D58"/>
    <mergeCell ref="C59:D59"/>
    <mergeCell ref="C60:D60"/>
    <mergeCell ref="C63:I63"/>
    <mergeCell ref="C61:D61"/>
    <mergeCell ref="C52:D52"/>
    <mergeCell ref="C53:D53"/>
    <mergeCell ref="C54:D54"/>
    <mergeCell ref="C55:D55"/>
    <mergeCell ref="C56:D56"/>
    <mergeCell ref="C47:D47"/>
    <mergeCell ref="C49:D49"/>
    <mergeCell ref="C50:D50"/>
    <mergeCell ref="C51:D51"/>
    <mergeCell ref="C48:D48"/>
    <mergeCell ref="C42:D42"/>
    <mergeCell ref="C43:D43"/>
    <mergeCell ref="C44:D44"/>
    <mergeCell ref="C45:D45"/>
    <mergeCell ref="C46:D46"/>
    <mergeCell ref="C41:D41"/>
    <mergeCell ref="C32:D32"/>
    <mergeCell ref="C33:D33"/>
    <mergeCell ref="C34:D34"/>
    <mergeCell ref="C36:D36"/>
    <mergeCell ref="C37:D37"/>
    <mergeCell ref="C38:D38"/>
    <mergeCell ref="C39:D39"/>
    <mergeCell ref="C40:D40"/>
    <mergeCell ref="C8:D8"/>
    <mergeCell ref="C13:D13"/>
    <mergeCell ref="C9:D9"/>
    <mergeCell ref="C10:D10"/>
    <mergeCell ref="C11:D11"/>
    <mergeCell ref="C12:D12"/>
    <mergeCell ref="C14:D14"/>
    <mergeCell ref="C24:D24"/>
    <mergeCell ref="C23:D23"/>
    <mergeCell ref="C29:D29"/>
    <mergeCell ref="C35:D35"/>
    <mergeCell ref="C31:D31"/>
    <mergeCell ref="C25:D25"/>
    <mergeCell ref="C26:D26"/>
    <mergeCell ref="C27:D27"/>
    <mergeCell ref="C28:D28"/>
    <mergeCell ref="C30:D30"/>
    <mergeCell ref="L4:N4"/>
    <mergeCell ref="F62:J62"/>
    <mergeCell ref="F79:I79"/>
    <mergeCell ref="E9:N9"/>
    <mergeCell ref="E10:N10"/>
    <mergeCell ref="E12:N12"/>
    <mergeCell ref="E11:N11"/>
    <mergeCell ref="E8:N8"/>
    <mergeCell ref="E3:H4"/>
  </mergeCells>
  <conditionalFormatting sqref="J77">
    <cfRule type="cellIs" dxfId="337" priority="422" stopIfTrue="1" operator="notEqual">
      <formula>$J$63</formula>
    </cfRule>
    <cfRule type="cellIs" dxfId="336" priority="423" stopIfTrue="1" operator="equal">
      <formula>$J$63</formula>
    </cfRule>
  </conditionalFormatting>
  <conditionalFormatting sqref="K61">
    <cfRule type="expression" dxfId="335" priority="84">
      <formula>$K$61&lt;((($K$23+$K$29+$K$35+$K$48)/100)*7)</formula>
    </cfRule>
    <cfRule type="expression" dxfId="334" priority="424" stopIfTrue="1">
      <formula>$K$61&gt;((($K$23+$K$29+$K$35+$K$48)/100)*7)</formula>
    </cfRule>
  </conditionalFormatting>
  <conditionalFormatting sqref="J79">
    <cfRule type="expression" dxfId="333" priority="82">
      <formula>$J$79=0</formula>
    </cfRule>
    <cfRule type="expression" dxfId="332" priority="83">
      <formula>$J$79&lt;&gt;0</formula>
    </cfRule>
  </conditionalFormatting>
  <conditionalFormatting sqref="F79:I79">
    <cfRule type="expression" dxfId="331" priority="80">
      <formula>$J$79&lt;&gt;0</formula>
    </cfRule>
    <cfRule type="expression" dxfId="330" priority="81">
      <formula>$J$79=0</formula>
    </cfRule>
  </conditionalFormatting>
  <conditionalFormatting sqref="C13">
    <cfRule type="expression" dxfId="329" priority="64">
      <formula>$C$13&lt;&gt;"Budget 20xx"</formula>
    </cfRule>
    <cfRule type="expression" dxfId="328" priority="65">
      <formula>$C$13="Budget 20xx "</formula>
    </cfRule>
  </conditionalFormatting>
  <conditionalFormatting sqref="K77">
    <cfRule type="cellIs" dxfId="327" priority="12" operator="equal">
      <formula>$K$63</formula>
    </cfRule>
    <cfRule type="cellIs" dxfId="326" priority="13" operator="notEqual">
      <formula>$K$63</formula>
    </cfRule>
  </conditionalFormatting>
  <conditionalFormatting sqref="F62">
    <cfRule type="expression" dxfId="325" priority="9">
      <formula>$I$52&gt;K61</formula>
    </cfRule>
    <cfRule type="expression" dxfId="324" priority="10">
      <formula>K62&lt;K61</formula>
    </cfRule>
    <cfRule type="expression" dxfId="323" priority="11" stopIfTrue="1">
      <formula>$I62=0</formula>
    </cfRule>
  </conditionalFormatting>
  <conditionalFormatting sqref="K62">
    <cfRule type="expression" dxfId="322" priority="6">
      <formula>$K$62&lt;K61</formula>
    </cfRule>
    <cfRule type="expression" dxfId="321" priority="7">
      <formula>$K$62&gt;$K$61</formula>
    </cfRule>
    <cfRule type="expression" dxfId="320" priority="8">
      <formula>K62=0</formula>
    </cfRule>
  </conditionalFormatting>
  <conditionalFormatting sqref="M15">
    <cfRule type="cellIs" dxfId="319" priority="5" operator="lessThan">
      <formula>0</formula>
    </cfRule>
  </conditionalFormatting>
  <conditionalFormatting sqref="M16:M22">
    <cfRule type="cellIs" dxfId="318" priority="4" operator="lessThan">
      <formula>0</formula>
    </cfRule>
  </conditionalFormatting>
  <conditionalFormatting sqref="M23:M61">
    <cfRule type="cellIs" dxfId="317" priority="3" operator="lessThan">
      <formula>0</formula>
    </cfRule>
  </conditionalFormatting>
  <conditionalFormatting sqref="M77">
    <cfRule type="cellIs" dxfId="316" priority="1" operator="equal">
      <formula>"$L$65"</formula>
    </cfRule>
    <cfRule type="cellIs" dxfId="315" priority="2" operator="notEqual">
      <formula>$M$63</formula>
    </cfRule>
  </conditionalFormatting>
  <dataValidations count="11">
    <dataValidation operator="equal" allowBlank="1" showInputMessage="1" showErrorMessage="1" sqref="WVR983118:WVU983118 JF79:JI79 TB79:TE79 ACX79:ADA79 AMT79:AMW79 AWP79:AWS79 BGL79:BGO79 BQH79:BQK79 CAD79:CAG79 CJZ79:CKC79 CTV79:CTY79 DDR79:DDU79 DNN79:DNQ79 DXJ79:DXM79 EHF79:EHI79 ERB79:ERE79 FAX79:FBA79 FKT79:FKW79 FUP79:FUS79 GEL79:GEO79 GOH79:GOK79 GYD79:GYG79 HHZ79:HIC79 HRV79:HRY79 IBR79:IBU79 ILN79:ILQ79 IVJ79:IVM79 JFF79:JFI79 JPB79:JPE79 JYX79:JZA79 KIT79:KIW79 KSP79:KSS79 LCL79:LCO79 LMH79:LMK79 LWD79:LWG79 MFZ79:MGC79 MPV79:MPY79 MZR79:MZU79 NJN79:NJQ79 NTJ79:NTM79 ODF79:ODI79 ONB79:ONE79 OWX79:OXA79 PGT79:PGW79 PQP79:PQS79 QAL79:QAO79 QKH79:QKK79 QUD79:QUG79 RDZ79:REC79 RNV79:RNY79 RXR79:RXU79 SHN79:SHQ79 SRJ79:SRM79 TBF79:TBI79 TLB79:TLE79 TUX79:TVA79 UET79:UEW79 UOP79:UOS79 UYL79:UYO79 VIH79:VIK79 VSD79:VSG79 WBZ79:WCC79 WLV79:WLY79 WVR79:WVU79 J65614:M65614 JF65614:JI65614 TB65614:TE65614 ACX65614:ADA65614 AMT65614:AMW65614 AWP65614:AWS65614 BGL65614:BGO65614 BQH65614:BQK65614 CAD65614:CAG65614 CJZ65614:CKC65614 CTV65614:CTY65614 DDR65614:DDU65614 DNN65614:DNQ65614 DXJ65614:DXM65614 EHF65614:EHI65614 ERB65614:ERE65614 FAX65614:FBA65614 FKT65614:FKW65614 FUP65614:FUS65614 GEL65614:GEO65614 GOH65614:GOK65614 GYD65614:GYG65614 HHZ65614:HIC65614 HRV65614:HRY65614 IBR65614:IBU65614 ILN65614:ILQ65614 IVJ65614:IVM65614 JFF65614:JFI65614 JPB65614:JPE65614 JYX65614:JZA65614 KIT65614:KIW65614 KSP65614:KSS65614 LCL65614:LCO65614 LMH65614:LMK65614 LWD65614:LWG65614 MFZ65614:MGC65614"/>
    <dataValidation operator="equal" allowBlank="1" showInputMessage="1" showErrorMessage="1" sqref="MPV65614:MPY65614 MZR65614:MZU65614 NJN65614:NJQ65614 NTJ65614:NTM65614 ODF65614:ODI65614 ONB65614:ONE65614 OWX65614:OXA65614 PGT65614:PGW65614 PQP65614:PQS65614 QAL65614:QAO65614 QKH65614:QKK65614 QUD65614:QUG65614 RDZ65614:REC65614 RNV65614:RNY65614 RXR65614:RXU65614 SHN65614:SHQ65614 SRJ65614:SRM65614 TBF65614:TBI65614 TLB65614:TLE65614 TUX65614:TVA65614 UET65614:UEW65614 UOP65614:UOS65614 UYL65614:UYO65614 VIH65614:VIK65614 VSD65614:VSG65614 WBZ65614:WCC65614 WLV65614:WLY65614 WVR65614:WVU65614 J131150:M131150 JF131150:JI131150 TB131150:TE131150 ACX131150:ADA131150 AMT131150:AMW131150 AWP131150:AWS131150 BGL131150:BGO131150 BQH131150:BQK131150 CAD131150:CAG131150 CJZ131150:CKC131150 CTV131150:CTY131150 DDR131150:DDU131150 DNN131150:DNQ131150 DXJ131150:DXM131150 EHF131150:EHI131150 ERB131150:ERE131150 FAX131150:FBA131150 FKT131150:FKW131150 FUP131150:FUS131150 GEL131150:GEO131150 GOH131150:GOK131150 GYD131150:GYG131150 HHZ131150:HIC131150 HRV131150:HRY131150 IBR131150:IBU131150 ILN131150:ILQ131150 IVJ131150:IVM131150 JFF131150:JFI131150 JPB131150:JPE131150 JYX131150:JZA131150 KIT131150:KIW131150 KSP131150:KSS131150 LCL131150:LCO131150 LMH131150:LMK131150 LWD131150:LWG131150 MFZ131150:MGC131150 MPV131150:MPY131150 MZR131150:MZU131150 NJN131150:NJQ131150 NTJ131150:NTM131150 ODF131150:ODI131150 ONB131150:ONE131150 OWX131150:OXA131150 PGT131150:PGW131150 PQP131150:PQS131150 QAL131150:QAO131150 QKH131150:QKK131150 QUD131150:QUG131150 RDZ131150:REC131150 RNV131150:RNY131150 RXR131150:RXU131150 SHN131150:SHQ131150 SRJ131150:SRM131150 TBF131150:TBI131150 TLB131150:TLE131150 TUX131150:TVA131150 UET131150:UEW131150 UOP131150:UOS131150 UYL131150:UYO131150 VIH131150:VIK131150 VSD131150:VSG131150 WBZ131150:WCC131150 WLV131150:WLY131150 WVR131150:WVU131150 J196686:M196686 JF196686:JI196686 TB196686:TE196686 ACX196686:ADA196686 AMT196686:AMW196686 AWP196686:AWS196686 BGL196686:BGO196686 BQH196686:BQK196686"/>
    <dataValidation operator="equal" allowBlank="1" showInputMessage="1" showErrorMessage="1" sqref="CAD196686:CAG196686 CJZ196686:CKC196686 CTV196686:CTY196686 DDR196686:DDU196686 DNN196686:DNQ196686 DXJ196686:DXM196686 EHF196686:EHI196686 ERB196686:ERE196686 FAX196686:FBA196686 FKT196686:FKW196686 FUP196686:FUS196686 GEL196686:GEO196686 GOH196686:GOK196686 GYD196686:GYG196686 HHZ196686:HIC196686 HRV196686:HRY196686 IBR196686:IBU196686 ILN196686:ILQ196686 IVJ196686:IVM196686 JFF196686:JFI196686 JPB196686:JPE196686 JYX196686:JZA196686 KIT196686:KIW196686 KSP196686:KSS196686 LCL196686:LCO196686 LMH196686:LMK196686 LWD196686:LWG196686 MFZ196686:MGC196686 MPV196686:MPY196686 MZR196686:MZU196686 NJN196686:NJQ196686 NTJ196686:NTM196686 ODF196686:ODI196686 ONB196686:ONE196686 OWX196686:OXA196686 PGT196686:PGW196686 PQP196686:PQS196686 QAL196686:QAO196686 QKH196686:QKK196686 QUD196686:QUG196686 RDZ196686:REC196686 RNV196686:RNY196686 RXR196686:RXU196686 SHN196686:SHQ196686 SRJ196686:SRM196686 TBF196686:TBI196686 TLB196686:TLE196686 TUX196686:TVA196686 UET196686:UEW196686 UOP196686:UOS196686 UYL196686:UYO196686 VIH196686:VIK196686 VSD196686:VSG196686 WBZ196686:WCC196686 WLV196686:WLY196686 WVR196686:WVU196686 J262222:M262222 JF262222:JI262222 TB262222:TE262222 ACX262222:ADA262222 AMT262222:AMW262222 AWP262222:AWS262222 BGL262222:BGO262222 BQH262222:BQK262222 CAD262222:CAG262222 CJZ262222:CKC262222 CTV262222:CTY262222 DDR262222:DDU262222 DNN262222:DNQ262222 DXJ262222:DXM262222 EHF262222:EHI262222 ERB262222:ERE262222 FAX262222:FBA262222 FKT262222:FKW262222 FUP262222:FUS262222 GEL262222:GEO262222 GOH262222:GOK262222 GYD262222:GYG262222 HHZ262222:HIC262222 HRV262222:HRY262222 IBR262222:IBU262222 ILN262222:ILQ262222 IVJ262222:IVM262222 JFF262222:JFI262222 JPB262222:JPE262222 JYX262222:JZA262222 KIT262222:KIW262222 KSP262222:KSS262222 LCL262222:LCO262222 LMH262222:LMK262222 LWD262222:LWG262222 MFZ262222:MGC262222 MPV262222:MPY262222 MZR262222:MZU262222 NJN262222:NJQ262222 NTJ262222:NTM262222 ODF262222:ODI262222 ONB262222:ONE262222 OWX262222:OXA262222 PGT262222:PGW262222"/>
    <dataValidation operator="equal" allowBlank="1" showInputMessage="1" showErrorMessage="1" sqref="PQP262222:PQS262222 QAL262222:QAO262222 QKH262222:QKK262222 QUD262222:QUG262222 RDZ262222:REC262222 RNV262222:RNY262222 RXR262222:RXU262222 SHN262222:SHQ262222 SRJ262222:SRM262222 TBF262222:TBI262222 TLB262222:TLE262222 TUX262222:TVA262222 UET262222:UEW262222 UOP262222:UOS262222 UYL262222:UYO262222 VIH262222:VIK262222 VSD262222:VSG262222 WBZ262222:WCC262222 WLV262222:WLY262222 WVR262222:WVU262222 J327758:M327758 JF327758:JI327758 TB327758:TE327758 ACX327758:ADA327758 AMT327758:AMW327758 AWP327758:AWS327758 BGL327758:BGO327758 BQH327758:BQK327758 CAD327758:CAG327758 CJZ327758:CKC327758 CTV327758:CTY327758 DDR327758:DDU327758 DNN327758:DNQ327758 DXJ327758:DXM327758 EHF327758:EHI327758 ERB327758:ERE327758 FAX327758:FBA327758 FKT327758:FKW327758 FUP327758:FUS327758 GEL327758:GEO327758 GOH327758:GOK327758 GYD327758:GYG327758 HHZ327758:HIC327758 HRV327758:HRY327758 IBR327758:IBU327758 ILN327758:ILQ327758 IVJ327758:IVM327758 JFF327758:JFI327758 JPB327758:JPE327758 JYX327758:JZA327758 KIT327758:KIW327758 KSP327758:KSS327758 LCL327758:LCO327758 LMH327758:LMK327758 LWD327758:LWG327758 MFZ327758:MGC327758 MPV327758:MPY327758 MZR327758:MZU327758 NJN327758:NJQ327758 NTJ327758:NTM327758 ODF327758:ODI327758 ONB327758:ONE327758 OWX327758:OXA327758 PGT327758:PGW327758 PQP327758:PQS327758 QAL327758:QAO327758 QKH327758:QKK327758 QUD327758:QUG327758 RDZ327758:REC327758 RNV327758:RNY327758 RXR327758:RXU327758 SHN327758:SHQ327758 SRJ327758:SRM327758 TBF327758:TBI327758 TLB327758:TLE327758 TUX327758:TVA327758 UET327758:UEW327758 UOP327758:UOS327758 UYL327758:UYO327758 VIH327758:VIK327758 VSD327758:VSG327758 WBZ327758:WCC327758 WLV327758:WLY327758 WVR327758:WVU327758 J393294:M393294 JF393294:JI393294 TB393294:TE393294 ACX393294:ADA393294 AMT393294:AMW393294 AWP393294:AWS393294 BGL393294:BGO393294 BQH393294:BQK393294 CAD393294:CAG393294 CJZ393294:CKC393294 CTV393294:CTY393294 DDR393294:DDU393294 DNN393294:DNQ393294 DXJ393294:DXM393294 EHF393294:EHI393294 ERB393294:ERE393294"/>
    <dataValidation operator="equal" allowBlank="1" showInputMessage="1" showErrorMessage="1" sqref="FAX393294:FBA393294 FKT393294:FKW393294 FUP393294:FUS393294 GEL393294:GEO393294 GOH393294:GOK393294 GYD393294:GYG393294 HHZ393294:HIC393294 HRV393294:HRY393294 IBR393294:IBU393294 ILN393294:ILQ393294 IVJ393294:IVM393294 JFF393294:JFI393294 JPB393294:JPE393294 JYX393294:JZA393294 KIT393294:KIW393294 KSP393294:KSS393294 LCL393294:LCO393294 LMH393294:LMK393294 LWD393294:LWG393294 MFZ393294:MGC393294 MPV393294:MPY393294 MZR393294:MZU393294 NJN393294:NJQ393294 NTJ393294:NTM393294 ODF393294:ODI393294 ONB393294:ONE393294 OWX393294:OXA393294 PGT393294:PGW393294 PQP393294:PQS393294 QAL393294:QAO393294 QKH393294:QKK393294 QUD393294:QUG393294 RDZ393294:REC393294 RNV393294:RNY393294 RXR393294:RXU393294 SHN393294:SHQ393294 SRJ393294:SRM393294 TBF393294:TBI393294 TLB393294:TLE393294 TUX393294:TVA393294 UET393294:UEW393294 UOP393294:UOS393294 UYL393294:UYO393294 VIH393294:VIK393294 VSD393294:VSG393294 WBZ393294:WCC393294 WLV393294:WLY393294 WVR393294:WVU393294 J458830:M458830 JF458830:JI458830 TB458830:TE458830 ACX458830:ADA458830 AMT458830:AMW458830 AWP458830:AWS458830 BGL458830:BGO458830 BQH458830:BQK458830 CAD458830:CAG458830 CJZ458830:CKC458830 CTV458830:CTY458830 DDR458830:DDU458830 DNN458830:DNQ458830 DXJ458830:DXM458830 EHF458830:EHI458830 ERB458830:ERE458830 FAX458830:FBA458830 FKT458830:FKW458830 FUP458830:FUS458830 GEL458830:GEO458830 GOH458830:GOK458830 GYD458830:GYG458830 HHZ458830:HIC458830 HRV458830:HRY458830 IBR458830:IBU458830 ILN458830:ILQ458830 IVJ458830:IVM458830 JFF458830:JFI458830 JPB458830:JPE458830 JYX458830:JZA458830 KIT458830:KIW458830 KSP458830:KSS458830 LCL458830:LCO458830 LMH458830:LMK458830 LWD458830:LWG458830 MFZ458830:MGC458830 MPV458830:MPY458830 MZR458830:MZU458830 NJN458830:NJQ458830 NTJ458830:NTM458830 ODF458830:ODI458830 ONB458830:ONE458830 OWX458830:OXA458830 PGT458830:PGW458830 PQP458830:PQS458830 QAL458830:QAO458830 QKH458830:QKK458830 QUD458830:QUG458830 RDZ458830:REC458830 RNV458830:RNY458830 RXR458830:RXU458830 SHN458830:SHQ458830"/>
    <dataValidation operator="equal" allowBlank="1" showInputMessage="1" showErrorMessage="1" sqref="SRJ458830:SRM458830 TBF458830:TBI458830 TLB458830:TLE458830 TUX458830:TVA458830 UET458830:UEW458830 UOP458830:UOS458830 UYL458830:UYO458830 VIH458830:VIK458830 VSD458830:VSG458830 WBZ458830:WCC458830 WLV458830:WLY458830 WVR458830:WVU458830 J524366:M524366 JF524366:JI524366 TB524366:TE524366 ACX524366:ADA524366 AMT524366:AMW524366 AWP524366:AWS524366 BGL524366:BGO524366 BQH524366:BQK524366 CAD524366:CAG524366 CJZ524366:CKC524366 CTV524366:CTY524366 DDR524366:DDU524366 DNN524366:DNQ524366 DXJ524366:DXM524366 EHF524366:EHI524366 ERB524366:ERE524366 FAX524366:FBA524366 FKT524366:FKW524366 FUP524366:FUS524366 GEL524366:GEO524366 GOH524366:GOK524366 GYD524366:GYG524366 HHZ524366:HIC524366 HRV524366:HRY524366 IBR524366:IBU524366 ILN524366:ILQ524366 IVJ524366:IVM524366 JFF524366:JFI524366 JPB524366:JPE524366 JYX524366:JZA524366 KIT524366:KIW524366 KSP524366:KSS524366 LCL524366:LCO524366 LMH524366:LMK524366 LWD524366:LWG524366 MFZ524366:MGC524366 MPV524366:MPY524366 MZR524366:MZU524366 NJN524366:NJQ524366 NTJ524366:NTM524366 ODF524366:ODI524366 ONB524366:ONE524366 OWX524366:OXA524366 PGT524366:PGW524366 PQP524366:PQS524366 QAL524366:QAO524366 QKH524366:QKK524366 QUD524366:QUG524366 RDZ524366:REC524366 RNV524366:RNY524366 RXR524366:RXU524366 SHN524366:SHQ524366 SRJ524366:SRM524366 TBF524366:TBI524366 TLB524366:TLE524366 TUX524366:TVA524366 UET524366:UEW524366 UOP524366:UOS524366 UYL524366:UYO524366 VIH524366:VIK524366 VSD524366:VSG524366 WBZ524366:WCC524366 WLV524366:WLY524366 WVR524366:WVU524366 J589902:M589902 JF589902:JI589902 TB589902:TE589902 ACX589902:ADA589902 AMT589902:AMW589902 AWP589902:AWS589902 BGL589902:BGO589902 BQH589902:BQK589902 CAD589902:CAG589902 CJZ589902:CKC589902 CTV589902:CTY589902 DDR589902:DDU589902 DNN589902:DNQ589902 DXJ589902:DXM589902 EHF589902:EHI589902 ERB589902:ERE589902 FAX589902:FBA589902 FKT589902:FKW589902 FUP589902:FUS589902 GEL589902:GEO589902 GOH589902:GOK589902 GYD589902:GYG589902 HHZ589902:HIC589902 HRV589902:HRY589902"/>
    <dataValidation operator="equal" allowBlank="1" showInputMessage="1" showErrorMessage="1" sqref="IBR589902:IBU589902 ILN589902:ILQ589902 IVJ589902:IVM589902 JFF589902:JFI589902 JPB589902:JPE589902 JYX589902:JZA589902 KIT589902:KIW589902 KSP589902:KSS589902 LCL589902:LCO589902 LMH589902:LMK589902 LWD589902:LWG589902 MFZ589902:MGC589902 MPV589902:MPY589902 MZR589902:MZU589902 NJN589902:NJQ589902 NTJ589902:NTM589902 ODF589902:ODI589902 ONB589902:ONE589902 OWX589902:OXA589902 PGT589902:PGW589902 PQP589902:PQS589902 QAL589902:QAO589902 QKH589902:QKK589902 QUD589902:QUG589902 RDZ589902:REC589902 RNV589902:RNY589902 RXR589902:RXU589902 SHN589902:SHQ589902 SRJ589902:SRM589902 TBF589902:TBI589902 TLB589902:TLE589902 TUX589902:TVA589902 UET589902:UEW589902 UOP589902:UOS589902 UYL589902:UYO589902 VIH589902:VIK589902 VSD589902:VSG589902 WBZ589902:WCC589902 WLV589902:WLY589902 WVR589902:WVU589902 J655438:M655438 JF655438:JI655438 TB655438:TE655438 ACX655438:ADA655438 AMT655438:AMW655438 AWP655438:AWS655438 BGL655438:BGO655438 BQH655438:BQK655438 CAD655438:CAG655438 CJZ655438:CKC655438 CTV655438:CTY655438 DDR655438:DDU655438 DNN655438:DNQ655438 DXJ655438:DXM655438 EHF655438:EHI655438 ERB655438:ERE655438 FAX655438:FBA655438 FKT655438:FKW655438 FUP655438:FUS655438 GEL655438:GEO655438 GOH655438:GOK655438 GYD655438:GYG655438 HHZ655438:HIC655438 HRV655438:HRY655438 IBR655438:IBU655438 ILN655438:ILQ655438 IVJ655438:IVM655438 JFF655438:JFI655438 JPB655438:JPE655438 JYX655438:JZA655438 KIT655438:KIW655438 KSP655438:KSS655438 LCL655438:LCO655438 LMH655438:LMK655438 LWD655438:LWG655438 MFZ655438:MGC655438 MPV655438:MPY655438 MZR655438:MZU655438 NJN655438:NJQ655438 NTJ655438:NTM655438 ODF655438:ODI655438 ONB655438:ONE655438 OWX655438:OXA655438 PGT655438:PGW655438 PQP655438:PQS655438 QAL655438:QAO655438 QKH655438:QKK655438 QUD655438:QUG655438 RDZ655438:REC655438 RNV655438:RNY655438 RXR655438:RXU655438 SHN655438:SHQ655438 SRJ655438:SRM655438 TBF655438:TBI655438 TLB655438:TLE655438 TUX655438:TVA655438 UET655438:UEW655438 UOP655438:UOS655438 UYL655438:UYO655438 VIH655438:VIK655438"/>
    <dataValidation operator="equal" allowBlank="1" showInputMessage="1" showErrorMessage="1" sqref="VSD655438:VSG655438 WBZ655438:WCC655438 WLV655438:WLY655438 WVR655438:WVU655438 J720974:M720974 JF720974:JI720974 TB720974:TE720974 ACX720974:ADA720974 AMT720974:AMW720974 AWP720974:AWS720974 BGL720974:BGO720974 BQH720974:BQK720974 CAD720974:CAG720974 CJZ720974:CKC720974 CTV720974:CTY720974 DDR720974:DDU720974 DNN720974:DNQ720974 DXJ720974:DXM720974 EHF720974:EHI720974 ERB720974:ERE720974 FAX720974:FBA720974 FKT720974:FKW720974 FUP720974:FUS720974 GEL720974:GEO720974 GOH720974:GOK720974 GYD720974:GYG720974 HHZ720974:HIC720974 HRV720974:HRY720974 IBR720974:IBU720974 ILN720974:ILQ720974 IVJ720974:IVM720974 JFF720974:JFI720974 JPB720974:JPE720974 JYX720974:JZA720974 KIT720974:KIW720974 KSP720974:KSS720974 LCL720974:LCO720974 LMH720974:LMK720974 LWD720974:LWG720974 MFZ720974:MGC720974 MPV720974:MPY720974 MZR720974:MZU720974 NJN720974:NJQ720974 NTJ720974:NTM720974 ODF720974:ODI720974 ONB720974:ONE720974 OWX720974:OXA720974 PGT720974:PGW720974 PQP720974:PQS720974 QAL720974:QAO720974 QKH720974:QKK720974 QUD720974:QUG720974 RDZ720974:REC720974 RNV720974:RNY720974 RXR720974:RXU720974 SHN720974:SHQ720974 SRJ720974:SRM720974 TBF720974:TBI720974 TLB720974:TLE720974 TUX720974:TVA720974 UET720974:UEW720974 UOP720974:UOS720974 UYL720974:UYO720974 VIH720974:VIK720974 VSD720974:VSG720974 WBZ720974:WCC720974 WLV720974:WLY720974 WVR720974:WVU720974 J786510:M786510 JF786510:JI786510 TB786510:TE786510 ACX786510:ADA786510 AMT786510:AMW786510 AWP786510:AWS786510 BGL786510:BGO786510 BQH786510:BQK786510 CAD786510:CAG786510 CJZ786510:CKC786510 CTV786510:CTY786510 DDR786510:DDU786510 DNN786510:DNQ786510 DXJ786510:DXM786510 EHF786510:EHI786510 ERB786510:ERE786510 FAX786510:FBA786510 FKT786510:FKW786510 FUP786510:FUS786510 GEL786510:GEO786510 GOH786510:GOK786510 GYD786510:GYG786510 HHZ786510:HIC786510 HRV786510:HRY786510 IBR786510:IBU786510 ILN786510:ILQ786510 IVJ786510:IVM786510 JFF786510:JFI786510 JPB786510:JPE786510 JYX786510:JZA786510 KIT786510:KIW786510 KSP786510:KSS786510"/>
    <dataValidation operator="equal" allowBlank="1" showInputMessage="1" showErrorMessage="1" sqref="LCL786510:LCO786510 LMH786510:LMK786510 LWD786510:LWG786510 MFZ786510:MGC786510 MPV786510:MPY786510 MZR786510:MZU786510 NJN786510:NJQ786510 NTJ786510:NTM786510 ODF786510:ODI786510 ONB786510:ONE786510 OWX786510:OXA786510 PGT786510:PGW786510 PQP786510:PQS786510 QAL786510:QAO786510 QKH786510:QKK786510 QUD786510:QUG786510 RDZ786510:REC786510 RNV786510:RNY786510 RXR786510:RXU786510 SHN786510:SHQ786510 SRJ786510:SRM786510 TBF786510:TBI786510 TLB786510:TLE786510 TUX786510:TVA786510 UET786510:UEW786510 UOP786510:UOS786510 UYL786510:UYO786510 VIH786510:VIK786510 VSD786510:VSG786510 WBZ786510:WCC786510 WLV786510:WLY786510 WVR786510:WVU786510 J852046:M852046 JF852046:JI852046 TB852046:TE852046 ACX852046:ADA852046 AMT852046:AMW852046 AWP852046:AWS852046 BGL852046:BGO852046 BQH852046:BQK852046 CAD852046:CAG852046 CJZ852046:CKC852046 CTV852046:CTY852046 DDR852046:DDU852046 DNN852046:DNQ852046 DXJ852046:DXM852046 EHF852046:EHI852046 ERB852046:ERE852046 FAX852046:FBA852046 FKT852046:FKW852046 FUP852046:FUS852046 GEL852046:GEO852046 GOH852046:GOK852046 GYD852046:GYG852046 HHZ852046:HIC852046 HRV852046:HRY852046 IBR852046:IBU852046 ILN852046:ILQ852046 IVJ852046:IVM852046 JFF852046:JFI852046 JPB852046:JPE852046 JYX852046:JZA852046 KIT852046:KIW852046 KSP852046:KSS852046 LCL852046:LCO852046 LMH852046:LMK852046 LWD852046:LWG852046 MFZ852046:MGC852046 MPV852046:MPY852046 MZR852046:MZU852046 NJN852046:NJQ852046 NTJ852046:NTM852046 ODF852046:ODI852046 ONB852046:ONE852046 OWX852046:OXA852046 PGT852046:PGW852046 PQP852046:PQS852046 QAL852046:QAO852046 QKH852046:QKK852046 QUD852046:QUG852046 RDZ852046:REC852046 RNV852046:RNY852046 RXR852046:RXU852046 SHN852046:SHQ852046 SRJ852046:SRM852046 TBF852046:TBI852046 TLB852046:TLE852046 TUX852046:TVA852046 UET852046:UEW852046 UOP852046:UOS852046 UYL852046:UYO852046 VIH852046:VIK852046 VSD852046:VSG852046 WBZ852046:WCC852046 WLV852046:WLY852046 WVR852046:WVU852046 J917582:M917582 JF917582:JI917582 TB917582:TE917582 ACX917582:ADA917582"/>
    <dataValidation operator="equal" allowBlank="1" showInputMessage="1" showErrorMessage="1" sqref="AMT917582:AMW917582 AWP917582:AWS917582 BGL917582:BGO917582 BQH917582:BQK917582 CAD917582:CAG917582 CJZ917582:CKC917582 CTV917582:CTY917582 DDR917582:DDU917582 DNN917582:DNQ917582 DXJ917582:DXM917582 EHF917582:EHI917582 ERB917582:ERE917582 FAX917582:FBA917582 FKT917582:FKW917582 FUP917582:FUS917582 GEL917582:GEO917582 GOH917582:GOK917582 GYD917582:GYG917582 HHZ917582:HIC917582 HRV917582:HRY917582 IBR917582:IBU917582 ILN917582:ILQ917582 IVJ917582:IVM917582 JFF917582:JFI917582 JPB917582:JPE917582 JYX917582:JZA917582 KIT917582:KIW917582 KSP917582:KSS917582 LCL917582:LCO917582 LMH917582:LMK917582 LWD917582:LWG917582 MFZ917582:MGC917582 MPV917582:MPY917582 MZR917582:MZU917582 NJN917582:NJQ917582 NTJ917582:NTM917582 ODF917582:ODI917582 ONB917582:ONE917582 OWX917582:OXA917582 PGT917582:PGW917582 PQP917582:PQS917582 QAL917582:QAO917582 QKH917582:QKK917582 QUD917582:QUG917582 RDZ917582:REC917582 RNV917582:RNY917582 RXR917582:RXU917582 SHN917582:SHQ917582 SRJ917582:SRM917582 TBF917582:TBI917582 TLB917582:TLE917582 TUX917582:TVA917582 UET917582:UEW917582 UOP917582:UOS917582 UYL917582:UYO917582 VIH917582:VIK917582 VSD917582:VSG917582 WBZ917582:WCC917582 WLV917582:WLY917582 WVR917582:WVU917582 J983118:M983118 JF983118:JI983118 TB983118:TE983118 ACX983118:ADA983118 AMT983118:AMW983118 AWP983118:AWS983118 BGL983118:BGO983118 BQH983118:BQK983118 CAD983118:CAG983118 CJZ983118:CKC983118 CTV983118:CTY983118 DDR983118:DDU983118 DNN983118:DNQ983118 DXJ983118:DXM983118 EHF983118:EHI983118 ERB983118:ERE983118 FAX983118:FBA983118 FKT983118:FKW983118 FUP983118:FUS983118 GEL983118:GEO983118 GOH983118:GOK983118 GYD983118:GYG983118 HHZ983118:HIC983118 HRV983118:HRY983118 IBR983118:IBU983118 ILN983118:ILQ983118 IVJ983118:IVM983118 JFF983118:JFI983118 JPB983118:JPE983118 JYX983118:JZA983118 KIT983118:KIW983118 KSP983118:KSS983118 LCL983118:LCO983118 LMH983118:LMK983118 LWD983118:LWG983118 MFZ983118:MGC983118 MPV983118:MPY983118 MZR983118:MZU983118 NJN983118:NJQ983118 NTJ983118:NTM983118"/>
    <dataValidation operator="equal" allowBlank="1" showInputMessage="1" showErrorMessage="1" sqref="ODF983118:ODI983118 ONB983118:ONE983118 OWX983118:OXA983118 PGT983118:PGW983118 PQP983118:PQS983118 QAL983118:QAO983118 QKH983118:QKK983118 QUD983118:QUG983118 RDZ983118:REC983118 RNV983118:RNY983118 RXR983118:RXU983118 SHN983118:SHQ983118 SRJ983118:SRM983118 TBF983118:TBI983118 TLB983118:TLE983118 TUX983118:TVA983118 UET983118:UEW983118 UOP983118:UOS983118 UYL983118:UYO983118 VIH983118:VIK983118 VSD983118:VSG983118 WBZ983118:WCC983118 WLV983118:WLY983118 J79:M79"/>
  </dataValidations>
  <printOptions horizontalCentered="1" verticalCentered="1"/>
  <pageMargins left="0" right="0.59055118110236204" top="0.27559055118110198" bottom="0.66929133858267698" header="0.35433070866141703" footer="0.511811023622047"/>
  <pageSetup paperSize="9" scale="10" orientation="landscape" r:id="rId1"/>
  <headerFooter alignWithMargins="0">
    <oddFooter>&amp;C&amp;F&amp;R&amp;D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rgb="FF0070C0"/>
    <pageSetUpPr fitToPage="1"/>
  </sheetPr>
  <dimension ref="A1:U191"/>
  <sheetViews>
    <sheetView zoomScale="108" zoomScaleNormal="108" zoomScaleSheetLayoutView="85" workbookViewId="0">
      <selection activeCell="A35" sqref="A35"/>
    </sheetView>
  </sheetViews>
  <sheetFormatPr baseColWidth="10" defaultColWidth="9.140625" defaultRowHeight="12.75"/>
  <cols>
    <col min="1" max="1" width="156.7109375" customWidth="1"/>
    <col min="2" max="21" width="9.140625" customWidth="1"/>
  </cols>
  <sheetData>
    <row r="1" spans="1:21" ht="18">
      <c r="A1" s="382" t="s">
        <v>86</v>
      </c>
      <c r="B1" s="257"/>
      <c r="C1" s="218"/>
      <c r="D1" s="218"/>
      <c r="E1" s="218"/>
      <c r="F1" s="218"/>
      <c r="G1" s="218"/>
      <c r="H1" s="218"/>
      <c r="I1" s="218"/>
      <c r="J1" s="218"/>
      <c r="K1" s="218"/>
      <c r="L1" s="218"/>
      <c r="M1" s="218"/>
      <c r="N1" s="218"/>
      <c r="O1" s="218"/>
      <c r="P1" s="218"/>
      <c r="Q1" s="218"/>
      <c r="R1" s="218"/>
      <c r="S1" s="218"/>
      <c r="T1" s="218"/>
      <c r="U1" s="218"/>
    </row>
    <row r="2" spans="1:21" ht="18">
      <c r="A2" s="388"/>
      <c r="B2" s="257"/>
      <c r="C2" s="218"/>
      <c r="D2" s="218"/>
      <c r="E2" s="218"/>
      <c r="F2" s="218"/>
      <c r="G2" s="218"/>
      <c r="H2" s="218"/>
      <c r="I2" s="218"/>
      <c r="J2" s="218"/>
      <c r="K2" s="218"/>
      <c r="L2" s="218"/>
      <c r="M2" s="218"/>
      <c r="N2" s="218"/>
      <c r="O2" s="218"/>
      <c r="P2" s="218"/>
      <c r="Q2" s="218"/>
      <c r="R2" s="218"/>
      <c r="S2" s="218"/>
      <c r="T2" s="218"/>
      <c r="U2" s="218"/>
    </row>
    <row r="3" spans="1:21">
      <c r="A3" s="643" t="s">
        <v>132</v>
      </c>
      <c r="B3" s="257"/>
      <c r="C3" s="218"/>
      <c r="D3" s="218"/>
      <c r="E3" s="218"/>
      <c r="F3" s="218"/>
      <c r="G3" s="218"/>
      <c r="H3" s="218"/>
      <c r="I3" s="218"/>
      <c r="J3" s="218"/>
      <c r="K3" s="218"/>
      <c r="L3" s="218"/>
      <c r="M3" s="218"/>
      <c r="N3" s="218"/>
      <c r="O3" s="218"/>
      <c r="P3" s="218"/>
      <c r="Q3" s="218"/>
      <c r="R3" s="218"/>
      <c r="S3" s="218"/>
      <c r="T3" s="218"/>
      <c r="U3" s="218"/>
    </row>
    <row r="4" spans="1:21">
      <c r="A4" s="380" t="s">
        <v>60</v>
      </c>
      <c r="B4" s="218"/>
      <c r="C4" s="218"/>
      <c r="D4" s="218"/>
      <c r="E4" s="218"/>
      <c r="F4" s="218"/>
      <c r="G4" s="218"/>
      <c r="H4" s="218"/>
      <c r="I4" s="218"/>
      <c r="J4" s="218"/>
      <c r="K4" s="218"/>
      <c r="L4" s="218"/>
      <c r="M4" s="218"/>
      <c r="N4" s="218"/>
      <c r="O4" s="218"/>
      <c r="P4" s="218"/>
      <c r="Q4" s="218"/>
      <c r="R4" s="218"/>
      <c r="S4" s="218"/>
      <c r="T4" s="218"/>
      <c r="U4" s="218"/>
    </row>
    <row r="5" spans="1:21" ht="13.15" customHeight="1">
      <c r="A5" s="383" t="s">
        <v>110</v>
      </c>
      <c r="B5" s="218"/>
      <c r="C5" s="218"/>
      <c r="D5" s="218"/>
      <c r="E5" s="218"/>
      <c r="F5" s="218"/>
      <c r="G5" s="218"/>
      <c r="H5" s="218"/>
      <c r="I5" s="218"/>
      <c r="J5" s="218"/>
      <c r="K5" s="218"/>
      <c r="L5" s="218"/>
      <c r="M5" s="218"/>
      <c r="N5" s="218"/>
      <c r="O5" s="218"/>
      <c r="P5" s="218"/>
      <c r="Q5" s="218"/>
      <c r="R5" s="218"/>
      <c r="S5" s="218"/>
      <c r="T5" s="218"/>
      <c r="U5" s="218"/>
    </row>
    <row r="6" spans="1:21" ht="13.15" customHeight="1">
      <c r="A6" s="383"/>
      <c r="B6" s="218"/>
      <c r="C6" s="218"/>
      <c r="D6" s="218"/>
      <c r="E6" s="218"/>
      <c r="F6" s="218"/>
      <c r="G6" s="218"/>
      <c r="H6" s="218"/>
      <c r="I6" s="218"/>
      <c r="J6" s="218"/>
      <c r="K6" s="218"/>
      <c r="L6" s="218"/>
      <c r="M6" s="218"/>
      <c r="N6" s="218"/>
      <c r="O6" s="218"/>
      <c r="P6" s="218"/>
      <c r="Q6" s="218"/>
      <c r="R6" s="218"/>
      <c r="S6" s="218"/>
      <c r="T6" s="218"/>
      <c r="U6" s="218"/>
    </row>
    <row r="7" spans="1:21" ht="13.15" customHeight="1">
      <c r="A7" s="380" t="s">
        <v>256</v>
      </c>
      <c r="B7" s="218"/>
      <c r="C7" s="218"/>
      <c r="D7" s="218"/>
      <c r="E7" s="218"/>
      <c r="F7" s="218"/>
      <c r="G7" s="218"/>
      <c r="H7" s="218"/>
      <c r="I7" s="218"/>
      <c r="J7" s="218"/>
      <c r="K7" s="218"/>
      <c r="L7" s="218"/>
      <c r="M7" s="218"/>
      <c r="N7" s="218"/>
      <c r="O7" s="218"/>
      <c r="P7" s="218"/>
      <c r="Q7" s="218"/>
      <c r="R7" s="218"/>
      <c r="S7" s="218"/>
      <c r="T7" s="218"/>
      <c r="U7" s="218"/>
    </row>
    <row r="8" spans="1:21" ht="13.9" customHeight="1">
      <c r="A8" s="384" t="s">
        <v>335</v>
      </c>
      <c r="B8" s="218"/>
      <c r="C8" s="218"/>
      <c r="D8" s="218"/>
      <c r="E8" s="218"/>
      <c r="F8" s="218"/>
      <c r="G8" s="218"/>
      <c r="H8" s="218"/>
      <c r="I8" s="218"/>
      <c r="J8" s="218"/>
      <c r="K8" s="218"/>
      <c r="L8" s="218"/>
      <c r="M8" s="218"/>
      <c r="N8" s="218"/>
      <c r="O8" s="218"/>
      <c r="P8" s="218"/>
      <c r="Q8" s="218"/>
      <c r="R8" s="218"/>
      <c r="S8" s="218"/>
      <c r="T8" s="218"/>
      <c r="U8" s="218"/>
    </row>
    <row r="9" spans="1:21" ht="13.9" customHeight="1">
      <c r="A9" s="384"/>
      <c r="B9" s="218"/>
      <c r="C9" s="218"/>
      <c r="D9" s="218"/>
      <c r="E9" s="218"/>
      <c r="F9" s="218"/>
      <c r="G9" s="218"/>
      <c r="H9" s="218"/>
      <c r="I9" s="218"/>
      <c r="J9" s="218"/>
      <c r="K9" s="218"/>
      <c r="L9" s="218"/>
      <c r="M9" s="218"/>
      <c r="N9" s="218"/>
      <c r="O9" s="218"/>
      <c r="P9" s="218"/>
      <c r="Q9" s="218"/>
      <c r="R9" s="218"/>
      <c r="S9" s="218"/>
      <c r="T9" s="218"/>
      <c r="U9" s="218"/>
    </row>
    <row r="10" spans="1:21" ht="13.9" customHeight="1">
      <c r="A10" s="380" t="s">
        <v>258</v>
      </c>
      <c r="B10" s="218"/>
      <c r="C10" s="218"/>
      <c r="D10" s="218"/>
      <c r="E10" s="218"/>
      <c r="F10" s="218"/>
      <c r="G10" s="218"/>
      <c r="H10" s="218"/>
      <c r="I10" s="218"/>
      <c r="J10" s="218"/>
      <c r="K10" s="218"/>
      <c r="L10" s="218"/>
      <c r="M10" s="218"/>
      <c r="N10" s="218"/>
      <c r="O10" s="218"/>
      <c r="P10" s="218"/>
      <c r="Q10" s="218"/>
      <c r="R10" s="218"/>
      <c r="S10" s="218"/>
      <c r="T10" s="218"/>
      <c r="U10" s="218"/>
    </row>
    <row r="11" spans="1:21" ht="13.9" customHeight="1">
      <c r="A11" s="384" t="s">
        <v>87</v>
      </c>
      <c r="B11" s="218"/>
      <c r="C11" s="218"/>
      <c r="D11" s="218"/>
      <c r="E11" s="218"/>
      <c r="F11" s="218"/>
      <c r="G11" s="218"/>
      <c r="H11" s="218"/>
      <c r="I11" s="218"/>
      <c r="J11" s="218"/>
      <c r="K11" s="218"/>
      <c r="L11" s="218"/>
      <c r="M11" s="218"/>
      <c r="N11" s="218"/>
      <c r="O11" s="218"/>
      <c r="P11" s="218"/>
      <c r="Q11" s="218"/>
      <c r="R11" s="218"/>
      <c r="S11" s="218"/>
      <c r="T11" s="218"/>
      <c r="U11" s="218"/>
    </row>
    <row r="12" spans="1:21" ht="13.9" customHeight="1">
      <c r="A12" s="385" t="s">
        <v>100</v>
      </c>
      <c r="B12" s="218"/>
      <c r="C12" s="218"/>
      <c r="D12" s="218"/>
      <c r="E12" s="218"/>
      <c r="F12" s="218"/>
      <c r="G12" s="218"/>
      <c r="H12" s="218"/>
      <c r="I12" s="218"/>
      <c r="J12" s="218"/>
      <c r="K12" s="218"/>
      <c r="L12" s="218"/>
      <c r="M12" s="218"/>
      <c r="N12" s="218"/>
      <c r="O12" s="218"/>
      <c r="P12" s="218"/>
      <c r="Q12" s="218"/>
      <c r="R12" s="218"/>
      <c r="S12" s="218"/>
      <c r="T12" s="218"/>
      <c r="U12" s="218"/>
    </row>
    <row r="13" spans="1:21" ht="13.9" customHeight="1">
      <c r="A13" s="385" t="s">
        <v>101</v>
      </c>
      <c r="B13" s="218"/>
      <c r="C13" s="218"/>
      <c r="D13" s="218"/>
      <c r="E13" s="218"/>
      <c r="F13" s="218"/>
      <c r="G13" s="218"/>
      <c r="H13" s="218"/>
      <c r="I13" s="218"/>
      <c r="J13" s="218"/>
      <c r="K13" s="218"/>
      <c r="L13" s="218"/>
      <c r="M13" s="218"/>
      <c r="N13" s="218"/>
      <c r="O13" s="218"/>
      <c r="P13" s="218"/>
      <c r="Q13" s="218"/>
      <c r="R13" s="218"/>
      <c r="S13" s="218"/>
      <c r="T13" s="218"/>
      <c r="U13" s="218"/>
    </row>
    <row r="14" spans="1:21" ht="13.9" customHeight="1">
      <c r="A14" s="385" t="s">
        <v>56</v>
      </c>
      <c r="B14" s="218"/>
      <c r="C14" s="218"/>
      <c r="D14" s="218"/>
      <c r="E14" s="218"/>
      <c r="F14" s="218"/>
      <c r="G14" s="218"/>
      <c r="H14" s="218"/>
      <c r="I14" s="218"/>
      <c r="J14" s="218"/>
      <c r="K14" s="218"/>
      <c r="L14" s="218"/>
      <c r="M14" s="218"/>
      <c r="N14" s="218"/>
      <c r="O14" s="218"/>
      <c r="P14" s="218"/>
      <c r="Q14" s="218"/>
      <c r="R14" s="218"/>
      <c r="S14" s="218"/>
      <c r="T14" s="218"/>
      <c r="U14" s="218"/>
    </row>
    <row r="15" spans="1:21" ht="13.9" customHeight="1">
      <c r="A15" s="385" t="s">
        <v>102</v>
      </c>
      <c r="B15" s="218"/>
      <c r="C15" s="218"/>
      <c r="D15" s="218"/>
      <c r="E15" s="218"/>
      <c r="F15" s="218"/>
      <c r="G15" s="218"/>
      <c r="H15" s="218"/>
      <c r="I15" s="218"/>
      <c r="J15" s="218"/>
      <c r="K15" s="218"/>
      <c r="L15" s="218"/>
      <c r="M15" s="218"/>
      <c r="N15" s="218"/>
      <c r="O15" s="218"/>
      <c r="P15" s="218"/>
      <c r="Q15" s="218"/>
      <c r="R15" s="218"/>
      <c r="S15" s="218"/>
      <c r="T15" s="218"/>
      <c r="U15" s="218"/>
    </row>
    <row r="16" spans="1:21" ht="13.9" customHeight="1">
      <c r="A16" s="385" t="s">
        <v>103</v>
      </c>
      <c r="B16" s="218"/>
      <c r="C16" s="218"/>
      <c r="D16" s="218"/>
      <c r="E16" s="218"/>
      <c r="F16" s="218"/>
      <c r="G16" s="218"/>
      <c r="H16" s="218"/>
      <c r="I16" s="218"/>
      <c r="J16" s="218"/>
      <c r="K16" s="218"/>
      <c r="L16" s="218"/>
      <c r="M16" s="218"/>
      <c r="N16" s="218"/>
      <c r="O16" s="218"/>
      <c r="P16" s="218"/>
      <c r="Q16" s="218"/>
      <c r="R16" s="218"/>
      <c r="S16" s="218"/>
      <c r="T16" s="218"/>
      <c r="U16" s="218"/>
    </row>
    <row r="17" spans="1:21" ht="13.9" customHeight="1">
      <c r="A17" s="385" t="s">
        <v>57</v>
      </c>
      <c r="B17" s="218"/>
      <c r="C17" s="218"/>
      <c r="D17" s="218"/>
      <c r="E17" s="218"/>
      <c r="F17" s="218"/>
      <c r="G17" s="218"/>
      <c r="H17" s="218"/>
      <c r="I17" s="218"/>
      <c r="J17" s="218"/>
      <c r="K17" s="218"/>
      <c r="L17" s="218"/>
      <c r="M17" s="218"/>
      <c r="N17" s="218"/>
      <c r="O17" s="218"/>
      <c r="P17" s="218"/>
      <c r="Q17" s="218"/>
      <c r="R17" s="218"/>
      <c r="S17" s="218"/>
      <c r="T17" s="218"/>
      <c r="U17" s="218"/>
    </row>
    <row r="18" spans="1:21" ht="13.9" customHeight="1">
      <c r="A18" s="384" t="s">
        <v>104</v>
      </c>
      <c r="B18" s="218"/>
      <c r="C18" s="218"/>
      <c r="D18" s="218"/>
      <c r="E18" s="218"/>
      <c r="F18" s="218"/>
      <c r="G18" s="218"/>
      <c r="H18" s="218"/>
      <c r="I18" s="218"/>
      <c r="J18" s="218"/>
      <c r="K18" s="218"/>
      <c r="L18" s="218"/>
      <c r="M18" s="218"/>
      <c r="N18" s="218"/>
      <c r="O18" s="218"/>
      <c r="P18" s="218"/>
      <c r="Q18" s="218"/>
      <c r="R18" s="218"/>
      <c r="S18" s="218"/>
      <c r="T18" s="218"/>
      <c r="U18" s="218"/>
    </row>
    <row r="19" spans="1:21" ht="13.9" customHeight="1">
      <c r="A19" s="384" t="s">
        <v>226</v>
      </c>
      <c r="B19" s="218"/>
      <c r="C19" s="218"/>
      <c r="D19" s="218"/>
      <c r="E19" s="218"/>
      <c r="F19" s="218"/>
      <c r="G19" s="218"/>
      <c r="H19" s="218"/>
      <c r="I19" s="218"/>
      <c r="J19" s="218"/>
      <c r="K19" s="218"/>
      <c r="L19" s="218"/>
      <c r="M19" s="218"/>
      <c r="N19" s="218"/>
      <c r="O19" s="218"/>
      <c r="P19" s="218"/>
      <c r="Q19" s="218"/>
      <c r="R19" s="218"/>
      <c r="S19" s="218"/>
      <c r="T19" s="218"/>
      <c r="U19" s="218"/>
    </row>
    <row r="20" spans="1:21" ht="13.9" customHeight="1">
      <c r="A20" s="384"/>
      <c r="B20" s="218"/>
      <c r="C20" s="218"/>
      <c r="D20" s="218"/>
      <c r="E20" s="218"/>
      <c r="F20" s="218"/>
      <c r="G20" s="218"/>
      <c r="H20" s="218"/>
      <c r="I20" s="218"/>
      <c r="J20" s="218"/>
      <c r="K20" s="218"/>
      <c r="L20" s="218"/>
      <c r="M20" s="218"/>
      <c r="N20" s="218"/>
      <c r="O20" s="218"/>
      <c r="P20" s="218"/>
      <c r="Q20" s="218"/>
      <c r="R20" s="218"/>
      <c r="S20" s="218"/>
      <c r="T20" s="218"/>
      <c r="U20" s="218"/>
    </row>
    <row r="21" spans="1:21" ht="13.9" customHeight="1">
      <c r="A21" s="643" t="s">
        <v>134</v>
      </c>
      <c r="B21" s="257"/>
      <c r="C21" s="218"/>
      <c r="D21" s="218"/>
      <c r="E21" s="218"/>
      <c r="F21" s="218"/>
      <c r="G21" s="218"/>
      <c r="H21" s="218"/>
      <c r="I21" s="218"/>
      <c r="J21" s="218"/>
      <c r="K21" s="218"/>
      <c r="L21" s="218"/>
      <c r="M21" s="218"/>
      <c r="N21" s="218"/>
      <c r="O21" s="218"/>
      <c r="P21" s="218"/>
      <c r="Q21" s="218"/>
      <c r="R21" s="218"/>
      <c r="S21" s="218"/>
      <c r="T21" s="218"/>
      <c r="U21" s="218"/>
    </row>
    <row r="22" spans="1:21" ht="13.9" customHeight="1">
      <c r="A22" s="380" t="s">
        <v>384</v>
      </c>
      <c r="B22" s="218"/>
      <c r="C22" s="218"/>
      <c r="D22" s="218"/>
      <c r="E22" s="218"/>
      <c r="F22" s="218"/>
      <c r="G22" s="218"/>
      <c r="H22" s="218"/>
      <c r="I22" s="218"/>
      <c r="J22" s="218"/>
      <c r="K22" s="218"/>
      <c r="L22" s="218"/>
      <c r="M22" s="218"/>
      <c r="N22" s="218"/>
      <c r="O22" s="218"/>
      <c r="P22" s="218"/>
      <c r="Q22" s="218"/>
      <c r="R22" s="218"/>
      <c r="S22" s="218"/>
      <c r="T22" s="218"/>
      <c r="U22" s="218"/>
    </row>
    <row r="23" spans="1:21" ht="13.9" customHeight="1">
      <c r="A23" s="383" t="s">
        <v>111</v>
      </c>
      <c r="B23" s="218"/>
      <c r="C23" s="218"/>
      <c r="D23" s="218"/>
      <c r="E23" s="218"/>
      <c r="F23" s="218"/>
      <c r="G23" s="218"/>
      <c r="H23" s="218"/>
      <c r="I23" s="218"/>
      <c r="J23" s="218"/>
      <c r="K23" s="218"/>
      <c r="L23" s="218"/>
      <c r="M23" s="218"/>
      <c r="N23" s="218"/>
      <c r="O23" s="218"/>
      <c r="P23" s="218"/>
      <c r="Q23" s="218"/>
      <c r="R23" s="218"/>
      <c r="S23" s="218"/>
      <c r="T23" s="218"/>
      <c r="U23" s="218"/>
    </row>
    <row r="24" spans="1:21" ht="13.9" customHeight="1">
      <c r="A24" s="383"/>
      <c r="B24" s="218"/>
      <c r="C24" s="218"/>
      <c r="D24" s="218"/>
      <c r="E24" s="218"/>
      <c r="F24" s="218"/>
      <c r="G24" s="218"/>
      <c r="H24" s="218"/>
      <c r="I24" s="218"/>
      <c r="J24" s="218"/>
      <c r="K24" s="218"/>
      <c r="L24" s="218"/>
      <c r="M24" s="218"/>
      <c r="N24" s="218"/>
      <c r="O24" s="218"/>
      <c r="P24" s="218"/>
      <c r="Q24" s="218"/>
      <c r="R24" s="218"/>
      <c r="S24" s="218"/>
      <c r="T24" s="218"/>
      <c r="U24" s="218"/>
    </row>
    <row r="25" spans="1:21" ht="13.9" customHeight="1">
      <c r="A25" s="380" t="s">
        <v>337</v>
      </c>
      <c r="B25" s="218"/>
      <c r="C25" s="218"/>
      <c r="D25" s="218"/>
      <c r="E25" s="218"/>
      <c r="F25" s="218"/>
      <c r="G25" s="218"/>
      <c r="H25" s="218"/>
      <c r="I25" s="218"/>
      <c r="J25" s="218"/>
      <c r="K25" s="218"/>
      <c r="L25" s="218"/>
      <c r="M25" s="218"/>
      <c r="N25" s="218"/>
      <c r="O25" s="218"/>
      <c r="P25" s="218"/>
      <c r="Q25" s="218"/>
      <c r="R25" s="218"/>
      <c r="S25" s="218"/>
      <c r="T25" s="218"/>
      <c r="U25" s="218"/>
    </row>
    <row r="26" spans="1:21" ht="13.9" customHeight="1">
      <c r="A26" s="384" t="s">
        <v>335</v>
      </c>
      <c r="B26" s="218"/>
      <c r="C26" s="218"/>
      <c r="D26" s="218"/>
      <c r="E26" s="218"/>
      <c r="F26" s="218"/>
      <c r="G26" s="218"/>
      <c r="H26" s="218"/>
      <c r="I26" s="218"/>
      <c r="J26" s="218"/>
      <c r="K26" s="218"/>
      <c r="L26" s="218"/>
      <c r="M26" s="218"/>
      <c r="N26" s="218"/>
      <c r="O26" s="218"/>
      <c r="P26" s="218"/>
      <c r="Q26" s="218"/>
      <c r="R26" s="218"/>
      <c r="S26" s="218"/>
      <c r="T26" s="218"/>
      <c r="U26" s="218"/>
    </row>
    <row r="27" spans="1:21" ht="13.9" customHeight="1">
      <c r="A27" s="384"/>
      <c r="B27" s="218"/>
      <c r="C27" s="218"/>
      <c r="D27" s="218"/>
      <c r="E27" s="218"/>
      <c r="F27" s="218"/>
      <c r="G27" s="218"/>
      <c r="H27" s="218"/>
      <c r="I27" s="218"/>
      <c r="J27" s="218"/>
      <c r="K27" s="218"/>
      <c r="L27" s="218"/>
      <c r="M27" s="218"/>
      <c r="N27" s="218"/>
      <c r="O27" s="218"/>
      <c r="P27" s="218"/>
      <c r="Q27" s="218"/>
      <c r="R27" s="218"/>
      <c r="S27" s="218"/>
      <c r="T27" s="218"/>
      <c r="U27" s="218"/>
    </row>
    <row r="28" spans="1:21" ht="13.9" customHeight="1">
      <c r="A28" s="380" t="s">
        <v>258</v>
      </c>
      <c r="B28" s="218"/>
      <c r="C28" s="218"/>
      <c r="D28" s="218"/>
      <c r="E28" s="218"/>
      <c r="F28" s="218"/>
      <c r="G28" s="218"/>
      <c r="H28" s="218"/>
      <c r="I28" s="218"/>
      <c r="J28" s="218"/>
      <c r="K28" s="218"/>
      <c r="L28" s="218"/>
      <c r="M28" s="218"/>
      <c r="N28" s="218"/>
      <c r="O28" s="218"/>
      <c r="P28" s="218"/>
      <c r="Q28" s="218"/>
      <c r="R28" s="218"/>
      <c r="S28" s="218"/>
      <c r="T28" s="218"/>
      <c r="U28" s="218"/>
    </row>
    <row r="29" spans="1:21" ht="13.9" customHeight="1">
      <c r="A29" s="384" t="s">
        <v>385</v>
      </c>
      <c r="B29" s="218"/>
      <c r="C29" s="218"/>
      <c r="D29" s="218"/>
      <c r="E29" s="218"/>
      <c r="F29" s="218"/>
      <c r="G29" s="218"/>
      <c r="H29" s="218"/>
      <c r="I29" s="218"/>
      <c r="J29" s="218"/>
      <c r="K29" s="218"/>
      <c r="L29" s="218"/>
      <c r="M29" s="218"/>
      <c r="N29" s="218"/>
      <c r="O29" s="218"/>
      <c r="P29" s="218"/>
      <c r="Q29" s="218"/>
      <c r="R29" s="218"/>
      <c r="S29" s="218"/>
      <c r="T29" s="218"/>
      <c r="U29" s="218"/>
    </row>
    <row r="30" spans="1:21" ht="13.9" customHeight="1">
      <c r="A30" s="385" t="s">
        <v>386</v>
      </c>
      <c r="B30" s="218"/>
      <c r="C30" s="218"/>
      <c r="D30" s="218"/>
      <c r="E30" s="218"/>
      <c r="F30" s="218"/>
      <c r="G30" s="218"/>
      <c r="H30" s="218"/>
      <c r="I30" s="218"/>
      <c r="J30" s="218"/>
      <c r="K30" s="218"/>
      <c r="L30" s="218"/>
      <c r="M30" s="218"/>
      <c r="N30" s="218"/>
      <c r="O30" s="218"/>
      <c r="P30" s="218"/>
      <c r="Q30" s="218"/>
      <c r="R30" s="218"/>
      <c r="S30" s="218"/>
      <c r="T30" s="218"/>
      <c r="U30" s="218"/>
    </row>
    <row r="31" spans="1:21" ht="13.9" customHeight="1">
      <c r="A31" s="385" t="s">
        <v>106</v>
      </c>
      <c r="B31" s="218"/>
      <c r="C31" s="218"/>
      <c r="D31" s="218"/>
      <c r="E31" s="218"/>
      <c r="F31" s="218"/>
      <c r="G31" s="218"/>
      <c r="H31" s="218"/>
      <c r="I31" s="218"/>
      <c r="J31" s="218"/>
      <c r="K31" s="218"/>
      <c r="L31" s="218"/>
      <c r="M31" s="218"/>
      <c r="N31" s="218"/>
      <c r="O31" s="218"/>
      <c r="P31" s="218"/>
      <c r="Q31" s="218"/>
      <c r="R31" s="218"/>
      <c r="S31" s="218"/>
      <c r="T31" s="218"/>
      <c r="U31" s="218"/>
    </row>
    <row r="32" spans="1:21" ht="13.9" customHeight="1">
      <c r="A32" s="385" t="s">
        <v>387</v>
      </c>
      <c r="B32" s="218"/>
      <c r="C32" s="218"/>
      <c r="D32" s="218"/>
      <c r="E32" s="218"/>
      <c r="F32" s="218"/>
      <c r="G32" s="218"/>
      <c r="H32" s="218"/>
      <c r="I32" s="218"/>
      <c r="J32" s="218"/>
      <c r="K32" s="218"/>
      <c r="L32" s="218"/>
      <c r="M32" s="218"/>
      <c r="N32" s="218"/>
      <c r="O32" s="218"/>
      <c r="P32" s="218"/>
      <c r="Q32" s="218"/>
      <c r="R32" s="218"/>
      <c r="S32" s="218"/>
      <c r="T32" s="218"/>
      <c r="U32" s="218"/>
    </row>
    <row r="33" spans="1:21" ht="13.9" customHeight="1">
      <c r="A33" s="385" t="s">
        <v>107</v>
      </c>
      <c r="B33" s="218"/>
      <c r="C33" s="218"/>
      <c r="D33" s="218"/>
      <c r="E33" s="218"/>
      <c r="F33" s="218"/>
      <c r="G33" s="218"/>
      <c r="H33" s="218"/>
      <c r="I33" s="218"/>
      <c r="J33" s="218"/>
      <c r="K33" s="218"/>
      <c r="L33" s="218"/>
      <c r="M33" s="218"/>
      <c r="N33" s="218"/>
      <c r="O33" s="218"/>
      <c r="P33" s="218"/>
      <c r="Q33" s="218"/>
      <c r="R33" s="218"/>
      <c r="S33" s="218"/>
      <c r="T33" s="218"/>
      <c r="U33" s="218"/>
    </row>
    <row r="34" spans="1:21" ht="13.9" customHeight="1">
      <c r="A34" s="385" t="s">
        <v>108</v>
      </c>
      <c r="B34" s="218"/>
      <c r="C34" s="218"/>
      <c r="D34" s="218"/>
      <c r="E34" s="218"/>
      <c r="F34" s="218"/>
      <c r="G34" s="218"/>
      <c r="H34" s="218"/>
      <c r="I34" s="218"/>
      <c r="J34" s="218"/>
      <c r="K34" s="218"/>
      <c r="L34" s="218"/>
      <c r="M34" s="218"/>
      <c r="N34" s="218"/>
      <c r="O34" s="218"/>
      <c r="P34" s="218"/>
      <c r="Q34" s="218"/>
      <c r="R34" s="218"/>
      <c r="S34" s="218"/>
      <c r="T34" s="218"/>
      <c r="U34" s="218"/>
    </row>
    <row r="35" spans="1:21" ht="13.9" customHeight="1">
      <c r="A35" s="385" t="s">
        <v>388</v>
      </c>
      <c r="B35" s="218"/>
      <c r="C35" s="218"/>
      <c r="D35" s="218"/>
      <c r="E35" s="218"/>
      <c r="F35" s="218"/>
      <c r="G35" s="218"/>
      <c r="H35" s="218"/>
      <c r="I35" s="218"/>
      <c r="J35" s="218"/>
      <c r="K35" s="218"/>
      <c r="L35" s="218"/>
      <c r="M35" s="218"/>
      <c r="N35" s="218"/>
      <c r="O35" s="218"/>
      <c r="P35" s="218"/>
      <c r="Q35" s="218"/>
      <c r="R35" s="218"/>
      <c r="S35" s="218"/>
      <c r="T35" s="218"/>
      <c r="U35" s="218"/>
    </row>
    <row r="36" spans="1:21" ht="13.9" customHeight="1">
      <c r="A36" s="385" t="s">
        <v>109</v>
      </c>
      <c r="B36" s="218"/>
      <c r="C36" s="218"/>
      <c r="D36" s="218"/>
      <c r="E36" s="218"/>
      <c r="F36" s="218"/>
      <c r="G36" s="218"/>
      <c r="H36" s="218"/>
      <c r="I36" s="218"/>
      <c r="J36" s="218"/>
      <c r="K36" s="218"/>
      <c r="L36" s="218"/>
      <c r="M36" s="218"/>
      <c r="N36" s="218"/>
      <c r="O36" s="218"/>
      <c r="P36" s="218"/>
      <c r="Q36" s="218"/>
      <c r="R36" s="218"/>
      <c r="S36" s="218"/>
      <c r="T36" s="218"/>
      <c r="U36" s="218"/>
    </row>
    <row r="37" spans="1:21" ht="13.9" customHeight="1">
      <c r="A37" s="385" t="s">
        <v>389</v>
      </c>
      <c r="B37" s="218"/>
      <c r="C37" s="218"/>
      <c r="D37" s="218"/>
      <c r="E37" s="218"/>
      <c r="F37" s="218"/>
      <c r="G37" s="218"/>
      <c r="H37" s="218"/>
      <c r="I37" s="218"/>
      <c r="J37" s="218"/>
      <c r="K37" s="218"/>
      <c r="L37" s="218"/>
      <c r="M37" s="218"/>
      <c r="N37" s="218"/>
      <c r="O37" s="218"/>
      <c r="P37" s="218"/>
      <c r="Q37" s="218"/>
      <c r="R37" s="218"/>
      <c r="S37" s="218"/>
      <c r="T37" s="218"/>
      <c r="U37" s="218"/>
    </row>
    <row r="38" spans="1:21" ht="13.9" customHeight="1">
      <c r="A38" s="384" t="s">
        <v>390</v>
      </c>
      <c r="B38" s="218"/>
      <c r="C38" s="218"/>
      <c r="D38" s="218"/>
      <c r="E38" s="218"/>
      <c r="F38" s="218"/>
      <c r="G38" s="218"/>
      <c r="H38" s="218"/>
      <c r="I38" s="218"/>
      <c r="J38" s="218"/>
      <c r="K38" s="218"/>
      <c r="L38" s="218"/>
      <c r="M38" s="218"/>
      <c r="N38" s="218"/>
      <c r="O38" s="218"/>
      <c r="P38" s="218"/>
      <c r="Q38" s="218"/>
      <c r="R38" s="218"/>
      <c r="S38" s="218"/>
      <c r="T38" s="218"/>
      <c r="U38" s="218"/>
    </row>
    <row r="39" spans="1:21" ht="13.9" customHeight="1">
      <c r="A39" s="384" t="s">
        <v>58</v>
      </c>
      <c r="B39" s="218"/>
      <c r="C39" s="218"/>
      <c r="D39" s="218"/>
      <c r="E39" s="218"/>
      <c r="F39" s="218"/>
      <c r="G39" s="218"/>
      <c r="H39" s="218"/>
      <c r="I39" s="218"/>
      <c r="J39" s="218"/>
      <c r="K39" s="218"/>
      <c r="L39" s="218"/>
      <c r="M39" s="218"/>
      <c r="N39" s="218"/>
      <c r="O39" s="218"/>
      <c r="P39" s="218"/>
      <c r="Q39" s="218"/>
      <c r="R39" s="218"/>
      <c r="S39" s="218"/>
      <c r="T39" s="218"/>
      <c r="U39" s="218"/>
    </row>
    <row r="40" spans="1:21" ht="13.9" customHeight="1">
      <c r="A40" s="389"/>
      <c r="B40" s="218"/>
      <c r="C40" s="218"/>
      <c r="D40" s="218"/>
      <c r="E40" s="218"/>
      <c r="F40" s="218"/>
      <c r="G40" s="218"/>
      <c r="H40" s="218"/>
      <c r="I40" s="218"/>
      <c r="J40" s="218"/>
      <c r="K40" s="218"/>
      <c r="L40" s="218"/>
      <c r="M40" s="218"/>
      <c r="N40" s="218"/>
      <c r="O40" s="218"/>
      <c r="P40" s="218"/>
      <c r="Q40" s="218"/>
      <c r="R40" s="218"/>
      <c r="S40" s="218"/>
      <c r="T40" s="218"/>
      <c r="U40" s="218"/>
    </row>
    <row r="41" spans="1:21" ht="13.9" customHeight="1">
      <c r="A41" s="242"/>
      <c r="B41" s="218"/>
      <c r="C41" s="218"/>
      <c r="D41" s="218"/>
      <c r="E41" s="218"/>
      <c r="F41" s="218"/>
      <c r="G41" s="218"/>
      <c r="H41" s="218"/>
      <c r="I41" s="218"/>
      <c r="J41" s="218"/>
      <c r="K41" s="218"/>
      <c r="L41" s="218"/>
      <c r="M41" s="218"/>
      <c r="N41" s="218"/>
      <c r="O41" s="218"/>
      <c r="P41" s="218"/>
      <c r="Q41" s="218"/>
      <c r="R41" s="218"/>
      <c r="S41" s="218"/>
      <c r="T41" s="218"/>
      <c r="U41" s="218"/>
    </row>
    <row r="42" spans="1:21" ht="13.9" customHeight="1">
      <c r="A42" s="381" t="s">
        <v>253</v>
      </c>
      <c r="B42" s="218"/>
      <c r="C42" s="218"/>
      <c r="D42" s="218"/>
      <c r="E42" s="218"/>
      <c r="F42" s="218"/>
      <c r="G42" s="218"/>
      <c r="H42" s="218"/>
      <c r="I42" s="218"/>
      <c r="J42" s="218"/>
      <c r="K42" s="218"/>
      <c r="L42" s="218"/>
      <c r="M42" s="218"/>
      <c r="N42" s="218"/>
      <c r="O42" s="218"/>
      <c r="P42" s="218"/>
      <c r="Q42" s="218"/>
      <c r="R42" s="218"/>
      <c r="S42" s="218"/>
      <c r="T42" s="218"/>
      <c r="U42" s="218"/>
    </row>
    <row r="43" spans="1:21" ht="17.45" customHeight="1">
      <c r="A43" s="646" t="s">
        <v>252</v>
      </c>
      <c r="B43" s="218"/>
      <c r="C43" s="218"/>
      <c r="D43" s="218"/>
      <c r="E43" s="218"/>
      <c r="F43" s="218"/>
      <c r="G43" s="218"/>
      <c r="H43" s="218"/>
      <c r="I43" s="218"/>
      <c r="J43" s="218"/>
      <c r="K43" s="218"/>
      <c r="L43" s="218"/>
      <c r="M43" s="218"/>
      <c r="N43" s="218"/>
      <c r="O43" s="218"/>
      <c r="P43" s="218"/>
      <c r="Q43" s="218"/>
      <c r="R43" s="218"/>
      <c r="S43" s="218"/>
      <c r="T43" s="218"/>
      <c r="U43" s="218"/>
    </row>
    <row r="44" spans="1:21" ht="18.600000000000001" customHeight="1">
      <c r="A44" s="646" t="s">
        <v>105</v>
      </c>
      <c r="B44" s="218"/>
      <c r="C44" s="218"/>
      <c r="D44" s="218"/>
      <c r="E44" s="218"/>
      <c r="F44" s="218"/>
      <c r="G44" s="218"/>
      <c r="H44" s="218"/>
      <c r="I44" s="218"/>
      <c r="J44" s="218"/>
      <c r="K44" s="218"/>
      <c r="L44" s="218"/>
      <c r="M44" s="218"/>
      <c r="N44" s="218"/>
      <c r="O44" s="218"/>
      <c r="P44" s="218"/>
      <c r="Q44" s="218"/>
      <c r="R44" s="218"/>
      <c r="S44" s="218"/>
      <c r="T44" s="218"/>
      <c r="U44" s="218"/>
    </row>
    <row r="45" spans="1:21" ht="18.600000000000001" customHeight="1">
      <c r="A45" s="646" t="s">
        <v>252</v>
      </c>
      <c r="B45" s="218"/>
      <c r="C45" s="218"/>
      <c r="D45" s="218"/>
      <c r="E45" s="218"/>
      <c r="F45" s="218"/>
      <c r="G45" s="218"/>
      <c r="H45" s="218"/>
      <c r="I45" s="218"/>
      <c r="J45" s="218"/>
      <c r="K45" s="218"/>
      <c r="L45" s="218"/>
      <c r="M45" s="218"/>
      <c r="N45" s="218"/>
      <c r="O45" s="218"/>
      <c r="P45" s="218"/>
      <c r="Q45" s="218"/>
      <c r="R45" s="218"/>
      <c r="S45" s="218"/>
      <c r="T45" s="218"/>
      <c r="U45" s="218"/>
    </row>
    <row r="46" spans="1:21" ht="19.899999999999999" customHeight="1">
      <c r="A46" s="646" t="s">
        <v>252</v>
      </c>
      <c r="B46" s="218"/>
      <c r="C46" s="218"/>
      <c r="D46" s="218"/>
      <c r="E46" s="218"/>
      <c r="F46" s="218"/>
      <c r="G46" s="218"/>
      <c r="H46" s="218"/>
      <c r="I46" s="218"/>
      <c r="J46" s="218"/>
      <c r="K46" s="218"/>
      <c r="L46" s="218"/>
      <c r="M46" s="218"/>
      <c r="N46" s="218"/>
      <c r="O46" s="218"/>
      <c r="P46" s="218"/>
      <c r="Q46" s="218"/>
      <c r="R46" s="218"/>
      <c r="S46" s="218"/>
      <c r="T46" s="218"/>
      <c r="U46" s="218"/>
    </row>
    <row r="47" spans="1:21" ht="20.45" customHeight="1">
      <c r="A47" s="647" t="s">
        <v>61</v>
      </c>
      <c r="B47" s="218"/>
      <c r="C47" s="218"/>
      <c r="D47" s="218"/>
      <c r="E47" s="218"/>
      <c r="F47" s="218"/>
      <c r="G47" s="218"/>
      <c r="H47" s="218"/>
      <c r="I47" s="218"/>
      <c r="J47" s="218"/>
      <c r="K47" s="218"/>
      <c r="L47" s="218"/>
      <c r="M47" s="218"/>
      <c r="N47" s="218"/>
      <c r="O47" s="218"/>
      <c r="P47" s="218"/>
      <c r="Q47" s="218"/>
      <c r="R47" s="218"/>
      <c r="S47" s="218"/>
      <c r="T47" s="218"/>
      <c r="U47" s="218"/>
    </row>
    <row r="48" spans="1:21">
      <c r="A48" s="221"/>
      <c r="B48" s="218"/>
      <c r="C48" s="218"/>
      <c r="D48" s="218"/>
      <c r="E48" s="218"/>
      <c r="F48" s="218"/>
      <c r="G48" s="218"/>
      <c r="H48" s="218"/>
      <c r="I48" s="218"/>
      <c r="J48" s="218"/>
      <c r="K48" s="218"/>
      <c r="L48" s="218"/>
      <c r="M48" s="218"/>
      <c r="N48" s="218"/>
      <c r="O48" s="218"/>
      <c r="P48" s="218"/>
      <c r="Q48" s="218"/>
      <c r="R48" s="218"/>
      <c r="S48" s="218"/>
      <c r="T48" s="218"/>
      <c r="U48" s="218"/>
    </row>
    <row r="49" spans="1:21">
      <c r="A49" s="221"/>
      <c r="B49" s="218"/>
      <c r="C49" s="218"/>
      <c r="D49" s="218"/>
      <c r="E49" s="218"/>
      <c r="F49" s="218"/>
      <c r="G49" s="218"/>
      <c r="H49" s="218"/>
      <c r="I49" s="218"/>
      <c r="J49" s="218"/>
      <c r="K49" s="218"/>
      <c r="L49" s="218"/>
      <c r="M49" s="218"/>
      <c r="N49" s="218"/>
      <c r="O49" s="218"/>
      <c r="P49" s="218"/>
      <c r="Q49" s="218"/>
      <c r="R49" s="218"/>
      <c r="S49" s="218"/>
      <c r="T49" s="218"/>
      <c r="U49" s="218"/>
    </row>
    <row r="50" spans="1:21">
      <c r="A50" s="221"/>
      <c r="B50" s="218"/>
      <c r="C50" s="218"/>
      <c r="D50" s="218"/>
      <c r="E50" s="218"/>
      <c r="F50" s="218"/>
      <c r="G50" s="218"/>
      <c r="H50" s="218"/>
      <c r="I50" s="218"/>
      <c r="J50" s="218"/>
      <c r="K50" s="218"/>
      <c r="L50" s="218"/>
      <c r="M50" s="218"/>
      <c r="N50" s="218"/>
      <c r="O50" s="218"/>
      <c r="P50" s="218"/>
      <c r="Q50" s="218"/>
      <c r="R50" s="218"/>
      <c r="S50" s="218"/>
      <c r="T50" s="218"/>
      <c r="U50" s="218"/>
    </row>
    <row r="51" spans="1:21">
      <c r="A51" s="221"/>
      <c r="B51" s="218"/>
      <c r="C51" s="218"/>
      <c r="D51" s="218"/>
      <c r="E51" s="218"/>
      <c r="F51" s="218"/>
      <c r="G51" s="218"/>
      <c r="H51" s="218"/>
      <c r="I51" s="218"/>
      <c r="J51" s="218"/>
      <c r="K51" s="218"/>
      <c r="L51" s="218"/>
      <c r="M51" s="218"/>
      <c r="N51" s="218"/>
      <c r="O51" s="218"/>
      <c r="P51" s="218"/>
      <c r="Q51" s="218"/>
      <c r="R51" s="218"/>
      <c r="S51" s="218"/>
      <c r="T51" s="218"/>
      <c r="U51" s="218"/>
    </row>
    <row r="52" spans="1:21">
      <c r="A52" s="221"/>
      <c r="B52" s="218"/>
      <c r="C52" s="218"/>
      <c r="D52" s="218"/>
      <c r="E52" s="218"/>
      <c r="F52" s="218"/>
      <c r="G52" s="218"/>
      <c r="H52" s="218"/>
      <c r="I52" s="218"/>
      <c r="J52" s="218"/>
      <c r="K52" s="218"/>
      <c r="L52" s="218"/>
      <c r="M52" s="218"/>
      <c r="N52" s="218"/>
      <c r="O52" s="218"/>
      <c r="P52" s="218"/>
      <c r="Q52" s="218"/>
      <c r="R52" s="218"/>
      <c r="S52" s="218"/>
      <c r="T52" s="218"/>
      <c r="U52" s="218"/>
    </row>
    <row r="53" spans="1:21">
      <c r="A53" s="221"/>
      <c r="B53" s="218"/>
      <c r="C53" s="218"/>
      <c r="D53" s="218"/>
      <c r="E53" s="218"/>
      <c r="F53" s="218"/>
      <c r="G53" s="218"/>
      <c r="H53" s="218"/>
      <c r="I53" s="218"/>
      <c r="J53" s="218"/>
      <c r="K53" s="218"/>
      <c r="L53" s="218"/>
      <c r="M53" s="218"/>
      <c r="N53" s="218"/>
      <c r="O53" s="218"/>
      <c r="P53" s="218"/>
      <c r="Q53" s="218"/>
      <c r="R53" s="218"/>
      <c r="S53" s="218"/>
      <c r="T53" s="218"/>
      <c r="U53" s="218"/>
    </row>
    <row r="54" spans="1:21">
      <c r="A54" s="221"/>
      <c r="B54" s="218"/>
      <c r="C54" s="218"/>
      <c r="D54" s="218"/>
      <c r="E54" s="218"/>
      <c r="F54" s="218"/>
      <c r="G54" s="218"/>
      <c r="H54" s="218"/>
      <c r="I54" s="218"/>
      <c r="J54" s="218"/>
      <c r="K54" s="218"/>
      <c r="L54" s="218"/>
      <c r="M54" s="218"/>
      <c r="N54" s="218"/>
      <c r="O54" s="218"/>
      <c r="P54" s="218"/>
      <c r="Q54" s="218"/>
      <c r="R54" s="218"/>
      <c r="S54" s="218"/>
      <c r="T54" s="218"/>
      <c r="U54" s="218"/>
    </row>
    <row r="55" spans="1:21">
      <c r="A55" s="221"/>
      <c r="B55" s="218"/>
      <c r="C55" s="218"/>
      <c r="D55" s="218"/>
      <c r="E55" s="218"/>
      <c r="F55" s="218"/>
      <c r="G55" s="218"/>
      <c r="H55" s="218"/>
      <c r="I55" s="218"/>
      <c r="J55" s="218"/>
      <c r="K55" s="218"/>
      <c r="L55" s="218"/>
      <c r="M55" s="218"/>
      <c r="N55" s="218"/>
      <c r="O55" s="218"/>
      <c r="P55" s="218"/>
      <c r="Q55" s="218"/>
      <c r="R55" s="218"/>
      <c r="S55" s="218"/>
      <c r="T55" s="218"/>
      <c r="U55" s="218"/>
    </row>
    <row r="56" spans="1:21">
      <c r="A56" s="221"/>
      <c r="B56" s="218"/>
      <c r="C56" s="218"/>
      <c r="D56" s="218"/>
      <c r="E56" s="218"/>
      <c r="F56" s="218"/>
      <c r="G56" s="218"/>
      <c r="H56" s="218"/>
      <c r="I56" s="218"/>
      <c r="J56" s="218"/>
      <c r="K56" s="218"/>
      <c r="L56" s="218"/>
      <c r="M56" s="218"/>
      <c r="N56" s="218"/>
      <c r="O56" s="218"/>
      <c r="P56" s="218"/>
      <c r="Q56" s="218"/>
      <c r="R56" s="218"/>
      <c r="S56" s="218"/>
      <c r="T56" s="218"/>
      <c r="U56" s="218"/>
    </row>
    <row r="57" spans="1:21">
      <c r="A57" s="221"/>
      <c r="B57" s="218"/>
      <c r="C57" s="218"/>
      <c r="D57" s="218"/>
      <c r="E57" s="218"/>
      <c r="F57" s="218"/>
      <c r="G57" s="218"/>
      <c r="H57" s="218"/>
      <c r="I57" s="218"/>
      <c r="J57" s="218"/>
      <c r="K57" s="218"/>
      <c r="L57" s="218"/>
      <c r="M57" s="218"/>
      <c r="N57" s="218"/>
      <c r="O57" s="218"/>
      <c r="P57" s="218"/>
      <c r="Q57" s="218"/>
      <c r="R57" s="218"/>
      <c r="S57" s="218"/>
      <c r="T57" s="218"/>
      <c r="U57" s="218"/>
    </row>
    <row r="58" spans="1:21">
      <c r="A58" s="221"/>
      <c r="B58" s="218"/>
      <c r="C58" s="218"/>
      <c r="D58" s="218"/>
      <c r="E58" s="218"/>
      <c r="F58" s="218"/>
      <c r="G58" s="218"/>
      <c r="H58" s="218"/>
      <c r="I58" s="218"/>
      <c r="J58" s="218"/>
      <c r="K58" s="218"/>
      <c r="L58" s="218"/>
      <c r="M58" s="218"/>
      <c r="N58" s="218"/>
      <c r="O58" s="218"/>
      <c r="P58" s="218"/>
      <c r="Q58" s="218"/>
      <c r="R58" s="218"/>
      <c r="S58" s="218"/>
      <c r="T58" s="218"/>
      <c r="U58" s="218"/>
    </row>
    <row r="59" spans="1:21">
      <c r="A59" s="221"/>
      <c r="B59" s="218"/>
      <c r="C59" s="218"/>
      <c r="D59" s="218"/>
      <c r="E59" s="218"/>
      <c r="F59" s="218"/>
      <c r="G59" s="218"/>
      <c r="H59" s="218"/>
      <c r="I59" s="218"/>
      <c r="J59" s="218"/>
      <c r="K59" s="218"/>
      <c r="L59" s="218"/>
      <c r="M59" s="218"/>
      <c r="N59" s="218"/>
      <c r="O59" s="218"/>
      <c r="P59" s="218"/>
      <c r="Q59" s="218"/>
      <c r="R59" s="218"/>
      <c r="S59" s="218"/>
      <c r="T59" s="218"/>
      <c r="U59" s="218"/>
    </row>
    <row r="60" spans="1:21">
      <c r="A60" s="218"/>
      <c r="B60" s="218"/>
      <c r="C60" s="218"/>
      <c r="D60" s="218"/>
      <c r="E60" s="218"/>
      <c r="F60" s="218"/>
      <c r="G60" s="218"/>
      <c r="H60" s="218"/>
      <c r="I60" s="218"/>
      <c r="J60" s="218"/>
      <c r="K60" s="218"/>
      <c r="L60" s="218"/>
      <c r="M60" s="218"/>
      <c r="N60" s="218"/>
      <c r="O60" s="218"/>
      <c r="P60" s="218"/>
      <c r="Q60" s="218"/>
      <c r="R60" s="218"/>
      <c r="S60" s="218"/>
      <c r="T60" s="218"/>
      <c r="U60" s="218"/>
    </row>
    <row r="61" spans="1:21">
      <c r="A61" s="218"/>
      <c r="B61" s="218"/>
      <c r="C61" s="218"/>
      <c r="D61" s="218"/>
      <c r="E61" s="218"/>
      <c r="F61" s="218"/>
      <c r="G61" s="218"/>
      <c r="H61" s="218"/>
      <c r="I61" s="218"/>
      <c r="J61" s="218"/>
      <c r="K61" s="218"/>
      <c r="L61" s="218"/>
      <c r="M61" s="218"/>
      <c r="N61" s="218"/>
      <c r="O61" s="218"/>
      <c r="P61" s="218"/>
      <c r="Q61" s="218"/>
      <c r="R61" s="218"/>
      <c r="S61" s="218"/>
      <c r="T61" s="218"/>
      <c r="U61" s="218"/>
    </row>
    <row r="62" spans="1:21">
      <c r="A62" s="218"/>
      <c r="B62" s="218"/>
      <c r="C62" s="218"/>
      <c r="D62" s="218"/>
      <c r="E62" s="218"/>
      <c r="F62" s="218"/>
      <c r="G62" s="218"/>
      <c r="H62" s="218"/>
      <c r="I62" s="218"/>
      <c r="J62" s="218"/>
      <c r="K62" s="218"/>
      <c r="L62" s="218"/>
      <c r="M62" s="218"/>
      <c r="N62" s="218"/>
      <c r="O62" s="218"/>
      <c r="P62" s="218"/>
      <c r="Q62" s="218"/>
      <c r="R62" s="218"/>
      <c r="S62" s="218"/>
      <c r="T62" s="218"/>
      <c r="U62" s="218"/>
    </row>
    <row r="63" spans="1:21">
      <c r="A63" s="218"/>
      <c r="B63" s="218"/>
      <c r="C63" s="218"/>
      <c r="D63" s="218"/>
      <c r="E63" s="218"/>
      <c r="F63" s="218"/>
      <c r="G63" s="218"/>
      <c r="H63" s="218"/>
      <c r="I63" s="218"/>
      <c r="J63" s="218"/>
      <c r="K63" s="218"/>
      <c r="L63" s="218"/>
      <c r="M63" s="218"/>
      <c r="N63" s="218"/>
      <c r="O63" s="218"/>
      <c r="P63" s="218"/>
      <c r="Q63" s="218"/>
      <c r="R63" s="218"/>
      <c r="S63" s="218"/>
      <c r="T63" s="218"/>
      <c r="U63" s="218"/>
    </row>
    <row r="64" spans="1:21">
      <c r="A64" s="218"/>
      <c r="B64" s="218"/>
      <c r="C64" s="218"/>
      <c r="D64" s="218"/>
      <c r="E64" s="218"/>
      <c r="F64" s="218"/>
      <c r="G64" s="218"/>
      <c r="H64" s="218"/>
      <c r="I64" s="218"/>
      <c r="J64" s="218"/>
      <c r="K64" s="218"/>
      <c r="L64" s="218"/>
      <c r="M64" s="218"/>
      <c r="N64" s="218"/>
      <c r="O64" s="218"/>
      <c r="P64" s="218"/>
      <c r="Q64" s="218"/>
      <c r="R64" s="218"/>
      <c r="S64" s="218"/>
      <c r="T64" s="218"/>
      <c r="U64" s="218"/>
    </row>
    <row r="65" spans="1:21">
      <c r="A65" s="218"/>
      <c r="B65" s="218"/>
      <c r="C65" s="218"/>
      <c r="D65" s="218"/>
      <c r="E65" s="218"/>
      <c r="F65" s="218"/>
      <c r="G65" s="218"/>
      <c r="H65" s="218"/>
      <c r="I65" s="218"/>
      <c r="J65" s="218"/>
      <c r="K65" s="218"/>
      <c r="L65" s="218"/>
      <c r="M65" s="218"/>
      <c r="N65" s="218"/>
      <c r="O65" s="218"/>
      <c r="P65" s="218"/>
      <c r="Q65" s="218"/>
      <c r="R65" s="218"/>
      <c r="S65" s="218"/>
      <c r="T65" s="218"/>
      <c r="U65" s="218"/>
    </row>
    <row r="66" spans="1:21">
      <c r="A66" s="218"/>
      <c r="B66" s="218"/>
      <c r="C66" s="218"/>
      <c r="D66" s="218"/>
      <c r="E66" s="218"/>
      <c r="F66" s="218"/>
      <c r="G66" s="218"/>
      <c r="H66" s="218"/>
      <c r="I66" s="218"/>
      <c r="J66" s="218"/>
      <c r="K66" s="218"/>
      <c r="L66" s="218"/>
      <c r="M66" s="218"/>
      <c r="N66" s="218"/>
      <c r="O66" s="218"/>
      <c r="P66" s="218"/>
      <c r="Q66" s="218"/>
      <c r="R66" s="218"/>
      <c r="S66" s="218"/>
      <c r="T66" s="218"/>
      <c r="U66" s="218"/>
    </row>
    <row r="67" spans="1:21">
      <c r="A67" s="218"/>
      <c r="B67" s="218"/>
      <c r="C67" s="218"/>
      <c r="D67" s="218"/>
      <c r="E67" s="218"/>
      <c r="F67" s="218"/>
      <c r="G67" s="218"/>
      <c r="H67" s="218"/>
      <c r="I67" s="218"/>
      <c r="J67" s="218"/>
      <c r="K67" s="218"/>
      <c r="L67" s="218"/>
      <c r="M67" s="218"/>
      <c r="N67" s="218"/>
      <c r="O67" s="218"/>
      <c r="P67" s="218"/>
      <c r="Q67" s="218"/>
      <c r="R67" s="218"/>
      <c r="S67" s="218"/>
      <c r="T67" s="218"/>
      <c r="U67" s="218"/>
    </row>
    <row r="68" spans="1:21">
      <c r="A68" s="218"/>
      <c r="B68" s="218"/>
      <c r="C68" s="218"/>
      <c r="D68" s="218"/>
      <c r="E68" s="218"/>
      <c r="F68" s="218"/>
      <c r="G68" s="218"/>
      <c r="H68" s="218"/>
      <c r="I68" s="218"/>
      <c r="J68" s="218"/>
      <c r="K68" s="218"/>
      <c r="L68" s="218"/>
      <c r="M68" s="218"/>
      <c r="N68" s="218"/>
      <c r="O68" s="218"/>
      <c r="P68" s="218"/>
      <c r="Q68" s="218"/>
      <c r="R68" s="218"/>
      <c r="S68" s="218"/>
      <c r="T68" s="218"/>
      <c r="U68" s="218"/>
    </row>
    <row r="69" spans="1:21">
      <c r="A69" s="218"/>
      <c r="B69" s="218"/>
      <c r="C69" s="218"/>
      <c r="D69" s="218"/>
      <c r="E69" s="218"/>
      <c r="F69" s="218"/>
      <c r="G69" s="218"/>
      <c r="H69" s="218"/>
      <c r="I69" s="218"/>
      <c r="J69" s="218"/>
      <c r="K69" s="218"/>
      <c r="L69" s="218"/>
      <c r="M69" s="218"/>
      <c r="N69" s="218"/>
      <c r="O69" s="218"/>
      <c r="P69" s="218"/>
      <c r="Q69" s="218"/>
      <c r="R69" s="218"/>
      <c r="S69" s="218"/>
      <c r="T69" s="218"/>
      <c r="U69" s="218"/>
    </row>
    <row r="70" spans="1:21">
      <c r="A70" s="218"/>
      <c r="B70" s="218"/>
      <c r="C70" s="218"/>
      <c r="D70" s="218"/>
      <c r="E70" s="218"/>
      <c r="F70" s="218"/>
      <c r="G70" s="218"/>
      <c r="H70" s="218"/>
      <c r="I70" s="218"/>
      <c r="J70" s="218"/>
      <c r="K70" s="218"/>
      <c r="L70" s="218"/>
      <c r="M70" s="218"/>
      <c r="N70" s="218"/>
      <c r="O70" s="218"/>
      <c r="P70" s="218"/>
      <c r="Q70" s="218"/>
      <c r="R70" s="218"/>
      <c r="S70" s="218"/>
      <c r="T70" s="218"/>
      <c r="U70" s="218"/>
    </row>
    <row r="71" spans="1:21">
      <c r="A71" s="218"/>
      <c r="B71" s="218"/>
      <c r="C71" s="218"/>
      <c r="D71" s="218"/>
      <c r="E71" s="218"/>
      <c r="F71" s="218"/>
      <c r="G71" s="218"/>
      <c r="H71" s="218"/>
      <c r="I71" s="218"/>
      <c r="J71" s="218"/>
      <c r="K71" s="218"/>
      <c r="L71" s="218"/>
      <c r="M71" s="218"/>
      <c r="N71" s="218"/>
      <c r="O71" s="218"/>
      <c r="P71" s="218"/>
      <c r="Q71" s="218"/>
      <c r="R71" s="218"/>
      <c r="S71" s="218"/>
      <c r="T71" s="218"/>
      <c r="U71" s="218"/>
    </row>
    <row r="72" spans="1:21">
      <c r="A72" s="218"/>
      <c r="B72" s="218"/>
      <c r="C72" s="218"/>
      <c r="D72" s="218"/>
      <c r="E72" s="218"/>
      <c r="F72" s="218"/>
      <c r="G72" s="218"/>
      <c r="H72" s="218"/>
      <c r="I72" s="218"/>
      <c r="J72" s="218"/>
      <c r="K72" s="218"/>
      <c r="L72" s="218"/>
      <c r="M72" s="218"/>
      <c r="N72" s="218"/>
      <c r="O72" s="218"/>
      <c r="P72" s="218"/>
      <c r="Q72" s="218"/>
      <c r="R72" s="218"/>
      <c r="S72" s="218"/>
      <c r="T72" s="218"/>
      <c r="U72" s="218"/>
    </row>
    <row r="73" spans="1:21">
      <c r="A73" s="218"/>
      <c r="B73" s="218"/>
      <c r="C73" s="218"/>
      <c r="D73" s="218"/>
      <c r="E73" s="218"/>
      <c r="F73" s="218"/>
      <c r="G73" s="218"/>
      <c r="H73" s="218"/>
      <c r="I73" s="218"/>
      <c r="J73" s="218"/>
      <c r="K73" s="218"/>
      <c r="L73" s="218"/>
      <c r="M73" s="218"/>
      <c r="N73" s="218"/>
      <c r="O73" s="218"/>
      <c r="P73" s="218"/>
      <c r="Q73" s="218"/>
      <c r="R73" s="218"/>
      <c r="S73" s="218"/>
      <c r="T73" s="218"/>
      <c r="U73" s="218"/>
    </row>
    <row r="74" spans="1:21">
      <c r="A74" s="218"/>
      <c r="B74" s="218"/>
      <c r="C74" s="218"/>
      <c r="D74" s="218"/>
      <c r="E74" s="218"/>
      <c r="F74" s="218"/>
      <c r="G74" s="218"/>
      <c r="H74" s="218"/>
      <c r="I74" s="218"/>
      <c r="J74" s="218"/>
      <c r="K74" s="218"/>
      <c r="L74" s="218"/>
      <c r="M74" s="218"/>
      <c r="N74" s="218"/>
      <c r="O74" s="218"/>
      <c r="P74" s="218"/>
      <c r="Q74" s="218"/>
      <c r="R74" s="218"/>
      <c r="S74" s="218"/>
      <c r="T74" s="218"/>
      <c r="U74" s="218"/>
    </row>
    <row r="75" spans="1:21">
      <c r="A75" s="218"/>
      <c r="B75" s="218"/>
      <c r="C75" s="218"/>
      <c r="D75" s="218"/>
      <c r="E75" s="218"/>
      <c r="F75" s="218"/>
      <c r="G75" s="218"/>
      <c r="H75" s="218"/>
      <c r="I75" s="218"/>
      <c r="J75" s="218"/>
      <c r="K75" s="218"/>
      <c r="L75" s="218"/>
      <c r="M75" s="218"/>
      <c r="N75" s="218"/>
      <c r="O75" s="218"/>
      <c r="P75" s="218"/>
      <c r="Q75" s="218"/>
      <c r="R75" s="218"/>
      <c r="S75" s="218"/>
      <c r="T75" s="218"/>
      <c r="U75" s="218"/>
    </row>
    <row r="76" spans="1:21">
      <c r="A76" s="218"/>
      <c r="B76" s="218"/>
      <c r="C76" s="218"/>
      <c r="D76" s="218"/>
      <c r="E76" s="218"/>
      <c r="F76" s="218"/>
      <c r="G76" s="218"/>
      <c r="H76" s="218"/>
      <c r="I76" s="218"/>
      <c r="J76" s="218"/>
      <c r="K76" s="218"/>
      <c r="L76" s="218"/>
      <c r="M76" s="218"/>
      <c r="N76" s="218"/>
      <c r="O76" s="218"/>
      <c r="P76" s="218"/>
      <c r="Q76" s="218"/>
      <c r="R76" s="218"/>
      <c r="S76" s="218"/>
      <c r="T76" s="218"/>
      <c r="U76" s="218"/>
    </row>
    <row r="77" spans="1:21">
      <c r="A77" s="218"/>
      <c r="B77" s="218"/>
      <c r="C77" s="218"/>
      <c r="D77" s="218"/>
      <c r="E77" s="218"/>
      <c r="F77" s="218"/>
      <c r="G77" s="218"/>
      <c r="H77" s="218"/>
      <c r="I77" s="218"/>
      <c r="J77" s="218"/>
      <c r="K77" s="218"/>
      <c r="L77" s="218"/>
      <c r="M77" s="218"/>
      <c r="N77" s="218"/>
      <c r="O77" s="218"/>
      <c r="P77" s="218"/>
      <c r="Q77" s="218"/>
      <c r="R77" s="218"/>
      <c r="S77" s="218"/>
      <c r="T77" s="218"/>
      <c r="U77" s="218"/>
    </row>
    <row r="78" spans="1:21">
      <c r="A78" s="218"/>
      <c r="B78" s="218"/>
      <c r="C78" s="218"/>
      <c r="D78" s="218"/>
      <c r="E78" s="218"/>
      <c r="F78" s="218"/>
      <c r="G78" s="218"/>
      <c r="H78" s="218"/>
      <c r="I78" s="218"/>
      <c r="J78" s="218"/>
      <c r="K78" s="218"/>
      <c r="L78" s="218"/>
      <c r="M78" s="218"/>
      <c r="N78" s="218"/>
      <c r="O78" s="218"/>
      <c r="P78" s="218"/>
      <c r="Q78" s="218"/>
      <c r="R78" s="218"/>
      <c r="S78" s="218"/>
      <c r="T78" s="218"/>
      <c r="U78" s="218"/>
    </row>
    <row r="79" spans="1:21">
      <c r="A79" s="218"/>
      <c r="B79" s="218"/>
      <c r="C79" s="218"/>
      <c r="D79" s="218"/>
      <c r="E79" s="218"/>
      <c r="F79" s="218"/>
      <c r="G79" s="218"/>
      <c r="H79" s="218"/>
      <c r="I79" s="218"/>
      <c r="J79" s="218"/>
      <c r="K79" s="218"/>
      <c r="L79" s="218"/>
      <c r="M79" s="218"/>
      <c r="N79" s="218"/>
      <c r="O79" s="218"/>
      <c r="P79" s="218"/>
      <c r="Q79" s="218"/>
      <c r="R79" s="218"/>
      <c r="S79" s="218"/>
      <c r="T79" s="218"/>
      <c r="U79" s="218"/>
    </row>
    <row r="80" spans="1:21">
      <c r="A80" s="218"/>
      <c r="B80" s="218"/>
      <c r="C80" s="218"/>
      <c r="D80" s="218"/>
      <c r="E80" s="218"/>
      <c r="F80" s="218"/>
      <c r="G80" s="218"/>
      <c r="H80" s="218"/>
      <c r="I80" s="218"/>
      <c r="J80" s="218"/>
      <c r="K80" s="218"/>
      <c r="L80" s="218"/>
      <c r="M80" s="218"/>
      <c r="N80" s="218"/>
      <c r="O80" s="218"/>
      <c r="P80" s="218"/>
      <c r="Q80" s="218"/>
      <c r="R80" s="218"/>
      <c r="S80" s="218"/>
      <c r="T80" s="218"/>
      <c r="U80" s="218"/>
    </row>
    <row r="81" spans="1:21">
      <c r="A81" s="218"/>
      <c r="B81" s="218"/>
      <c r="C81" s="218"/>
      <c r="D81" s="218"/>
      <c r="E81" s="218"/>
      <c r="F81" s="218"/>
      <c r="G81" s="218"/>
      <c r="H81" s="218"/>
      <c r="I81" s="218"/>
      <c r="J81" s="218"/>
      <c r="K81" s="218"/>
      <c r="L81" s="218"/>
      <c r="M81" s="218"/>
      <c r="N81" s="218"/>
      <c r="O81" s="218"/>
      <c r="P81" s="218"/>
      <c r="Q81" s="218"/>
      <c r="R81" s="218"/>
      <c r="S81" s="218"/>
      <c r="T81" s="218"/>
      <c r="U81" s="218"/>
    </row>
    <row r="82" spans="1:21">
      <c r="A82" s="218"/>
      <c r="B82" s="218"/>
      <c r="C82" s="218"/>
      <c r="D82" s="218"/>
      <c r="E82" s="218"/>
      <c r="F82" s="218"/>
      <c r="G82" s="218"/>
      <c r="H82" s="218"/>
      <c r="I82" s="218"/>
      <c r="J82" s="218"/>
      <c r="K82" s="218"/>
      <c r="L82" s="218"/>
      <c r="M82" s="218"/>
      <c r="N82" s="218"/>
      <c r="O82" s="218"/>
      <c r="P82" s="218"/>
      <c r="Q82" s="218"/>
      <c r="R82" s="218"/>
      <c r="S82" s="218"/>
      <c r="T82" s="218"/>
      <c r="U82" s="218"/>
    </row>
    <row r="83" spans="1:21">
      <c r="A83" s="218"/>
      <c r="B83" s="218"/>
      <c r="C83" s="218"/>
      <c r="D83" s="218"/>
      <c r="E83" s="218"/>
      <c r="F83" s="218"/>
      <c r="G83" s="218"/>
      <c r="H83" s="218"/>
      <c r="I83" s="218"/>
      <c r="J83" s="218"/>
      <c r="K83" s="218"/>
      <c r="L83" s="218"/>
      <c r="M83" s="218"/>
      <c r="N83" s="218"/>
      <c r="O83" s="218"/>
      <c r="P83" s="218"/>
      <c r="Q83" s="218"/>
      <c r="R83" s="218"/>
      <c r="S83" s="218"/>
      <c r="T83" s="218"/>
      <c r="U83" s="218"/>
    </row>
    <row r="84" spans="1:21">
      <c r="A84" s="218"/>
      <c r="B84" s="218"/>
      <c r="C84" s="218"/>
      <c r="D84" s="218"/>
      <c r="E84" s="218"/>
      <c r="F84" s="218"/>
      <c r="G84" s="218"/>
      <c r="H84" s="218"/>
      <c r="I84" s="218"/>
      <c r="J84" s="218"/>
      <c r="K84" s="218"/>
      <c r="L84" s="218"/>
      <c r="M84" s="218"/>
      <c r="N84" s="218"/>
      <c r="O84" s="218"/>
      <c r="P84" s="218"/>
      <c r="Q84" s="218"/>
      <c r="R84" s="218"/>
      <c r="S84" s="218"/>
      <c r="T84" s="218"/>
      <c r="U84" s="218"/>
    </row>
    <row r="85" spans="1:21">
      <c r="A85" s="218"/>
      <c r="B85" s="218"/>
      <c r="C85" s="218"/>
      <c r="D85" s="218"/>
      <c r="E85" s="218"/>
      <c r="F85" s="218"/>
      <c r="G85" s="218"/>
      <c r="H85" s="218"/>
      <c r="I85" s="218"/>
      <c r="J85" s="218"/>
      <c r="K85" s="218"/>
      <c r="L85" s="218"/>
      <c r="M85" s="218"/>
      <c r="N85" s="218"/>
      <c r="O85" s="218"/>
      <c r="P85" s="218"/>
      <c r="Q85" s="218"/>
      <c r="R85" s="218"/>
      <c r="S85" s="218"/>
      <c r="T85" s="218"/>
      <c r="U85" s="218"/>
    </row>
    <row r="86" spans="1:21">
      <c r="A86" s="218"/>
      <c r="B86" s="218"/>
      <c r="C86" s="218"/>
      <c r="D86" s="218"/>
      <c r="E86" s="218"/>
      <c r="F86" s="218"/>
      <c r="G86" s="218"/>
      <c r="H86" s="218"/>
      <c r="I86" s="218"/>
      <c r="J86" s="218"/>
      <c r="K86" s="218"/>
      <c r="L86" s="218"/>
      <c r="M86" s="218"/>
      <c r="N86" s="218"/>
      <c r="O86" s="218"/>
      <c r="P86" s="218"/>
      <c r="Q86" s="218"/>
      <c r="R86" s="218"/>
      <c r="S86" s="218"/>
      <c r="T86" s="218"/>
      <c r="U86" s="218"/>
    </row>
    <row r="87" spans="1:21">
      <c r="A87" s="218"/>
      <c r="B87" s="218"/>
      <c r="C87" s="218"/>
      <c r="D87" s="218"/>
      <c r="E87" s="218"/>
      <c r="F87" s="218"/>
      <c r="G87" s="218"/>
      <c r="H87" s="218"/>
      <c r="I87" s="218"/>
      <c r="J87" s="218"/>
      <c r="K87" s="218"/>
      <c r="L87" s="218"/>
      <c r="M87" s="218"/>
      <c r="N87" s="218"/>
      <c r="O87" s="218"/>
      <c r="P87" s="218"/>
      <c r="Q87" s="218"/>
      <c r="R87" s="218"/>
      <c r="S87" s="218"/>
      <c r="T87" s="218"/>
      <c r="U87" s="218"/>
    </row>
    <row r="88" spans="1:21">
      <c r="A88" s="218"/>
      <c r="B88" s="218"/>
      <c r="C88" s="218"/>
      <c r="D88" s="218"/>
      <c r="E88" s="218"/>
      <c r="F88" s="218"/>
      <c r="G88" s="218"/>
      <c r="H88" s="218"/>
      <c r="I88" s="218"/>
      <c r="J88" s="218"/>
      <c r="K88" s="218"/>
      <c r="L88" s="218"/>
      <c r="M88" s="218"/>
      <c r="N88" s="218"/>
      <c r="O88" s="218"/>
      <c r="P88" s="218"/>
      <c r="Q88" s="218"/>
      <c r="R88" s="218"/>
      <c r="S88" s="218"/>
      <c r="T88" s="218"/>
      <c r="U88" s="218"/>
    </row>
    <row r="89" spans="1:21">
      <c r="A89" s="218"/>
      <c r="B89" s="218"/>
      <c r="C89" s="218"/>
      <c r="D89" s="218"/>
      <c r="E89" s="218"/>
      <c r="F89" s="218"/>
      <c r="G89" s="218"/>
      <c r="H89" s="218"/>
      <c r="I89" s="218"/>
      <c r="J89" s="218"/>
      <c r="K89" s="218"/>
      <c r="L89" s="218"/>
      <c r="M89" s="218"/>
      <c r="N89" s="218"/>
      <c r="O89" s="218"/>
      <c r="P89" s="218"/>
      <c r="Q89" s="218"/>
      <c r="R89" s="218"/>
      <c r="S89" s="218"/>
      <c r="T89" s="218"/>
      <c r="U89" s="218"/>
    </row>
    <row r="90" spans="1:21">
      <c r="A90" s="218"/>
      <c r="B90" s="218"/>
      <c r="C90" s="218"/>
      <c r="D90" s="218"/>
      <c r="E90" s="218"/>
      <c r="F90" s="218"/>
      <c r="G90" s="218"/>
      <c r="H90" s="218"/>
      <c r="I90" s="218"/>
      <c r="J90" s="218"/>
      <c r="K90" s="218"/>
      <c r="L90" s="218"/>
      <c r="M90" s="218"/>
      <c r="N90" s="218"/>
      <c r="O90" s="218"/>
      <c r="P90" s="218"/>
      <c r="Q90" s="218"/>
      <c r="R90" s="218"/>
      <c r="S90" s="218"/>
      <c r="T90" s="218"/>
      <c r="U90" s="218"/>
    </row>
    <row r="91" spans="1:21">
      <c r="A91" s="218"/>
      <c r="B91" s="218"/>
      <c r="C91" s="218"/>
      <c r="D91" s="218"/>
      <c r="E91" s="218"/>
      <c r="F91" s="218"/>
      <c r="G91" s="218"/>
      <c r="H91" s="218"/>
      <c r="I91" s="218"/>
      <c r="J91" s="218"/>
      <c r="K91" s="218"/>
      <c r="L91" s="218"/>
      <c r="M91" s="218"/>
      <c r="N91" s="218"/>
      <c r="O91" s="218"/>
      <c r="P91" s="218"/>
      <c r="Q91" s="218"/>
      <c r="R91" s="218"/>
      <c r="S91" s="218"/>
      <c r="T91" s="218"/>
      <c r="U91" s="218"/>
    </row>
    <row r="92" spans="1:21">
      <c r="A92" s="218"/>
      <c r="B92" s="218"/>
      <c r="C92" s="218"/>
      <c r="D92" s="218"/>
      <c r="E92" s="218"/>
      <c r="F92" s="218"/>
      <c r="G92" s="218"/>
      <c r="H92" s="218"/>
      <c r="I92" s="218"/>
      <c r="J92" s="218"/>
      <c r="K92" s="218"/>
      <c r="L92" s="218"/>
      <c r="M92" s="218"/>
      <c r="N92" s="218"/>
      <c r="O92" s="218"/>
      <c r="P92" s="218"/>
      <c r="Q92" s="218"/>
      <c r="R92" s="218"/>
      <c r="S92" s="218"/>
      <c r="T92" s="218"/>
      <c r="U92" s="218"/>
    </row>
    <row r="93" spans="1:21">
      <c r="A93" s="218"/>
      <c r="B93" s="218"/>
      <c r="C93" s="218"/>
      <c r="D93" s="218"/>
      <c r="E93" s="218"/>
      <c r="F93" s="218"/>
      <c r="G93" s="218"/>
      <c r="H93" s="218"/>
      <c r="I93" s="218"/>
      <c r="J93" s="218"/>
      <c r="K93" s="218"/>
      <c r="L93" s="218"/>
      <c r="M93" s="218"/>
      <c r="N93" s="218"/>
      <c r="O93" s="218"/>
      <c r="P93" s="218"/>
      <c r="Q93" s="218"/>
      <c r="R93" s="218"/>
      <c r="S93" s="218"/>
      <c r="T93" s="218"/>
      <c r="U93" s="218"/>
    </row>
    <row r="94" spans="1:21">
      <c r="A94" s="218"/>
      <c r="B94" s="218"/>
      <c r="C94" s="218"/>
      <c r="D94" s="218"/>
      <c r="E94" s="218"/>
      <c r="F94" s="218"/>
      <c r="G94" s="218"/>
      <c r="H94" s="218"/>
      <c r="I94" s="218"/>
      <c r="J94" s="218"/>
      <c r="K94" s="218"/>
      <c r="L94" s="218"/>
      <c r="M94" s="218"/>
      <c r="N94" s="218"/>
      <c r="O94" s="218"/>
      <c r="P94" s="218"/>
      <c r="Q94" s="218"/>
      <c r="R94" s="218"/>
      <c r="S94" s="218"/>
      <c r="T94" s="218"/>
      <c r="U94" s="218"/>
    </row>
    <row r="95" spans="1:21">
      <c r="A95" s="218"/>
      <c r="B95" s="218"/>
      <c r="C95" s="218"/>
      <c r="D95" s="218"/>
      <c r="E95" s="218"/>
      <c r="F95" s="218"/>
      <c r="G95" s="218"/>
      <c r="H95" s="218"/>
      <c r="I95" s="218"/>
      <c r="J95" s="218"/>
      <c r="K95" s="218"/>
      <c r="L95" s="218"/>
      <c r="M95" s="218"/>
      <c r="N95" s="218"/>
      <c r="O95" s="218"/>
      <c r="P95" s="218"/>
      <c r="Q95" s="218"/>
      <c r="R95" s="218"/>
      <c r="S95" s="218"/>
      <c r="T95" s="218"/>
      <c r="U95" s="218"/>
    </row>
    <row r="96" spans="1:21">
      <c r="A96" s="218"/>
      <c r="B96" s="218"/>
      <c r="C96" s="218"/>
      <c r="D96" s="218"/>
      <c r="E96" s="218"/>
      <c r="F96" s="218"/>
      <c r="G96" s="218"/>
      <c r="H96" s="218"/>
      <c r="I96" s="218"/>
      <c r="J96" s="218"/>
      <c r="K96" s="218"/>
      <c r="L96" s="218"/>
      <c r="M96" s="218"/>
      <c r="N96" s="218"/>
      <c r="O96" s="218"/>
      <c r="P96" s="218"/>
      <c r="Q96" s="218"/>
      <c r="R96" s="218"/>
      <c r="S96" s="218"/>
      <c r="T96" s="218"/>
      <c r="U96" s="218"/>
    </row>
    <row r="97" spans="1:21">
      <c r="A97" s="218"/>
      <c r="B97" s="218"/>
      <c r="C97" s="218"/>
      <c r="D97" s="218"/>
      <c r="E97" s="218"/>
      <c r="F97" s="218"/>
      <c r="G97" s="218"/>
      <c r="H97" s="218"/>
      <c r="I97" s="218"/>
      <c r="J97" s="218"/>
      <c r="K97" s="218"/>
      <c r="L97" s="218"/>
      <c r="M97" s="218"/>
      <c r="N97" s="218"/>
      <c r="O97" s="218"/>
      <c r="P97" s="218"/>
      <c r="Q97" s="218"/>
      <c r="R97" s="218"/>
      <c r="S97" s="218"/>
      <c r="T97" s="218"/>
      <c r="U97" s="218"/>
    </row>
    <row r="98" spans="1:21">
      <c r="A98" s="218"/>
      <c r="B98" s="218"/>
      <c r="C98" s="218"/>
      <c r="D98" s="218"/>
      <c r="E98" s="218"/>
      <c r="F98" s="218"/>
      <c r="G98" s="218"/>
      <c r="H98" s="218"/>
      <c r="I98" s="218"/>
      <c r="J98" s="218"/>
      <c r="K98" s="218"/>
      <c r="L98" s="218"/>
      <c r="M98" s="218"/>
      <c r="N98" s="218"/>
      <c r="O98" s="218"/>
      <c r="P98" s="218"/>
      <c r="Q98" s="218"/>
      <c r="R98" s="218"/>
      <c r="S98" s="218"/>
      <c r="T98" s="218"/>
      <c r="U98" s="218"/>
    </row>
    <row r="99" spans="1:21">
      <c r="A99" s="218"/>
      <c r="B99" s="218"/>
      <c r="C99" s="218"/>
      <c r="D99" s="218"/>
      <c r="E99" s="218"/>
      <c r="F99" s="218"/>
      <c r="G99" s="218"/>
      <c r="H99" s="218"/>
      <c r="I99" s="218"/>
      <c r="J99" s="218"/>
      <c r="K99" s="218"/>
      <c r="L99" s="218"/>
      <c r="M99" s="218"/>
      <c r="N99" s="218"/>
      <c r="O99" s="218"/>
      <c r="P99" s="218"/>
      <c r="Q99" s="218"/>
      <c r="R99" s="218"/>
      <c r="S99" s="218"/>
      <c r="T99" s="218"/>
      <c r="U99" s="218"/>
    </row>
    <row r="100" spans="1:21">
      <c r="A100" s="218"/>
      <c r="B100" s="218"/>
      <c r="C100" s="218"/>
      <c r="D100" s="218"/>
      <c r="E100" s="218"/>
      <c r="F100" s="218"/>
      <c r="G100" s="218"/>
      <c r="H100" s="218"/>
      <c r="I100" s="218"/>
      <c r="J100" s="218"/>
      <c r="K100" s="218"/>
      <c r="L100" s="218"/>
      <c r="M100" s="218"/>
      <c r="N100" s="218"/>
      <c r="O100" s="218"/>
      <c r="P100" s="218"/>
      <c r="Q100" s="218"/>
      <c r="R100" s="218"/>
      <c r="S100" s="218"/>
      <c r="T100" s="218"/>
      <c r="U100" s="218"/>
    </row>
    <row r="101" spans="1:21">
      <c r="A101" s="218"/>
      <c r="B101" s="218"/>
      <c r="C101" s="218"/>
      <c r="D101" s="218"/>
      <c r="E101" s="218"/>
      <c r="F101" s="218"/>
      <c r="G101" s="218"/>
      <c r="H101" s="218"/>
      <c r="I101" s="218"/>
      <c r="J101" s="218"/>
      <c r="K101" s="218"/>
      <c r="L101" s="218"/>
      <c r="M101" s="218"/>
      <c r="N101" s="218"/>
      <c r="O101" s="218"/>
      <c r="P101" s="218"/>
      <c r="Q101" s="218"/>
      <c r="R101" s="218"/>
      <c r="S101" s="218"/>
      <c r="T101" s="218"/>
      <c r="U101" s="218"/>
    </row>
    <row r="102" spans="1:21">
      <c r="A102" s="218"/>
      <c r="B102" s="218"/>
      <c r="C102" s="218"/>
      <c r="D102" s="218"/>
      <c r="E102" s="218"/>
      <c r="F102" s="218"/>
      <c r="G102" s="218"/>
      <c r="H102" s="218"/>
      <c r="I102" s="218"/>
      <c r="J102" s="218"/>
      <c r="K102" s="218"/>
      <c r="L102" s="218"/>
      <c r="M102" s="218"/>
      <c r="N102" s="218"/>
      <c r="O102" s="218"/>
      <c r="P102" s="218"/>
      <c r="Q102" s="218"/>
      <c r="R102" s="218"/>
      <c r="S102" s="218"/>
      <c r="T102" s="218"/>
      <c r="U102" s="218"/>
    </row>
    <row r="103" spans="1:21">
      <c r="A103" s="218"/>
      <c r="B103" s="218"/>
      <c r="C103" s="218"/>
      <c r="D103" s="218"/>
      <c r="E103" s="218"/>
      <c r="F103" s="218"/>
      <c r="G103" s="218"/>
      <c r="H103" s="218"/>
      <c r="I103" s="218"/>
      <c r="J103" s="218"/>
      <c r="K103" s="218"/>
      <c r="L103" s="218"/>
      <c r="M103" s="218"/>
      <c r="N103" s="218"/>
      <c r="O103" s="218"/>
      <c r="P103" s="218"/>
      <c r="Q103" s="218"/>
      <c r="R103" s="218"/>
      <c r="S103" s="218"/>
      <c r="T103" s="218"/>
      <c r="U103" s="218"/>
    </row>
    <row r="104" spans="1:21">
      <c r="A104" s="218"/>
      <c r="B104" s="218"/>
      <c r="C104" s="218"/>
      <c r="D104" s="218"/>
      <c r="E104" s="218"/>
      <c r="F104" s="218"/>
      <c r="G104" s="218"/>
      <c r="H104" s="218"/>
      <c r="I104" s="218"/>
      <c r="J104" s="218"/>
      <c r="K104" s="218"/>
      <c r="L104" s="218"/>
      <c r="M104" s="218"/>
      <c r="N104" s="218"/>
      <c r="O104" s="218"/>
      <c r="P104" s="218"/>
      <c r="Q104" s="218"/>
      <c r="R104" s="218"/>
      <c r="S104" s="218"/>
      <c r="T104" s="218"/>
      <c r="U104" s="218"/>
    </row>
    <row r="105" spans="1:21">
      <c r="A105" s="218"/>
      <c r="B105" s="218"/>
      <c r="C105" s="218"/>
      <c r="D105" s="218"/>
      <c r="E105" s="218"/>
      <c r="F105" s="218"/>
      <c r="G105" s="218"/>
      <c r="H105" s="218"/>
      <c r="I105" s="218"/>
      <c r="J105" s="218"/>
      <c r="K105" s="218"/>
      <c r="L105" s="218"/>
      <c r="M105" s="218"/>
      <c r="N105" s="218"/>
      <c r="O105" s="218"/>
      <c r="P105" s="218"/>
      <c r="Q105" s="218"/>
      <c r="R105" s="218"/>
      <c r="S105" s="218"/>
      <c r="T105" s="218"/>
      <c r="U105" s="218"/>
    </row>
    <row r="106" spans="1:21">
      <c r="A106" s="218"/>
      <c r="B106" s="218"/>
      <c r="C106" s="218"/>
      <c r="D106" s="218"/>
      <c r="E106" s="218"/>
      <c r="F106" s="218"/>
      <c r="G106" s="218"/>
      <c r="H106" s="218"/>
      <c r="I106" s="218"/>
      <c r="J106" s="218"/>
      <c r="K106" s="218"/>
      <c r="L106" s="218"/>
      <c r="M106" s="218"/>
      <c r="N106" s="218"/>
      <c r="O106" s="218"/>
      <c r="P106" s="218"/>
      <c r="Q106" s="218"/>
      <c r="R106" s="218"/>
      <c r="S106" s="218"/>
      <c r="T106" s="218"/>
      <c r="U106" s="218"/>
    </row>
    <row r="107" spans="1:21">
      <c r="A107" s="218"/>
      <c r="B107" s="218"/>
      <c r="C107" s="218"/>
      <c r="D107" s="218"/>
      <c r="E107" s="218"/>
      <c r="F107" s="218"/>
      <c r="G107" s="218"/>
      <c r="H107" s="218"/>
      <c r="I107" s="218"/>
      <c r="J107" s="218"/>
      <c r="K107" s="218"/>
      <c r="L107" s="218"/>
      <c r="M107" s="218"/>
      <c r="N107" s="218"/>
      <c r="O107" s="218"/>
      <c r="P107" s="218"/>
      <c r="Q107" s="218"/>
      <c r="R107" s="218"/>
      <c r="S107" s="218"/>
      <c r="T107" s="218"/>
      <c r="U107" s="218"/>
    </row>
    <row r="108" spans="1:21">
      <c r="A108" s="218"/>
      <c r="B108" s="218"/>
      <c r="C108" s="218"/>
      <c r="D108" s="218"/>
      <c r="E108" s="218"/>
      <c r="F108" s="218"/>
      <c r="G108" s="218"/>
      <c r="H108" s="218"/>
      <c r="I108" s="218"/>
      <c r="J108" s="218"/>
      <c r="K108" s="218"/>
      <c r="L108" s="218"/>
      <c r="M108" s="218"/>
      <c r="N108" s="218"/>
      <c r="O108" s="218"/>
      <c r="P108" s="218"/>
      <c r="Q108" s="218"/>
      <c r="R108" s="218"/>
      <c r="S108" s="218"/>
      <c r="T108" s="218"/>
      <c r="U108" s="218"/>
    </row>
    <row r="109" spans="1:21">
      <c r="A109" s="218"/>
      <c r="B109" s="218"/>
      <c r="C109" s="218"/>
      <c r="D109" s="218"/>
      <c r="E109" s="218"/>
      <c r="F109" s="218"/>
      <c r="G109" s="218"/>
      <c r="H109" s="218"/>
      <c r="I109" s="218"/>
      <c r="J109" s="218"/>
      <c r="K109" s="218"/>
      <c r="L109" s="218"/>
      <c r="M109" s="218"/>
      <c r="N109" s="218"/>
      <c r="O109" s="218"/>
      <c r="P109" s="218"/>
      <c r="Q109" s="218"/>
      <c r="R109" s="218"/>
      <c r="S109" s="218"/>
      <c r="T109" s="218"/>
      <c r="U109" s="218"/>
    </row>
    <row r="110" spans="1:21">
      <c r="A110" s="218"/>
      <c r="B110" s="218"/>
      <c r="C110" s="218"/>
      <c r="D110" s="218"/>
      <c r="E110" s="218"/>
      <c r="F110" s="218"/>
      <c r="G110" s="218"/>
      <c r="H110" s="218"/>
      <c r="I110" s="218"/>
      <c r="J110" s="218"/>
      <c r="K110" s="218"/>
      <c r="L110" s="218"/>
      <c r="M110" s="218"/>
      <c r="N110" s="218"/>
      <c r="O110" s="218"/>
      <c r="P110" s="218"/>
      <c r="Q110" s="218"/>
      <c r="R110" s="218"/>
      <c r="S110" s="218"/>
      <c r="T110" s="218"/>
      <c r="U110" s="218"/>
    </row>
    <row r="111" spans="1:21">
      <c r="A111" s="218"/>
      <c r="B111" s="218"/>
      <c r="C111" s="218"/>
      <c r="D111" s="218"/>
      <c r="E111" s="218"/>
      <c r="F111" s="218"/>
      <c r="G111" s="218"/>
      <c r="H111" s="218"/>
      <c r="I111" s="218"/>
      <c r="J111" s="218"/>
      <c r="K111" s="218"/>
      <c r="L111" s="218"/>
      <c r="M111" s="218"/>
      <c r="N111" s="218"/>
      <c r="O111" s="218"/>
      <c r="P111" s="218"/>
      <c r="Q111" s="218"/>
      <c r="R111" s="218"/>
      <c r="S111" s="218"/>
      <c r="T111" s="218"/>
      <c r="U111" s="218"/>
    </row>
    <row r="112" spans="1:21">
      <c r="A112" s="218"/>
      <c r="B112" s="218"/>
      <c r="C112" s="218"/>
      <c r="D112" s="218"/>
      <c r="E112" s="218"/>
      <c r="F112" s="218"/>
      <c r="G112" s="218"/>
      <c r="H112" s="218"/>
      <c r="I112" s="218"/>
      <c r="J112" s="218"/>
      <c r="K112" s="218"/>
      <c r="L112" s="218"/>
      <c r="M112" s="218"/>
      <c r="N112" s="218"/>
      <c r="O112" s="218"/>
      <c r="P112" s="218"/>
      <c r="Q112" s="218"/>
      <c r="R112" s="218"/>
      <c r="S112" s="218"/>
      <c r="T112" s="218"/>
      <c r="U112" s="218"/>
    </row>
    <row r="113" spans="1:21">
      <c r="A113" s="218"/>
      <c r="B113" s="218"/>
      <c r="C113" s="218"/>
      <c r="D113" s="218"/>
      <c r="E113" s="218"/>
      <c r="F113" s="218"/>
      <c r="G113" s="218"/>
      <c r="H113" s="218"/>
      <c r="I113" s="218"/>
      <c r="J113" s="218"/>
      <c r="K113" s="218"/>
      <c r="L113" s="218"/>
      <c r="M113" s="218"/>
      <c r="N113" s="218"/>
      <c r="O113" s="218"/>
      <c r="P113" s="218"/>
      <c r="Q113" s="218"/>
      <c r="R113" s="218"/>
      <c r="S113" s="218"/>
      <c r="T113" s="218"/>
      <c r="U113" s="218"/>
    </row>
    <row r="114" spans="1:21">
      <c r="A114" s="218"/>
      <c r="B114" s="218"/>
      <c r="C114" s="218"/>
      <c r="D114" s="218"/>
      <c r="E114" s="218"/>
      <c r="F114" s="218"/>
      <c r="G114" s="218"/>
      <c r="H114" s="218"/>
      <c r="I114" s="218"/>
      <c r="J114" s="218"/>
      <c r="K114" s="218"/>
      <c r="L114" s="218"/>
      <c r="M114" s="218"/>
      <c r="N114" s="218"/>
      <c r="O114" s="218"/>
      <c r="P114" s="218"/>
      <c r="Q114" s="218"/>
      <c r="R114" s="218"/>
      <c r="S114" s="218"/>
      <c r="T114" s="218"/>
      <c r="U114" s="218"/>
    </row>
    <row r="115" spans="1:21">
      <c r="A115" s="218"/>
      <c r="B115" s="218"/>
      <c r="C115" s="218"/>
      <c r="D115" s="218"/>
      <c r="E115" s="218"/>
      <c r="F115" s="218"/>
      <c r="G115" s="218"/>
      <c r="H115" s="218"/>
      <c r="I115" s="218"/>
      <c r="J115" s="218"/>
      <c r="K115" s="218"/>
      <c r="L115" s="218"/>
      <c r="M115" s="218"/>
      <c r="N115" s="218"/>
      <c r="O115" s="218"/>
      <c r="P115" s="218"/>
      <c r="Q115" s="218"/>
      <c r="R115" s="218"/>
      <c r="S115" s="218"/>
      <c r="T115" s="218"/>
      <c r="U115" s="218"/>
    </row>
    <row r="116" spans="1:21">
      <c r="A116" s="218"/>
      <c r="B116" s="218"/>
      <c r="C116" s="218"/>
      <c r="D116" s="218"/>
      <c r="E116" s="218"/>
      <c r="F116" s="218"/>
      <c r="G116" s="218"/>
      <c r="H116" s="218"/>
      <c r="I116" s="218"/>
      <c r="J116" s="218"/>
      <c r="K116" s="218"/>
      <c r="L116" s="218"/>
      <c r="M116" s="218"/>
      <c r="N116" s="218"/>
      <c r="O116" s="218"/>
      <c r="P116" s="218"/>
      <c r="Q116" s="218"/>
      <c r="R116" s="218"/>
      <c r="S116" s="218"/>
      <c r="T116" s="218"/>
      <c r="U116" s="218"/>
    </row>
    <row r="117" spans="1:21">
      <c r="A117" s="218"/>
      <c r="B117" s="218"/>
      <c r="C117" s="218"/>
      <c r="D117" s="218"/>
      <c r="E117" s="218"/>
      <c r="F117" s="218"/>
      <c r="G117" s="218"/>
      <c r="H117" s="218"/>
      <c r="I117" s="218"/>
      <c r="J117" s="218"/>
      <c r="K117" s="218"/>
      <c r="L117" s="218"/>
      <c r="M117" s="218"/>
      <c r="N117" s="218"/>
      <c r="O117" s="218"/>
      <c r="P117" s="218"/>
      <c r="Q117" s="218"/>
      <c r="R117" s="218"/>
      <c r="S117" s="218"/>
      <c r="T117" s="218"/>
      <c r="U117" s="218"/>
    </row>
    <row r="118" spans="1:21">
      <c r="A118" s="218"/>
      <c r="B118" s="218"/>
      <c r="C118" s="218"/>
      <c r="D118" s="218"/>
      <c r="E118" s="218"/>
      <c r="F118" s="218"/>
      <c r="G118" s="218"/>
      <c r="H118" s="218"/>
      <c r="I118" s="218"/>
      <c r="J118" s="218"/>
      <c r="K118" s="218"/>
      <c r="L118" s="218"/>
      <c r="M118" s="218"/>
      <c r="N118" s="218"/>
      <c r="O118" s="218"/>
      <c r="P118" s="218"/>
      <c r="Q118" s="218"/>
      <c r="R118" s="218"/>
      <c r="S118" s="218"/>
      <c r="T118" s="218"/>
      <c r="U118" s="218"/>
    </row>
    <row r="119" spans="1:21">
      <c r="A119" s="218"/>
      <c r="B119" s="218"/>
      <c r="C119" s="218"/>
      <c r="D119" s="218"/>
      <c r="E119" s="218"/>
      <c r="F119" s="218"/>
      <c r="G119" s="218"/>
      <c r="H119" s="218"/>
      <c r="I119" s="218"/>
      <c r="J119" s="218"/>
      <c r="K119" s="218"/>
      <c r="L119" s="218"/>
      <c r="M119" s="218"/>
      <c r="N119" s="218"/>
      <c r="O119" s="218"/>
      <c r="P119" s="218"/>
      <c r="Q119" s="218"/>
      <c r="R119" s="218"/>
      <c r="S119" s="218"/>
      <c r="T119" s="218"/>
      <c r="U119" s="218"/>
    </row>
    <row r="120" spans="1:21">
      <c r="A120" s="218"/>
      <c r="B120" s="218"/>
      <c r="C120" s="218"/>
      <c r="D120" s="218"/>
      <c r="E120" s="218"/>
      <c r="F120" s="218"/>
      <c r="G120" s="218"/>
      <c r="H120" s="218"/>
      <c r="I120" s="218"/>
      <c r="J120" s="218"/>
      <c r="K120" s="218"/>
      <c r="L120" s="218"/>
      <c r="M120" s="218"/>
      <c r="N120" s="218"/>
      <c r="O120" s="218"/>
      <c r="P120" s="218"/>
      <c r="Q120" s="218"/>
      <c r="R120" s="218"/>
      <c r="S120" s="218"/>
      <c r="T120" s="218"/>
      <c r="U120" s="218"/>
    </row>
    <row r="121" spans="1:21">
      <c r="A121" s="218"/>
      <c r="B121" s="218"/>
      <c r="C121" s="218"/>
      <c r="D121" s="218"/>
      <c r="E121" s="218"/>
      <c r="F121" s="218"/>
      <c r="G121" s="218"/>
      <c r="H121" s="218"/>
      <c r="I121" s="218"/>
      <c r="J121" s="218"/>
      <c r="K121" s="218"/>
      <c r="L121" s="218"/>
      <c r="M121" s="218"/>
      <c r="N121" s="218"/>
      <c r="O121" s="218"/>
      <c r="P121" s="218"/>
      <c r="Q121" s="218"/>
      <c r="R121" s="218"/>
      <c r="S121" s="218"/>
      <c r="T121" s="218"/>
      <c r="U121" s="218"/>
    </row>
    <row r="122" spans="1:21">
      <c r="A122" s="218"/>
      <c r="B122" s="218"/>
      <c r="C122" s="218"/>
      <c r="D122" s="218"/>
      <c r="E122" s="218"/>
      <c r="F122" s="218"/>
      <c r="G122" s="218"/>
      <c r="H122" s="218"/>
      <c r="I122" s="218"/>
      <c r="J122" s="218"/>
      <c r="K122" s="218"/>
      <c r="L122" s="218"/>
      <c r="M122" s="218"/>
      <c r="N122" s="218"/>
      <c r="O122" s="218"/>
      <c r="P122" s="218"/>
      <c r="Q122" s="218"/>
      <c r="R122" s="218"/>
      <c r="S122" s="218"/>
      <c r="T122" s="218"/>
      <c r="U122" s="218"/>
    </row>
    <row r="123" spans="1:21">
      <c r="A123" s="218"/>
      <c r="B123" s="218"/>
      <c r="C123" s="218"/>
      <c r="D123" s="218"/>
      <c r="E123" s="218"/>
      <c r="F123" s="218"/>
      <c r="G123" s="218"/>
      <c r="H123" s="218"/>
      <c r="I123" s="218"/>
      <c r="J123" s="218"/>
      <c r="K123" s="218"/>
      <c r="L123" s="218"/>
      <c r="M123" s="218"/>
      <c r="N123" s="218"/>
      <c r="O123" s="218"/>
      <c r="P123" s="218"/>
      <c r="Q123" s="218"/>
      <c r="R123" s="218"/>
      <c r="S123" s="218"/>
      <c r="T123" s="218"/>
      <c r="U123" s="218"/>
    </row>
    <row r="124" spans="1:21">
      <c r="A124" s="218"/>
      <c r="B124" s="218"/>
      <c r="C124" s="218"/>
      <c r="D124" s="218"/>
      <c r="E124" s="218"/>
      <c r="F124" s="218"/>
      <c r="G124" s="218"/>
      <c r="H124" s="218"/>
      <c r="I124" s="218"/>
      <c r="J124" s="218"/>
      <c r="K124" s="218"/>
      <c r="L124" s="218"/>
      <c r="M124" s="218"/>
      <c r="N124" s="218"/>
      <c r="O124" s="218"/>
      <c r="P124" s="218"/>
      <c r="Q124" s="218"/>
      <c r="R124" s="218"/>
      <c r="S124" s="218"/>
      <c r="T124" s="218"/>
      <c r="U124" s="218"/>
    </row>
    <row r="125" spans="1:21">
      <c r="A125" s="218"/>
      <c r="B125" s="218"/>
      <c r="C125" s="218"/>
      <c r="D125" s="218"/>
      <c r="E125" s="218"/>
      <c r="F125" s="218"/>
      <c r="G125" s="218"/>
      <c r="H125" s="218"/>
      <c r="I125" s="218"/>
      <c r="J125" s="218"/>
      <c r="K125" s="218"/>
      <c r="L125" s="218"/>
      <c r="M125" s="218"/>
      <c r="N125" s="218"/>
      <c r="O125" s="218"/>
      <c r="P125" s="218"/>
      <c r="Q125" s="218"/>
      <c r="R125" s="218"/>
      <c r="S125" s="218"/>
      <c r="T125" s="218"/>
      <c r="U125" s="218"/>
    </row>
    <row r="126" spans="1:21">
      <c r="A126" s="218"/>
      <c r="B126" s="218"/>
      <c r="C126" s="218"/>
      <c r="D126" s="218"/>
      <c r="E126" s="218"/>
      <c r="F126" s="218"/>
      <c r="G126" s="218"/>
      <c r="H126" s="218"/>
      <c r="I126" s="218"/>
      <c r="J126" s="218"/>
      <c r="K126" s="218"/>
      <c r="L126" s="218"/>
      <c r="M126" s="218"/>
      <c r="N126" s="218"/>
      <c r="O126" s="218"/>
      <c r="P126" s="218"/>
      <c r="Q126" s="218"/>
      <c r="R126" s="218"/>
      <c r="S126" s="218"/>
      <c r="T126" s="218"/>
      <c r="U126" s="218"/>
    </row>
    <row r="127" spans="1:21">
      <c r="A127" s="218"/>
      <c r="B127" s="218"/>
      <c r="C127" s="218"/>
      <c r="D127" s="218"/>
      <c r="E127" s="218"/>
      <c r="F127" s="218"/>
      <c r="G127" s="218"/>
      <c r="H127" s="218"/>
      <c r="I127" s="218"/>
      <c r="J127" s="218"/>
      <c r="K127" s="218"/>
      <c r="L127" s="218"/>
      <c r="M127" s="218"/>
      <c r="N127" s="218"/>
      <c r="O127" s="218"/>
      <c r="P127" s="218"/>
      <c r="Q127" s="218"/>
      <c r="R127" s="218"/>
      <c r="S127" s="218"/>
      <c r="T127" s="218"/>
      <c r="U127" s="218"/>
    </row>
    <row r="128" spans="1:21">
      <c r="A128" s="218"/>
      <c r="B128" s="218"/>
      <c r="C128" s="218"/>
      <c r="D128" s="218"/>
      <c r="E128" s="218"/>
      <c r="F128" s="218"/>
      <c r="G128" s="218"/>
      <c r="H128" s="218"/>
      <c r="I128" s="218"/>
      <c r="J128" s="218"/>
      <c r="K128" s="218"/>
      <c r="L128" s="218"/>
      <c r="M128" s="218"/>
      <c r="N128" s="218"/>
      <c r="O128" s="218"/>
      <c r="P128" s="218"/>
      <c r="Q128" s="218"/>
      <c r="R128" s="218"/>
      <c r="S128" s="218"/>
      <c r="T128" s="218"/>
      <c r="U128" s="218"/>
    </row>
    <row r="129" spans="1:21">
      <c r="A129" s="218"/>
      <c r="B129" s="218"/>
      <c r="C129" s="218"/>
      <c r="D129" s="218"/>
      <c r="E129" s="218"/>
      <c r="F129" s="218"/>
      <c r="G129" s="218"/>
      <c r="H129" s="218"/>
      <c r="I129" s="218"/>
      <c r="J129" s="218"/>
      <c r="K129" s="218"/>
      <c r="L129" s="218"/>
      <c r="M129" s="218"/>
      <c r="N129" s="218"/>
      <c r="O129" s="218"/>
      <c r="P129" s="218"/>
      <c r="Q129" s="218"/>
      <c r="R129" s="218"/>
      <c r="S129" s="218"/>
      <c r="T129" s="218"/>
      <c r="U129" s="218"/>
    </row>
    <row r="130" spans="1:21">
      <c r="A130" s="218"/>
      <c r="B130" s="218"/>
      <c r="C130" s="218"/>
      <c r="D130" s="218"/>
      <c r="E130" s="218"/>
      <c r="F130" s="218"/>
      <c r="G130" s="218"/>
      <c r="H130" s="218"/>
      <c r="I130" s="218"/>
      <c r="J130" s="218"/>
      <c r="K130" s="218"/>
      <c r="L130" s="218"/>
      <c r="M130" s="218"/>
      <c r="N130" s="218"/>
      <c r="O130" s="218"/>
      <c r="P130" s="218"/>
      <c r="Q130" s="218"/>
      <c r="R130" s="218"/>
      <c r="S130" s="218"/>
      <c r="T130" s="218"/>
      <c r="U130" s="218"/>
    </row>
    <row r="131" spans="1:21">
      <c r="A131" s="218"/>
      <c r="B131" s="218"/>
      <c r="C131" s="218"/>
      <c r="D131" s="218"/>
      <c r="E131" s="218"/>
      <c r="F131" s="218"/>
      <c r="G131" s="218"/>
      <c r="H131" s="218"/>
      <c r="I131" s="218"/>
      <c r="J131" s="218"/>
      <c r="K131" s="218"/>
      <c r="L131" s="218"/>
      <c r="M131" s="218"/>
      <c r="N131" s="218"/>
      <c r="O131" s="218"/>
      <c r="P131" s="218"/>
      <c r="Q131" s="218"/>
      <c r="R131" s="218"/>
      <c r="S131" s="218"/>
      <c r="T131" s="218"/>
      <c r="U131" s="218"/>
    </row>
    <row r="132" spans="1:21">
      <c r="A132" s="218"/>
      <c r="B132" s="218"/>
      <c r="C132" s="218"/>
      <c r="D132" s="218"/>
      <c r="E132" s="218"/>
      <c r="F132" s="218"/>
      <c r="G132" s="218"/>
      <c r="H132" s="218"/>
      <c r="I132" s="218"/>
      <c r="J132" s="218"/>
      <c r="K132" s="218"/>
      <c r="L132" s="218"/>
      <c r="M132" s="218"/>
      <c r="N132" s="218"/>
      <c r="O132" s="218"/>
      <c r="P132" s="218"/>
      <c r="Q132" s="218"/>
      <c r="R132" s="218"/>
      <c r="S132" s="218"/>
      <c r="T132" s="218"/>
      <c r="U132" s="218"/>
    </row>
    <row r="133" spans="1:21">
      <c r="A133" s="218"/>
      <c r="B133" s="218"/>
      <c r="C133" s="218"/>
      <c r="D133" s="218"/>
      <c r="E133" s="218"/>
      <c r="F133" s="218"/>
      <c r="G133" s="218"/>
      <c r="H133" s="218"/>
      <c r="I133" s="218"/>
      <c r="J133" s="218"/>
      <c r="K133" s="218"/>
      <c r="L133" s="218"/>
      <c r="M133" s="218"/>
      <c r="N133" s="218"/>
      <c r="O133" s="218"/>
      <c r="P133" s="218"/>
      <c r="Q133" s="218"/>
      <c r="R133" s="218"/>
      <c r="S133" s="218"/>
      <c r="T133" s="218"/>
      <c r="U133" s="218"/>
    </row>
    <row r="134" spans="1:21">
      <c r="A134" s="218"/>
      <c r="B134" s="218"/>
      <c r="C134" s="218"/>
      <c r="D134" s="218"/>
      <c r="E134" s="218"/>
      <c r="F134" s="218"/>
      <c r="G134" s="218"/>
      <c r="H134" s="218"/>
      <c r="I134" s="218"/>
      <c r="J134" s="218"/>
      <c r="K134" s="218"/>
      <c r="L134" s="218"/>
      <c r="M134" s="218"/>
      <c r="N134" s="218"/>
      <c r="O134" s="218"/>
      <c r="P134" s="218"/>
      <c r="Q134" s="218"/>
      <c r="R134" s="218"/>
      <c r="S134" s="218"/>
      <c r="T134" s="218"/>
      <c r="U134" s="218"/>
    </row>
    <row r="135" spans="1:21">
      <c r="A135" s="218"/>
      <c r="B135" s="218"/>
      <c r="C135" s="218"/>
      <c r="D135" s="218"/>
      <c r="E135" s="218"/>
      <c r="F135" s="218"/>
      <c r="G135" s="218"/>
      <c r="H135" s="218"/>
      <c r="I135" s="218"/>
      <c r="J135" s="218"/>
      <c r="K135" s="218"/>
      <c r="L135" s="218"/>
      <c r="M135" s="218"/>
      <c r="N135" s="218"/>
      <c r="O135" s="218"/>
      <c r="P135" s="218"/>
      <c r="Q135" s="218"/>
      <c r="R135" s="218"/>
      <c r="S135" s="218"/>
      <c r="T135" s="218"/>
      <c r="U135" s="218"/>
    </row>
    <row r="136" spans="1:21">
      <c r="A136" s="218"/>
      <c r="B136" s="218"/>
      <c r="C136" s="218"/>
      <c r="D136" s="218"/>
      <c r="E136" s="218"/>
      <c r="F136" s="218"/>
      <c r="G136" s="218"/>
      <c r="H136" s="218"/>
      <c r="I136" s="218"/>
      <c r="J136" s="218"/>
      <c r="K136" s="218"/>
      <c r="L136" s="218"/>
      <c r="M136" s="218"/>
      <c r="N136" s="218"/>
      <c r="O136" s="218"/>
      <c r="P136" s="218"/>
      <c r="Q136" s="218"/>
      <c r="R136" s="218"/>
      <c r="S136" s="218"/>
      <c r="T136" s="218"/>
      <c r="U136" s="218"/>
    </row>
    <row r="137" spans="1:21">
      <c r="A137" s="218"/>
      <c r="B137" s="218"/>
      <c r="C137" s="218"/>
      <c r="D137" s="218"/>
      <c r="E137" s="218"/>
      <c r="F137" s="218"/>
      <c r="G137" s="218"/>
      <c r="H137" s="218"/>
      <c r="I137" s="218"/>
      <c r="J137" s="218"/>
      <c r="K137" s="218"/>
      <c r="L137" s="218"/>
      <c r="M137" s="218"/>
      <c r="N137" s="218"/>
      <c r="O137" s="218"/>
      <c r="P137" s="218"/>
      <c r="Q137" s="218"/>
      <c r="R137" s="218"/>
      <c r="S137" s="218"/>
      <c r="T137" s="218"/>
      <c r="U137" s="218"/>
    </row>
    <row r="138" spans="1:21">
      <c r="A138" s="218"/>
      <c r="B138" s="218"/>
      <c r="C138" s="218"/>
      <c r="D138" s="218"/>
      <c r="E138" s="218"/>
      <c r="F138" s="218"/>
      <c r="G138" s="218"/>
      <c r="H138" s="218"/>
      <c r="I138" s="218"/>
      <c r="J138" s="218"/>
      <c r="K138" s="218"/>
      <c r="L138" s="218"/>
      <c r="M138" s="218"/>
      <c r="N138" s="218"/>
      <c r="O138" s="218"/>
      <c r="P138" s="218"/>
      <c r="Q138" s="218"/>
      <c r="R138" s="218"/>
      <c r="S138" s="218"/>
      <c r="T138" s="218"/>
      <c r="U138" s="218"/>
    </row>
    <row r="139" spans="1:21">
      <c r="A139" s="218"/>
      <c r="B139" s="218"/>
      <c r="C139" s="218"/>
      <c r="D139" s="218"/>
      <c r="E139" s="218"/>
      <c r="F139" s="218"/>
      <c r="G139" s="218"/>
      <c r="H139" s="218"/>
      <c r="I139" s="218"/>
      <c r="J139" s="218"/>
      <c r="K139" s="218"/>
      <c r="L139" s="218"/>
      <c r="M139" s="218"/>
      <c r="N139" s="218"/>
      <c r="O139" s="218"/>
      <c r="P139" s="218"/>
      <c r="Q139" s="218"/>
      <c r="R139" s="218"/>
      <c r="S139" s="218"/>
      <c r="T139" s="218"/>
      <c r="U139" s="218"/>
    </row>
    <row r="140" spans="1:21">
      <c r="A140" s="218"/>
      <c r="B140" s="218"/>
      <c r="C140" s="218"/>
      <c r="D140" s="218"/>
      <c r="E140" s="218"/>
      <c r="F140" s="218"/>
      <c r="G140" s="218"/>
      <c r="H140" s="218"/>
      <c r="I140" s="218"/>
      <c r="J140" s="218"/>
      <c r="K140" s="218"/>
      <c r="L140" s="218"/>
      <c r="M140" s="218"/>
      <c r="N140" s="218"/>
      <c r="O140" s="218"/>
      <c r="P140" s="218"/>
      <c r="Q140" s="218"/>
      <c r="R140" s="218"/>
      <c r="S140" s="218"/>
      <c r="T140" s="218"/>
      <c r="U140" s="218"/>
    </row>
    <row r="141" spans="1:21">
      <c r="A141" s="218"/>
      <c r="B141" s="218"/>
      <c r="C141" s="218"/>
      <c r="D141" s="218"/>
      <c r="E141" s="218"/>
      <c r="F141" s="218"/>
      <c r="G141" s="218"/>
      <c r="H141" s="218"/>
      <c r="I141" s="218"/>
      <c r="J141" s="218"/>
      <c r="K141" s="218"/>
      <c r="L141" s="218"/>
      <c r="M141" s="218"/>
      <c r="N141" s="218"/>
      <c r="O141" s="218"/>
      <c r="P141" s="218"/>
      <c r="Q141" s="218"/>
      <c r="R141" s="218"/>
      <c r="S141" s="218"/>
      <c r="T141" s="218"/>
      <c r="U141" s="218"/>
    </row>
    <row r="142" spans="1:21">
      <c r="A142" s="218"/>
      <c r="B142" s="218"/>
      <c r="C142" s="218"/>
      <c r="D142" s="218"/>
      <c r="E142" s="218"/>
      <c r="F142" s="218"/>
      <c r="G142" s="218"/>
      <c r="H142" s="218"/>
      <c r="I142" s="218"/>
      <c r="J142" s="218"/>
      <c r="K142" s="218"/>
      <c r="L142" s="218"/>
      <c r="M142" s="218"/>
      <c r="N142" s="218"/>
      <c r="O142" s="218"/>
      <c r="P142" s="218"/>
      <c r="Q142" s="218"/>
      <c r="R142" s="218"/>
      <c r="S142" s="218"/>
      <c r="T142" s="218"/>
      <c r="U142" s="218"/>
    </row>
    <row r="143" spans="1:21">
      <c r="A143" s="218"/>
      <c r="B143" s="218"/>
      <c r="C143" s="218"/>
      <c r="D143" s="218"/>
      <c r="E143" s="218"/>
      <c r="F143" s="218"/>
      <c r="G143" s="218"/>
      <c r="H143" s="218"/>
      <c r="I143" s="218"/>
      <c r="J143" s="218"/>
      <c r="K143" s="218"/>
      <c r="L143" s="218"/>
      <c r="M143" s="218"/>
      <c r="N143" s="218"/>
      <c r="O143" s="218"/>
      <c r="P143" s="218"/>
      <c r="Q143" s="218"/>
      <c r="R143" s="218"/>
      <c r="S143" s="218"/>
      <c r="T143" s="218"/>
      <c r="U143" s="218"/>
    </row>
    <row r="144" spans="1:21">
      <c r="A144" s="218"/>
      <c r="B144" s="218"/>
      <c r="C144" s="218"/>
      <c r="D144" s="218"/>
      <c r="E144" s="218"/>
      <c r="F144" s="218"/>
      <c r="G144" s="218"/>
      <c r="H144" s="218"/>
      <c r="I144" s="218"/>
      <c r="J144" s="218"/>
      <c r="K144" s="218"/>
      <c r="L144" s="218"/>
      <c r="M144" s="218"/>
      <c r="N144" s="218"/>
      <c r="O144" s="218"/>
      <c r="P144" s="218"/>
      <c r="Q144" s="218"/>
      <c r="R144" s="218"/>
      <c r="S144" s="218"/>
      <c r="T144" s="218"/>
      <c r="U144" s="218"/>
    </row>
    <row r="145" spans="1:21">
      <c r="A145" s="218"/>
      <c r="B145" s="218"/>
      <c r="C145" s="218"/>
      <c r="D145" s="218"/>
      <c r="E145" s="218"/>
      <c r="F145" s="218"/>
      <c r="G145" s="218"/>
      <c r="H145" s="218"/>
      <c r="I145" s="218"/>
      <c r="J145" s="218"/>
      <c r="K145" s="218"/>
      <c r="L145" s="218"/>
      <c r="M145" s="218"/>
      <c r="N145" s="218"/>
      <c r="O145" s="218"/>
      <c r="P145" s="218"/>
      <c r="Q145" s="218"/>
      <c r="R145" s="218"/>
      <c r="S145" s="218"/>
      <c r="T145" s="218"/>
      <c r="U145" s="218"/>
    </row>
    <row r="146" spans="1:21">
      <c r="A146" s="218"/>
      <c r="B146" s="218"/>
      <c r="C146" s="218"/>
      <c r="D146" s="218"/>
      <c r="E146" s="218"/>
      <c r="F146" s="218"/>
      <c r="G146" s="218"/>
      <c r="H146" s="218"/>
      <c r="I146" s="218"/>
      <c r="J146" s="218"/>
      <c r="K146" s="218"/>
      <c r="L146" s="218"/>
      <c r="M146" s="218"/>
      <c r="N146" s="218"/>
      <c r="O146" s="218"/>
      <c r="P146" s="218"/>
      <c r="Q146" s="218"/>
      <c r="R146" s="218"/>
      <c r="S146" s="218"/>
      <c r="T146" s="218"/>
      <c r="U146" s="218"/>
    </row>
    <row r="147" spans="1:21">
      <c r="A147" s="218"/>
      <c r="B147" s="218"/>
      <c r="C147" s="218"/>
      <c r="D147" s="218"/>
      <c r="E147" s="218"/>
      <c r="F147" s="218"/>
      <c r="G147" s="218"/>
      <c r="H147" s="218"/>
      <c r="I147" s="218"/>
      <c r="J147" s="218"/>
      <c r="K147" s="218"/>
      <c r="L147" s="218"/>
      <c r="M147" s="218"/>
      <c r="N147" s="218"/>
      <c r="O147" s="218"/>
      <c r="P147" s="218"/>
      <c r="Q147" s="218"/>
      <c r="R147" s="218"/>
      <c r="S147" s="218"/>
      <c r="T147" s="218"/>
      <c r="U147" s="218"/>
    </row>
    <row r="148" spans="1:21">
      <c r="A148" s="218"/>
      <c r="B148" s="218"/>
      <c r="C148" s="218"/>
      <c r="D148" s="218"/>
      <c r="E148" s="218"/>
      <c r="F148" s="218"/>
      <c r="G148" s="218"/>
      <c r="H148" s="218"/>
      <c r="I148" s="218"/>
      <c r="J148" s="218"/>
      <c r="K148" s="218"/>
      <c r="L148" s="218"/>
      <c r="M148" s="218"/>
      <c r="N148" s="218"/>
      <c r="O148" s="218"/>
      <c r="P148" s="218"/>
      <c r="Q148" s="218"/>
      <c r="R148" s="218"/>
      <c r="S148" s="218"/>
      <c r="T148" s="218"/>
      <c r="U148" s="218"/>
    </row>
    <row r="149" spans="1:21">
      <c r="A149" s="218"/>
      <c r="B149" s="218"/>
      <c r="C149" s="218"/>
      <c r="D149" s="218"/>
      <c r="E149" s="218"/>
      <c r="F149" s="218"/>
      <c r="G149" s="218"/>
      <c r="H149" s="218"/>
      <c r="I149" s="218"/>
      <c r="J149" s="218"/>
      <c r="K149" s="218"/>
      <c r="L149" s="218"/>
      <c r="M149" s="218"/>
      <c r="N149" s="218"/>
      <c r="O149" s="218"/>
      <c r="P149" s="218"/>
      <c r="Q149" s="218"/>
      <c r="R149" s="218"/>
      <c r="S149" s="218"/>
      <c r="T149" s="218"/>
      <c r="U149" s="218"/>
    </row>
    <row r="150" spans="1:21">
      <c r="A150" s="218"/>
      <c r="B150" s="218"/>
      <c r="C150" s="218"/>
      <c r="D150" s="218"/>
      <c r="E150" s="218"/>
      <c r="F150" s="218"/>
      <c r="G150" s="218"/>
      <c r="H150" s="218"/>
      <c r="I150" s="218"/>
      <c r="J150" s="218"/>
      <c r="K150" s="218"/>
      <c r="L150" s="218"/>
      <c r="M150" s="218"/>
      <c r="N150" s="218"/>
      <c r="O150" s="218"/>
      <c r="P150" s="218"/>
      <c r="Q150" s="218"/>
      <c r="R150" s="218"/>
      <c r="S150" s="218"/>
      <c r="T150" s="218"/>
      <c r="U150" s="218"/>
    </row>
    <row r="151" spans="1:21">
      <c r="A151" s="218"/>
      <c r="B151" s="218"/>
      <c r="C151" s="218"/>
      <c r="D151" s="218"/>
      <c r="E151" s="218"/>
      <c r="F151" s="218"/>
      <c r="G151" s="218"/>
      <c r="H151" s="218"/>
      <c r="I151" s="218"/>
      <c r="J151" s="218"/>
      <c r="K151" s="218"/>
      <c r="L151" s="218"/>
      <c r="M151" s="218"/>
      <c r="N151" s="218"/>
      <c r="O151" s="218"/>
      <c r="P151" s="218"/>
      <c r="Q151" s="218"/>
      <c r="R151" s="218"/>
      <c r="S151" s="218"/>
      <c r="T151" s="218"/>
      <c r="U151" s="218"/>
    </row>
    <row r="152" spans="1:21">
      <c r="A152" s="218"/>
      <c r="B152" s="218"/>
      <c r="C152" s="218"/>
      <c r="D152" s="218"/>
      <c r="E152" s="218"/>
      <c r="F152" s="218"/>
      <c r="G152" s="218"/>
      <c r="H152" s="218"/>
      <c r="I152" s="218"/>
      <c r="J152" s="218"/>
      <c r="K152" s="218"/>
      <c r="L152" s="218"/>
      <c r="M152" s="218"/>
      <c r="N152" s="218"/>
      <c r="O152" s="218"/>
      <c r="P152" s="218"/>
      <c r="Q152" s="218"/>
      <c r="R152" s="218"/>
      <c r="S152" s="218"/>
      <c r="T152" s="218"/>
      <c r="U152" s="218"/>
    </row>
    <row r="153" spans="1:21">
      <c r="A153" s="218"/>
      <c r="B153" s="218"/>
      <c r="C153" s="218"/>
      <c r="D153" s="218"/>
      <c r="E153" s="218"/>
      <c r="F153" s="218"/>
      <c r="G153" s="218"/>
      <c r="H153" s="218"/>
      <c r="I153" s="218"/>
      <c r="J153" s="218"/>
      <c r="K153" s="218"/>
      <c r="L153" s="218"/>
      <c r="M153" s="218"/>
      <c r="N153" s="218"/>
      <c r="O153" s="218"/>
      <c r="P153" s="218"/>
      <c r="Q153" s="218"/>
      <c r="R153" s="218"/>
      <c r="S153" s="218"/>
      <c r="T153" s="218"/>
      <c r="U153" s="218"/>
    </row>
    <row r="154" spans="1:21">
      <c r="A154" s="218"/>
      <c r="B154" s="218"/>
      <c r="C154" s="218"/>
      <c r="D154" s="218"/>
      <c r="E154" s="218"/>
      <c r="F154" s="218"/>
      <c r="G154" s="218"/>
      <c r="H154" s="218"/>
      <c r="I154" s="218"/>
      <c r="J154" s="218"/>
      <c r="K154" s="218"/>
      <c r="L154" s="218"/>
      <c r="M154" s="218"/>
      <c r="N154" s="218"/>
      <c r="O154" s="218"/>
      <c r="P154" s="218"/>
      <c r="Q154" s="218"/>
      <c r="R154" s="218"/>
      <c r="S154" s="218"/>
      <c r="T154" s="218"/>
      <c r="U154" s="218"/>
    </row>
    <row r="155" spans="1:21">
      <c r="A155" s="218"/>
      <c r="B155" s="218"/>
      <c r="C155" s="218"/>
      <c r="D155" s="218"/>
      <c r="E155" s="218"/>
      <c r="F155" s="218"/>
      <c r="G155" s="218"/>
      <c r="H155" s="218"/>
      <c r="I155" s="218"/>
      <c r="J155" s="218"/>
      <c r="K155" s="218"/>
      <c r="L155" s="218"/>
      <c r="M155" s="218"/>
      <c r="N155" s="218"/>
      <c r="O155" s="218"/>
      <c r="P155" s="218"/>
      <c r="Q155" s="218"/>
      <c r="R155" s="218"/>
      <c r="S155" s="218"/>
      <c r="T155" s="218"/>
      <c r="U155" s="218"/>
    </row>
    <row r="156" spans="1:21">
      <c r="A156" s="218"/>
      <c r="B156" s="218"/>
      <c r="C156" s="218"/>
      <c r="D156" s="218"/>
      <c r="E156" s="218"/>
      <c r="F156" s="218"/>
      <c r="G156" s="218"/>
      <c r="H156" s="218"/>
      <c r="I156" s="218"/>
      <c r="J156" s="218"/>
      <c r="K156" s="218"/>
      <c r="L156" s="218"/>
      <c r="M156" s="218"/>
      <c r="N156" s="218"/>
      <c r="O156" s="218"/>
      <c r="P156" s="218"/>
      <c r="Q156" s="218"/>
      <c r="R156" s="218"/>
      <c r="S156" s="218"/>
      <c r="T156" s="218"/>
      <c r="U156" s="218"/>
    </row>
    <row r="157" spans="1:21">
      <c r="A157" s="218"/>
      <c r="B157" s="218"/>
      <c r="C157" s="218"/>
      <c r="D157" s="218"/>
      <c r="E157" s="218"/>
      <c r="F157" s="218"/>
      <c r="G157" s="218"/>
      <c r="H157" s="218"/>
      <c r="I157" s="218"/>
      <c r="J157" s="218"/>
      <c r="K157" s="218"/>
      <c r="L157" s="218"/>
      <c r="M157" s="218"/>
      <c r="N157" s="218"/>
      <c r="O157" s="218"/>
      <c r="P157" s="218"/>
      <c r="Q157" s="218"/>
      <c r="R157" s="218"/>
      <c r="S157" s="218"/>
      <c r="T157" s="218"/>
      <c r="U157" s="218"/>
    </row>
    <row r="158" spans="1:21">
      <c r="A158" s="218"/>
      <c r="B158" s="218"/>
      <c r="C158" s="218"/>
      <c r="D158" s="218"/>
      <c r="E158" s="218"/>
      <c r="F158" s="218"/>
      <c r="G158" s="218"/>
      <c r="H158" s="218"/>
      <c r="I158" s="218"/>
      <c r="J158" s="218"/>
      <c r="K158" s="218"/>
      <c r="L158" s="218"/>
      <c r="M158" s="218"/>
      <c r="N158" s="218"/>
      <c r="O158" s="218"/>
      <c r="P158" s="218"/>
      <c r="Q158" s="218"/>
      <c r="R158" s="218"/>
      <c r="S158" s="218"/>
      <c r="T158" s="218"/>
      <c r="U158" s="218"/>
    </row>
    <row r="159" spans="1:21">
      <c r="A159" s="218"/>
      <c r="B159" s="218"/>
      <c r="C159" s="218"/>
      <c r="D159" s="218"/>
      <c r="E159" s="218"/>
      <c r="F159" s="218"/>
      <c r="G159" s="218"/>
      <c r="H159" s="218"/>
      <c r="I159" s="218"/>
      <c r="J159" s="218"/>
      <c r="K159" s="218"/>
      <c r="L159" s="218"/>
      <c r="M159" s="218"/>
      <c r="N159" s="218"/>
      <c r="O159" s="218"/>
      <c r="P159" s="218"/>
      <c r="Q159" s="218"/>
      <c r="R159" s="218"/>
      <c r="S159" s="218"/>
      <c r="T159" s="218"/>
      <c r="U159" s="218"/>
    </row>
    <row r="160" spans="1:21">
      <c r="A160" s="218"/>
      <c r="B160" s="218"/>
      <c r="C160" s="218"/>
      <c r="D160" s="218"/>
      <c r="E160" s="218"/>
      <c r="F160" s="218"/>
      <c r="G160" s="218"/>
      <c r="H160" s="218"/>
      <c r="I160" s="218"/>
      <c r="J160" s="218"/>
      <c r="K160" s="218"/>
      <c r="L160" s="218"/>
      <c r="M160" s="218"/>
      <c r="N160" s="218"/>
      <c r="O160" s="218"/>
      <c r="P160" s="218"/>
      <c r="Q160" s="218"/>
      <c r="R160" s="218"/>
      <c r="S160" s="218"/>
      <c r="T160" s="218"/>
      <c r="U160" s="218"/>
    </row>
    <row r="161" spans="1:21">
      <c r="A161" s="218"/>
      <c r="B161" s="218"/>
      <c r="C161" s="218"/>
      <c r="D161" s="218"/>
      <c r="E161" s="218"/>
      <c r="F161" s="218"/>
      <c r="G161" s="218"/>
      <c r="H161" s="218"/>
      <c r="I161" s="218"/>
      <c r="J161" s="218"/>
      <c r="K161" s="218"/>
      <c r="L161" s="218"/>
      <c r="M161" s="218"/>
      <c r="N161" s="218"/>
      <c r="O161" s="218"/>
      <c r="P161" s="218"/>
      <c r="Q161" s="218"/>
      <c r="R161" s="218"/>
      <c r="S161" s="218"/>
      <c r="T161" s="218"/>
      <c r="U161" s="218"/>
    </row>
    <row r="162" spans="1:21">
      <c r="A162" s="218"/>
      <c r="B162" s="218"/>
      <c r="C162" s="218"/>
      <c r="D162" s="218"/>
      <c r="E162" s="218"/>
      <c r="F162" s="218"/>
      <c r="G162" s="218"/>
      <c r="H162" s="218"/>
      <c r="I162" s="218"/>
      <c r="J162" s="218"/>
      <c r="K162" s="218"/>
      <c r="L162" s="218"/>
      <c r="M162" s="218"/>
      <c r="N162" s="218"/>
      <c r="O162" s="218"/>
      <c r="P162" s="218"/>
      <c r="Q162" s="218"/>
      <c r="R162" s="218"/>
      <c r="S162" s="218"/>
      <c r="T162" s="218"/>
      <c r="U162" s="218"/>
    </row>
    <row r="163" spans="1:21">
      <c r="A163" s="218"/>
      <c r="B163" s="218"/>
      <c r="C163" s="218"/>
      <c r="D163" s="218"/>
      <c r="E163" s="218"/>
      <c r="F163" s="218"/>
      <c r="G163" s="218"/>
      <c r="H163" s="218"/>
      <c r="I163" s="218"/>
      <c r="J163" s="218"/>
      <c r="K163" s="218"/>
      <c r="L163" s="218"/>
      <c r="M163" s="218"/>
      <c r="N163" s="218"/>
      <c r="O163" s="218"/>
      <c r="P163" s="218"/>
      <c r="Q163" s="218"/>
      <c r="R163" s="218"/>
      <c r="S163" s="218"/>
      <c r="T163" s="218"/>
      <c r="U163" s="218"/>
    </row>
    <row r="164" spans="1:21">
      <c r="A164" s="218"/>
      <c r="B164" s="218"/>
      <c r="C164" s="218"/>
      <c r="D164" s="218"/>
      <c r="E164" s="218"/>
      <c r="F164" s="218"/>
      <c r="G164" s="218"/>
      <c r="H164" s="218"/>
      <c r="I164" s="218"/>
      <c r="J164" s="218"/>
      <c r="K164" s="218"/>
      <c r="L164" s="218"/>
      <c r="M164" s="218"/>
      <c r="N164" s="218"/>
      <c r="O164" s="218"/>
      <c r="P164" s="218"/>
      <c r="Q164" s="218"/>
      <c r="R164" s="218"/>
      <c r="S164" s="218"/>
      <c r="T164" s="218"/>
      <c r="U164" s="218"/>
    </row>
    <row r="165" spans="1:21">
      <c r="A165" s="218"/>
      <c r="B165" s="218"/>
      <c r="C165" s="218"/>
      <c r="D165" s="218"/>
      <c r="E165" s="218"/>
      <c r="F165" s="218"/>
      <c r="G165" s="218"/>
      <c r="H165" s="218"/>
      <c r="I165" s="218"/>
      <c r="J165" s="218"/>
      <c r="K165" s="218"/>
      <c r="L165" s="218"/>
      <c r="M165" s="218"/>
      <c r="N165" s="218"/>
      <c r="O165" s="218"/>
      <c r="P165" s="218"/>
      <c r="Q165" s="218"/>
      <c r="R165" s="218"/>
      <c r="S165" s="218"/>
      <c r="T165" s="218"/>
      <c r="U165" s="218"/>
    </row>
    <row r="166" spans="1:21">
      <c r="A166" s="218"/>
      <c r="B166" s="218"/>
      <c r="C166" s="218"/>
      <c r="D166" s="218"/>
      <c r="E166" s="218"/>
      <c r="F166" s="218"/>
      <c r="G166" s="218"/>
      <c r="H166" s="218"/>
      <c r="I166" s="218"/>
      <c r="J166" s="218"/>
      <c r="K166" s="218"/>
      <c r="L166" s="218"/>
      <c r="M166" s="218"/>
      <c r="N166" s="218"/>
      <c r="O166" s="218"/>
      <c r="P166" s="218"/>
      <c r="Q166" s="218"/>
      <c r="R166" s="218"/>
      <c r="S166" s="218"/>
      <c r="T166" s="218"/>
      <c r="U166" s="218"/>
    </row>
    <row r="167" spans="1:21">
      <c r="A167" s="218"/>
      <c r="B167" s="218"/>
      <c r="C167" s="218"/>
      <c r="D167" s="218"/>
      <c r="E167" s="218"/>
      <c r="F167" s="218"/>
      <c r="G167" s="218"/>
      <c r="H167" s="218"/>
      <c r="I167" s="218"/>
      <c r="J167" s="218"/>
      <c r="K167" s="218"/>
      <c r="L167" s="218"/>
      <c r="M167" s="218"/>
      <c r="N167" s="218"/>
      <c r="O167" s="218"/>
      <c r="P167" s="218"/>
      <c r="Q167" s="218"/>
      <c r="R167" s="218"/>
      <c r="S167" s="218"/>
      <c r="T167" s="218"/>
      <c r="U167" s="218"/>
    </row>
    <row r="168" spans="1:21">
      <c r="A168" s="218"/>
      <c r="B168" s="218"/>
      <c r="C168" s="218"/>
      <c r="D168" s="218"/>
      <c r="E168" s="218"/>
      <c r="F168" s="218"/>
      <c r="G168" s="218"/>
      <c r="H168" s="218"/>
      <c r="I168" s="218"/>
      <c r="J168" s="218"/>
      <c r="K168" s="218"/>
      <c r="L168" s="218"/>
      <c r="M168" s="218"/>
      <c r="N168" s="218"/>
      <c r="O168" s="218"/>
      <c r="P168" s="218"/>
      <c r="Q168" s="218"/>
      <c r="R168" s="218"/>
      <c r="S168" s="218"/>
      <c r="T168" s="218"/>
      <c r="U168" s="218"/>
    </row>
    <row r="169" spans="1:21">
      <c r="A169" s="218"/>
      <c r="B169" s="218"/>
      <c r="C169" s="218"/>
      <c r="D169" s="218"/>
      <c r="E169" s="218"/>
      <c r="F169" s="218"/>
      <c r="G169" s="218"/>
      <c r="H169" s="218"/>
      <c r="I169" s="218"/>
      <c r="J169" s="218"/>
      <c r="K169" s="218"/>
      <c r="L169" s="218"/>
      <c r="M169" s="218"/>
      <c r="N169" s="218"/>
      <c r="O169" s="218"/>
      <c r="P169" s="218"/>
      <c r="Q169" s="218"/>
      <c r="R169" s="218"/>
      <c r="S169" s="218"/>
      <c r="T169" s="218"/>
      <c r="U169" s="218"/>
    </row>
    <row r="170" spans="1:21">
      <c r="A170" s="218"/>
      <c r="B170" s="218"/>
      <c r="C170" s="218"/>
      <c r="D170" s="218"/>
      <c r="E170" s="218"/>
      <c r="F170" s="218"/>
      <c r="G170" s="218"/>
      <c r="H170" s="218"/>
      <c r="I170" s="218"/>
      <c r="J170" s="218"/>
      <c r="K170" s="218"/>
      <c r="L170" s="218"/>
      <c r="M170" s="218"/>
      <c r="N170" s="218"/>
      <c r="O170" s="218"/>
      <c r="P170" s="218"/>
      <c r="Q170" s="218"/>
      <c r="R170" s="218"/>
      <c r="S170" s="218"/>
      <c r="T170" s="218"/>
      <c r="U170" s="218"/>
    </row>
    <row r="171" spans="1:21">
      <c r="A171" s="218"/>
      <c r="B171" s="218"/>
      <c r="C171" s="218"/>
      <c r="D171" s="218"/>
      <c r="E171" s="218"/>
      <c r="F171" s="218"/>
      <c r="G171" s="218"/>
      <c r="H171" s="218"/>
      <c r="I171" s="218"/>
      <c r="J171" s="218"/>
      <c r="K171" s="218"/>
      <c r="L171" s="218"/>
      <c r="M171" s="218"/>
      <c r="N171" s="218"/>
      <c r="O171" s="218"/>
      <c r="P171" s="218"/>
      <c r="Q171" s="218"/>
      <c r="R171" s="218"/>
      <c r="S171" s="218"/>
      <c r="T171" s="218"/>
      <c r="U171" s="218"/>
    </row>
    <row r="172" spans="1:21">
      <c r="A172" s="218"/>
      <c r="B172" s="218"/>
      <c r="C172" s="218"/>
      <c r="D172" s="218"/>
      <c r="E172" s="218"/>
      <c r="F172" s="218"/>
      <c r="G172" s="218"/>
      <c r="H172" s="218"/>
      <c r="I172" s="218"/>
      <c r="J172" s="218"/>
      <c r="K172" s="218"/>
      <c r="L172" s="218"/>
      <c r="M172" s="218"/>
      <c r="N172" s="218"/>
      <c r="O172" s="218"/>
      <c r="P172" s="218"/>
      <c r="Q172" s="218"/>
      <c r="R172" s="218"/>
      <c r="S172" s="218"/>
      <c r="T172" s="218"/>
      <c r="U172" s="218"/>
    </row>
    <row r="173" spans="1:21">
      <c r="A173" s="218"/>
      <c r="B173" s="218"/>
      <c r="C173" s="218"/>
      <c r="D173" s="218"/>
      <c r="E173" s="218"/>
      <c r="F173" s="218"/>
      <c r="G173" s="218"/>
      <c r="H173" s="218"/>
      <c r="I173" s="218"/>
      <c r="J173" s="218"/>
      <c r="K173" s="218"/>
      <c r="L173" s="218"/>
      <c r="M173" s="218"/>
      <c r="N173" s="218"/>
      <c r="O173" s="218"/>
      <c r="P173" s="218"/>
      <c r="Q173" s="218"/>
      <c r="R173" s="218"/>
      <c r="S173" s="218"/>
      <c r="T173" s="218"/>
      <c r="U173" s="218"/>
    </row>
    <row r="174" spans="1:21">
      <c r="A174" s="218"/>
      <c r="B174" s="218"/>
      <c r="C174" s="218"/>
      <c r="D174" s="218"/>
      <c r="E174" s="218"/>
      <c r="F174" s="218"/>
      <c r="G174" s="218"/>
      <c r="H174" s="218"/>
      <c r="I174" s="218"/>
      <c r="J174" s="218"/>
      <c r="K174" s="218"/>
      <c r="L174" s="218"/>
      <c r="M174" s="218"/>
      <c r="N174" s="218"/>
      <c r="O174" s="218"/>
      <c r="P174" s="218"/>
      <c r="Q174" s="218"/>
      <c r="R174" s="218"/>
      <c r="S174" s="218"/>
      <c r="T174" s="218"/>
      <c r="U174" s="218"/>
    </row>
    <row r="175" spans="1:21">
      <c r="A175" s="218"/>
      <c r="B175" s="218"/>
      <c r="C175" s="218"/>
      <c r="D175" s="218"/>
      <c r="E175" s="218"/>
      <c r="F175" s="218"/>
      <c r="G175" s="218"/>
      <c r="H175" s="218"/>
      <c r="I175" s="218"/>
      <c r="J175" s="218"/>
      <c r="K175" s="218"/>
      <c r="L175" s="218"/>
      <c r="M175" s="218"/>
      <c r="N175" s="218"/>
      <c r="O175" s="218"/>
      <c r="P175" s="218"/>
      <c r="Q175" s="218"/>
      <c r="R175" s="218"/>
      <c r="S175" s="218"/>
      <c r="T175" s="218"/>
      <c r="U175" s="218"/>
    </row>
    <row r="176" spans="1:21">
      <c r="A176" s="218"/>
      <c r="B176" s="218"/>
      <c r="C176" s="218"/>
      <c r="D176" s="218"/>
      <c r="E176" s="218"/>
      <c r="F176" s="218"/>
      <c r="G176" s="218"/>
      <c r="H176" s="218"/>
      <c r="I176" s="218"/>
      <c r="J176" s="218"/>
      <c r="K176" s="218"/>
      <c r="L176" s="218"/>
      <c r="M176" s="218"/>
      <c r="N176" s="218"/>
      <c r="O176" s="218"/>
      <c r="P176" s="218"/>
      <c r="Q176" s="218"/>
      <c r="R176" s="218"/>
      <c r="S176" s="218"/>
      <c r="T176" s="218"/>
      <c r="U176" s="218"/>
    </row>
    <row r="177" spans="1:21">
      <c r="A177" s="218"/>
      <c r="B177" s="218"/>
      <c r="C177" s="218"/>
      <c r="D177" s="218"/>
      <c r="E177" s="218"/>
      <c r="F177" s="218"/>
      <c r="G177" s="218"/>
      <c r="H177" s="218"/>
      <c r="I177" s="218"/>
      <c r="J177" s="218"/>
      <c r="K177" s="218"/>
      <c r="L177" s="218"/>
      <c r="M177" s="218"/>
      <c r="N177" s="218"/>
      <c r="O177" s="218"/>
      <c r="P177" s="218"/>
      <c r="Q177" s="218"/>
      <c r="R177" s="218"/>
      <c r="S177" s="218"/>
      <c r="T177" s="218"/>
      <c r="U177" s="218"/>
    </row>
    <row r="178" spans="1:21">
      <c r="A178" s="218"/>
      <c r="B178" s="218"/>
      <c r="C178" s="218"/>
      <c r="D178" s="218"/>
      <c r="E178" s="218"/>
      <c r="F178" s="218"/>
      <c r="G178" s="218"/>
      <c r="H178" s="218"/>
      <c r="I178" s="218"/>
      <c r="J178" s="218"/>
      <c r="K178" s="218"/>
      <c r="L178" s="218"/>
      <c r="M178" s="218"/>
      <c r="N178" s="218"/>
      <c r="O178" s="218"/>
      <c r="P178" s="218"/>
      <c r="Q178" s="218"/>
      <c r="R178" s="218"/>
      <c r="S178" s="218"/>
      <c r="T178" s="218"/>
      <c r="U178" s="218"/>
    </row>
    <row r="179" spans="1:21">
      <c r="A179" s="218"/>
      <c r="B179" s="218"/>
      <c r="C179" s="218"/>
      <c r="D179" s="218"/>
      <c r="E179" s="218"/>
      <c r="F179" s="218"/>
      <c r="G179" s="218"/>
      <c r="H179" s="218"/>
      <c r="I179" s="218"/>
      <c r="J179" s="218"/>
      <c r="K179" s="218"/>
      <c r="L179" s="218"/>
      <c r="M179" s="218"/>
      <c r="N179" s="218"/>
      <c r="O179" s="218"/>
      <c r="P179" s="218"/>
      <c r="Q179" s="218"/>
      <c r="R179" s="218"/>
      <c r="S179" s="218"/>
      <c r="T179" s="218"/>
      <c r="U179" s="218"/>
    </row>
    <row r="180" spans="1:21">
      <c r="A180" s="218"/>
      <c r="B180" s="218"/>
      <c r="C180" s="218"/>
      <c r="D180" s="218"/>
      <c r="E180" s="218"/>
      <c r="F180" s="218"/>
      <c r="G180" s="218"/>
      <c r="H180" s="218"/>
      <c r="I180" s="218"/>
      <c r="J180" s="218"/>
      <c r="K180" s="218"/>
      <c r="L180" s="218"/>
      <c r="M180" s="218"/>
      <c r="N180" s="218"/>
      <c r="O180" s="218"/>
      <c r="P180" s="218"/>
      <c r="Q180" s="218"/>
      <c r="R180" s="218"/>
      <c r="S180" s="218"/>
      <c r="T180" s="218"/>
      <c r="U180" s="218"/>
    </row>
    <row r="181" spans="1:21">
      <c r="A181" s="218"/>
      <c r="B181" s="218"/>
      <c r="C181" s="218"/>
      <c r="D181" s="218"/>
      <c r="E181" s="218"/>
      <c r="F181" s="218"/>
      <c r="G181" s="218"/>
      <c r="H181" s="218"/>
      <c r="I181" s="218"/>
      <c r="J181" s="218"/>
      <c r="K181" s="218"/>
      <c r="L181" s="218"/>
      <c r="M181" s="218"/>
      <c r="N181" s="218"/>
      <c r="O181" s="218"/>
      <c r="P181" s="218"/>
      <c r="Q181" s="218"/>
      <c r="R181" s="218"/>
      <c r="S181" s="218"/>
      <c r="T181" s="218"/>
      <c r="U181" s="218"/>
    </row>
    <row r="182" spans="1:21">
      <c r="A182" s="218"/>
      <c r="B182" s="218"/>
      <c r="C182" s="218"/>
      <c r="D182" s="218"/>
      <c r="E182" s="218"/>
      <c r="F182" s="218"/>
      <c r="G182" s="218"/>
      <c r="H182" s="218"/>
      <c r="I182" s="218"/>
      <c r="J182" s="218"/>
      <c r="K182" s="218"/>
      <c r="L182" s="218"/>
      <c r="M182" s="218"/>
      <c r="N182" s="218"/>
      <c r="O182" s="218"/>
      <c r="P182" s="218"/>
      <c r="Q182" s="218"/>
      <c r="R182" s="218"/>
      <c r="S182" s="218"/>
      <c r="T182" s="218"/>
      <c r="U182" s="218"/>
    </row>
    <row r="183" spans="1:21">
      <c r="A183" s="218"/>
      <c r="B183" s="218"/>
      <c r="C183" s="218"/>
      <c r="D183" s="218"/>
      <c r="E183" s="218"/>
      <c r="F183" s="218"/>
      <c r="G183" s="218"/>
      <c r="H183" s="218"/>
      <c r="I183" s="218"/>
      <c r="J183" s="218"/>
      <c r="K183" s="218"/>
      <c r="L183" s="218"/>
      <c r="M183" s="218"/>
      <c r="N183" s="218"/>
      <c r="O183" s="218"/>
      <c r="P183" s="218"/>
      <c r="Q183" s="218"/>
      <c r="R183" s="218"/>
      <c r="S183" s="218"/>
      <c r="T183" s="218"/>
      <c r="U183" s="218"/>
    </row>
    <row r="184" spans="1:21">
      <c r="A184" s="218"/>
      <c r="B184" s="218"/>
      <c r="C184" s="218"/>
      <c r="D184" s="218"/>
      <c r="E184" s="218"/>
      <c r="F184" s="218"/>
      <c r="G184" s="218"/>
      <c r="H184" s="218"/>
      <c r="I184" s="218"/>
      <c r="J184" s="218"/>
      <c r="K184" s="218"/>
      <c r="L184" s="218"/>
      <c r="M184" s="218"/>
      <c r="N184" s="218"/>
      <c r="O184" s="218"/>
      <c r="P184" s="218"/>
      <c r="Q184" s="218"/>
      <c r="R184" s="218"/>
      <c r="S184" s="218"/>
      <c r="T184" s="218"/>
      <c r="U184" s="218"/>
    </row>
    <row r="185" spans="1:21">
      <c r="A185" s="218"/>
      <c r="B185" s="218"/>
      <c r="C185" s="218"/>
      <c r="D185" s="218"/>
      <c r="E185" s="218"/>
      <c r="F185" s="218"/>
      <c r="G185" s="218"/>
      <c r="H185" s="218"/>
      <c r="I185" s="218"/>
      <c r="J185" s="218"/>
      <c r="K185" s="218"/>
      <c r="L185" s="218"/>
      <c r="M185" s="218"/>
      <c r="N185" s="218"/>
      <c r="O185" s="218"/>
      <c r="P185" s="218"/>
      <c r="Q185" s="218"/>
      <c r="R185" s="218"/>
      <c r="S185" s="218"/>
      <c r="T185" s="218"/>
      <c r="U185" s="218"/>
    </row>
    <row r="186" spans="1:21">
      <c r="A186" s="218"/>
      <c r="B186" s="218"/>
      <c r="C186" s="218"/>
      <c r="D186" s="218"/>
      <c r="E186" s="218"/>
      <c r="F186" s="218"/>
      <c r="G186" s="218"/>
      <c r="H186" s="218"/>
      <c r="I186" s="218"/>
      <c r="J186" s="218"/>
      <c r="K186" s="218"/>
      <c r="L186" s="218"/>
      <c r="M186" s="218"/>
      <c r="N186" s="218"/>
      <c r="O186" s="218"/>
      <c r="P186" s="218"/>
      <c r="Q186" s="218"/>
      <c r="R186" s="218"/>
      <c r="S186" s="218"/>
      <c r="T186" s="218"/>
      <c r="U186" s="218"/>
    </row>
    <row r="187" spans="1:21">
      <c r="A187" s="218"/>
      <c r="B187" s="218"/>
      <c r="C187" s="218"/>
      <c r="D187" s="218"/>
      <c r="E187" s="218"/>
      <c r="F187" s="218"/>
      <c r="G187" s="218"/>
      <c r="H187" s="218"/>
      <c r="I187" s="218"/>
      <c r="J187" s="218"/>
      <c r="K187" s="218"/>
      <c r="L187" s="218"/>
      <c r="M187" s="218"/>
      <c r="N187" s="218"/>
      <c r="O187" s="218"/>
      <c r="P187" s="218"/>
      <c r="Q187" s="218"/>
      <c r="R187" s="218"/>
      <c r="S187" s="218"/>
      <c r="T187" s="218"/>
      <c r="U187" s="218"/>
    </row>
    <row r="188" spans="1:21">
      <c r="A188" s="218"/>
      <c r="B188" s="218"/>
      <c r="C188" s="218"/>
      <c r="D188" s="218"/>
      <c r="E188" s="218"/>
      <c r="F188" s="218"/>
      <c r="G188" s="218"/>
      <c r="H188" s="218"/>
      <c r="I188" s="218"/>
      <c r="J188" s="218"/>
      <c r="K188" s="218"/>
      <c r="L188" s="218"/>
      <c r="M188" s="218"/>
      <c r="N188" s="218"/>
      <c r="O188" s="218"/>
      <c r="P188" s="218"/>
      <c r="Q188" s="218"/>
      <c r="R188" s="218"/>
      <c r="S188" s="218"/>
      <c r="T188" s="218"/>
      <c r="U188" s="218"/>
    </row>
    <row r="189" spans="1:21">
      <c r="A189" s="218"/>
      <c r="B189" s="218"/>
      <c r="C189" s="218"/>
      <c r="D189" s="218"/>
      <c r="E189" s="218"/>
      <c r="F189" s="218"/>
      <c r="G189" s="218"/>
      <c r="H189" s="218"/>
      <c r="I189" s="218"/>
      <c r="J189" s="218"/>
      <c r="K189" s="218"/>
      <c r="L189" s="218"/>
      <c r="M189" s="218"/>
      <c r="N189" s="218"/>
      <c r="O189" s="218"/>
      <c r="P189" s="218"/>
      <c r="Q189" s="218"/>
      <c r="R189" s="218"/>
      <c r="S189" s="218"/>
      <c r="T189" s="218"/>
      <c r="U189" s="218"/>
    </row>
    <row r="190" spans="1:21">
      <c r="A190" s="218"/>
      <c r="B190" s="218"/>
      <c r="C190" s="218"/>
      <c r="D190" s="218"/>
      <c r="E190" s="218"/>
      <c r="F190" s="218"/>
      <c r="G190" s="218"/>
      <c r="H190" s="218"/>
      <c r="I190" s="218"/>
      <c r="J190" s="218"/>
      <c r="K190" s="218"/>
      <c r="L190" s="218"/>
      <c r="M190" s="218"/>
      <c r="N190" s="218"/>
      <c r="O190" s="218"/>
      <c r="P190" s="218"/>
      <c r="Q190" s="218"/>
      <c r="R190" s="218"/>
      <c r="S190" s="218"/>
      <c r="T190" s="218"/>
      <c r="U190" s="218"/>
    </row>
    <row r="191" spans="1:21">
      <c r="A191" s="218"/>
      <c r="B191" s="218"/>
      <c r="C191" s="218"/>
      <c r="D191" s="218"/>
      <c r="E191" s="218"/>
      <c r="F191" s="218"/>
      <c r="G191" s="218"/>
      <c r="H191" s="218"/>
      <c r="I191" s="218"/>
      <c r="J191" s="218"/>
      <c r="K191" s="218"/>
      <c r="L191" s="218"/>
      <c r="M191" s="218"/>
      <c r="N191" s="218"/>
      <c r="O191" s="218"/>
      <c r="P191" s="218"/>
      <c r="Q191" s="218"/>
      <c r="R191" s="218"/>
      <c r="S191" s="218"/>
      <c r="T191" s="218"/>
      <c r="U191" s="218"/>
    </row>
  </sheetData>
  <pageMargins left="0.70866141732283505" right="0.70866141732283505" top="0.90551181102362199" bottom="0.74803149606299202" header="0.31496062992126" footer="0.31496062992126"/>
  <pageSetup paperSize="9" scale="10" fitToHeight="0" orientation="landscape" r:id="rId1"/>
  <headerFooter>
    <oddHeader>&amp;L&amp;G</oddHeader>
    <oddFooter>&amp;LINSTRUCTIE WERKELIJKE UITGAVEN&amp;C&amp;F&amp;R&amp;D</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rgb="FF0070C0"/>
    <pageSetUpPr fitToPage="1"/>
  </sheetPr>
  <dimension ref="A2:E52"/>
  <sheetViews>
    <sheetView view="pageBreakPreview" topLeftCell="A37" zoomScaleNormal="85" zoomScaleSheetLayoutView="100" workbookViewId="0">
      <selection activeCell="A45" sqref="A45:D45"/>
    </sheetView>
  </sheetViews>
  <sheetFormatPr baseColWidth="10" defaultColWidth="18.42578125" defaultRowHeight="15"/>
  <cols>
    <col min="1" max="1" width="31.7109375" style="220" customWidth="1"/>
    <col min="2" max="2" width="45.140625" style="220" customWidth="1"/>
    <col min="3" max="3" width="29.7109375" style="220" customWidth="1"/>
    <col min="4" max="4" width="78.7109375" style="220" customWidth="1"/>
    <col min="5" max="253" width="18.42578125" style="221"/>
    <col min="254" max="254" width="32.5703125" style="221" customWidth="1"/>
    <col min="255" max="255" width="50.140625" style="221" customWidth="1"/>
    <col min="256" max="256" width="114.85546875" style="221" customWidth="1"/>
    <col min="257" max="257" width="18.42578125" style="221" customWidth="1"/>
    <col min="258" max="258" width="18.42578125" style="221"/>
    <col min="259" max="259" width="19.85546875" style="221" customWidth="1"/>
    <col min="260" max="260" width="28" style="221" customWidth="1"/>
    <col min="261" max="509" width="18.42578125" style="221"/>
    <col min="510" max="510" width="32.5703125" style="221" customWidth="1"/>
    <col min="511" max="511" width="50.140625" style="221" customWidth="1"/>
    <col min="512" max="512" width="114.85546875" style="221" customWidth="1"/>
    <col min="513" max="513" width="18.42578125" style="221" customWidth="1"/>
    <col min="514" max="514" width="18.42578125" style="221"/>
    <col min="515" max="515" width="19.85546875" style="221" customWidth="1"/>
    <col min="516" max="516" width="28" style="221" customWidth="1"/>
    <col min="517" max="765" width="18.42578125" style="221"/>
    <col min="766" max="766" width="32.5703125" style="221" customWidth="1"/>
    <col min="767" max="767" width="50.140625" style="221" customWidth="1"/>
    <col min="768" max="768" width="114.85546875" style="221" customWidth="1"/>
    <col min="769" max="769" width="18.42578125" style="221" customWidth="1"/>
    <col min="770" max="770" width="18.42578125" style="221"/>
    <col min="771" max="771" width="19.85546875" style="221" customWidth="1"/>
    <col min="772" max="772" width="28" style="221" customWidth="1"/>
    <col min="773" max="1021" width="18.42578125" style="221"/>
    <col min="1022" max="1022" width="32.5703125" style="221" customWidth="1"/>
    <col min="1023" max="1023" width="50.140625" style="221" customWidth="1"/>
    <col min="1024" max="1024" width="114.85546875" style="221" customWidth="1"/>
    <col min="1025" max="1025" width="18.42578125" style="221" customWidth="1"/>
    <col min="1026" max="1026" width="18.42578125" style="221"/>
    <col min="1027" max="1027" width="19.85546875" style="221" customWidth="1"/>
    <col min="1028" max="1028" width="28" style="221" customWidth="1"/>
    <col min="1029" max="1277" width="18.42578125" style="221"/>
    <col min="1278" max="1278" width="32.5703125" style="221" customWidth="1"/>
    <col min="1279" max="1279" width="50.140625" style="221" customWidth="1"/>
    <col min="1280" max="1280" width="114.85546875" style="221" customWidth="1"/>
    <col min="1281" max="1281" width="18.42578125" style="221" customWidth="1"/>
    <col min="1282" max="1282" width="18.42578125" style="221"/>
    <col min="1283" max="1283" width="19.85546875" style="221" customWidth="1"/>
    <col min="1284" max="1284" width="28" style="221" customWidth="1"/>
    <col min="1285" max="1533" width="18.42578125" style="221"/>
    <col min="1534" max="1534" width="32.5703125" style="221" customWidth="1"/>
    <col min="1535" max="1535" width="50.140625" style="221" customWidth="1"/>
    <col min="1536" max="1536" width="114.85546875" style="221" customWidth="1"/>
    <col min="1537" max="1537" width="18.42578125" style="221" customWidth="1"/>
    <col min="1538" max="1538" width="18.42578125" style="221"/>
    <col min="1539" max="1539" width="19.85546875" style="221" customWidth="1"/>
    <col min="1540" max="1540" width="28" style="221" customWidth="1"/>
    <col min="1541" max="1789" width="18.42578125" style="221"/>
    <col min="1790" max="1790" width="32.5703125" style="221" customWidth="1"/>
    <col min="1791" max="1791" width="50.140625" style="221" customWidth="1"/>
    <col min="1792" max="1792" width="114.85546875" style="221" customWidth="1"/>
    <col min="1793" max="1793" width="18.42578125" style="221" customWidth="1"/>
    <col min="1794" max="1794" width="18.42578125" style="221"/>
    <col min="1795" max="1795" width="19.85546875" style="221" customWidth="1"/>
    <col min="1796" max="1796" width="28" style="221" customWidth="1"/>
    <col min="1797" max="2045" width="18.42578125" style="221"/>
    <col min="2046" max="2046" width="32.5703125" style="221" customWidth="1"/>
    <col min="2047" max="2047" width="50.140625" style="221" customWidth="1"/>
    <col min="2048" max="2048" width="114.85546875" style="221" customWidth="1"/>
    <col min="2049" max="2049" width="18.42578125" style="221" customWidth="1"/>
    <col min="2050" max="2050" width="18.42578125" style="221"/>
    <col min="2051" max="2051" width="19.85546875" style="221" customWidth="1"/>
    <col min="2052" max="2052" width="28" style="221" customWidth="1"/>
    <col min="2053" max="2301" width="18.42578125" style="221"/>
    <col min="2302" max="2302" width="32.5703125" style="221" customWidth="1"/>
    <col min="2303" max="2303" width="50.140625" style="221" customWidth="1"/>
    <col min="2304" max="2304" width="114.85546875" style="221" customWidth="1"/>
    <col min="2305" max="2305" width="18.42578125" style="221" customWidth="1"/>
    <col min="2306" max="2306" width="18.42578125" style="221"/>
    <col min="2307" max="2307" width="19.85546875" style="221" customWidth="1"/>
    <col min="2308" max="2308" width="28" style="221" customWidth="1"/>
    <col min="2309" max="2557" width="18.42578125" style="221"/>
    <col min="2558" max="2558" width="32.5703125" style="221" customWidth="1"/>
    <col min="2559" max="2559" width="50.140625" style="221" customWidth="1"/>
    <col min="2560" max="2560" width="114.85546875" style="221" customWidth="1"/>
    <col min="2561" max="2561" width="18.42578125" style="221" customWidth="1"/>
    <col min="2562" max="2562" width="18.42578125" style="221"/>
    <col min="2563" max="2563" width="19.85546875" style="221" customWidth="1"/>
    <col min="2564" max="2564" width="28" style="221" customWidth="1"/>
    <col min="2565" max="2813" width="18.42578125" style="221"/>
    <col min="2814" max="2814" width="32.5703125" style="221" customWidth="1"/>
    <col min="2815" max="2815" width="50.140625" style="221" customWidth="1"/>
    <col min="2816" max="2816" width="114.85546875" style="221" customWidth="1"/>
    <col min="2817" max="2817" width="18.42578125" style="221" customWidth="1"/>
    <col min="2818" max="2818" width="18.42578125" style="221"/>
    <col min="2819" max="2819" width="19.85546875" style="221" customWidth="1"/>
    <col min="2820" max="2820" width="28" style="221" customWidth="1"/>
    <col min="2821" max="3069" width="18.42578125" style="221"/>
    <col min="3070" max="3070" width="32.5703125" style="221" customWidth="1"/>
    <col min="3071" max="3071" width="50.140625" style="221" customWidth="1"/>
    <col min="3072" max="3072" width="114.85546875" style="221" customWidth="1"/>
    <col min="3073" max="3073" width="18.42578125" style="221" customWidth="1"/>
    <col min="3074" max="3074" width="18.42578125" style="221"/>
    <col min="3075" max="3075" width="19.85546875" style="221" customWidth="1"/>
    <col min="3076" max="3076" width="28" style="221" customWidth="1"/>
    <col min="3077" max="3325" width="18.42578125" style="221"/>
    <col min="3326" max="3326" width="32.5703125" style="221" customWidth="1"/>
    <col min="3327" max="3327" width="50.140625" style="221" customWidth="1"/>
    <col min="3328" max="3328" width="114.85546875" style="221" customWidth="1"/>
    <col min="3329" max="3329" width="18.42578125" style="221" customWidth="1"/>
    <col min="3330" max="3330" width="18.42578125" style="221"/>
    <col min="3331" max="3331" width="19.85546875" style="221" customWidth="1"/>
    <col min="3332" max="3332" width="28" style="221" customWidth="1"/>
    <col min="3333" max="3581" width="18.42578125" style="221"/>
    <col min="3582" max="3582" width="32.5703125" style="221" customWidth="1"/>
    <col min="3583" max="3583" width="50.140625" style="221" customWidth="1"/>
    <col min="3584" max="3584" width="114.85546875" style="221" customWidth="1"/>
    <col min="3585" max="3585" width="18.42578125" style="221" customWidth="1"/>
    <col min="3586" max="3586" width="18.42578125" style="221"/>
    <col min="3587" max="3587" width="19.85546875" style="221" customWidth="1"/>
    <col min="3588" max="3588" width="28" style="221" customWidth="1"/>
    <col min="3589" max="3837" width="18.42578125" style="221"/>
    <col min="3838" max="3838" width="32.5703125" style="221" customWidth="1"/>
    <col min="3839" max="3839" width="50.140625" style="221" customWidth="1"/>
    <col min="3840" max="3840" width="114.85546875" style="221" customWidth="1"/>
    <col min="3841" max="3841" width="18.42578125" style="221" customWidth="1"/>
    <col min="3842" max="3842" width="18.42578125" style="221"/>
    <col min="3843" max="3843" width="19.85546875" style="221" customWidth="1"/>
    <col min="3844" max="3844" width="28" style="221" customWidth="1"/>
    <col min="3845" max="4093" width="18.42578125" style="221"/>
    <col min="4094" max="4094" width="32.5703125" style="221" customWidth="1"/>
    <col min="4095" max="4095" width="50.140625" style="221" customWidth="1"/>
    <col min="4096" max="4096" width="114.85546875" style="221" customWidth="1"/>
    <col min="4097" max="4097" width="18.42578125" style="221" customWidth="1"/>
    <col min="4098" max="4098" width="18.42578125" style="221"/>
    <col min="4099" max="4099" width="19.85546875" style="221" customWidth="1"/>
    <col min="4100" max="4100" width="28" style="221" customWidth="1"/>
    <col min="4101" max="4349" width="18.42578125" style="221"/>
    <col min="4350" max="4350" width="32.5703125" style="221" customWidth="1"/>
    <col min="4351" max="4351" width="50.140625" style="221" customWidth="1"/>
    <col min="4352" max="4352" width="114.85546875" style="221" customWidth="1"/>
    <col min="4353" max="4353" width="18.42578125" style="221" customWidth="1"/>
    <col min="4354" max="4354" width="18.42578125" style="221"/>
    <col min="4355" max="4355" width="19.85546875" style="221" customWidth="1"/>
    <col min="4356" max="4356" width="28" style="221" customWidth="1"/>
    <col min="4357" max="4605" width="18.42578125" style="221"/>
    <col min="4606" max="4606" width="32.5703125" style="221" customWidth="1"/>
    <col min="4607" max="4607" width="50.140625" style="221" customWidth="1"/>
    <col min="4608" max="4608" width="114.85546875" style="221" customWidth="1"/>
    <col min="4609" max="4609" width="18.42578125" style="221" customWidth="1"/>
    <col min="4610" max="4610" width="18.42578125" style="221"/>
    <col min="4611" max="4611" width="19.85546875" style="221" customWidth="1"/>
    <col min="4612" max="4612" width="28" style="221" customWidth="1"/>
    <col min="4613" max="4861" width="18.42578125" style="221"/>
    <col min="4862" max="4862" width="32.5703125" style="221" customWidth="1"/>
    <col min="4863" max="4863" width="50.140625" style="221" customWidth="1"/>
    <col min="4864" max="4864" width="114.85546875" style="221" customWidth="1"/>
    <col min="4865" max="4865" width="18.42578125" style="221" customWidth="1"/>
    <col min="4866" max="4866" width="18.42578125" style="221"/>
    <col min="4867" max="4867" width="19.85546875" style="221" customWidth="1"/>
    <col min="4868" max="4868" width="28" style="221" customWidth="1"/>
    <col min="4869" max="5117" width="18.42578125" style="221"/>
    <col min="5118" max="5118" width="32.5703125" style="221" customWidth="1"/>
    <col min="5119" max="5119" width="50.140625" style="221" customWidth="1"/>
    <col min="5120" max="5120" width="114.85546875" style="221" customWidth="1"/>
    <col min="5121" max="5121" width="18.42578125" style="221" customWidth="1"/>
    <col min="5122" max="5122" width="18.42578125" style="221"/>
    <col min="5123" max="5123" width="19.85546875" style="221" customWidth="1"/>
    <col min="5124" max="5124" width="28" style="221" customWidth="1"/>
    <col min="5125" max="5373" width="18.42578125" style="221"/>
    <col min="5374" max="5374" width="32.5703125" style="221" customWidth="1"/>
    <col min="5375" max="5375" width="50.140625" style="221" customWidth="1"/>
    <col min="5376" max="5376" width="114.85546875" style="221" customWidth="1"/>
    <col min="5377" max="5377" width="18.42578125" style="221" customWidth="1"/>
    <col min="5378" max="5378" width="18.42578125" style="221"/>
    <col min="5379" max="5379" width="19.85546875" style="221" customWidth="1"/>
    <col min="5380" max="5380" width="28" style="221" customWidth="1"/>
    <col min="5381" max="5629" width="18.42578125" style="221"/>
    <col min="5630" max="5630" width="32.5703125" style="221" customWidth="1"/>
    <col min="5631" max="5631" width="50.140625" style="221" customWidth="1"/>
    <col min="5632" max="5632" width="114.85546875" style="221" customWidth="1"/>
    <col min="5633" max="5633" width="18.42578125" style="221" customWidth="1"/>
    <col min="5634" max="5634" width="18.42578125" style="221"/>
    <col min="5635" max="5635" width="19.85546875" style="221" customWidth="1"/>
    <col min="5636" max="5636" width="28" style="221" customWidth="1"/>
    <col min="5637" max="5885" width="18.42578125" style="221"/>
    <col min="5886" max="5886" width="32.5703125" style="221" customWidth="1"/>
    <col min="5887" max="5887" width="50.140625" style="221" customWidth="1"/>
    <col min="5888" max="5888" width="114.85546875" style="221" customWidth="1"/>
    <col min="5889" max="5889" width="18.42578125" style="221" customWidth="1"/>
    <col min="5890" max="5890" width="18.42578125" style="221"/>
    <col min="5891" max="5891" width="19.85546875" style="221" customWidth="1"/>
    <col min="5892" max="5892" width="28" style="221" customWidth="1"/>
    <col min="5893" max="6141" width="18.42578125" style="221"/>
    <col min="6142" max="6142" width="32.5703125" style="221" customWidth="1"/>
    <col min="6143" max="6143" width="50.140625" style="221" customWidth="1"/>
    <col min="6144" max="6144" width="114.85546875" style="221" customWidth="1"/>
    <col min="6145" max="6145" width="18.42578125" style="221" customWidth="1"/>
    <col min="6146" max="6146" width="18.42578125" style="221"/>
    <col min="6147" max="6147" width="19.85546875" style="221" customWidth="1"/>
    <col min="6148" max="6148" width="28" style="221" customWidth="1"/>
    <col min="6149" max="6397" width="18.42578125" style="221"/>
    <col min="6398" max="6398" width="32.5703125" style="221" customWidth="1"/>
    <col min="6399" max="6399" width="50.140625" style="221" customWidth="1"/>
    <col min="6400" max="6400" width="114.85546875" style="221" customWidth="1"/>
    <col min="6401" max="6401" width="18.42578125" style="221" customWidth="1"/>
    <col min="6402" max="6402" width="18.42578125" style="221"/>
    <col min="6403" max="6403" width="19.85546875" style="221" customWidth="1"/>
    <col min="6404" max="6404" width="28" style="221" customWidth="1"/>
    <col min="6405" max="6653" width="18.42578125" style="221"/>
    <col min="6654" max="6654" width="32.5703125" style="221" customWidth="1"/>
    <col min="6655" max="6655" width="50.140625" style="221" customWidth="1"/>
    <col min="6656" max="6656" width="114.85546875" style="221" customWidth="1"/>
    <col min="6657" max="6657" width="18.42578125" style="221" customWidth="1"/>
    <col min="6658" max="6658" width="18.42578125" style="221"/>
    <col min="6659" max="6659" width="19.85546875" style="221" customWidth="1"/>
    <col min="6660" max="6660" width="28" style="221" customWidth="1"/>
    <col min="6661" max="6909" width="18.42578125" style="221"/>
    <col min="6910" max="6910" width="32.5703125" style="221" customWidth="1"/>
    <col min="6911" max="6911" width="50.140625" style="221" customWidth="1"/>
    <col min="6912" max="6912" width="114.85546875" style="221" customWidth="1"/>
    <col min="6913" max="6913" width="18.42578125" style="221" customWidth="1"/>
    <col min="6914" max="6914" width="18.42578125" style="221"/>
    <col min="6915" max="6915" width="19.85546875" style="221" customWidth="1"/>
    <col min="6916" max="6916" width="28" style="221" customWidth="1"/>
    <col min="6917" max="7165" width="18.42578125" style="221"/>
    <col min="7166" max="7166" width="32.5703125" style="221" customWidth="1"/>
    <col min="7167" max="7167" width="50.140625" style="221" customWidth="1"/>
    <col min="7168" max="7168" width="114.85546875" style="221" customWidth="1"/>
    <col min="7169" max="7169" width="18.42578125" style="221" customWidth="1"/>
    <col min="7170" max="7170" width="18.42578125" style="221"/>
    <col min="7171" max="7171" width="19.85546875" style="221" customWidth="1"/>
    <col min="7172" max="7172" width="28" style="221" customWidth="1"/>
    <col min="7173" max="7421" width="18.42578125" style="221"/>
    <col min="7422" max="7422" width="32.5703125" style="221" customWidth="1"/>
    <col min="7423" max="7423" width="50.140625" style="221" customWidth="1"/>
    <col min="7424" max="7424" width="114.85546875" style="221" customWidth="1"/>
    <col min="7425" max="7425" width="18.42578125" style="221" customWidth="1"/>
    <col min="7426" max="7426" width="18.42578125" style="221"/>
    <col min="7427" max="7427" width="19.85546875" style="221" customWidth="1"/>
    <col min="7428" max="7428" width="28" style="221" customWidth="1"/>
    <col min="7429" max="7677" width="18.42578125" style="221"/>
    <col min="7678" max="7678" width="32.5703125" style="221" customWidth="1"/>
    <col min="7679" max="7679" width="50.140625" style="221" customWidth="1"/>
    <col min="7680" max="7680" width="114.85546875" style="221" customWidth="1"/>
    <col min="7681" max="7681" width="18.42578125" style="221" customWidth="1"/>
    <col min="7682" max="7682" width="18.42578125" style="221"/>
    <col min="7683" max="7683" width="19.85546875" style="221" customWidth="1"/>
    <col min="7684" max="7684" width="28" style="221" customWidth="1"/>
    <col min="7685" max="7933" width="18.42578125" style="221"/>
    <col min="7934" max="7934" width="32.5703125" style="221" customWidth="1"/>
    <col min="7935" max="7935" width="50.140625" style="221" customWidth="1"/>
    <col min="7936" max="7936" width="114.85546875" style="221" customWidth="1"/>
    <col min="7937" max="7937" width="18.42578125" style="221" customWidth="1"/>
    <col min="7938" max="7938" width="18.42578125" style="221"/>
    <col min="7939" max="7939" width="19.85546875" style="221" customWidth="1"/>
    <col min="7940" max="7940" width="28" style="221" customWidth="1"/>
    <col min="7941" max="8189" width="18.42578125" style="221"/>
    <col min="8190" max="8190" width="32.5703125" style="221" customWidth="1"/>
    <col min="8191" max="8191" width="50.140625" style="221" customWidth="1"/>
    <col min="8192" max="8192" width="114.85546875" style="221" customWidth="1"/>
    <col min="8193" max="8193" width="18.42578125" style="221" customWidth="1"/>
    <col min="8194" max="8194" width="18.42578125" style="221"/>
    <col min="8195" max="8195" width="19.85546875" style="221" customWidth="1"/>
    <col min="8196" max="8196" width="28" style="221" customWidth="1"/>
    <col min="8197" max="8445" width="18.42578125" style="221"/>
    <col min="8446" max="8446" width="32.5703125" style="221" customWidth="1"/>
    <col min="8447" max="8447" width="50.140625" style="221" customWidth="1"/>
    <col min="8448" max="8448" width="114.85546875" style="221" customWidth="1"/>
    <col min="8449" max="8449" width="18.42578125" style="221" customWidth="1"/>
    <col min="8450" max="8450" width="18.42578125" style="221"/>
    <col min="8451" max="8451" width="19.85546875" style="221" customWidth="1"/>
    <col min="8452" max="8452" width="28" style="221" customWidth="1"/>
    <col min="8453" max="8701" width="18.42578125" style="221"/>
    <col min="8702" max="8702" width="32.5703125" style="221" customWidth="1"/>
    <col min="8703" max="8703" width="50.140625" style="221" customWidth="1"/>
    <col min="8704" max="8704" width="114.85546875" style="221" customWidth="1"/>
    <col min="8705" max="8705" width="18.42578125" style="221" customWidth="1"/>
    <col min="8706" max="8706" width="18.42578125" style="221"/>
    <col min="8707" max="8707" width="19.85546875" style="221" customWidth="1"/>
    <col min="8708" max="8708" width="28" style="221" customWidth="1"/>
    <col min="8709" max="8957" width="18.42578125" style="221"/>
    <col min="8958" max="8958" width="32.5703125" style="221" customWidth="1"/>
    <col min="8959" max="8959" width="50.140625" style="221" customWidth="1"/>
    <col min="8960" max="8960" width="114.85546875" style="221" customWidth="1"/>
    <col min="8961" max="8961" width="18.42578125" style="221" customWidth="1"/>
    <col min="8962" max="8962" width="18.42578125" style="221"/>
    <col min="8963" max="8963" width="19.85546875" style="221" customWidth="1"/>
    <col min="8964" max="8964" width="28" style="221" customWidth="1"/>
    <col min="8965" max="9213" width="18.42578125" style="221"/>
    <col min="9214" max="9214" width="32.5703125" style="221" customWidth="1"/>
    <col min="9215" max="9215" width="50.140625" style="221" customWidth="1"/>
    <col min="9216" max="9216" width="114.85546875" style="221" customWidth="1"/>
    <col min="9217" max="9217" width="18.42578125" style="221" customWidth="1"/>
    <col min="9218" max="9218" width="18.42578125" style="221"/>
    <col min="9219" max="9219" width="19.85546875" style="221" customWidth="1"/>
    <col min="9220" max="9220" width="28" style="221" customWidth="1"/>
    <col min="9221" max="9469" width="18.42578125" style="221"/>
    <col min="9470" max="9470" width="32.5703125" style="221" customWidth="1"/>
    <col min="9471" max="9471" width="50.140625" style="221" customWidth="1"/>
    <col min="9472" max="9472" width="114.85546875" style="221" customWidth="1"/>
    <col min="9473" max="9473" width="18.42578125" style="221" customWidth="1"/>
    <col min="9474" max="9474" width="18.42578125" style="221"/>
    <col min="9475" max="9475" width="19.85546875" style="221" customWidth="1"/>
    <col min="9476" max="9476" width="28" style="221" customWidth="1"/>
    <col min="9477" max="9725" width="18.42578125" style="221"/>
    <col min="9726" max="9726" width="32.5703125" style="221" customWidth="1"/>
    <col min="9727" max="9727" width="50.140625" style="221" customWidth="1"/>
    <col min="9728" max="9728" width="114.85546875" style="221" customWidth="1"/>
    <col min="9729" max="9729" width="18.42578125" style="221" customWidth="1"/>
    <col min="9730" max="9730" width="18.42578125" style="221"/>
    <col min="9731" max="9731" width="19.85546875" style="221" customWidth="1"/>
    <col min="9732" max="9732" width="28" style="221" customWidth="1"/>
    <col min="9733" max="9981" width="18.42578125" style="221"/>
    <col min="9982" max="9982" width="32.5703125" style="221" customWidth="1"/>
    <col min="9983" max="9983" width="50.140625" style="221" customWidth="1"/>
    <col min="9984" max="9984" width="114.85546875" style="221" customWidth="1"/>
    <col min="9985" max="9985" width="18.42578125" style="221" customWidth="1"/>
    <col min="9986" max="9986" width="18.42578125" style="221"/>
    <col min="9987" max="9987" width="19.85546875" style="221" customWidth="1"/>
    <col min="9988" max="9988" width="28" style="221" customWidth="1"/>
    <col min="9989" max="10237" width="18.42578125" style="221"/>
    <col min="10238" max="10238" width="32.5703125" style="221" customWidth="1"/>
    <col min="10239" max="10239" width="50.140625" style="221" customWidth="1"/>
    <col min="10240" max="10240" width="114.85546875" style="221" customWidth="1"/>
    <col min="10241" max="10241" width="18.42578125" style="221" customWidth="1"/>
    <col min="10242" max="10242" width="18.42578125" style="221"/>
    <col min="10243" max="10243" width="19.85546875" style="221" customWidth="1"/>
    <col min="10244" max="10244" width="28" style="221" customWidth="1"/>
    <col min="10245" max="10493" width="18.42578125" style="221"/>
    <col min="10494" max="10494" width="32.5703125" style="221" customWidth="1"/>
    <col min="10495" max="10495" width="50.140625" style="221" customWidth="1"/>
    <col min="10496" max="10496" width="114.85546875" style="221" customWidth="1"/>
    <col min="10497" max="10497" width="18.42578125" style="221" customWidth="1"/>
    <col min="10498" max="10498" width="18.42578125" style="221"/>
    <col min="10499" max="10499" width="19.85546875" style="221" customWidth="1"/>
    <col min="10500" max="10500" width="28" style="221" customWidth="1"/>
    <col min="10501" max="10749" width="18.42578125" style="221"/>
    <col min="10750" max="10750" width="32.5703125" style="221" customWidth="1"/>
    <col min="10751" max="10751" width="50.140625" style="221" customWidth="1"/>
    <col min="10752" max="10752" width="114.85546875" style="221" customWidth="1"/>
    <col min="10753" max="10753" width="18.42578125" style="221" customWidth="1"/>
    <col min="10754" max="10754" width="18.42578125" style="221"/>
    <col min="10755" max="10755" width="19.85546875" style="221" customWidth="1"/>
    <col min="10756" max="10756" width="28" style="221" customWidth="1"/>
    <col min="10757" max="11005" width="18.42578125" style="221"/>
    <col min="11006" max="11006" width="32.5703125" style="221" customWidth="1"/>
    <col min="11007" max="11007" width="50.140625" style="221" customWidth="1"/>
    <col min="11008" max="11008" width="114.85546875" style="221" customWidth="1"/>
    <col min="11009" max="11009" width="18.42578125" style="221" customWidth="1"/>
    <col min="11010" max="11010" width="18.42578125" style="221"/>
    <col min="11011" max="11011" width="19.85546875" style="221" customWidth="1"/>
    <col min="11012" max="11012" width="28" style="221" customWidth="1"/>
    <col min="11013" max="11261" width="18.42578125" style="221"/>
    <col min="11262" max="11262" width="32.5703125" style="221" customWidth="1"/>
    <col min="11263" max="11263" width="50.140625" style="221" customWidth="1"/>
    <col min="11264" max="11264" width="114.85546875" style="221" customWidth="1"/>
    <col min="11265" max="11265" width="18.42578125" style="221" customWidth="1"/>
    <col min="11266" max="11266" width="18.42578125" style="221"/>
    <col min="11267" max="11267" width="19.85546875" style="221" customWidth="1"/>
    <col min="11268" max="11268" width="28" style="221" customWidth="1"/>
    <col min="11269" max="11517" width="18.42578125" style="221"/>
    <col min="11518" max="11518" width="32.5703125" style="221" customWidth="1"/>
    <col min="11519" max="11519" width="50.140625" style="221" customWidth="1"/>
    <col min="11520" max="11520" width="114.85546875" style="221" customWidth="1"/>
    <col min="11521" max="11521" width="18.42578125" style="221" customWidth="1"/>
    <col min="11522" max="11522" width="18.42578125" style="221"/>
    <col min="11523" max="11523" width="19.85546875" style="221" customWidth="1"/>
    <col min="11524" max="11524" width="28" style="221" customWidth="1"/>
    <col min="11525" max="11773" width="18.42578125" style="221"/>
    <col min="11774" max="11774" width="32.5703125" style="221" customWidth="1"/>
    <col min="11775" max="11775" width="50.140625" style="221" customWidth="1"/>
    <col min="11776" max="11776" width="114.85546875" style="221" customWidth="1"/>
    <col min="11777" max="11777" width="18.42578125" style="221" customWidth="1"/>
    <col min="11778" max="11778" width="18.42578125" style="221"/>
    <col min="11779" max="11779" width="19.85546875" style="221" customWidth="1"/>
    <col min="11780" max="11780" width="28" style="221" customWidth="1"/>
    <col min="11781" max="12029" width="18.42578125" style="221"/>
    <col min="12030" max="12030" width="32.5703125" style="221" customWidth="1"/>
    <col min="12031" max="12031" width="50.140625" style="221" customWidth="1"/>
    <col min="12032" max="12032" width="114.85546875" style="221" customWidth="1"/>
    <col min="12033" max="12033" width="18.42578125" style="221" customWidth="1"/>
    <col min="12034" max="12034" width="18.42578125" style="221"/>
    <col min="12035" max="12035" width="19.85546875" style="221" customWidth="1"/>
    <col min="12036" max="12036" width="28" style="221" customWidth="1"/>
    <col min="12037" max="12285" width="18.42578125" style="221"/>
    <col min="12286" max="12286" width="32.5703125" style="221" customWidth="1"/>
    <col min="12287" max="12287" width="50.140625" style="221" customWidth="1"/>
    <col min="12288" max="12288" width="114.85546875" style="221" customWidth="1"/>
    <col min="12289" max="12289" width="18.42578125" style="221" customWidth="1"/>
    <col min="12290" max="12290" width="18.42578125" style="221"/>
    <col min="12291" max="12291" width="19.85546875" style="221" customWidth="1"/>
    <col min="12292" max="12292" width="28" style="221" customWidth="1"/>
    <col min="12293" max="12541" width="18.42578125" style="221"/>
    <col min="12542" max="12542" width="32.5703125" style="221" customWidth="1"/>
    <col min="12543" max="12543" width="50.140625" style="221" customWidth="1"/>
    <col min="12544" max="12544" width="114.85546875" style="221" customWidth="1"/>
    <col min="12545" max="12545" width="18.42578125" style="221" customWidth="1"/>
    <col min="12546" max="12546" width="18.42578125" style="221"/>
    <col min="12547" max="12547" width="19.85546875" style="221" customWidth="1"/>
    <col min="12548" max="12548" width="28" style="221" customWidth="1"/>
    <col min="12549" max="12797" width="18.42578125" style="221"/>
    <col min="12798" max="12798" width="32.5703125" style="221" customWidth="1"/>
    <col min="12799" max="12799" width="50.140625" style="221" customWidth="1"/>
    <col min="12800" max="12800" width="114.85546875" style="221" customWidth="1"/>
    <col min="12801" max="12801" width="18.42578125" style="221" customWidth="1"/>
    <col min="12802" max="12802" width="18.42578125" style="221"/>
    <col min="12803" max="12803" width="19.85546875" style="221" customWidth="1"/>
    <col min="12804" max="12804" width="28" style="221" customWidth="1"/>
    <col min="12805" max="13053" width="18.42578125" style="221"/>
    <col min="13054" max="13054" width="32.5703125" style="221" customWidth="1"/>
    <col min="13055" max="13055" width="50.140625" style="221" customWidth="1"/>
    <col min="13056" max="13056" width="114.85546875" style="221" customWidth="1"/>
    <col min="13057" max="13057" width="18.42578125" style="221" customWidth="1"/>
    <col min="13058" max="13058" width="18.42578125" style="221"/>
    <col min="13059" max="13059" width="19.85546875" style="221" customWidth="1"/>
    <col min="13060" max="13060" width="28" style="221" customWidth="1"/>
    <col min="13061" max="13309" width="18.42578125" style="221"/>
    <col min="13310" max="13310" width="32.5703125" style="221" customWidth="1"/>
    <col min="13311" max="13311" width="50.140625" style="221" customWidth="1"/>
    <col min="13312" max="13312" width="114.85546875" style="221" customWidth="1"/>
    <col min="13313" max="13313" width="18.42578125" style="221" customWidth="1"/>
    <col min="13314" max="13314" width="18.42578125" style="221"/>
    <col min="13315" max="13315" width="19.85546875" style="221" customWidth="1"/>
    <col min="13316" max="13316" width="28" style="221" customWidth="1"/>
    <col min="13317" max="13565" width="18.42578125" style="221"/>
    <col min="13566" max="13566" width="32.5703125" style="221" customWidth="1"/>
    <col min="13567" max="13567" width="50.140625" style="221" customWidth="1"/>
    <col min="13568" max="13568" width="114.85546875" style="221" customWidth="1"/>
    <col min="13569" max="13569" width="18.42578125" style="221" customWidth="1"/>
    <col min="13570" max="13570" width="18.42578125" style="221"/>
    <col min="13571" max="13571" width="19.85546875" style="221" customWidth="1"/>
    <col min="13572" max="13572" width="28" style="221" customWidth="1"/>
    <col min="13573" max="13821" width="18.42578125" style="221"/>
    <col min="13822" max="13822" width="32.5703125" style="221" customWidth="1"/>
    <col min="13823" max="13823" width="50.140625" style="221" customWidth="1"/>
    <col min="13824" max="13824" width="114.85546875" style="221" customWidth="1"/>
    <col min="13825" max="13825" width="18.42578125" style="221" customWidth="1"/>
    <col min="13826" max="13826" width="18.42578125" style="221"/>
    <col min="13827" max="13827" width="19.85546875" style="221" customWidth="1"/>
    <col min="13828" max="13828" width="28" style="221" customWidth="1"/>
    <col min="13829" max="14077" width="18.42578125" style="221"/>
    <col min="14078" max="14078" width="32.5703125" style="221" customWidth="1"/>
    <col min="14079" max="14079" width="50.140625" style="221" customWidth="1"/>
    <col min="14080" max="14080" width="114.85546875" style="221" customWidth="1"/>
    <col min="14081" max="14081" width="18.42578125" style="221" customWidth="1"/>
    <col min="14082" max="14082" width="18.42578125" style="221"/>
    <col min="14083" max="14083" width="19.85546875" style="221" customWidth="1"/>
    <col min="14084" max="14084" width="28" style="221" customWidth="1"/>
    <col min="14085" max="14333" width="18.42578125" style="221"/>
    <col min="14334" max="14334" width="32.5703125" style="221" customWidth="1"/>
    <col min="14335" max="14335" width="50.140625" style="221" customWidth="1"/>
    <col min="14336" max="14336" width="114.85546875" style="221" customWidth="1"/>
    <col min="14337" max="14337" width="18.42578125" style="221" customWidth="1"/>
    <col min="14338" max="14338" width="18.42578125" style="221"/>
    <col min="14339" max="14339" width="19.85546875" style="221" customWidth="1"/>
    <col min="14340" max="14340" width="28" style="221" customWidth="1"/>
    <col min="14341" max="14589" width="18.42578125" style="221"/>
    <col min="14590" max="14590" width="32.5703125" style="221" customWidth="1"/>
    <col min="14591" max="14591" width="50.140625" style="221" customWidth="1"/>
    <col min="14592" max="14592" width="114.85546875" style="221" customWidth="1"/>
    <col min="14593" max="14593" width="18.42578125" style="221" customWidth="1"/>
    <col min="14594" max="14594" width="18.42578125" style="221"/>
    <col min="14595" max="14595" width="19.85546875" style="221" customWidth="1"/>
    <col min="14596" max="14596" width="28" style="221" customWidth="1"/>
    <col min="14597" max="14845" width="18.42578125" style="221"/>
    <col min="14846" max="14846" width="32.5703125" style="221" customWidth="1"/>
    <col min="14847" max="14847" width="50.140625" style="221" customWidth="1"/>
    <col min="14848" max="14848" width="114.85546875" style="221" customWidth="1"/>
    <col min="14849" max="14849" width="18.42578125" style="221" customWidth="1"/>
    <col min="14850" max="14850" width="18.42578125" style="221"/>
    <col min="14851" max="14851" width="19.85546875" style="221" customWidth="1"/>
    <col min="14852" max="14852" width="28" style="221" customWidth="1"/>
    <col min="14853" max="15101" width="18.42578125" style="221"/>
    <col min="15102" max="15102" width="32.5703125" style="221" customWidth="1"/>
    <col min="15103" max="15103" width="50.140625" style="221" customWidth="1"/>
    <col min="15104" max="15104" width="114.85546875" style="221" customWidth="1"/>
    <col min="15105" max="15105" width="18.42578125" style="221" customWidth="1"/>
    <col min="15106" max="15106" width="18.42578125" style="221"/>
    <col min="15107" max="15107" width="19.85546875" style="221" customWidth="1"/>
    <col min="15108" max="15108" width="28" style="221" customWidth="1"/>
    <col min="15109" max="15357" width="18.42578125" style="221"/>
    <col min="15358" max="15358" width="32.5703125" style="221" customWidth="1"/>
    <col min="15359" max="15359" width="50.140625" style="221" customWidth="1"/>
    <col min="15360" max="15360" width="114.85546875" style="221" customWidth="1"/>
    <col min="15361" max="15361" width="18.42578125" style="221" customWidth="1"/>
    <col min="15362" max="15362" width="18.42578125" style="221"/>
    <col min="15363" max="15363" width="19.85546875" style="221" customWidth="1"/>
    <col min="15364" max="15364" width="28" style="221" customWidth="1"/>
    <col min="15365" max="15613" width="18.42578125" style="221"/>
    <col min="15614" max="15614" width="32.5703125" style="221" customWidth="1"/>
    <col min="15615" max="15615" width="50.140625" style="221" customWidth="1"/>
    <col min="15616" max="15616" width="114.85546875" style="221" customWidth="1"/>
    <col min="15617" max="15617" width="18.42578125" style="221" customWidth="1"/>
    <col min="15618" max="15618" width="18.42578125" style="221"/>
    <col min="15619" max="15619" width="19.85546875" style="221" customWidth="1"/>
    <col min="15620" max="15620" width="28" style="221" customWidth="1"/>
    <col min="15621" max="15869" width="18.42578125" style="221"/>
    <col min="15870" max="15870" width="32.5703125" style="221" customWidth="1"/>
    <col min="15871" max="15871" width="50.140625" style="221" customWidth="1"/>
    <col min="15872" max="15872" width="114.85546875" style="221" customWidth="1"/>
    <col min="15873" max="15873" width="18.42578125" style="221" customWidth="1"/>
    <col min="15874" max="15874" width="18.42578125" style="221"/>
    <col min="15875" max="15875" width="19.85546875" style="221" customWidth="1"/>
    <col min="15876" max="15876" width="28" style="221" customWidth="1"/>
    <col min="15877" max="16125" width="18.42578125" style="221"/>
    <col min="16126" max="16126" width="32.5703125" style="221" customWidth="1"/>
    <col min="16127" max="16127" width="50.140625" style="221" customWidth="1"/>
    <col min="16128" max="16128" width="114.85546875" style="221" customWidth="1"/>
    <col min="16129" max="16129" width="18.42578125" style="221" customWidth="1"/>
    <col min="16130" max="16130" width="18.42578125" style="221"/>
    <col min="16131" max="16131" width="19.85546875" style="221" customWidth="1"/>
    <col min="16132" max="16132" width="28" style="221" customWidth="1"/>
    <col min="16133" max="16384" width="18.42578125" style="221"/>
  </cols>
  <sheetData>
    <row r="2" spans="1:5">
      <c r="A2" s="219"/>
    </row>
    <row r="3" spans="1:5">
      <c r="A3" s="219"/>
    </row>
    <row r="4" spans="1:5">
      <c r="A4" s="219"/>
    </row>
    <row r="5" spans="1:5" ht="18">
      <c r="A5" s="928" t="s">
        <v>164</v>
      </c>
      <c r="B5" s="929"/>
      <c r="C5" s="929"/>
      <c r="D5" s="930"/>
    </row>
    <row r="6" spans="1:5" ht="18">
      <c r="A6" s="504"/>
      <c r="B6" s="505"/>
      <c r="C6" s="505"/>
      <c r="D6" s="506"/>
    </row>
    <row r="7" spans="1:5" ht="12.75">
      <c r="A7" s="678" t="s">
        <v>391</v>
      </c>
      <c r="B7" s="489"/>
      <c r="C7" s="489"/>
      <c r="D7" s="490"/>
    </row>
    <row r="8" spans="1:5" ht="12.75">
      <c r="A8" s="562"/>
      <c r="B8" s="489"/>
      <c r="C8" s="489"/>
      <c r="D8" s="563"/>
    </row>
    <row r="9" spans="1:5" ht="18">
      <c r="A9" s="934" t="s">
        <v>166</v>
      </c>
      <c r="B9" s="932"/>
      <c r="C9" s="932"/>
      <c r="D9" s="935"/>
      <c r="E9" s="222"/>
    </row>
    <row r="10" spans="1:5" ht="12.6" customHeight="1">
      <c r="A10" s="491"/>
      <c r="B10" s="492"/>
      <c r="C10" s="489"/>
      <c r="D10" s="493"/>
      <c r="E10" s="222"/>
    </row>
    <row r="11" spans="1:5" ht="26.25">
      <c r="A11" s="494" t="s">
        <v>48</v>
      </c>
      <c r="B11" s="492"/>
      <c r="C11" s="489"/>
      <c r="D11" s="495" t="s">
        <v>393</v>
      </c>
      <c r="E11" s="222"/>
    </row>
    <row r="12" spans="1:5" ht="18">
      <c r="A12" s="496"/>
      <c r="B12" s="492"/>
      <c r="C12" s="489"/>
      <c r="D12" s="493" t="s">
        <v>165</v>
      </c>
      <c r="E12" s="222"/>
    </row>
    <row r="13" spans="1:5" ht="26.25">
      <c r="A13" s="494" t="s">
        <v>49</v>
      </c>
      <c r="B13" s="489"/>
      <c r="C13" s="489"/>
      <c r="D13" s="495" t="s">
        <v>393</v>
      </c>
      <c r="E13" s="222"/>
    </row>
    <row r="14" spans="1:5" ht="18">
      <c r="A14" s="494"/>
      <c r="B14" s="489"/>
      <c r="C14" s="489"/>
      <c r="D14" s="493"/>
      <c r="E14" s="222"/>
    </row>
    <row r="15" spans="1:5" ht="18">
      <c r="A15" s="494" t="s">
        <v>51</v>
      </c>
      <c r="B15" s="489"/>
      <c r="C15" s="489"/>
      <c r="D15" s="493"/>
      <c r="E15" s="222"/>
    </row>
    <row r="16" spans="1:5" ht="18">
      <c r="A16" s="494"/>
      <c r="B16" s="489"/>
      <c r="C16" s="489"/>
      <c r="D16" s="493"/>
      <c r="E16" s="222"/>
    </row>
    <row r="17" spans="1:5" ht="18">
      <c r="A17" s="494" t="s">
        <v>392</v>
      </c>
      <c r="B17" s="489"/>
      <c r="C17" s="489"/>
      <c r="D17" s="493"/>
      <c r="E17" s="222"/>
    </row>
    <row r="18" spans="1:5" ht="18">
      <c r="A18" s="496"/>
      <c r="B18" s="489"/>
      <c r="C18" s="489"/>
      <c r="D18" s="493"/>
      <c r="E18" s="222"/>
    </row>
    <row r="19" spans="1:5" ht="18">
      <c r="A19" s="931" t="s">
        <v>204</v>
      </c>
      <c r="B19" s="932"/>
      <c r="C19" s="932"/>
      <c r="D19" s="933"/>
      <c r="E19" s="222"/>
    </row>
    <row r="20" spans="1:5" ht="18">
      <c r="A20" s="491"/>
      <c r="B20" s="489"/>
      <c r="C20" s="489"/>
      <c r="D20" s="497"/>
      <c r="E20" s="222"/>
    </row>
    <row r="21" spans="1:5" ht="18">
      <c r="A21" s="494" t="s">
        <v>394</v>
      </c>
      <c r="B21" s="489"/>
      <c r="C21" s="489"/>
      <c r="D21" s="497"/>
      <c r="E21" s="222"/>
    </row>
    <row r="22" spans="1:5" ht="18">
      <c r="A22" s="496"/>
      <c r="B22" s="489"/>
      <c r="C22" s="489"/>
      <c r="D22" s="497"/>
      <c r="E22" s="222"/>
    </row>
    <row r="23" spans="1:5" ht="12.75">
      <c r="A23" s="494" t="s">
        <v>52</v>
      </c>
      <c r="B23" s="489"/>
      <c r="C23" s="489"/>
      <c r="D23" s="497"/>
    </row>
    <row r="24" spans="1:5" ht="12.75">
      <c r="A24" s="496"/>
      <c r="B24" s="489"/>
      <c r="C24" s="489"/>
      <c r="D24" s="497"/>
    </row>
    <row r="25" spans="1:5" ht="18">
      <c r="A25" s="931" t="s">
        <v>90</v>
      </c>
      <c r="B25" s="932"/>
      <c r="C25" s="932"/>
      <c r="D25" s="933"/>
      <c r="E25" s="222"/>
    </row>
    <row r="26" spans="1:5" ht="18">
      <c r="A26" s="498"/>
      <c r="B26" s="499"/>
      <c r="C26" s="489"/>
      <c r="D26" s="497"/>
      <c r="E26" s="222"/>
    </row>
    <row r="27" spans="1:5" ht="18">
      <c r="A27" s="494" t="s">
        <v>42</v>
      </c>
      <c r="B27" s="489"/>
      <c r="C27" s="489"/>
      <c r="D27" s="497"/>
      <c r="E27" s="222"/>
    </row>
    <row r="28" spans="1:5" ht="18">
      <c r="A28" s="496"/>
      <c r="B28" s="489"/>
      <c r="C28" s="489"/>
      <c r="D28" s="497"/>
      <c r="E28" s="222"/>
    </row>
    <row r="29" spans="1:5" ht="12.75">
      <c r="A29" s="494" t="s">
        <v>43</v>
      </c>
      <c r="B29" s="489"/>
      <c r="C29" s="489"/>
      <c r="D29" s="497"/>
    </row>
    <row r="30" spans="1:5" ht="18">
      <c r="A30" s="496"/>
      <c r="B30" s="489"/>
      <c r="C30" s="489"/>
      <c r="D30" s="497"/>
      <c r="E30" s="222"/>
    </row>
    <row r="31" spans="1:5" ht="18">
      <c r="A31" s="494" t="s">
        <v>91</v>
      </c>
      <c r="B31" s="489"/>
      <c r="C31" s="489"/>
      <c r="D31" s="497"/>
      <c r="E31" s="222"/>
    </row>
    <row r="32" spans="1:5" ht="18">
      <c r="A32" s="496"/>
      <c r="B32" s="489"/>
      <c r="C32" s="489"/>
      <c r="D32" s="497"/>
      <c r="E32" s="222"/>
    </row>
    <row r="33" spans="1:5" ht="18">
      <c r="A33" s="494" t="s">
        <v>44</v>
      </c>
      <c r="B33" s="489"/>
      <c r="C33" s="489"/>
      <c r="D33" s="497"/>
      <c r="E33" s="222"/>
    </row>
    <row r="34" spans="1:5" ht="18">
      <c r="A34" s="496"/>
      <c r="B34" s="489"/>
      <c r="C34" s="489"/>
      <c r="D34" s="497"/>
      <c r="E34" s="222"/>
    </row>
    <row r="35" spans="1:5" ht="18">
      <c r="A35" s="494" t="s">
        <v>45</v>
      </c>
      <c r="B35" s="489"/>
      <c r="C35" s="489"/>
      <c r="D35" s="497"/>
      <c r="E35" s="222"/>
    </row>
    <row r="36" spans="1:5" ht="18">
      <c r="A36" s="496"/>
      <c r="B36" s="489"/>
      <c r="C36" s="489"/>
      <c r="D36" s="497"/>
      <c r="E36" s="222"/>
    </row>
    <row r="37" spans="1:5" ht="18">
      <c r="A37" s="931" t="s">
        <v>89</v>
      </c>
      <c r="B37" s="932"/>
      <c r="C37" s="932"/>
      <c r="D37" s="933"/>
      <c r="E37" s="222"/>
    </row>
    <row r="38" spans="1:5" ht="18">
      <c r="A38" s="496"/>
      <c r="B38" s="489"/>
      <c r="C38" s="489"/>
      <c r="D38" s="497"/>
      <c r="E38" s="222"/>
    </row>
    <row r="39" spans="1:5" ht="18">
      <c r="A39" s="494" t="s">
        <v>91</v>
      </c>
      <c r="B39" s="489"/>
      <c r="C39" s="489"/>
      <c r="D39" s="497"/>
      <c r="E39" s="222"/>
    </row>
    <row r="40" spans="1:5" ht="18">
      <c r="A40" s="496"/>
      <c r="B40" s="489"/>
      <c r="C40" s="489"/>
      <c r="D40" s="497"/>
      <c r="E40" s="222"/>
    </row>
    <row r="41" spans="1:5" ht="18">
      <c r="A41" s="931" t="s">
        <v>338</v>
      </c>
      <c r="B41" s="932"/>
      <c r="C41" s="932"/>
      <c r="D41" s="933"/>
      <c r="E41" s="222"/>
    </row>
    <row r="42" spans="1:5" ht="18">
      <c r="A42" s="496"/>
      <c r="B42" s="489"/>
      <c r="C42" s="489"/>
      <c r="D42" s="497"/>
      <c r="E42" s="222"/>
    </row>
    <row r="43" spans="1:5" ht="18">
      <c r="A43" s="494" t="s">
        <v>46</v>
      </c>
      <c r="B43" s="489"/>
      <c r="C43" s="489"/>
      <c r="D43" s="497"/>
      <c r="E43" s="222"/>
    </row>
    <row r="44" spans="1:5" ht="18">
      <c r="A44" s="496"/>
      <c r="B44" s="489"/>
      <c r="C44" s="489"/>
      <c r="D44" s="497"/>
      <c r="E44" s="222"/>
    </row>
    <row r="45" spans="1:5" ht="18">
      <c r="A45" s="931" t="s">
        <v>92</v>
      </c>
      <c r="B45" s="932"/>
      <c r="C45" s="932"/>
      <c r="D45" s="933"/>
      <c r="E45" s="222"/>
    </row>
    <row r="46" spans="1:5" ht="18">
      <c r="A46" s="496"/>
      <c r="B46" s="489"/>
      <c r="C46" s="489"/>
      <c r="D46" s="497"/>
      <c r="E46" s="222"/>
    </row>
    <row r="47" spans="1:5" ht="18">
      <c r="A47" s="494" t="s">
        <v>47</v>
      </c>
      <c r="B47" s="489"/>
      <c r="C47" s="489"/>
      <c r="D47" s="500" t="s">
        <v>203</v>
      </c>
      <c r="E47" s="222"/>
    </row>
    <row r="48" spans="1:5" ht="18">
      <c r="A48" s="494"/>
      <c r="B48" s="489"/>
      <c r="C48" s="489"/>
      <c r="D48" s="497"/>
      <c r="E48" s="222"/>
    </row>
    <row r="49" spans="1:5" ht="18">
      <c r="A49" s="931" t="s">
        <v>93</v>
      </c>
      <c r="B49" s="932"/>
      <c r="C49" s="932"/>
      <c r="D49" s="933"/>
      <c r="E49" s="222"/>
    </row>
    <row r="50" spans="1:5" ht="12.75">
      <c r="A50" s="496"/>
      <c r="B50" s="489"/>
      <c r="C50" s="489"/>
      <c r="D50" s="497"/>
    </row>
    <row r="51" spans="1:5" ht="12.75">
      <c r="A51" s="494" t="s">
        <v>91</v>
      </c>
      <c r="B51" s="489"/>
      <c r="C51" s="489"/>
      <c r="D51" s="497"/>
    </row>
    <row r="52" spans="1:5" ht="12.75">
      <c r="A52" s="501"/>
      <c r="B52" s="502"/>
      <c r="C52" s="502"/>
      <c r="D52" s="503"/>
    </row>
  </sheetData>
  <mergeCells count="8">
    <mergeCell ref="A5:D5"/>
    <mergeCell ref="A37:D37"/>
    <mergeCell ref="A41:D41"/>
    <mergeCell ref="A45:D45"/>
    <mergeCell ref="A49:D49"/>
    <mergeCell ref="A9:D9"/>
    <mergeCell ref="A19:D19"/>
    <mergeCell ref="A25:D25"/>
  </mergeCells>
  <pageMargins left="0.70866141732283505" right="0.70866141732283505" top="0.74803149606299202" bottom="0.74803149606299202" header="0.31496062992126" footer="0.31496062992126"/>
  <pageSetup paperSize="9" scale="43" orientation="portrait" r:id="rId1"/>
  <headerFooter alignWithMargins="0">
    <oddFooter>&amp;C&amp;F&amp;RPrint: &amp;D &amp; [Tijd]</oddFooter>
  </headerFooter>
  <drawing r:id="rId2"/>
  <legacyDrawingHF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21</vt:i4>
      </vt:variant>
    </vt:vector>
  </HeadingPairs>
  <TitlesOfParts>
    <vt:vector size="22" baseType="lpstr">
      <vt:lpstr>ETAPE 1</vt:lpstr>
      <vt:lpstr>'FEEDBACK Rapport final'!Impression_des_titres</vt:lpstr>
      <vt:lpstr>'Frais de fctment indirects'!Impression_des_titres</vt:lpstr>
      <vt:lpstr>'Frais de fonctionnement directs'!Impression_des_titres</vt:lpstr>
      <vt:lpstr>'Frais de personnel'!Impression_des_titres</vt:lpstr>
      <vt:lpstr>'Aperçu budget-dépenses'!Zone_d_impression</vt:lpstr>
      <vt:lpstr>'BUDGET AJU APPROUVE'!Zone_d_impression</vt:lpstr>
      <vt:lpstr>'BUDGET INI APPROUVE'!Zone_d_impression</vt:lpstr>
      <vt:lpstr>'BUDGET VS ACTUAL'!Zone_d_impression</vt:lpstr>
      <vt:lpstr>'DEMANDE BUDGET AJU'!Zone_d_impression</vt:lpstr>
      <vt:lpstr>'DEMANDE DE BUDGET'!Zone_d_impression</vt:lpstr>
      <vt:lpstr>'FEEDBACK Rapport final'!Zone_d_impression</vt:lpstr>
      <vt:lpstr>'FEEDBACK Rapport intermédiaire'!Zone_d_impression</vt:lpstr>
      <vt:lpstr>'Frais de fctment indirects'!Zone_d_impression</vt:lpstr>
      <vt:lpstr>'Frais de fonctionnement directs'!Zone_d_impression</vt:lpstr>
      <vt:lpstr>'Frais de personnel'!Zone_d_impression</vt:lpstr>
      <vt:lpstr>'INSTRUCTION DEMANDE DE BUDGET'!Zone_d_impression</vt:lpstr>
      <vt:lpstr>'INSTRUCTION DEPENSES REELLES'!Zone_d_impression</vt:lpstr>
      <vt:lpstr>'INSTRUCTION MODIFICATION BUDGET'!Zone_d_impression</vt:lpstr>
      <vt:lpstr>Investissements!Zone_d_impression</vt:lpstr>
      <vt:lpstr>Location!Zone_d_impression</vt:lpstr>
      <vt:lpstr>'RAPPORT FINAL DU CONTROLE'!Zone_d_impression</vt:lpstr>
    </vt:vector>
  </TitlesOfParts>
  <Manager/>
  <Company>Ministry of Social Affairs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Bauwens Anne</dc:creator>
  <cp:keywords/>
  <dc:description/>
  <cp:lastModifiedBy>Sandra Van Linthoudt</cp:lastModifiedBy>
  <cp:lastPrinted>2017-10-24T07:50:22Z</cp:lastPrinted>
  <dcterms:created xsi:type="dcterms:W3CDTF">2002-11-05T16:48:42Z</dcterms:created>
  <dcterms:modified xsi:type="dcterms:W3CDTF">2017-12-12T08:16:58Z</dcterms:modified>
  <cp:category/>
  <cp:contentStatus/>
</cp:coreProperties>
</file>